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4520.23839\"/>
    </mc:Choice>
  </mc:AlternateContent>
  <xr:revisionPtr revIDLastSave="0" documentId="13_ncr:1_{7B0D5F4C-E424-4E84-AC44-0C87E8C779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S11" i="1" l="1"/>
  <c r="BT11" i="1"/>
  <c r="BT15" i="1" s="1"/>
  <c r="BU11" i="1"/>
  <c r="BW11" i="1" s="1"/>
  <c r="BS12" i="1"/>
  <c r="BT12" i="1"/>
  <c r="BU12" i="1"/>
  <c r="BV12" i="1"/>
  <c r="BW12" i="1"/>
  <c r="BS13" i="1"/>
  <c r="BS15" i="1" s="1"/>
  <c r="BT13" i="1"/>
  <c r="BV13" i="1" s="1"/>
  <c r="BU13" i="1"/>
  <c r="BW13" i="1" s="1"/>
  <c r="BS14" i="1"/>
  <c r="BT14" i="1"/>
  <c r="BU14" i="1"/>
  <c r="BV14" i="1"/>
  <c r="BW14" i="1"/>
  <c r="E11" i="1"/>
  <c r="E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U15" i="1"/>
  <c r="AT15" i="1"/>
  <c r="AS15" i="1"/>
  <c r="AP15" i="1"/>
  <c r="AO15" i="1"/>
  <c r="AN15" i="1"/>
  <c r="AK15" i="1"/>
  <c r="AJ15" i="1"/>
  <c r="AI15" i="1"/>
  <c r="AF15" i="1"/>
  <c r="AE15" i="1"/>
  <c r="AD15" i="1"/>
  <c r="AA15" i="1"/>
  <c r="Z15" i="1"/>
  <c r="Y15" i="1"/>
  <c r="V15" i="1"/>
  <c r="U15" i="1"/>
  <c r="T15" i="1"/>
  <c r="D15" i="1"/>
  <c r="C15" i="1"/>
  <c r="Q14" i="1"/>
  <c r="S14" i="1" s="1"/>
  <c r="P14" i="1"/>
  <c r="O14" i="1"/>
  <c r="L14" i="1"/>
  <c r="N14" i="1" s="1"/>
  <c r="K14" i="1"/>
  <c r="J14" i="1"/>
  <c r="G14" i="1"/>
  <c r="H14" i="1" s="1"/>
  <c r="F14" i="1"/>
  <c r="E14" i="1"/>
  <c r="Q13" i="1"/>
  <c r="S13" i="1" s="1"/>
  <c r="P13" i="1"/>
  <c r="O13" i="1"/>
  <c r="L13" i="1"/>
  <c r="M13" i="1" s="1"/>
  <c r="K13" i="1"/>
  <c r="J13" i="1"/>
  <c r="I13" i="1"/>
  <c r="G13" i="1"/>
  <c r="H13" i="1" s="1"/>
  <c r="F13" i="1"/>
  <c r="E13" i="1"/>
  <c r="Q12" i="1"/>
  <c r="S12" i="1" s="1"/>
  <c r="P12" i="1"/>
  <c r="P15" i="1" s="1"/>
  <c r="O12" i="1"/>
  <c r="O15" i="1" s="1"/>
  <c r="N12" i="1"/>
  <c r="L12" i="1"/>
  <c r="M12" i="1" s="1"/>
  <c r="K12" i="1"/>
  <c r="J12" i="1"/>
  <c r="J15" i="1" s="1"/>
  <c r="G12" i="1"/>
  <c r="I12" i="1" s="1"/>
  <c r="F12" i="1"/>
  <c r="F15" i="1" s="1"/>
  <c r="E12" i="1"/>
  <c r="S11" i="1"/>
  <c r="Q11" i="1"/>
  <c r="R11" i="1" s="1"/>
  <c r="P11" i="1"/>
  <c r="O11" i="1"/>
  <c r="L11" i="1"/>
  <c r="L15" i="1" s="1"/>
  <c r="K11" i="1"/>
  <c r="K15" i="1" s="1"/>
  <c r="J11" i="1"/>
  <c r="G11" i="1"/>
  <c r="I11" i="1" s="1"/>
  <c r="F11" i="1"/>
  <c r="BU15" i="1" l="1"/>
  <c r="BV11" i="1"/>
  <c r="R13" i="1"/>
  <c r="M14" i="1"/>
  <c r="G15" i="1"/>
  <c r="R12" i="1"/>
  <c r="Q15" i="1"/>
  <c r="H11" i="1"/>
  <c r="N13" i="1"/>
  <c r="I14" i="1"/>
  <c r="R14" i="1"/>
  <c r="M11" i="1"/>
  <c r="H12" i="1"/>
  <c r="N11" i="1"/>
</calcChain>
</file>

<file path=xl/sharedStrings.xml><?xml version="1.0" encoding="utf-8"?>
<sst xmlns="http://schemas.openxmlformats.org/spreadsheetml/2006/main" count="254" uniqueCount="67">
  <si>
    <t>ՀԱՇՎԵՏՎՈՒԹՅՈՒՆ</t>
  </si>
  <si>
    <t xml:space="preserve"> ՀՀ ՏԱՎՈւՇԻ ՄԱՐԶԻ ՀԱՄԱՅՆՔՆԵՐԻ ԲՅՈՒՋԵՏԱՅԻՆ ԵԿԱՄՈՒՏՆԵՐԻ ՎԵՐԱԲԵՐՅԱԼ (աճողական) 2025թ. նոյեմբերի 3-ի դրությամբ       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</si>
  <si>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</si>
  <si>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</si>
  <si>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</si>
  <si>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</si>
  <si>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</si>
  <si>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</si>
  <si>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 xml:space="preserve">որից` Սեփական եկամուտներ             (Ընդամենը եկամուտներ առանց պաշտոնական դրամաշնորհների)                                                                                                              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</si>
  <si>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</si>
  <si>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</si>
  <si>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</si>
  <si>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</si>
  <si>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</si>
  <si>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</si>
  <si>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</si>
  <si>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</si>
  <si>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</si>
  <si>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</si>
  <si>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</si>
  <si>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</si>
  <si>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</si>
  <si>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</si>
  <si>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գույքային հարկեր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</si>
  <si>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</si>
  <si>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</si>
  <si>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1113. Անշարժ գույքի միասնական հարկ</t>
  </si>
  <si>
    <t>տող 1120    1.2 Գույքային հարկեր այլ գույքիցայդ թվում`Գույքահարկ փոխադրամիջոցների համար</t>
  </si>
  <si>
    <t xml:space="preserve">տող 1130. Տեղական տուրքեր
</t>
  </si>
  <si>
    <t>տող 1140. Համայնքի բյուջե վճարվող պետական տուրքեր
(տող 1141+տող1142 )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</si>
  <si>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</si>
  <si>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</si>
  <si>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</si>
  <si>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>տող1255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</si>
  <si>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</si>
  <si>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</si>
  <si>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</si>
  <si>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</si>
  <si>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</si>
  <si>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</si>
  <si>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</si>
  <si>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1342Պետության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</si>
  <si>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</si>
  <si>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</si>
  <si>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</si>
  <si>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 տող 1352Համայնքի վարչական տարածքում ինքնակամ կառուցված շենքերի, շինությունների օրինականացման համար վճարներ </t>
  </si>
  <si>
    <t xml:space="preserve"> տող 1220+1240     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</si>
  <si>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1260   2.6 Կապիտալ ներքին պաշտոնական դրամաշնորհներ` ստացված կառավարման այլ մակարդակներից</t>
  </si>
  <si>
    <t xml:space="preserve"> տող 1381+տող 1382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</si>
  <si>
    <t>տող 1391+1393   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</si>
  <si>
    <t>տող 1392Վարչական բյուջեի պահուստային ֆոնդից ֆոնդային բյուջե կատարվող հատկացումներից մուտքեր</t>
  </si>
  <si>
    <t xml:space="preserve">ծրագիր տարեկան </t>
  </si>
  <si>
    <t>Հաշվետու ժամանակաշրջան</t>
  </si>
  <si>
    <t xml:space="preserve"> ծրագիր տարեկան </t>
  </si>
  <si>
    <t xml:space="preserve">ծրագիր    տարեկան </t>
  </si>
  <si>
    <t>ծրագիր (12 ամիս)</t>
  </si>
  <si>
    <t>փաստացի ( ամիս)</t>
  </si>
  <si>
    <t>կատ. %-ը տար.նկատմ.</t>
  </si>
  <si>
    <t>Իջևան</t>
  </si>
  <si>
    <t>Դիլիջան</t>
  </si>
  <si>
    <t>Բերդ</t>
  </si>
  <si>
    <t>Նոյեմբերյան</t>
  </si>
  <si>
    <t>Ընդամենը</t>
  </si>
  <si>
    <t>Ազգային նվագարաններ</t>
  </si>
  <si>
    <t>1256
գ) Պետական բյուջեից համայնքի վարչական բյուջեին տրամադրվող այլ դոտացիաներ</t>
  </si>
  <si>
    <t>կատ. %-ը տար.  նկատմ.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</si>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</sst>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b/>
      <sz val="10"/>
      <name val="GHEA Grapalat"/>
      <family val="3"/>
    </font>
    <font>
      <sz val="10"/>
      <color rgb="FFFF0000"/>
      <name val="GHEA Grapalat"/>
      <family val="3"/>
      <charset val="204"/>
    </font>
    <font>
      <sz val="8"/>
      <name val="GHEA Grapalat"/>
      <family val="3"/>
    </font>
    <font>
      <sz val="10"/>
      <color theme="1"/>
      <name val="GHEA Grapalat"/>
      <family val="3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4" fontId="1" fillId="3" borderId="7" xfId="0" applyNumberFormat="1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center" vertical="center"/>
    </xf>
    <xf numFmtId="164" fontId="1" fillId="5" borderId="12" xfId="0" applyNumberFormat="1" applyFont="1" applyFill="1" applyBorder="1" applyAlignment="1">
      <alignment horizontal="center" vertical="center" wrapText="1"/>
    </xf>
    <xf numFmtId="164" fontId="1" fillId="6" borderId="12" xfId="0" applyNumberFormat="1" applyFont="1" applyFill="1" applyBorder="1" applyAlignment="1">
      <alignment horizontal="center" vertical="center" wrapText="1"/>
    </xf>
    <xf numFmtId="165" fontId="1" fillId="6" borderId="12" xfId="0" applyNumberFormat="1" applyFont="1" applyFill="1" applyBorder="1" applyAlignment="1">
      <alignment horizontal="center" vertical="center" wrapText="1"/>
    </xf>
    <xf numFmtId="165" fontId="1" fillId="5" borderId="12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4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 wrapText="1"/>
      <protection locked="0"/>
    </xf>
    <xf numFmtId="165" fontId="1" fillId="0" borderId="1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center" wrapText="1"/>
    </xf>
    <xf numFmtId="165" fontId="2" fillId="6" borderId="0" xfId="0" applyNumberFormat="1" applyFont="1" applyFill="1" applyAlignment="1" applyProtection="1">
      <alignment horizontal="center" vertical="center" wrapText="1"/>
      <protection locked="0"/>
    </xf>
    <xf numFmtId="165" fontId="6" fillId="7" borderId="12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8" borderId="0" xfId="0" applyFont="1" applyFill="1" applyAlignment="1" applyProtection="1">
      <alignment horizontal="center" wrapText="1"/>
      <protection locked="0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Border="1" applyAlignment="1" applyProtection="1">
      <alignment horizontal="center" vertical="center" wrapText="1"/>
      <protection locked="0"/>
    </xf>
    <xf numFmtId="165" fontId="6" fillId="7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P475"/>
  <sheetViews>
    <sheetView tabSelected="1" topLeftCell="DN1" workbookViewId="0">
      <selection activeCell="EH22" sqref="EH21:EH22"/>
    </sheetView>
  </sheetViews>
  <sheetFormatPr defaultColWidth="9" defaultRowHeight="13.5" x14ac:dyDescent="0.25"/>
  <cols>
    <col min="1" max="1" width="3.5703125" style="1" customWidth="1"/>
    <col min="2" max="2" width="10.28515625" style="1" customWidth="1"/>
    <col min="3" max="3" width="8.42578125" style="2" customWidth="1"/>
    <col min="4" max="4" width="9.140625" style="2" customWidth="1"/>
    <col min="5" max="6" width="15.140625" style="1" customWidth="1"/>
    <col min="7" max="7" width="16.7109375" style="1" customWidth="1"/>
    <col min="8" max="8" width="11.28515625" style="1" customWidth="1"/>
    <col min="9" max="10" width="11" style="1" customWidth="1"/>
    <col min="11" max="11" width="9.85546875" style="1" customWidth="1"/>
    <col min="12" max="12" width="12.85546875" style="1" customWidth="1"/>
    <col min="13" max="14" width="8.42578125" style="1" customWidth="1"/>
    <col min="15" max="15" width="9.42578125" style="1" customWidth="1"/>
    <col min="16" max="16" width="9.28515625" style="1" customWidth="1"/>
    <col min="17" max="17" width="9.140625" style="1" bestFit="1" customWidth="1"/>
    <col min="18" max="19" width="9" style="1"/>
    <col min="20" max="22" width="8.28515625" style="1" customWidth="1"/>
    <col min="23" max="24" width="6.140625" style="1" customWidth="1"/>
    <col min="25" max="27" width="8.5703125" style="1" customWidth="1"/>
    <col min="28" max="28" width="5.5703125" style="1" customWidth="1"/>
    <col min="29" max="29" width="5" style="1" customWidth="1"/>
    <col min="30" max="30" width="9.42578125" style="1" bestFit="1" customWidth="1"/>
    <col min="31" max="31" width="9.85546875" style="1" customWidth="1"/>
    <col min="32" max="32" width="9.5703125" style="1" customWidth="1"/>
    <col min="33" max="33" width="5.42578125" style="1" customWidth="1"/>
    <col min="34" max="34" width="4.85546875" style="1" customWidth="1"/>
    <col min="35" max="35" width="9.140625" style="1" customWidth="1"/>
    <col min="36" max="37" width="9.42578125" style="1" customWidth="1"/>
    <col min="38" max="39" width="6" style="1" customWidth="1"/>
    <col min="40" max="40" width="9.5703125" style="1" customWidth="1"/>
    <col min="41" max="42" width="9.42578125" style="1" customWidth="1"/>
    <col min="43" max="43" width="8.7109375" style="1" customWidth="1"/>
    <col min="44" max="44" width="7.5703125" style="1" customWidth="1"/>
    <col min="45" max="45" width="8.42578125" style="1" customWidth="1"/>
    <col min="46" max="46" width="10.140625" style="1" customWidth="1"/>
    <col min="47" max="47" width="7.85546875" style="1" customWidth="1"/>
    <col min="48" max="48" width="7.140625" style="1" customWidth="1"/>
    <col min="49" max="49" width="9.5703125" style="1" customWidth="1"/>
    <col min="50" max="50" width="7.28515625" style="1" customWidth="1"/>
    <col min="51" max="51" width="8.28515625" style="1" customWidth="1"/>
    <col min="52" max="52" width="7.5703125" style="1" customWidth="1"/>
    <col min="53" max="53" width="10.5703125" style="1" customWidth="1"/>
    <col min="54" max="54" width="12.140625" style="1" customWidth="1"/>
    <col min="55" max="55" width="14.140625" style="1" customWidth="1"/>
    <col min="56" max="56" width="11.28515625" style="1" customWidth="1"/>
    <col min="57" max="57" width="11.140625" style="1" customWidth="1"/>
    <col min="58" max="58" width="11.42578125" style="1" customWidth="1"/>
    <col min="59" max="59" width="10.85546875" style="1" customWidth="1"/>
    <col min="60" max="60" width="11" style="1" customWidth="1"/>
    <col min="61" max="61" width="9.28515625" style="1" customWidth="1"/>
    <col min="62" max="62" width="10.28515625" style="1" customWidth="1"/>
    <col min="63" max="63" width="9.140625" style="1" bestFit="1" customWidth="1"/>
    <col min="64" max="64" width="7.85546875" style="1" customWidth="1"/>
    <col min="65" max="65" width="14.28515625" style="1" hidden="1" customWidth="1"/>
    <col min="66" max="66" width="6.28515625" style="1" customWidth="1"/>
    <col min="67" max="67" width="9.28515625" style="1" customWidth="1"/>
    <col min="68" max="68" width="7.28515625" style="1" customWidth="1"/>
    <col min="69" max="69" width="5" style="1" customWidth="1"/>
    <col min="70" max="70" width="7.140625" style="1" customWidth="1"/>
    <col min="71" max="72" width="9.7109375" style="1" customWidth="1"/>
    <col min="73" max="73" width="12.28515625" style="1" customWidth="1"/>
    <col min="74" max="75" width="8.5703125" style="1" customWidth="1"/>
    <col min="76" max="77" width="8.42578125" style="1" customWidth="1"/>
    <col min="78" max="78" width="9" style="1"/>
    <col min="79" max="79" width="12.140625" style="1" customWidth="1"/>
    <col min="80" max="80" width="8.7109375" style="1" customWidth="1"/>
    <col min="81" max="81" width="11.42578125" style="1" customWidth="1"/>
    <col min="82" max="82" width="8.7109375" style="1" customWidth="1"/>
    <col min="83" max="83" width="9" style="1"/>
    <col min="84" max="84" width="8.140625" style="1" customWidth="1"/>
    <col min="85" max="85" width="9" style="1"/>
    <col min="86" max="86" width="8.5703125" style="1" customWidth="1"/>
    <col min="87" max="87" width="8.7109375" style="1" customWidth="1"/>
    <col min="88" max="88" width="0.28515625" style="1" hidden="1" customWidth="1"/>
    <col min="89" max="89" width="6.7109375" style="1" hidden="1" customWidth="1"/>
    <col min="90" max="90" width="5.7109375" style="1" hidden="1" customWidth="1"/>
    <col min="91" max="91" width="9.7109375" style="1" customWidth="1"/>
    <col min="92" max="92" width="8.140625" style="1" customWidth="1"/>
    <col min="93" max="93" width="10.140625" style="1" customWidth="1"/>
    <col min="94" max="94" width="8.140625" style="1" hidden="1" customWidth="1"/>
    <col min="95" max="96" width="7.28515625" style="1" hidden="1" customWidth="1"/>
    <col min="97" max="97" width="10.28515625" style="1" customWidth="1"/>
    <col min="98" max="98" width="10.85546875" style="1" customWidth="1"/>
    <col min="99" max="99" width="10.28515625" style="1" customWidth="1"/>
    <col min="100" max="100" width="9.85546875" style="1" customWidth="1"/>
    <col min="101" max="102" width="8.85546875" style="1" customWidth="1"/>
    <col min="103" max="105" width="8.28515625" style="1" customWidth="1"/>
    <col min="106" max="106" width="9.5703125" style="1" customWidth="1"/>
    <col min="107" max="107" width="8" style="1" customWidth="1"/>
    <col min="108" max="108" width="11" style="1" customWidth="1"/>
    <col min="109" max="109" width="5.42578125" style="1" hidden="1" customWidth="1"/>
    <col min="110" max="110" width="6.28515625" style="1" hidden="1" customWidth="1"/>
    <col min="111" max="111" width="6.140625" style="1" hidden="1" customWidth="1"/>
    <col min="112" max="112" width="9.5703125" style="1" customWidth="1"/>
    <col min="113" max="113" width="9.42578125" style="1" customWidth="1"/>
    <col min="114" max="114" width="8.7109375" style="1" customWidth="1"/>
    <col min="115" max="115" width="11.7109375" style="1" customWidth="1"/>
    <col min="116" max="116" width="11.5703125" style="1" customWidth="1"/>
    <col min="117" max="117" width="14.42578125" style="1" customWidth="1"/>
    <col min="118" max="119" width="8.85546875" style="1" customWidth="1"/>
    <col min="120" max="120" width="11" style="1" customWidth="1"/>
    <col min="121" max="121" width="12.28515625" style="1" customWidth="1"/>
    <col min="122" max="122" width="9.7109375" style="1" customWidth="1"/>
    <col min="123" max="123" width="11.42578125" style="1" customWidth="1"/>
    <col min="124" max="124" width="8.7109375" style="1" customWidth="1"/>
    <col min="125" max="125" width="7.5703125" style="1" customWidth="1"/>
    <col min="126" max="126" width="7.85546875" style="1" customWidth="1"/>
    <col min="127" max="127" width="9.140625" style="1" bestFit="1" customWidth="1"/>
    <col min="128" max="128" width="9.28515625" style="1" customWidth="1"/>
    <col min="129" max="129" width="9.42578125" style="1" customWidth="1"/>
    <col min="130" max="131" width="10.140625" style="1" hidden="1" customWidth="1"/>
    <col min="132" max="132" width="6.85546875" style="1" customWidth="1"/>
    <col min="133" max="133" width="9.5703125" style="1" customWidth="1"/>
    <col min="134" max="134" width="9.7109375" style="1" customWidth="1"/>
    <col min="135" max="135" width="10.28515625" style="1" customWidth="1"/>
    <col min="136" max="136" width="14.140625" style="1" customWidth="1"/>
    <col min="137" max="137" width="9.85546875" style="1" customWidth="1"/>
    <col min="138" max="138" width="12.7109375" style="1" customWidth="1"/>
    <col min="139" max="139" width="5.28515625" style="1" customWidth="1"/>
    <col min="140" max="141" width="9" style="1"/>
    <col min="142" max="142" width="10.28515625" style="1" customWidth="1"/>
    <col min="143" max="143" width="11.28515625" style="1" customWidth="1"/>
    <col min="144" max="145" width="11.7109375" style="1" customWidth="1"/>
    <col min="146" max="16384" width="9" style="1"/>
  </cols>
  <sheetData>
    <row r="2" spans="1:146" ht="18.75" customHeight="1" x14ac:dyDescent="0.25">
      <c r="D2" s="105" t="s">
        <v>0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</row>
    <row r="3" spans="1:146" ht="20.25" customHeight="1" x14ac:dyDescent="0.25">
      <c r="B3" s="6"/>
      <c r="C3" s="106" t="s">
        <v>1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6"/>
      <c r="T3" s="6"/>
      <c r="U3" s="6"/>
      <c r="W3" s="2"/>
      <c r="X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146" x14ac:dyDescent="0.25">
      <c r="D4" s="7"/>
      <c r="E4" s="7"/>
      <c r="F4" s="7"/>
      <c r="G4" s="7"/>
      <c r="H4" s="8"/>
      <c r="I4" s="7"/>
      <c r="J4" s="7"/>
      <c r="K4" s="7"/>
      <c r="M4" s="8"/>
      <c r="N4" s="8"/>
      <c r="O4" s="8"/>
      <c r="P4" s="107" t="s">
        <v>2</v>
      </c>
      <c r="Q4" s="107"/>
      <c r="V4" s="2"/>
      <c r="W4" s="2"/>
      <c r="X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146" s="10" customFormat="1" ht="23.25" customHeight="1" x14ac:dyDescent="0.25">
      <c r="A5" s="108" t="s">
        <v>3</v>
      </c>
      <c r="B5" s="108" t="s">
        <v>4</v>
      </c>
      <c r="C5" s="111" t="s">
        <v>5</v>
      </c>
      <c r="D5" s="111" t="s">
        <v>6</v>
      </c>
      <c r="E5" s="114" t="s">
        <v>7</v>
      </c>
      <c r="F5" s="115"/>
      <c r="G5" s="115"/>
      <c r="H5" s="115"/>
      <c r="I5" s="116"/>
      <c r="J5" s="123" t="s">
        <v>8</v>
      </c>
      <c r="K5" s="124"/>
      <c r="L5" s="124"/>
      <c r="M5" s="124"/>
      <c r="N5" s="125"/>
      <c r="O5" s="87" t="s">
        <v>9</v>
      </c>
      <c r="P5" s="88"/>
      <c r="Q5" s="88"/>
      <c r="R5" s="88"/>
      <c r="S5" s="88"/>
      <c r="T5" s="87" t="s">
        <v>9</v>
      </c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7" t="s">
        <v>9</v>
      </c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9"/>
      <c r="BN5" s="9"/>
      <c r="BO5" s="9"/>
      <c r="BP5" s="9"/>
      <c r="BQ5" s="9"/>
      <c r="BR5" s="9"/>
      <c r="BS5" s="87" t="s">
        <v>9</v>
      </c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9"/>
      <c r="CS5" s="88" t="s">
        <v>9</v>
      </c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9"/>
      <c r="DK5" s="90" t="s">
        <v>10</v>
      </c>
      <c r="DL5" s="91"/>
      <c r="DM5" s="92"/>
      <c r="DN5" s="99" t="s">
        <v>11</v>
      </c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1"/>
      <c r="EF5" s="63" t="s">
        <v>12</v>
      </c>
      <c r="EG5" s="64"/>
      <c r="EH5" s="65"/>
      <c r="EI5" s="133"/>
      <c r="EJ5" s="134"/>
      <c r="EK5" s="134"/>
      <c r="EL5" s="134"/>
      <c r="EM5" s="134"/>
      <c r="EN5" s="134"/>
      <c r="EO5" s="134"/>
    </row>
    <row r="6" spans="1:146" s="10" customFormat="1" ht="12.75" customHeight="1" x14ac:dyDescent="0.25">
      <c r="A6" s="109"/>
      <c r="B6" s="109"/>
      <c r="C6" s="112"/>
      <c r="D6" s="112"/>
      <c r="E6" s="117"/>
      <c r="F6" s="118"/>
      <c r="G6" s="118"/>
      <c r="H6" s="118"/>
      <c r="I6" s="119"/>
      <c r="J6" s="126"/>
      <c r="K6" s="127"/>
      <c r="L6" s="127"/>
      <c r="M6" s="127"/>
      <c r="N6" s="128"/>
      <c r="O6" s="80" t="s">
        <v>13</v>
      </c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1" t="s">
        <v>14</v>
      </c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3"/>
      <c r="BP6" s="74" t="s">
        <v>15</v>
      </c>
      <c r="BQ6" s="75"/>
      <c r="BR6" s="76"/>
      <c r="BS6" s="81" t="s">
        <v>16</v>
      </c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3"/>
      <c r="CJ6" s="51" t="s">
        <v>17</v>
      </c>
      <c r="CK6" s="52"/>
      <c r="CL6" s="52"/>
      <c r="CM6" s="52"/>
      <c r="CN6" s="52"/>
      <c r="CO6" s="52"/>
      <c r="CP6" s="52"/>
      <c r="CQ6" s="52"/>
      <c r="CR6" s="53"/>
      <c r="CS6" s="81" t="s">
        <v>18</v>
      </c>
      <c r="CT6" s="82"/>
      <c r="CU6" s="82"/>
      <c r="CV6" s="82"/>
      <c r="CW6" s="82"/>
      <c r="CX6" s="82"/>
      <c r="CY6" s="82"/>
      <c r="CZ6" s="82"/>
      <c r="DA6" s="83"/>
      <c r="DB6" s="84" t="s">
        <v>19</v>
      </c>
      <c r="DC6" s="85"/>
      <c r="DD6" s="86"/>
      <c r="DE6" s="74" t="s">
        <v>20</v>
      </c>
      <c r="DF6" s="75"/>
      <c r="DG6" s="76"/>
      <c r="DH6" s="74" t="s">
        <v>21</v>
      </c>
      <c r="DI6" s="75"/>
      <c r="DJ6" s="76"/>
      <c r="DK6" s="93"/>
      <c r="DL6" s="94"/>
      <c r="DM6" s="95"/>
      <c r="DN6" s="54"/>
      <c r="DO6" s="55"/>
      <c r="DP6" s="55"/>
      <c r="DQ6" s="55"/>
      <c r="DR6" s="55"/>
      <c r="DS6" s="56"/>
      <c r="DT6" s="71" t="s">
        <v>22</v>
      </c>
      <c r="DU6" s="72"/>
      <c r="DV6" s="73"/>
      <c r="DW6" s="54"/>
      <c r="DX6" s="55"/>
      <c r="DY6" s="55"/>
      <c r="DZ6" s="55"/>
      <c r="EA6" s="55"/>
      <c r="EB6" s="55"/>
      <c r="EC6" s="55"/>
      <c r="ED6" s="55"/>
      <c r="EE6" s="56"/>
      <c r="EF6" s="66"/>
      <c r="EG6" s="132"/>
      <c r="EH6" s="67"/>
      <c r="EI6" s="133"/>
      <c r="EJ6" s="134"/>
      <c r="EK6" s="134"/>
      <c r="EL6" s="134"/>
      <c r="EM6" s="134"/>
      <c r="EN6" s="134"/>
      <c r="EO6" s="134"/>
    </row>
    <row r="7" spans="1:146" s="10" customFormat="1" ht="139.5" customHeight="1" x14ac:dyDescent="0.25">
      <c r="A7" s="109"/>
      <c r="B7" s="109"/>
      <c r="C7" s="112"/>
      <c r="D7" s="112"/>
      <c r="E7" s="120"/>
      <c r="F7" s="121"/>
      <c r="G7" s="121"/>
      <c r="H7" s="121"/>
      <c r="I7" s="122"/>
      <c r="J7" s="129"/>
      <c r="K7" s="130"/>
      <c r="L7" s="130"/>
      <c r="M7" s="130"/>
      <c r="N7" s="131"/>
      <c r="O7" s="57" t="s">
        <v>23</v>
      </c>
      <c r="P7" s="58"/>
      <c r="Q7" s="58"/>
      <c r="R7" s="58"/>
      <c r="S7" s="59"/>
      <c r="T7" s="60" t="s">
        <v>24</v>
      </c>
      <c r="U7" s="61"/>
      <c r="V7" s="61"/>
      <c r="W7" s="61"/>
      <c r="X7" s="62"/>
      <c r="Y7" s="48" t="s">
        <v>25</v>
      </c>
      <c r="Z7" s="49"/>
      <c r="AA7" s="49"/>
      <c r="AB7" s="49"/>
      <c r="AC7" s="50"/>
      <c r="AD7" s="48" t="s">
        <v>26</v>
      </c>
      <c r="AE7" s="49"/>
      <c r="AF7" s="49"/>
      <c r="AG7" s="49"/>
      <c r="AH7" s="50"/>
      <c r="AI7" s="48" t="s">
        <v>27</v>
      </c>
      <c r="AJ7" s="49"/>
      <c r="AK7" s="49"/>
      <c r="AL7" s="49"/>
      <c r="AM7" s="50"/>
      <c r="AN7" s="48" t="s">
        <v>28</v>
      </c>
      <c r="AO7" s="49"/>
      <c r="AP7" s="49"/>
      <c r="AQ7" s="49"/>
      <c r="AR7" s="50"/>
      <c r="AS7" s="48" t="s">
        <v>29</v>
      </c>
      <c r="AT7" s="49"/>
      <c r="AU7" s="49"/>
      <c r="AV7" s="49"/>
      <c r="AW7" s="50"/>
      <c r="AX7" s="48" t="s">
        <v>30</v>
      </c>
      <c r="AY7" s="49"/>
      <c r="AZ7" s="50"/>
      <c r="BA7" s="51" t="s">
        <v>31</v>
      </c>
      <c r="BB7" s="52"/>
      <c r="BC7" s="53"/>
      <c r="BD7" s="51" t="s">
        <v>32</v>
      </c>
      <c r="BE7" s="52"/>
      <c r="BF7" s="53"/>
      <c r="BG7" s="44" t="s">
        <v>64</v>
      </c>
      <c r="BH7" s="47"/>
      <c r="BI7" s="45"/>
      <c r="BJ7" s="44" t="s">
        <v>33</v>
      </c>
      <c r="BK7" s="47"/>
      <c r="BL7" s="45"/>
      <c r="BM7" s="44" t="s">
        <v>34</v>
      </c>
      <c r="BN7" s="47"/>
      <c r="BO7" s="45"/>
      <c r="BP7" s="77"/>
      <c r="BQ7" s="78"/>
      <c r="BR7" s="79"/>
      <c r="BS7" s="102" t="s">
        <v>35</v>
      </c>
      <c r="BT7" s="103"/>
      <c r="BU7" s="103"/>
      <c r="BV7" s="103"/>
      <c r="BW7" s="104"/>
      <c r="BX7" s="51" t="s">
        <v>36</v>
      </c>
      <c r="BY7" s="52"/>
      <c r="BZ7" s="53"/>
      <c r="CA7" s="51" t="s">
        <v>37</v>
      </c>
      <c r="CB7" s="52"/>
      <c r="CC7" s="53"/>
      <c r="CD7" s="51" t="s">
        <v>38</v>
      </c>
      <c r="CE7" s="52"/>
      <c r="CF7" s="53"/>
      <c r="CG7" s="51" t="s">
        <v>39</v>
      </c>
      <c r="CH7" s="52"/>
      <c r="CI7" s="53"/>
      <c r="CJ7" s="51" t="s">
        <v>40</v>
      </c>
      <c r="CK7" s="52"/>
      <c r="CL7" s="53"/>
      <c r="CM7" s="51" t="s">
        <v>41</v>
      </c>
      <c r="CN7" s="52"/>
      <c r="CO7" s="53"/>
      <c r="CP7" s="51" t="s">
        <v>42</v>
      </c>
      <c r="CQ7" s="52"/>
      <c r="CR7" s="53"/>
      <c r="CS7" s="48" t="s">
        <v>43</v>
      </c>
      <c r="CT7" s="49"/>
      <c r="CU7" s="50"/>
      <c r="CV7" s="51" t="s">
        <v>44</v>
      </c>
      <c r="CW7" s="52"/>
      <c r="CX7" s="53"/>
      <c r="CY7" s="51" t="s">
        <v>45</v>
      </c>
      <c r="CZ7" s="52"/>
      <c r="DA7" s="53"/>
      <c r="DB7" s="81"/>
      <c r="DC7" s="82"/>
      <c r="DD7" s="83"/>
      <c r="DE7" s="77"/>
      <c r="DF7" s="78"/>
      <c r="DG7" s="79"/>
      <c r="DH7" s="77"/>
      <c r="DI7" s="78"/>
      <c r="DJ7" s="79"/>
      <c r="DK7" s="96"/>
      <c r="DL7" s="97"/>
      <c r="DM7" s="98"/>
      <c r="DN7" s="51" t="s">
        <v>46</v>
      </c>
      <c r="DO7" s="52"/>
      <c r="DP7" s="53"/>
      <c r="DQ7" s="51" t="s">
        <v>47</v>
      </c>
      <c r="DR7" s="52"/>
      <c r="DS7" s="53"/>
      <c r="DT7" s="77"/>
      <c r="DU7" s="78"/>
      <c r="DV7" s="79"/>
      <c r="DW7" s="51" t="s">
        <v>48</v>
      </c>
      <c r="DX7" s="52"/>
      <c r="DY7" s="53"/>
      <c r="DZ7" s="51" t="s">
        <v>49</v>
      </c>
      <c r="EA7" s="52"/>
      <c r="EB7" s="53"/>
      <c r="EC7" s="44" t="s">
        <v>50</v>
      </c>
      <c r="ED7" s="47"/>
      <c r="EE7" s="45"/>
      <c r="EF7" s="68"/>
      <c r="EG7" s="69"/>
      <c r="EH7" s="70"/>
      <c r="EI7" s="133"/>
      <c r="EJ7" s="134"/>
      <c r="EK7" s="134"/>
      <c r="EL7" s="134"/>
      <c r="EM7" s="134"/>
      <c r="EN7" s="134"/>
      <c r="EO7" s="134"/>
    </row>
    <row r="8" spans="1:146" s="11" customFormat="1" ht="27" customHeight="1" x14ac:dyDescent="0.25">
      <c r="A8" s="109"/>
      <c r="B8" s="109"/>
      <c r="C8" s="112"/>
      <c r="D8" s="112"/>
      <c r="E8" s="40" t="s">
        <v>51</v>
      </c>
      <c r="F8" s="44" t="s">
        <v>52</v>
      </c>
      <c r="G8" s="47"/>
      <c r="H8" s="47"/>
      <c r="I8" s="45"/>
      <c r="J8" s="40" t="s">
        <v>51</v>
      </c>
      <c r="K8" s="44" t="s">
        <v>52</v>
      </c>
      <c r="L8" s="47"/>
      <c r="M8" s="47"/>
      <c r="N8" s="45"/>
      <c r="O8" s="40" t="s">
        <v>53</v>
      </c>
      <c r="P8" s="44" t="s">
        <v>52</v>
      </c>
      <c r="Q8" s="47"/>
      <c r="R8" s="47"/>
      <c r="S8" s="45"/>
      <c r="T8" s="40" t="s">
        <v>51</v>
      </c>
      <c r="U8" s="44" t="s">
        <v>52</v>
      </c>
      <c r="V8" s="47"/>
      <c r="W8" s="47"/>
      <c r="X8" s="45"/>
      <c r="Y8" s="40" t="s">
        <v>51</v>
      </c>
      <c r="Z8" s="44" t="s">
        <v>52</v>
      </c>
      <c r="AA8" s="47"/>
      <c r="AB8" s="47"/>
      <c r="AC8" s="45"/>
      <c r="AD8" s="40" t="s">
        <v>51</v>
      </c>
      <c r="AE8" s="44" t="s">
        <v>52</v>
      </c>
      <c r="AF8" s="47"/>
      <c r="AG8" s="47"/>
      <c r="AH8" s="45"/>
      <c r="AI8" s="40" t="s">
        <v>51</v>
      </c>
      <c r="AJ8" s="44" t="s">
        <v>52</v>
      </c>
      <c r="AK8" s="47"/>
      <c r="AL8" s="47"/>
      <c r="AM8" s="45"/>
      <c r="AN8" s="40" t="s">
        <v>51</v>
      </c>
      <c r="AO8" s="44" t="s">
        <v>52</v>
      </c>
      <c r="AP8" s="47"/>
      <c r="AQ8" s="47"/>
      <c r="AR8" s="45"/>
      <c r="AS8" s="40" t="s">
        <v>53</v>
      </c>
      <c r="AT8" s="44" t="s">
        <v>52</v>
      </c>
      <c r="AU8" s="47"/>
      <c r="AV8" s="47"/>
      <c r="AW8" s="45"/>
      <c r="AX8" s="40" t="s">
        <v>54</v>
      </c>
      <c r="AY8" s="42" t="s">
        <v>52</v>
      </c>
      <c r="AZ8" s="43"/>
      <c r="BA8" s="40" t="s">
        <v>54</v>
      </c>
      <c r="BB8" s="42" t="s">
        <v>52</v>
      </c>
      <c r="BC8" s="43"/>
      <c r="BD8" s="40" t="s">
        <v>51</v>
      </c>
      <c r="BE8" s="44" t="s">
        <v>52</v>
      </c>
      <c r="BF8" s="45"/>
      <c r="BG8" s="40" t="s">
        <v>54</v>
      </c>
      <c r="BH8" s="42" t="s">
        <v>52</v>
      </c>
      <c r="BI8" s="43"/>
      <c r="BJ8" s="40" t="s">
        <v>51</v>
      </c>
      <c r="BK8" s="44" t="s">
        <v>52</v>
      </c>
      <c r="BL8" s="45"/>
      <c r="BM8" s="40" t="s">
        <v>54</v>
      </c>
      <c r="BN8" s="42" t="s">
        <v>52</v>
      </c>
      <c r="BO8" s="43"/>
      <c r="BP8" s="40" t="s">
        <v>54</v>
      </c>
      <c r="BQ8" s="42" t="s">
        <v>52</v>
      </c>
      <c r="BR8" s="43"/>
      <c r="BS8" s="40" t="s">
        <v>51</v>
      </c>
      <c r="BT8" s="42" t="s">
        <v>52</v>
      </c>
      <c r="BU8" s="46"/>
      <c r="BV8" s="46"/>
      <c r="BW8" s="43"/>
      <c r="BX8" s="40" t="s">
        <v>51</v>
      </c>
      <c r="BY8" s="44" t="s">
        <v>52</v>
      </c>
      <c r="BZ8" s="45"/>
      <c r="CA8" s="40" t="s">
        <v>51</v>
      </c>
      <c r="CB8" s="44" t="s">
        <v>52</v>
      </c>
      <c r="CC8" s="45"/>
      <c r="CD8" s="40" t="s">
        <v>51</v>
      </c>
      <c r="CE8" s="44" t="s">
        <v>52</v>
      </c>
      <c r="CF8" s="45"/>
      <c r="CG8" s="40" t="s">
        <v>51</v>
      </c>
      <c r="CH8" s="44" t="s">
        <v>52</v>
      </c>
      <c r="CI8" s="45"/>
      <c r="CJ8" s="40" t="s">
        <v>54</v>
      </c>
      <c r="CK8" s="42" t="s">
        <v>52</v>
      </c>
      <c r="CL8" s="43"/>
      <c r="CM8" s="40" t="s">
        <v>51</v>
      </c>
      <c r="CN8" s="44" t="s">
        <v>52</v>
      </c>
      <c r="CO8" s="45"/>
      <c r="CP8" s="40" t="s">
        <v>51</v>
      </c>
      <c r="CQ8" s="44" t="s">
        <v>52</v>
      </c>
      <c r="CR8" s="45"/>
      <c r="CS8" s="40" t="s">
        <v>51</v>
      </c>
      <c r="CT8" s="42" t="s">
        <v>52</v>
      </c>
      <c r="CU8" s="43"/>
      <c r="CV8" s="40" t="s">
        <v>51</v>
      </c>
      <c r="CW8" s="42" t="s">
        <v>52</v>
      </c>
      <c r="CX8" s="43"/>
      <c r="CY8" s="40" t="s">
        <v>51</v>
      </c>
      <c r="CZ8" s="42" t="s">
        <v>52</v>
      </c>
      <c r="DA8" s="43"/>
      <c r="DB8" s="40" t="s">
        <v>51</v>
      </c>
      <c r="DC8" s="42" t="s">
        <v>52</v>
      </c>
      <c r="DD8" s="43"/>
      <c r="DE8" s="40" t="s">
        <v>51</v>
      </c>
      <c r="DF8" s="42" t="s">
        <v>52</v>
      </c>
      <c r="DG8" s="43"/>
      <c r="DH8" s="40" t="s">
        <v>51</v>
      </c>
      <c r="DI8" s="42" t="s">
        <v>52</v>
      </c>
      <c r="DJ8" s="43"/>
      <c r="DK8" s="40" t="s">
        <v>51</v>
      </c>
      <c r="DL8" s="42" t="s">
        <v>52</v>
      </c>
      <c r="DM8" s="43"/>
      <c r="DN8" s="40" t="s">
        <v>54</v>
      </c>
      <c r="DO8" s="42" t="s">
        <v>52</v>
      </c>
      <c r="DP8" s="43"/>
      <c r="DQ8" s="40" t="s">
        <v>51</v>
      </c>
      <c r="DR8" s="42" t="s">
        <v>52</v>
      </c>
      <c r="DS8" s="43"/>
      <c r="DT8" s="40" t="s">
        <v>54</v>
      </c>
      <c r="DU8" s="42" t="s">
        <v>52</v>
      </c>
      <c r="DV8" s="43"/>
      <c r="DW8" s="40" t="s">
        <v>51</v>
      </c>
      <c r="DX8" s="42" t="s">
        <v>52</v>
      </c>
      <c r="DY8" s="43"/>
      <c r="DZ8" s="40" t="s">
        <v>54</v>
      </c>
      <c r="EA8" s="42" t="s">
        <v>52</v>
      </c>
      <c r="EB8" s="43"/>
      <c r="EC8" s="40" t="s">
        <v>51</v>
      </c>
      <c r="ED8" s="42" t="s">
        <v>52</v>
      </c>
      <c r="EE8" s="43"/>
      <c r="EF8" s="40" t="s">
        <v>51</v>
      </c>
      <c r="EG8" s="42" t="s">
        <v>52</v>
      </c>
      <c r="EH8" s="43"/>
      <c r="EI8" s="133"/>
      <c r="EJ8" s="135"/>
      <c r="EK8" s="135"/>
      <c r="EL8" s="135"/>
      <c r="EM8" s="135"/>
      <c r="EN8" s="135"/>
      <c r="EO8" s="135"/>
    </row>
    <row r="9" spans="1:146" s="10" customFormat="1" ht="59.25" customHeight="1" x14ac:dyDescent="0.25">
      <c r="A9" s="110"/>
      <c r="B9" s="110"/>
      <c r="C9" s="113"/>
      <c r="D9" s="113"/>
      <c r="E9" s="41"/>
      <c r="F9" s="12" t="s">
        <v>55</v>
      </c>
      <c r="G9" s="13" t="s">
        <v>56</v>
      </c>
      <c r="H9" s="13" t="s">
        <v>65</v>
      </c>
      <c r="I9" s="13" t="s">
        <v>57</v>
      </c>
      <c r="J9" s="41"/>
      <c r="K9" s="12" t="s">
        <v>55</v>
      </c>
      <c r="L9" s="12" t="s">
        <v>56</v>
      </c>
      <c r="M9" s="35" t="s">
        <v>65</v>
      </c>
      <c r="N9" s="13" t="s">
        <v>57</v>
      </c>
      <c r="O9" s="41"/>
      <c r="P9" s="12" t="s">
        <v>55</v>
      </c>
      <c r="Q9" s="13" t="s">
        <v>56</v>
      </c>
      <c r="R9" s="35" t="s">
        <v>65</v>
      </c>
      <c r="S9" s="13" t="s">
        <v>57</v>
      </c>
      <c r="T9" s="41"/>
      <c r="U9" s="12" t="s">
        <v>55</v>
      </c>
      <c r="V9" s="13" t="s">
        <v>56</v>
      </c>
      <c r="W9" s="35" t="s">
        <v>65</v>
      </c>
      <c r="X9" s="13" t="s">
        <v>57</v>
      </c>
      <c r="Y9" s="41"/>
      <c r="Z9" s="12" t="s">
        <v>55</v>
      </c>
      <c r="AA9" s="13" t="s">
        <v>56</v>
      </c>
      <c r="AB9" s="35" t="s">
        <v>65</v>
      </c>
      <c r="AC9" s="13" t="s">
        <v>57</v>
      </c>
      <c r="AD9" s="41"/>
      <c r="AE9" s="12" t="s">
        <v>55</v>
      </c>
      <c r="AF9" s="13" t="s">
        <v>56</v>
      </c>
      <c r="AG9" s="35" t="s">
        <v>65</v>
      </c>
      <c r="AH9" s="13" t="s">
        <v>57</v>
      </c>
      <c r="AI9" s="41"/>
      <c r="AJ9" s="12" t="s">
        <v>55</v>
      </c>
      <c r="AK9" s="13" t="s">
        <v>56</v>
      </c>
      <c r="AL9" s="35" t="s">
        <v>65</v>
      </c>
      <c r="AM9" s="13" t="s">
        <v>57</v>
      </c>
      <c r="AN9" s="41"/>
      <c r="AO9" s="12" t="s">
        <v>55</v>
      </c>
      <c r="AP9" s="13" t="s">
        <v>56</v>
      </c>
      <c r="AQ9" s="35" t="s">
        <v>65</v>
      </c>
      <c r="AR9" s="13" t="s">
        <v>57</v>
      </c>
      <c r="AS9" s="41"/>
      <c r="AT9" s="12" t="s">
        <v>55</v>
      </c>
      <c r="AU9" s="13" t="s">
        <v>56</v>
      </c>
      <c r="AV9" s="35" t="s">
        <v>65</v>
      </c>
      <c r="AW9" s="13" t="s">
        <v>57</v>
      </c>
      <c r="AX9" s="41"/>
      <c r="AY9" s="12" t="s">
        <v>55</v>
      </c>
      <c r="AZ9" s="13" t="s">
        <v>56</v>
      </c>
      <c r="BA9" s="41"/>
      <c r="BB9" s="12" t="s">
        <v>55</v>
      </c>
      <c r="BC9" s="13" t="s">
        <v>56</v>
      </c>
      <c r="BD9" s="41"/>
      <c r="BE9" s="12" t="s">
        <v>55</v>
      </c>
      <c r="BF9" s="13" t="s">
        <v>56</v>
      </c>
      <c r="BG9" s="41"/>
      <c r="BH9" s="12" t="s">
        <v>55</v>
      </c>
      <c r="BI9" s="13" t="s">
        <v>56</v>
      </c>
      <c r="BJ9" s="41"/>
      <c r="BK9" s="12" t="s">
        <v>55</v>
      </c>
      <c r="BL9" s="13" t="s">
        <v>56</v>
      </c>
      <c r="BM9" s="41"/>
      <c r="BN9" s="12" t="s">
        <v>55</v>
      </c>
      <c r="BO9" s="13" t="s">
        <v>56</v>
      </c>
      <c r="BP9" s="41"/>
      <c r="BQ9" s="12" t="s">
        <v>55</v>
      </c>
      <c r="BR9" s="13" t="s">
        <v>56</v>
      </c>
      <c r="BS9" s="41"/>
      <c r="BT9" s="12" t="s">
        <v>55</v>
      </c>
      <c r="BU9" s="13" t="s">
        <v>56</v>
      </c>
      <c r="BV9" s="35" t="s">
        <v>65</v>
      </c>
      <c r="BW9" s="13" t="s">
        <v>57</v>
      </c>
      <c r="BX9" s="41"/>
      <c r="BY9" s="12" t="s">
        <v>55</v>
      </c>
      <c r="BZ9" s="13" t="s">
        <v>56</v>
      </c>
      <c r="CA9" s="41"/>
      <c r="CB9" s="12" t="s">
        <v>55</v>
      </c>
      <c r="CC9" s="13" t="s">
        <v>56</v>
      </c>
      <c r="CD9" s="41"/>
      <c r="CE9" s="12" t="s">
        <v>55</v>
      </c>
      <c r="CF9" s="13" t="s">
        <v>56</v>
      </c>
      <c r="CG9" s="41"/>
      <c r="CH9" s="12" t="s">
        <v>55</v>
      </c>
      <c r="CI9" s="14" t="s">
        <v>56</v>
      </c>
      <c r="CJ9" s="41"/>
      <c r="CK9" s="12" t="s">
        <v>55</v>
      </c>
      <c r="CL9" s="13" t="s">
        <v>56</v>
      </c>
      <c r="CM9" s="41"/>
      <c r="CN9" s="12" t="s">
        <v>55</v>
      </c>
      <c r="CO9" s="13" t="s">
        <v>56</v>
      </c>
      <c r="CP9" s="41"/>
      <c r="CQ9" s="12" t="s">
        <v>55</v>
      </c>
      <c r="CR9" s="13" t="s">
        <v>56</v>
      </c>
      <c r="CS9" s="41"/>
      <c r="CT9" s="12" t="s">
        <v>55</v>
      </c>
      <c r="CU9" s="13" t="s">
        <v>56</v>
      </c>
      <c r="CV9" s="41"/>
      <c r="CW9" s="12" t="s">
        <v>55</v>
      </c>
      <c r="CX9" s="13" t="s">
        <v>56</v>
      </c>
      <c r="CY9" s="41"/>
      <c r="CZ9" s="12" t="s">
        <v>55</v>
      </c>
      <c r="DA9" s="13" t="s">
        <v>56</v>
      </c>
      <c r="DB9" s="41"/>
      <c r="DC9" s="12" t="s">
        <v>55</v>
      </c>
      <c r="DD9" s="13" t="s">
        <v>56</v>
      </c>
      <c r="DE9" s="41"/>
      <c r="DF9" s="12" t="s">
        <v>55</v>
      </c>
      <c r="DG9" s="13" t="s">
        <v>56</v>
      </c>
      <c r="DH9" s="41"/>
      <c r="DI9" s="12" t="s">
        <v>55</v>
      </c>
      <c r="DJ9" s="13" t="s">
        <v>56</v>
      </c>
      <c r="DK9" s="41"/>
      <c r="DL9" s="12" t="s">
        <v>55</v>
      </c>
      <c r="DM9" s="13" t="s">
        <v>56</v>
      </c>
      <c r="DN9" s="41"/>
      <c r="DO9" s="12" t="s">
        <v>55</v>
      </c>
      <c r="DP9" s="13" t="s">
        <v>56</v>
      </c>
      <c r="DQ9" s="41"/>
      <c r="DR9" s="12" t="s">
        <v>55</v>
      </c>
      <c r="DS9" s="13" t="s">
        <v>56</v>
      </c>
      <c r="DT9" s="41"/>
      <c r="DU9" s="12" t="s">
        <v>55</v>
      </c>
      <c r="DV9" s="13" t="s">
        <v>56</v>
      </c>
      <c r="DW9" s="41"/>
      <c r="DX9" s="12" t="s">
        <v>55</v>
      </c>
      <c r="DY9" s="13" t="s">
        <v>56</v>
      </c>
      <c r="DZ9" s="41"/>
      <c r="EA9" s="12" t="s">
        <v>55</v>
      </c>
      <c r="EB9" s="13" t="s">
        <v>56</v>
      </c>
      <c r="EC9" s="41"/>
      <c r="ED9" s="12" t="s">
        <v>55</v>
      </c>
      <c r="EE9" s="13" t="s">
        <v>56</v>
      </c>
      <c r="EF9" s="41"/>
      <c r="EG9" s="12" t="s">
        <v>55</v>
      </c>
      <c r="EH9" s="35" t="s">
        <v>56</v>
      </c>
      <c r="EI9" s="136"/>
      <c r="EJ9" s="135"/>
      <c r="EK9" s="137"/>
      <c r="EL9" s="138"/>
      <c r="EM9" s="135"/>
      <c r="EN9" s="137"/>
      <c r="EO9" s="138"/>
    </row>
    <row r="10" spans="1:146" s="17" customFormat="1" ht="16.5" customHeight="1" x14ac:dyDescent="0.25">
      <c r="A10" s="15"/>
      <c r="B10" s="15"/>
      <c r="C10" s="13">
        <v>1</v>
      </c>
      <c r="D10" s="13">
        <v>2</v>
      </c>
      <c r="E10" s="15">
        <v>3</v>
      </c>
      <c r="F10" s="13">
        <v>4</v>
      </c>
      <c r="G10" s="13">
        <v>5</v>
      </c>
      <c r="H10" s="15">
        <v>6</v>
      </c>
      <c r="I10" s="13">
        <v>7</v>
      </c>
      <c r="J10" s="13">
        <v>8</v>
      </c>
      <c r="K10" s="15">
        <v>9</v>
      </c>
      <c r="L10" s="13">
        <v>10</v>
      </c>
      <c r="M10" s="13">
        <v>11</v>
      </c>
      <c r="N10" s="15">
        <v>12</v>
      </c>
      <c r="O10" s="13">
        <v>13</v>
      </c>
      <c r="P10" s="13">
        <v>14</v>
      </c>
      <c r="Q10" s="15">
        <v>15</v>
      </c>
      <c r="R10" s="13">
        <v>16</v>
      </c>
      <c r="S10" s="13">
        <v>17</v>
      </c>
      <c r="T10" s="15">
        <v>18</v>
      </c>
      <c r="U10" s="13">
        <v>19</v>
      </c>
      <c r="V10" s="13">
        <v>20</v>
      </c>
      <c r="W10" s="15">
        <v>21</v>
      </c>
      <c r="X10" s="13">
        <v>22</v>
      </c>
      <c r="Y10" s="13">
        <v>23</v>
      </c>
      <c r="Z10" s="15">
        <v>24</v>
      </c>
      <c r="AA10" s="13">
        <v>25</v>
      </c>
      <c r="AB10" s="13">
        <v>26</v>
      </c>
      <c r="AC10" s="15">
        <v>27</v>
      </c>
      <c r="AD10" s="13">
        <v>28</v>
      </c>
      <c r="AE10" s="13">
        <v>29</v>
      </c>
      <c r="AF10" s="15">
        <v>30</v>
      </c>
      <c r="AG10" s="13">
        <v>31</v>
      </c>
      <c r="AH10" s="13">
        <v>32</v>
      </c>
      <c r="AI10" s="15">
        <v>33</v>
      </c>
      <c r="AJ10" s="13">
        <v>34</v>
      </c>
      <c r="AK10" s="13">
        <v>35</v>
      </c>
      <c r="AL10" s="15">
        <v>36</v>
      </c>
      <c r="AM10" s="13">
        <v>37</v>
      </c>
      <c r="AN10" s="13">
        <v>38</v>
      </c>
      <c r="AO10" s="15">
        <v>39</v>
      </c>
      <c r="AP10" s="13">
        <v>40</v>
      </c>
      <c r="AQ10" s="13">
        <v>41</v>
      </c>
      <c r="AR10" s="15">
        <v>42</v>
      </c>
      <c r="AS10" s="13">
        <v>43</v>
      </c>
      <c r="AT10" s="13">
        <v>44</v>
      </c>
      <c r="AU10" s="15">
        <v>45</v>
      </c>
      <c r="AV10" s="13">
        <v>46</v>
      </c>
      <c r="AW10" s="13">
        <v>47</v>
      </c>
      <c r="AX10" s="15">
        <v>48</v>
      </c>
      <c r="AY10" s="13">
        <v>49</v>
      </c>
      <c r="AZ10" s="13">
        <v>50</v>
      </c>
      <c r="BA10" s="15">
        <v>51</v>
      </c>
      <c r="BB10" s="13">
        <v>52</v>
      </c>
      <c r="BC10" s="13">
        <v>53</v>
      </c>
      <c r="BD10" s="15">
        <v>54</v>
      </c>
      <c r="BE10" s="13">
        <v>55</v>
      </c>
      <c r="BF10" s="13">
        <v>56</v>
      </c>
      <c r="BG10" s="15">
        <v>57</v>
      </c>
      <c r="BH10" s="13">
        <v>58</v>
      </c>
      <c r="BI10" s="13">
        <v>59</v>
      </c>
      <c r="BJ10" s="15">
        <v>60</v>
      </c>
      <c r="BK10" s="13">
        <v>61</v>
      </c>
      <c r="BL10" s="13">
        <v>62</v>
      </c>
      <c r="BM10" s="15">
        <v>63</v>
      </c>
      <c r="BN10" s="13">
        <v>64</v>
      </c>
      <c r="BO10" s="13">
        <v>65</v>
      </c>
      <c r="BP10" s="15">
        <v>66</v>
      </c>
      <c r="BQ10" s="13">
        <v>67</v>
      </c>
      <c r="BR10" s="13">
        <v>68</v>
      </c>
      <c r="BS10" s="35">
        <v>69</v>
      </c>
      <c r="BT10" s="35">
        <v>70</v>
      </c>
      <c r="BU10" s="35">
        <v>71</v>
      </c>
      <c r="BV10" s="35">
        <v>72</v>
      </c>
      <c r="BW10" s="35">
        <v>73</v>
      </c>
      <c r="BX10" s="13">
        <v>74</v>
      </c>
      <c r="BY10" s="15">
        <v>75</v>
      </c>
      <c r="BZ10" s="13">
        <v>76</v>
      </c>
      <c r="CA10" s="13">
        <v>77</v>
      </c>
      <c r="CB10" s="15">
        <v>78</v>
      </c>
      <c r="CC10" s="13">
        <v>79</v>
      </c>
      <c r="CD10" s="13">
        <v>80</v>
      </c>
      <c r="CE10" s="15">
        <v>81</v>
      </c>
      <c r="CF10" s="13">
        <v>82</v>
      </c>
      <c r="CG10" s="13">
        <v>83</v>
      </c>
      <c r="CH10" s="15">
        <v>84</v>
      </c>
      <c r="CI10" s="13">
        <v>85</v>
      </c>
      <c r="CJ10" s="13">
        <v>86</v>
      </c>
      <c r="CK10" s="15">
        <v>87</v>
      </c>
      <c r="CL10" s="13">
        <v>88</v>
      </c>
      <c r="CM10" s="13">
        <v>89</v>
      </c>
      <c r="CN10" s="15">
        <v>90</v>
      </c>
      <c r="CO10" s="13">
        <v>91</v>
      </c>
      <c r="CP10" s="13">
        <v>92</v>
      </c>
      <c r="CQ10" s="15">
        <v>93</v>
      </c>
      <c r="CR10" s="13">
        <v>94</v>
      </c>
      <c r="CS10" s="13">
        <v>95</v>
      </c>
      <c r="CT10" s="15">
        <v>96</v>
      </c>
      <c r="CU10" s="13">
        <v>97</v>
      </c>
      <c r="CV10" s="13">
        <v>98</v>
      </c>
      <c r="CW10" s="15">
        <v>99</v>
      </c>
      <c r="CX10" s="13">
        <v>100</v>
      </c>
      <c r="CY10" s="13">
        <v>101</v>
      </c>
      <c r="CZ10" s="15">
        <v>102</v>
      </c>
      <c r="DA10" s="13">
        <v>103</v>
      </c>
      <c r="DB10" s="13">
        <v>104</v>
      </c>
      <c r="DC10" s="15">
        <v>105</v>
      </c>
      <c r="DD10" s="13">
        <v>106</v>
      </c>
      <c r="DE10" s="13">
        <v>107</v>
      </c>
      <c r="DF10" s="15">
        <v>108</v>
      </c>
      <c r="DG10" s="13">
        <v>109</v>
      </c>
      <c r="DH10" s="13">
        <v>110</v>
      </c>
      <c r="DI10" s="15">
        <v>111</v>
      </c>
      <c r="DJ10" s="13">
        <v>112</v>
      </c>
      <c r="DK10" s="13">
        <v>113</v>
      </c>
      <c r="DL10" s="15">
        <v>114</v>
      </c>
      <c r="DM10" s="13">
        <v>115</v>
      </c>
      <c r="DN10" s="13">
        <v>116</v>
      </c>
      <c r="DO10" s="15">
        <v>117</v>
      </c>
      <c r="DP10" s="13">
        <v>118</v>
      </c>
      <c r="DQ10" s="13">
        <v>119</v>
      </c>
      <c r="DR10" s="15">
        <v>120</v>
      </c>
      <c r="DS10" s="13">
        <v>121</v>
      </c>
      <c r="DT10" s="13">
        <v>122</v>
      </c>
      <c r="DU10" s="15">
        <v>123</v>
      </c>
      <c r="DV10" s="13">
        <v>124</v>
      </c>
      <c r="DW10" s="13">
        <v>125</v>
      </c>
      <c r="DX10" s="15">
        <v>126</v>
      </c>
      <c r="DY10" s="13">
        <v>127</v>
      </c>
      <c r="DZ10" s="13">
        <v>128</v>
      </c>
      <c r="EA10" s="15">
        <v>129</v>
      </c>
      <c r="EB10" s="13">
        <v>130</v>
      </c>
      <c r="EC10" s="13">
        <v>131</v>
      </c>
      <c r="ED10" s="15">
        <v>132</v>
      </c>
      <c r="EE10" s="13">
        <v>133</v>
      </c>
      <c r="EF10" s="35">
        <v>134</v>
      </c>
      <c r="EG10" s="15">
        <v>135</v>
      </c>
      <c r="EH10" s="35">
        <v>136</v>
      </c>
      <c r="EI10" s="138"/>
      <c r="EJ10" s="138"/>
      <c r="EK10" s="138"/>
      <c r="EL10" s="138"/>
      <c r="EM10" s="138"/>
      <c r="EN10" s="138"/>
      <c r="EO10" s="138"/>
      <c r="EP10" s="36"/>
    </row>
    <row r="11" spans="1:146" s="28" customFormat="1" ht="23.25" customHeight="1" x14ac:dyDescent="0.25">
      <c r="A11" s="18">
        <v>1</v>
      </c>
      <c r="B11" s="19" t="s">
        <v>58</v>
      </c>
      <c r="C11" s="20">
        <v>41198.6</v>
      </c>
      <c r="D11" s="20">
        <v>39693.4</v>
      </c>
      <c r="E11" s="21">
        <f t="shared" ref="E11:G14" si="0">DK11+EF11-EC11</f>
        <v>3273744.9306000005</v>
      </c>
      <c r="F11" s="21">
        <f t="shared" si="0"/>
        <v>3259993.6446000002</v>
      </c>
      <c r="G11" s="21">
        <f t="shared" si="0"/>
        <v>2576887.2752</v>
      </c>
      <c r="H11" s="21">
        <f>G11/F11*100</f>
        <v>79.04577603911811</v>
      </c>
      <c r="I11" s="21">
        <f>G11/E11*100</f>
        <v>78.713746178377946</v>
      </c>
      <c r="J11" s="21">
        <f t="shared" ref="J11:L14" si="1">T11+Y11+AD11+AI11+AN11+AS11+AX11+BP11+BX11+CA11+CD11+CG11+CJ11+CP11+CS11+CY11+DB11+DH11</f>
        <v>669950</v>
      </c>
      <c r="K11" s="21">
        <f t="shared" si="1"/>
        <v>669950</v>
      </c>
      <c r="L11" s="21">
        <f t="shared" si="1"/>
        <v>469486.02980000008</v>
      </c>
      <c r="M11" s="21">
        <f>L11/K11*100</f>
        <v>70.077771445630276</v>
      </c>
      <c r="N11" s="21">
        <f>L11/J11*100</f>
        <v>70.077771445630276</v>
      </c>
      <c r="O11" s="21">
        <f>T11+Y11+AD11</f>
        <v>193406.4</v>
      </c>
      <c r="P11" s="21">
        <f t="shared" ref="P11:Q14" si="2">U11+Z11+AE11</f>
        <v>193406.4</v>
      </c>
      <c r="Q11" s="21">
        <f t="shared" si="2"/>
        <v>97166.473999999987</v>
      </c>
      <c r="R11" s="21">
        <f>Q11/P11*100</f>
        <v>50.239533955443036</v>
      </c>
      <c r="S11" s="21">
        <f>Q11/O11*100</f>
        <v>50.239533955443036</v>
      </c>
      <c r="T11" s="22">
        <v>15000</v>
      </c>
      <c r="U11" s="21">
        <v>15000</v>
      </c>
      <c r="V11" s="22">
        <v>7436.3450000000003</v>
      </c>
      <c r="W11" s="21">
        <v>49.575633333333336</v>
      </c>
      <c r="X11" s="21">
        <v>49.575633333333336</v>
      </c>
      <c r="Y11" s="22">
        <v>12000</v>
      </c>
      <c r="Z11" s="21">
        <v>12000</v>
      </c>
      <c r="AA11" s="22">
        <v>7092.6459999999997</v>
      </c>
      <c r="AB11" s="21">
        <v>59.105383333333329</v>
      </c>
      <c r="AC11" s="21">
        <v>0</v>
      </c>
      <c r="AD11" s="22">
        <v>166406.39999999999</v>
      </c>
      <c r="AE11" s="21">
        <v>166406.39999999999</v>
      </c>
      <c r="AF11" s="22">
        <v>82637.482999999993</v>
      </c>
      <c r="AG11" s="21">
        <v>49.660038916772429</v>
      </c>
      <c r="AH11" s="21">
        <v>49.660038916772429</v>
      </c>
      <c r="AI11" s="23">
        <v>259388.1</v>
      </c>
      <c r="AJ11" s="24">
        <v>259388.1</v>
      </c>
      <c r="AK11" s="22">
        <v>181770.55300000001</v>
      </c>
      <c r="AL11" s="21">
        <v>70.076673910638149</v>
      </c>
      <c r="AM11" s="21">
        <v>70.076673910638149</v>
      </c>
      <c r="AN11" s="22">
        <v>27273.3</v>
      </c>
      <c r="AO11" s="21">
        <v>27273.3</v>
      </c>
      <c r="AP11" s="22">
        <v>19731.812999999998</v>
      </c>
      <c r="AQ11" s="21">
        <v>72.348461682304659</v>
      </c>
      <c r="AR11" s="21">
        <v>72.348461682304659</v>
      </c>
      <c r="AS11" s="22">
        <v>18000</v>
      </c>
      <c r="AT11" s="21">
        <v>18000</v>
      </c>
      <c r="AU11" s="22">
        <v>14127.2</v>
      </c>
      <c r="AV11" s="21">
        <v>78.484444444444449</v>
      </c>
      <c r="AW11" s="21">
        <v>78.484444444444449</v>
      </c>
      <c r="AX11" s="16">
        <v>0</v>
      </c>
      <c r="AY11" s="16">
        <v>0</v>
      </c>
      <c r="AZ11" s="16">
        <v>0</v>
      </c>
      <c r="BA11" s="22">
        <v>12188.986000000001</v>
      </c>
      <c r="BB11" s="25">
        <v>12189</v>
      </c>
      <c r="BC11" s="22">
        <v>12416.355</v>
      </c>
      <c r="BD11" s="22">
        <v>2052759.4</v>
      </c>
      <c r="BE11" s="22">
        <v>2052759.4</v>
      </c>
      <c r="BF11" s="22">
        <v>1711287.4480000001</v>
      </c>
      <c r="BG11" s="26">
        <v>0</v>
      </c>
      <c r="BH11" s="16"/>
      <c r="BI11" s="16">
        <v>0</v>
      </c>
      <c r="BJ11" s="22">
        <v>9369</v>
      </c>
      <c r="BK11" s="16">
        <v>9369</v>
      </c>
      <c r="BL11" s="22">
        <v>7286.8</v>
      </c>
      <c r="BM11" s="16">
        <v>0</v>
      </c>
      <c r="BN11" s="16">
        <v>0</v>
      </c>
      <c r="BO11" s="16">
        <v>0</v>
      </c>
      <c r="BP11" s="16">
        <v>0</v>
      </c>
      <c r="BQ11" s="16">
        <v>0</v>
      </c>
      <c r="BR11" s="16">
        <v>0</v>
      </c>
      <c r="BS11" s="16">
        <f t="shared" ref="BS11:BS14" si="3">BX11+CA11+CD11+CG11</f>
        <v>19000</v>
      </c>
      <c r="BT11" s="16">
        <f t="shared" ref="BT11:BT14" si="4">BY11+CB11+CE11+CH11</f>
        <v>19000</v>
      </c>
      <c r="BU11" s="16">
        <f t="shared" ref="BU11:BU14" si="5">BZ11+CC11+CF11+CI11</f>
        <v>14835.641</v>
      </c>
      <c r="BV11" s="16">
        <f t="shared" ref="BV11:BV14" si="6">BU11/BT11*100</f>
        <v>78.082321052631571</v>
      </c>
      <c r="BW11" s="16">
        <f t="shared" ref="BW11:BW14" si="7">BU11/BS11*100</f>
        <v>78.082321052631571</v>
      </c>
      <c r="BX11" s="22">
        <v>17552.599999999999</v>
      </c>
      <c r="BY11" s="21">
        <v>17552.599999999999</v>
      </c>
      <c r="BZ11" s="22">
        <v>11938.005999999999</v>
      </c>
      <c r="CA11" s="22">
        <v>1447.4</v>
      </c>
      <c r="CB11" s="21">
        <v>1447.4</v>
      </c>
      <c r="CC11" s="22">
        <v>2154.931</v>
      </c>
      <c r="CD11" s="22">
        <v>0</v>
      </c>
      <c r="CE11" s="21">
        <v>0</v>
      </c>
      <c r="CF11" s="22">
        <v>0</v>
      </c>
      <c r="CG11" s="22">
        <v>0</v>
      </c>
      <c r="CH11" s="21">
        <v>0</v>
      </c>
      <c r="CI11" s="22">
        <v>742.70399999999995</v>
      </c>
      <c r="CJ11" s="16"/>
      <c r="CK11" s="16"/>
      <c r="CL11" s="16"/>
      <c r="CM11" s="22">
        <v>0</v>
      </c>
      <c r="CN11" s="21">
        <v>0</v>
      </c>
      <c r="CO11" s="22">
        <v>0</v>
      </c>
      <c r="CP11" s="16"/>
      <c r="CQ11" s="16"/>
      <c r="CR11" s="16"/>
      <c r="CS11" s="22">
        <v>131105</v>
      </c>
      <c r="CT11" s="21">
        <v>131105</v>
      </c>
      <c r="CU11" s="22">
        <v>113252.6488</v>
      </c>
      <c r="CV11" s="22">
        <v>48000</v>
      </c>
      <c r="CW11" s="21">
        <v>48000</v>
      </c>
      <c r="CX11" s="22">
        <v>40144.393799999998</v>
      </c>
      <c r="CY11" s="22">
        <v>0</v>
      </c>
      <c r="CZ11" s="21">
        <v>0</v>
      </c>
      <c r="DA11" s="22">
        <v>0</v>
      </c>
      <c r="DB11" s="22">
        <v>1000</v>
      </c>
      <c r="DC11" s="21">
        <v>1000</v>
      </c>
      <c r="DD11" s="22">
        <v>-22879</v>
      </c>
      <c r="DE11" s="16"/>
      <c r="DF11" s="16"/>
      <c r="DG11" s="16"/>
      <c r="DH11" s="22">
        <v>20777.2</v>
      </c>
      <c r="DI11" s="21">
        <v>20777.2</v>
      </c>
      <c r="DJ11" s="22">
        <v>51480.7</v>
      </c>
      <c r="DK11" s="16">
        <v>2743359.6040000003</v>
      </c>
      <c r="DL11" s="16">
        <v>2731170.6180000002</v>
      </c>
      <c r="DM11" s="16">
        <v>2200476.6328000003</v>
      </c>
      <c r="DN11" s="27"/>
      <c r="DO11" s="27"/>
      <c r="DP11" s="27"/>
      <c r="DQ11" s="22">
        <v>504294.3726</v>
      </c>
      <c r="DR11" s="21">
        <v>504294.3726</v>
      </c>
      <c r="DS11" s="22">
        <v>355587.83399999997</v>
      </c>
      <c r="DT11" s="16"/>
      <c r="DU11" s="16"/>
      <c r="DV11" s="16"/>
      <c r="DW11" s="22">
        <v>24528.653999999999</v>
      </c>
      <c r="DX11" s="21">
        <v>24528.653999999999</v>
      </c>
      <c r="DY11" s="22">
        <v>20822.808399999998</v>
      </c>
      <c r="DZ11" s="16"/>
      <c r="EA11" s="16"/>
      <c r="EB11" s="16"/>
      <c r="EC11" s="22">
        <v>387760</v>
      </c>
      <c r="ED11" s="21">
        <v>387760</v>
      </c>
      <c r="EE11" s="22">
        <v>264314</v>
      </c>
      <c r="EF11" s="21">
        <v>918145.32660000003</v>
      </c>
      <c r="EG11" s="21">
        <v>916583.02659999998</v>
      </c>
      <c r="EH11" s="21">
        <v>640724.64240000001</v>
      </c>
      <c r="EI11" s="133"/>
      <c r="EJ11" s="139"/>
      <c r="EK11" s="139"/>
      <c r="EL11" s="139"/>
      <c r="EM11" s="140"/>
      <c r="EN11" s="139"/>
      <c r="EO11" s="140"/>
    </row>
    <row r="12" spans="1:146" s="28" customFormat="1" ht="23.25" customHeight="1" x14ac:dyDescent="0.25">
      <c r="A12" s="18">
        <v>2</v>
      </c>
      <c r="B12" s="19" t="s">
        <v>59</v>
      </c>
      <c r="C12" s="29"/>
      <c r="D12" s="29">
        <v>680427.9</v>
      </c>
      <c r="E12" s="21">
        <f t="shared" si="0"/>
        <v>1844813.5329999998</v>
      </c>
      <c r="F12" s="21">
        <f t="shared" si="0"/>
        <v>1844813.5329999998</v>
      </c>
      <c r="G12" s="21">
        <f t="shared" si="0"/>
        <v>1405875.5112000001</v>
      </c>
      <c r="H12" s="21">
        <f>G12/F12*100</f>
        <v>76.206916636923879</v>
      </c>
      <c r="I12" s="21">
        <f t="shared" ref="I12:I14" si="8">G12/E12*100</f>
        <v>76.206916636923879</v>
      </c>
      <c r="J12" s="21">
        <f t="shared" si="1"/>
        <v>778344.9</v>
      </c>
      <c r="K12" s="21">
        <f t="shared" si="1"/>
        <v>778344.9</v>
      </c>
      <c r="L12" s="21">
        <f t="shared" si="1"/>
        <v>561914.41519999993</v>
      </c>
      <c r="M12" s="21">
        <f t="shared" ref="M12:M14" si="9">L12/K12*100</f>
        <v>72.193498691903798</v>
      </c>
      <c r="N12" s="21">
        <f t="shared" ref="N12:N14" si="10">L12/J12*100</f>
        <v>72.193498691903798</v>
      </c>
      <c r="O12" s="21">
        <f t="shared" ref="O12:O14" si="11">T12+Y12+AD12</f>
        <v>278242</v>
      </c>
      <c r="P12" s="21">
        <f t="shared" si="2"/>
        <v>278242</v>
      </c>
      <c r="Q12" s="21">
        <f t="shared" si="2"/>
        <v>160290.511</v>
      </c>
      <c r="R12" s="21">
        <f t="shared" ref="R12:R14" si="12">Q12/P12*100</f>
        <v>57.608308954075952</v>
      </c>
      <c r="S12" s="21">
        <f t="shared" ref="S12:S14" si="13">Q12/O12*100</f>
        <v>57.608308954075952</v>
      </c>
      <c r="T12" s="22">
        <v>1025</v>
      </c>
      <c r="U12" s="21">
        <v>1025</v>
      </c>
      <c r="V12" s="22">
        <v>1209.58</v>
      </c>
      <c r="W12" s="21">
        <v>118.00780487804879</v>
      </c>
      <c r="X12" s="21">
        <v>118.00780487804879</v>
      </c>
      <c r="Y12" s="22">
        <v>8293</v>
      </c>
      <c r="Z12" s="21">
        <v>8293</v>
      </c>
      <c r="AA12" s="22">
        <v>5997.2245000000003</v>
      </c>
      <c r="AB12" s="21">
        <v>72.316706861208246</v>
      </c>
      <c r="AC12" s="21">
        <v>72.316706861208246</v>
      </c>
      <c r="AD12" s="23">
        <v>268924</v>
      </c>
      <c r="AE12" s="24">
        <v>268924</v>
      </c>
      <c r="AF12" s="22">
        <v>153083.7065</v>
      </c>
      <c r="AG12" s="21">
        <v>56.924523843167584</v>
      </c>
      <c r="AH12" s="21">
        <v>56.924523843167584</v>
      </c>
      <c r="AI12" s="23">
        <v>160991</v>
      </c>
      <c r="AJ12" s="24">
        <v>160991</v>
      </c>
      <c r="AK12" s="22">
        <v>102334.5116</v>
      </c>
      <c r="AL12" s="21">
        <v>63.565361790410648</v>
      </c>
      <c r="AM12" s="21">
        <v>63.565361790410648</v>
      </c>
      <c r="AN12" s="22">
        <v>88650</v>
      </c>
      <c r="AO12" s="21">
        <v>88650</v>
      </c>
      <c r="AP12" s="22">
        <v>117035.49</v>
      </c>
      <c r="AQ12" s="21">
        <v>132.01972927241962</v>
      </c>
      <c r="AR12" s="21">
        <v>132.01972927241962</v>
      </c>
      <c r="AS12" s="22">
        <v>6500</v>
      </c>
      <c r="AT12" s="21">
        <v>6500</v>
      </c>
      <c r="AU12" s="22">
        <v>2449.6999999999998</v>
      </c>
      <c r="AV12" s="21">
        <v>37.687692307692302</v>
      </c>
      <c r="AW12" s="21">
        <v>37.687692307692302</v>
      </c>
      <c r="AX12" s="16">
        <v>0</v>
      </c>
      <c r="AY12" s="16">
        <v>0</v>
      </c>
      <c r="AZ12" s="16">
        <v>0</v>
      </c>
      <c r="BA12" s="22">
        <v>0</v>
      </c>
      <c r="BB12" s="25">
        <v>0</v>
      </c>
      <c r="BC12" s="22">
        <v>0</v>
      </c>
      <c r="BD12" s="22">
        <v>947307.4</v>
      </c>
      <c r="BE12" s="21">
        <v>947307.4</v>
      </c>
      <c r="BF12" s="22">
        <v>789422.93</v>
      </c>
      <c r="BG12" s="16">
        <v>0</v>
      </c>
      <c r="BH12" s="16"/>
      <c r="BI12" s="16">
        <v>0</v>
      </c>
      <c r="BJ12" s="22">
        <v>2832.5</v>
      </c>
      <c r="BK12" s="16">
        <v>2832.5</v>
      </c>
      <c r="BL12" s="22">
        <v>2203</v>
      </c>
      <c r="BM12" s="16">
        <v>0</v>
      </c>
      <c r="BN12" s="16">
        <v>0</v>
      </c>
      <c r="BO12" s="16">
        <v>0</v>
      </c>
      <c r="BP12" s="16">
        <v>0</v>
      </c>
      <c r="BQ12" s="16">
        <v>0</v>
      </c>
      <c r="BR12" s="16">
        <v>0</v>
      </c>
      <c r="BS12" s="16">
        <f t="shared" si="3"/>
        <v>45329.5</v>
      </c>
      <c r="BT12" s="16">
        <f t="shared" si="4"/>
        <v>45329.5</v>
      </c>
      <c r="BU12" s="16">
        <f t="shared" si="5"/>
        <v>35356.775000000001</v>
      </c>
      <c r="BV12" s="16">
        <f t="shared" si="6"/>
        <v>77.999481573809547</v>
      </c>
      <c r="BW12" s="16">
        <f t="shared" si="7"/>
        <v>77.999481573809547</v>
      </c>
      <c r="BX12" s="22">
        <v>15000</v>
      </c>
      <c r="BY12" s="21">
        <v>15000</v>
      </c>
      <c r="BZ12" s="22">
        <v>10236.153</v>
      </c>
      <c r="CA12" s="22">
        <v>0</v>
      </c>
      <c r="CB12" s="21">
        <v>0</v>
      </c>
      <c r="CC12" s="22">
        <v>0</v>
      </c>
      <c r="CD12" s="22">
        <v>16232.1</v>
      </c>
      <c r="CE12" s="21">
        <v>16232.1</v>
      </c>
      <c r="CF12" s="22">
        <v>13505.296</v>
      </c>
      <c r="CG12" s="22">
        <v>14097.4</v>
      </c>
      <c r="CH12" s="21">
        <v>14097.4</v>
      </c>
      <c r="CI12" s="22">
        <v>11615.325999999999</v>
      </c>
      <c r="CJ12" s="16"/>
      <c r="CK12" s="16"/>
      <c r="CL12" s="16"/>
      <c r="CM12" s="22">
        <v>1999</v>
      </c>
      <c r="CN12" s="21">
        <v>1999</v>
      </c>
      <c r="CO12" s="22">
        <v>799.6</v>
      </c>
      <c r="CP12" s="16"/>
      <c r="CQ12" s="16"/>
      <c r="CR12" s="16"/>
      <c r="CS12" s="22">
        <v>159225</v>
      </c>
      <c r="CT12" s="21">
        <v>159225</v>
      </c>
      <c r="CU12" s="22">
        <v>122591.9356</v>
      </c>
      <c r="CV12" s="22">
        <v>50000</v>
      </c>
      <c r="CW12" s="21">
        <v>50000</v>
      </c>
      <c r="CX12" s="22">
        <v>38179.847600000001</v>
      </c>
      <c r="CY12" s="22">
        <v>10000</v>
      </c>
      <c r="CZ12" s="21">
        <v>10000</v>
      </c>
      <c r="DA12" s="22">
        <v>920.59199999999998</v>
      </c>
      <c r="DB12" s="22">
        <v>5000</v>
      </c>
      <c r="DC12" s="21">
        <v>5000</v>
      </c>
      <c r="DD12" s="22">
        <v>1880</v>
      </c>
      <c r="DE12" s="16"/>
      <c r="DF12" s="16"/>
      <c r="DG12" s="16"/>
      <c r="DH12" s="22">
        <v>24407.4</v>
      </c>
      <c r="DI12" s="21">
        <v>24407.4</v>
      </c>
      <c r="DJ12" s="22">
        <v>19054.900000000001</v>
      </c>
      <c r="DK12" s="16">
        <v>1730483.7999999998</v>
      </c>
      <c r="DL12" s="16">
        <v>1730483.7999999998</v>
      </c>
      <c r="DM12" s="16">
        <v>1354339.9452</v>
      </c>
      <c r="DN12" s="27"/>
      <c r="DO12" s="27"/>
      <c r="DP12" s="27"/>
      <c r="DQ12" s="22">
        <v>114329.73299999999</v>
      </c>
      <c r="DR12" s="21">
        <v>114329.73299999999</v>
      </c>
      <c r="DS12" s="22">
        <v>51535.565999999999</v>
      </c>
      <c r="DT12" s="16"/>
      <c r="DU12" s="16"/>
      <c r="DV12" s="16"/>
      <c r="DW12" s="22">
        <v>0</v>
      </c>
      <c r="DX12" s="21">
        <v>0</v>
      </c>
      <c r="DY12" s="22">
        <v>0</v>
      </c>
      <c r="DZ12" s="16"/>
      <c r="EA12" s="16"/>
      <c r="EB12" s="16"/>
      <c r="EC12" s="22">
        <v>153000</v>
      </c>
      <c r="ED12" s="21">
        <v>153000</v>
      </c>
      <c r="EE12" s="22">
        <v>153000</v>
      </c>
      <c r="EF12" s="21">
        <v>267329.73300000001</v>
      </c>
      <c r="EG12" s="21">
        <v>267329.73300000001</v>
      </c>
      <c r="EH12" s="21">
        <v>204535.56599999999</v>
      </c>
      <c r="EI12" s="133"/>
      <c r="EJ12" s="139"/>
      <c r="EK12" s="139"/>
      <c r="EL12" s="139"/>
      <c r="EM12" s="140"/>
      <c r="EN12" s="139"/>
      <c r="EO12" s="140"/>
    </row>
    <row r="13" spans="1:146" s="28" customFormat="1" ht="23.25" customHeight="1" x14ac:dyDescent="0.25">
      <c r="A13" s="18">
        <v>3</v>
      </c>
      <c r="B13" s="30" t="s">
        <v>60</v>
      </c>
      <c r="C13" s="31"/>
      <c r="D13" s="31">
        <v>154225.70000000001</v>
      </c>
      <c r="E13" s="21">
        <f t="shared" si="0"/>
        <v>2615982.9569999999</v>
      </c>
      <c r="F13" s="21">
        <f t="shared" si="0"/>
        <v>2615982.9569999999</v>
      </c>
      <c r="G13" s="21">
        <f t="shared" si="0"/>
        <v>2031804.9775</v>
      </c>
      <c r="H13" s="21">
        <f t="shared" ref="H13:H14" si="14">G13/F13*100</f>
        <v>77.668891995766927</v>
      </c>
      <c r="I13" s="21">
        <f t="shared" si="8"/>
        <v>77.668891995766927</v>
      </c>
      <c r="J13" s="21">
        <f t="shared" si="1"/>
        <v>403090.5</v>
      </c>
      <c r="K13" s="21">
        <f t="shared" si="1"/>
        <v>403090.5</v>
      </c>
      <c r="L13" s="21">
        <f t="shared" si="1"/>
        <v>313615.26450000005</v>
      </c>
      <c r="M13" s="21">
        <f t="shared" si="9"/>
        <v>77.802693067685809</v>
      </c>
      <c r="N13" s="21">
        <f t="shared" si="10"/>
        <v>77.802693067685809</v>
      </c>
      <c r="O13" s="21">
        <f t="shared" si="11"/>
        <v>62800</v>
      </c>
      <c r="P13" s="21">
        <f t="shared" si="2"/>
        <v>62800</v>
      </c>
      <c r="Q13" s="21">
        <f t="shared" si="2"/>
        <v>60439.993500000004</v>
      </c>
      <c r="R13" s="21">
        <f t="shared" si="12"/>
        <v>96.24202786624204</v>
      </c>
      <c r="S13" s="21">
        <f t="shared" si="13"/>
        <v>96.24202786624204</v>
      </c>
      <c r="T13" s="22">
        <v>2800</v>
      </c>
      <c r="U13" s="21">
        <v>2800</v>
      </c>
      <c r="V13" s="22">
        <v>5202.29</v>
      </c>
      <c r="W13" s="21">
        <v>185.79607142857142</v>
      </c>
      <c r="X13" s="21">
        <v>185.79607142857142</v>
      </c>
      <c r="Y13" s="22">
        <v>3000</v>
      </c>
      <c r="Z13" s="21">
        <v>3000</v>
      </c>
      <c r="AA13" s="22">
        <v>1626.7940000000001</v>
      </c>
      <c r="AB13" s="21">
        <v>54.226466666666674</v>
      </c>
      <c r="AC13" s="21">
        <v>54.226466666666674</v>
      </c>
      <c r="AD13" s="23">
        <v>57000</v>
      </c>
      <c r="AE13" s="24">
        <v>57000</v>
      </c>
      <c r="AF13" s="22">
        <v>53610.909500000002</v>
      </c>
      <c r="AG13" s="21">
        <v>94.054227192982452</v>
      </c>
      <c r="AH13" s="21">
        <v>94.054227192982452</v>
      </c>
      <c r="AI13" s="23">
        <v>141499.79999999999</v>
      </c>
      <c r="AJ13" s="24">
        <v>141499.79999999999</v>
      </c>
      <c r="AK13" s="22">
        <v>107444.694</v>
      </c>
      <c r="AL13" s="21">
        <v>75.93275326184208</v>
      </c>
      <c r="AM13" s="21">
        <v>75.93275326184208</v>
      </c>
      <c r="AN13" s="22">
        <v>8890</v>
      </c>
      <c r="AO13" s="21">
        <v>8890</v>
      </c>
      <c r="AP13" s="22">
        <v>4976.7650000000003</v>
      </c>
      <c r="AQ13" s="21">
        <v>55.981608548931383</v>
      </c>
      <c r="AR13" s="21">
        <v>55.981608548931383</v>
      </c>
      <c r="AS13" s="22">
        <v>5600</v>
      </c>
      <c r="AT13" s="21">
        <v>5600</v>
      </c>
      <c r="AU13" s="22">
        <v>7229.2</v>
      </c>
      <c r="AV13" s="21">
        <v>129.09285714285716</v>
      </c>
      <c r="AW13" s="21">
        <v>129.09285714285716</v>
      </c>
      <c r="AX13" s="16"/>
      <c r="AY13" s="16"/>
      <c r="AZ13" s="16"/>
      <c r="BA13" s="22">
        <v>0</v>
      </c>
      <c r="BB13" s="25">
        <v>0</v>
      </c>
      <c r="BC13" s="22">
        <v>0</v>
      </c>
      <c r="BD13" s="22">
        <v>1515276.2</v>
      </c>
      <c r="BE13" s="21">
        <v>1515276.2</v>
      </c>
      <c r="BF13" s="22">
        <v>1262730.1000000001</v>
      </c>
      <c r="BG13" s="16">
        <v>0</v>
      </c>
      <c r="BH13" s="16"/>
      <c r="BI13" s="16">
        <v>0</v>
      </c>
      <c r="BJ13" s="22">
        <v>3268.3</v>
      </c>
      <c r="BK13" s="16">
        <v>3268.3</v>
      </c>
      <c r="BL13" s="22">
        <v>1504.4</v>
      </c>
      <c r="BM13" s="16"/>
      <c r="BN13" s="16"/>
      <c r="BO13" s="16"/>
      <c r="BP13" s="16"/>
      <c r="BQ13" s="16"/>
      <c r="BR13" s="16"/>
      <c r="BS13" s="16">
        <f t="shared" si="3"/>
        <v>19500</v>
      </c>
      <c r="BT13" s="16">
        <f t="shared" si="4"/>
        <v>19500</v>
      </c>
      <c r="BU13" s="16">
        <f t="shared" si="5"/>
        <v>14402.170999999998</v>
      </c>
      <c r="BV13" s="16">
        <f t="shared" si="6"/>
        <v>73.857287179487173</v>
      </c>
      <c r="BW13" s="16">
        <f t="shared" si="7"/>
        <v>73.857287179487173</v>
      </c>
      <c r="BX13" s="22">
        <v>10500</v>
      </c>
      <c r="BY13" s="21">
        <v>10500</v>
      </c>
      <c r="BZ13" s="22">
        <v>6247.1589999999997</v>
      </c>
      <c r="CA13" s="22">
        <v>0</v>
      </c>
      <c r="CB13" s="21">
        <v>0</v>
      </c>
      <c r="CC13" s="22">
        <v>0</v>
      </c>
      <c r="CD13" s="32">
        <v>0</v>
      </c>
      <c r="CE13" s="24">
        <v>0</v>
      </c>
      <c r="CF13" s="32">
        <v>0</v>
      </c>
      <c r="CG13" s="22">
        <v>9000</v>
      </c>
      <c r="CH13" s="21">
        <v>9000</v>
      </c>
      <c r="CI13" s="22">
        <v>8155.0119999999997</v>
      </c>
      <c r="CJ13" s="16"/>
      <c r="CK13" s="16"/>
      <c r="CL13" s="16"/>
      <c r="CM13" s="22">
        <v>1999</v>
      </c>
      <c r="CN13" s="21">
        <v>1999</v>
      </c>
      <c r="CO13" s="22">
        <v>1399.3</v>
      </c>
      <c r="CP13" s="16"/>
      <c r="CQ13" s="16"/>
      <c r="CR13" s="16"/>
      <c r="CS13" s="22">
        <v>84230</v>
      </c>
      <c r="CT13" s="21">
        <v>84230</v>
      </c>
      <c r="CU13" s="22">
        <v>68558.748999999996</v>
      </c>
      <c r="CV13" s="22">
        <v>24000</v>
      </c>
      <c r="CW13" s="21">
        <v>24000</v>
      </c>
      <c r="CX13" s="22">
        <v>17800</v>
      </c>
      <c r="CY13" s="22">
        <v>7000</v>
      </c>
      <c r="CZ13" s="21">
        <v>7000</v>
      </c>
      <c r="DA13" s="22">
        <v>1001.992</v>
      </c>
      <c r="DB13" s="22">
        <v>2500</v>
      </c>
      <c r="DC13" s="21">
        <v>2500</v>
      </c>
      <c r="DD13" s="22">
        <v>700</v>
      </c>
      <c r="DE13" s="16"/>
      <c r="DF13" s="16"/>
      <c r="DG13" s="16"/>
      <c r="DH13" s="22">
        <v>71070.7</v>
      </c>
      <c r="DI13" s="21">
        <v>71070.7</v>
      </c>
      <c r="DJ13" s="22">
        <v>48861.7</v>
      </c>
      <c r="DK13" s="16">
        <v>1923634</v>
      </c>
      <c r="DL13" s="16">
        <v>1923634</v>
      </c>
      <c r="DM13" s="16">
        <v>1579249.0645000003</v>
      </c>
      <c r="DN13" s="27"/>
      <c r="DO13" s="27"/>
      <c r="DP13" s="27"/>
      <c r="DQ13" s="22">
        <v>692348.95700000005</v>
      </c>
      <c r="DR13" s="21">
        <v>692348.95700000005</v>
      </c>
      <c r="DS13" s="22">
        <v>440128.51299999998</v>
      </c>
      <c r="DT13" s="16"/>
      <c r="DU13" s="16"/>
      <c r="DV13" s="16"/>
      <c r="DW13" s="22">
        <v>0</v>
      </c>
      <c r="DX13" s="21">
        <v>0</v>
      </c>
      <c r="DY13" s="22">
        <v>12427.4</v>
      </c>
      <c r="DZ13" s="16"/>
      <c r="EA13" s="16"/>
      <c r="EB13" s="16"/>
      <c r="EC13" s="22">
        <v>250000</v>
      </c>
      <c r="ED13" s="21">
        <v>250000</v>
      </c>
      <c r="EE13" s="22">
        <v>250000</v>
      </c>
      <c r="EF13" s="21">
        <v>942348.95700000005</v>
      </c>
      <c r="EG13" s="21">
        <v>942348.95700000005</v>
      </c>
      <c r="EH13" s="21">
        <v>702555.91299999994</v>
      </c>
      <c r="EI13" s="133"/>
      <c r="EJ13" s="139"/>
      <c r="EK13" s="139"/>
      <c r="EL13" s="139"/>
      <c r="EM13" s="140"/>
      <c r="EN13" s="139"/>
      <c r="EO13" s="140"/>
    </row>
    <row r="14" spans="1:146" s="28" customFormat="1" ht="23.25" customHeight="1" x14ac:dyDescent="0.25">
      <c r="A14" s="18">
        <v>4</v>
      </c>
      <c r="B14" s="19" t="s">
        <v>61</v>
      </c>
      <c r="C14" s="29"/>
      <c r="D14" s="29">
        <v>82402</v>
      </c>
      <c r="E14" s="21">
        <f t="shared" si="0"/>
        <v>2404992.1666000001</v>
      </c>
      <c r="F14" s="21">
        <f t="shared" si="0"/>
        <v>2404992.1666000001</v>
      </c>
      <c r="G14" s="21">
        <f t="shared" si="0"/>
        <v>1905244.4871999999</v>
      </c>
      <c r="H14" s="21">
        <f t="shared" si="14"/>
        <v>79.220403029149708</v>
      </c>
      <c r="I14" s="21">
        <f t="shared" si="8"/>
        <v>79.220403029149708</v>
      </c>
      <c r="J14" s="21">
        <f t="shared" si="1"/>
        <v>542668</v>
      </c>
      <c r="K14" s="21">
        <f t="shared" si="1"/>
        <v>542668</v>
      </c>
      <c r="L14" s="21">
        <f t="shared" si="1"/>
        <v>365421.17240000004</v>
      </c>
      <c r="M14" s="21">
        <f t="shared" si="9"/>
        <v>67.337888432706563</v>
      </c>
      <c r="N14" s="21">
        <f t="shared" si="10"/>
        <v>67.337888432706563</v>
      </c>
      <c r="O14" s="21">
        <f t="shared" si="11"/>
        <v>82670.8</v>
      </c>
      <c r="P14" s="21">
        <f t="shared" si="2"/>
        <v>82670.8</v>
      </c>
      <c r="Q14" s="21">
        <f t="shared" si="2"/>
        <v>58641.923000000003</v>
      </c>
      <c r="R14" s="21">
        <f t="shared" si="12"/>
        <v>70.934263367476788</v>
      </c>
      <c r="S14" s="21">
        <f t="shared" si="13"/>
        <v>70.934263367476788</v>
      </c>
      <c r="T14" s="22">
        <v>0</v>
      </c>
      <c r="U14" s="21">
        <v>0</v>
      </c>
      <c r="V14" s="22">
        <v>1347.472</v>
      </c>
      <c r="W14" s="21"/>
      <c r="X14" s="21"/>
      <c r="Y14" s="22">
        <v>0</v>
      </c>
      <c r="Z14" s="21">
        <v>0</v>
      </c>
      <c r="AA14" s="22">
        <v>4939.1319999999996</v>
      </c>
      <c r="AB14" s="21">
        <v>0</v>
      </c>
      <c r="AC14" s="21">
        <v>0</v>
      </c>
      <c r="AD14" s="22">
        <v>82670.8</v>
      </c>
      <c r="AE14" s="21">
        <v>82670.8</v>
      </c>
      <c r="AF14" s="22">
        <v>52355.319000000003</v>
      </c>
      <c r="AG14" s="21">
        <v>63.329880683385184</v>
      </c>
      <c r="AH14" s="21">
        <v>63.329880683385184</v>
      </c>
      <c r="AI14" s="23">
        <v>230357.4</v>
      </c>
      <c r="AJ14" s="24">
        <v>230357.4</v>
      </c>
      <c r="AK14" s="22">
        <v>130920.531</v>
      </c>
      <c r="AL14" s="21">
        <v>56.833655441500909</v>
      </c>
      <c r="AM14" s="21">
        <v>56.833655441500909</v>
      </c>
      <c r="AN14" s="22">
        <v>11786.1</v>
      </c>
      <c r="AO14" s="21">
        <v>11786.1</v>
      </c>
      <c r="AP14" s="22">
        <v>8372.3225000000002</v>
      </c>
      <c r="AQ14" s="21">
        <v>71.035563078541671</v>
      </c>
      <c r="AR14" s="21">
        <v>71.035563078541671</v>
      </c>
      <c r="AS14" s="22">
        <v>10000</v>
      </c>
      <c r="AT14" s="21">
        <v>10000</v>
      </c>
      <c r="AU14" s="22">
        <v>5719.7</v>
      </c>
      <c r="AV14" s="21">
        <v>57.196999999999996</v>
      </c>
      <c r="AW14" s="21">
        <v>57.196999999999996</v>
      </c>
      <c r="AX14" s="16">
        <v>0</v>
      </c>
      <c r="AY14" s="16">
        <v>0</v>
      </c>
      <c r="AZ14" s="16">
        <v>0</v>
      </c>
      <c r="BA14" s="22">
        <v>0</v>
      </c>
      <c r="BB14" s="25">
        <v>0</v>
      </c>
      <c r="BC14" s="22">
        <v>0</v>
      </c>
      <c r="BD14" s="22">
        <v>1499571.9</v>
      </c>
      <c r="BE14" s="21">
        <v>1499571.9</v>
      </c>
      <c r="BF14" s="22">
        <v>1249643.3</v>
      </c>
      <c r="BG14" s="16">
        <v>0</v>
      </c>
      <c r="BH14" s="16"/>
      <c r="BI14" s="16">
        <v>0</v>
      </c>
      <c r="BJ14" s="22">
        <v>7953</v>
      </c>
      <c r="BK14" s="16">
        <v>7953</v>
      </c>
      <c r="BL14" s="22">
        <v>5931.4</v>
      </c>
      <c r="BM14" s="16">
        <v>0</v>
      </c>
      <c r="BN14" s="16">
        <v>0</v>
      </c>
      <c r="BO14" s="16">
        <v>0</v>
      </c>
      <c r="BP14" s="16">
        <v>0</v>
      </c>
      <c r="BQ14" s="16">
        <v>0</v>
      </c>
      <c r="BR14" s="16">
        <v>0</v>
      </c>
      <c r="BS14" s="16">
        <f t="shared" si="3"/>
        <v>70500</v>
      </c>
      <c r="BT14" s="16">
        <f t="shared" si="4"/>
        <v>70500</v>
      </c>
      <c r="BU14" s="16">
        <f t="shared" si="5"/>
        <v>63414.43</v>
      </c>
      <c r="BV14" s="16">
        <f t="shared" si="6"/>
        <v>89.949546099290785</v>
      </c>
      <c r="BW14" s="16">
        <f t="shared" si="7"/>
        <v>89.949546099290785</v>
      </c>
      <c r="BX14" s="22">
        <v>3259.837</v>
      </c>
      <c r="BY14" s="21">
        <v>3259.837</v>
      </c>
      <c r="BZ14" s="22">
        <v>4224.1719999999996</v>
      </c>
      <c r="CA14" s="22">
        <v>17416.163</v>
      </c>
      <c r="CB14" s="21">
        <v>17416.163</v>
      </c>
      <c r="CC14" s="22">
        <v>12831.601000000001</v>
      </c>
      <c r="CD14" s="22">
        <v>0</v>
      </c>
      <c r="CE14" s="21">
        <v>0</v>
      </c>
      <c r="CF14" s="22">
        <v>0</v>
      </c>
      <c r="CG14" s="22">
        <v>49824</v>
      </c>
      <c r="CH14" s="21">
        <v>49824</v>
      </c>
      <c r="CI14" s="22">
        <v>46358.656999999999</v>
      </c>
      <c r="CJ14" s="16"/>
      <c r="CK14" s="16"/>
      <c r="CL14" s="16"/>
      <c r="CM14" s="22">
        <v>1999</v>
      </c>
      <c r="CN14" s="21">
        <v>1999</v>
      </c>
      <c r="CO14" s="22">
        <v>1599.2</v>
      </c>
      <c r="CP14" s="16"/>
      <c r="CQ14" s="16"/>
      <c r="CR14" s="16"/>
      <c r="CS14" s="22">
        <v>56500</v>
      </c>
      <c r="CT14" s="21">
        <v>56500</v>
      </c>
      <c r="CU14" s="22">
        <v>54914.6109</v>
      </c>
      <c r="CV14" s="22">
        <v>17000</v>
      </c>
      <c r="CW14" s="21">
        <v>17000</v>
      </c>
      <c r="CX14" s="22">
        <v>11304.573900000001</v>
      </c>
      <c r="CY14" s="22">
        <v>500</v>
      </c>
      <c r="CZ14" s="21">
        <v>500</v>
      </c>
      <c r="DA14" s="22">
        <v>0</v>
      </c>
      <c r="DB14" s="22">
        <v>1500</v>
      </c>
      <c r="DC14" s="21">
        <v>1500</v>
      </c>
      <c r="DD14" s="22">
        <v>0</v>
      </c>
      <c r="DE14" s="16"/>
      <c r="DF14" s="16"/>
      <c r="DG14" s="16"/>
      <c r="DH14" s="22">
        <v>78853.7</v>
      </c>
      <c r="DI14" s="21">
        <v>78853.7</v>
      </c>
      <c r="DJ14" s="22">
        <v>43437.654999999999</v>
      </c>
      <c r="DK14" s="16">
        <v>2052191.9</v>
      </c>
      <c r="DL14" s="16">
        <v>2052191.9</v>
      </c>
      <c r="DM14" s="16">
        <v>1622595.0723999999</v>
      </c>
      <c r="DN14" s="27"/>
      <c r="DO14" s="27"/>
      <c r="DP14" s="27"/>
      <c r="DQ14" s="22">
        <v>279378.26660000003</v>
      </c>
      <c r="DR14" s="21">
        <v>279378.26660000003</v>
      </c>
      <c r="DS14" s="22">
        <v>209227.4148</v>
      </c>
      <c r="DT14" s="16"/>
      <c r="DU14" s="16"/>
      <c r="DV14" s="16"/>
      <c r="DW14" s="22">
        <v>73422</v>
      </c>
      <c r="DX14" s="21">
        <v>73422</v>
      </c>
      <c r="DY14" s="22">
        <v>73422</v>
      </c>
      <c r="DZ14" s="16"/>
      <c r="EA14" s="16"/>
      <c r="EB14" s="16"/>
      <c r="EC14" s="22">
        <v>80840</v>
      </c>
      <c r="ED14" s="21">
        <v>80840</v>
      </c>
      <c r="EE14" s="22">
        <v>80840</v>
      </c>
      <c r="EF14" s="21">
        <v>433640.26660000003</v>
      </c>
      <c r="EG14" s="21">
        <v>433640.26660000003</v>
      </c>
      <c r="EH14" s="21">
        <v>363489.41480000003</v>
      </c>
      <c r="EI14" s="133"/>
      <c r="EJ14" s="139"/>
      <c r="EK14" s="139"/>
      <c r="EL14" s="139"/>
      <c r="EM14" s="140"/>
      <c r="EN14" s="139"/>
      <c r="EO14" s="140"/>
    </row>
    <row r="15" spans="1:146" s="34" customFormat="1" ht="22.5" customHeight="1" x14ac:dyDescent="0.25">
      <c r="A15" s="37" t="s">
        <v>62</v>
      </c>
      <c r="B15" s="38"/>
      <c r="C15" s="33">
        <f>SUM(C11:C14)</f>
        <v>41198.6</v>
      </c>
      <c r="D15" s="33">
        <f t="shared" ref="D15:BO15" si="15">SUM(D11:D14)</f>
        <v>956749</v>
      </c>
      <c r="E15" s="33">
        <f t="shared" si="15"/>
        <v>10139533.587200001</v>
      </c>
      <c r="F15" s="33">
        <f t="shared" si="15"/>
        <v>10125782.301200001</v>
      </c>
      <c r="G15" s="33">
        <f t="shared" si="15"/>
        <v>7919812.2511</v>
      </c>
      <c r="H15" s="33" t="s">
        <v>66</v>
      </c>
      <c r="I15" s="33" t="s">
        <v>66</v>
      </c>
      <c r="J15" s="33">
        <f t="shared" si="15"/>
        <v>2394053.4</v>
      </c>
      <c r="K15" s="33">
        <f t="shared" si="15"/>
        <v>2394053.4</v>
      </c>
      <c r="L15" s="33">
        <f t="shared" si="15"/>
        <v>1710436.8819000002</v>
      </c>
      <c r="M15" s="33" t="s">
        <v>66</v>
      </c>
      <c r="N15" s="33" t="s">
        <v>66</v>
      </c>
      <c r="O15" s="33">
        <f t="shared" si="15"/>
        <v>617119.20000000007</v>
      </c>
      <c r="P15" s="33">
        <f t="shared" si="15"/>
        <v>617119.20000000007</v>
      </c>
      <c r="Q15" s="33">
        <f t="shared" si="15"/>
        <v>376538.90149999998</v>
      </c>
      <c r="R15" s="33" t="s">
        <v>66</v>
      </c>
      <c r="S15" s="33" t="s">
        <v>66</v>
      </c>
      <c r="T15" s="33">
        <f t="shared" si="15"/>
        <v>18825</v>
      </c>
      <c r="U15" s="33">
        <f t="shared" si="15"/>
        <v>18825</v>
      </c>
      <c r="V15" s="33">
        <f t="shared" si="15"/>
        <v>15195.687</v>
      </c>
      <c r="W15" s="33" t="s">
        <v>66</v>
      </c>
      <c r="X15" s="33" t="s">
        <v>66</v>
      </c>
      <c r="Y15" s="33">
        <f t="shared" si="15"/>
        <v>23293</v>
      </c>
      <c r="Z15" s="33">
        <f t="shared" si="15"/>
        <v>23293</v>
      </c>
      <c r="AA15" s="33">
        <f t="shared" si="15"/>
        <v>19655.7965</v>
      </c>
      <c r="AB15" s="33" t="s">
        <v>66</v>
      </c>
      <c r="AC15" s="33" t="s">
        <v>66</v>
      </c>
      <c r="AD15" s="33">
        <f t="shared" si="15"/>
        <v>575001.20000000007</v>
      </c>
      <c r="AE15" s="33">
        <f t="shared" si="15"/>
        <v>575001.20000000007</v>
      </c>
      <c r="AF15" s="33">
        <f t="shared" si="15"/>
        <v>341687.41800000001</v>
      </c>
      <c r="AG15" s="33" t="s">
        <v>66</v>
      </c>
      <c r="AH15" s="33" t="s">
        <v>66</v>
      </c>
      <c r="AI15" s="33">
        <f t="shared" si="15"/>
        <v>792236.29999999993</v>
      </c>
      <c r="AJ15" s="33">
        <f t="shared" si="15"/>
        <v>792236.29999999993</v>
      </c>
      <c r="AK15" s="33">
        <f t="shared" si="15"/>
        <v>522470.28960000008</v>
      </c>
      <c r="AL15" s="33" t="s">
        <v>66</v>
      </c>
      <c r="AM15" s="33" t="s">
        <v>66</v>
      </c>
      <c r="AN15" s="33">
        <f t="shared" si="15"/>
        <v>136599.4</v>
      </c>
      <c r="AO15" s="33">
        <f t="shared" si="15"/>
        <v>136599.4</v>
      </c>
      <c r="AP15" s="33">
        <f t="shared" si="15"/>
        <v>150116.39050000004</v>
      </c>
      <c r="AQ15" s="33" t="s">
        <v>66</v>
      </c>
      <c r="AR15" s="33" t="s">
        <v>66</v>
      </c>
      <c r="AS15" s="33">
        <f t="shared" si="15"/>
        <v>40100</v>
      </c>
      <c r="AT15" s="33">
        <f t="shared" si="15"/>
        <v>40100</v>
      </c>
      <c r="AU15" s="33">
        <f t="shared" si="15"/>
        <v>29525.800000000003</v>
      </c>
      <c r="AV15" s="33" t="s">
        <v>66</v>
      </c>
      <c r="AW15" s="33" t="s">
        <v>66</v>
      </c>
      <c r="AX15" s="33">
        <f t="shared" si="15"/>
        <v>0</v>
      </c>
      <c r="AY15" s="33">
        <f t="shared" si="15"/>
        <v>0</v>
      </c>
      <c r="AZ15" s="33">
        <f t="shared" si="15"/>
        <v>0</v>
      </c>
      <c r="BA15" s="33">
        <f t="shared" si="15"/>
        <v>12188.986000000001</v>
      </c>
      <c r="BB15" s="33">
        <f t="shared" si="15"/>
        <v>12189</v>
      </c>
      <c r="BC15" s="33">
        <f t="shared" si="15"/>
        <v>12416.355</v>
      </c>
      <c r="BD15" s="33">
        <f t="shared" si="15"/>
        <v>6014914.9000000004</v>
      </c>
      <c r="BE15" s="33">
        <f t="shared" si="15"/>
        <v>6014914.9000000004</v>
      </c>
      <c r="BF15" s="33">
        <f t="shared" si="15"/>
        <v>5013083.7779999999</v>
      </c>
      <c r="BG15" s="33">
        <f t="shared" si="15"/>
        <v>0</v>
      </c>
      <c r="BH15" s="33">
        <f t="shared" si="15"/>
        <v>0</v>
      </c>
      <c r="BI15" s="33">
        <f t="shared" si="15"/>
        <v>0</v>
      </c>
      <c r="BJ15" s="33">
        <f t="shared" si="15"/>
        <v>23422.799999999999</v>
      </c>
      <c r="BK15" s="33">
        <f t="shared" si="15"/>
        <v>23422.799999999999</v>
      </c>
      <c r="BL15" s="33">
        <f t="shared" si="15"/>
        <v>16925.599999999999</v>
      </c>
      <c r="BM15" s="33">
        <f t="shared" si="15"/>
        <v>0</v>
      </c>
      <c r="BN15" s="33">
        <f t="shared" si="15"/>
        <v>0</v>
      </c>
      <c r="BO15" s="33">
        <f t="shared" si="15"/>
        <v>0</v>
      </c>
      <c r="BP15" s="33">
        <f t="shared" ref="BP15:EA15" si="16">SUM(BP11:BP14)</f>
        <v>0</v>
      </c>
      <c r="BQ15" s="33">
        <f t="shared" si="16"/>
        <v>0</v>
      </c>
      <c r="BR15" s="33">
        <f t="shared" si="16"/>
        <v>0</v>
      </c>
      <c r="BS15" s="33">
        <f t="shared" si="16"/>
        <v>154329.5</v>
      </c>
      <c r="BT15" s="33">
        <f t="shared" si="16"/>
        <v>154329.5</v>
      </c>
      <c r="BU15" s="33">
        <f t="shared" si="16"/>
        <v>128009.01699999999</v>
      </c>
      <c r="BV15" s="33" t="s">
        <v>66</v>
      </c>
      <c r="BW15" s="33" t="s">
        <v>66</v>
      </c>
      <c r="BX15" s="33">
        <f t="shared" si="16"/>
        <v>46312.436999999998</v>
      </c>
      <c r="BY15" s="33">
        <f t="shared" si="16"/>
        <v>46312.436999999998</v>
      </c>
      <c r="BZ15" s="33">
        <f t="shared" si="16"/>
        <v>32645.489999999998</v>
      </c>
      <c r="CA15" s="33">
        <f t="shared" si="16"/>
        <v>18863.563000000002</v>
      </c>
      <c r="CB15" s="33">
        <f t="shared" si="16"/>
        <v>18863.563000000002</v>
      </c>
      <c r="CC15" s="33">
        <f t="shared" si="16"/>
        <v>14986.532000000001</v>
      </c>
      <c r="CD15" s="33">
        <f t="shared" si="16"/>
        <v>16232.1</v>
      </c>
      <c r="CE15" s="33">
        <f t="shared" si="16"/>
        <v>16232.1</v>
      </c>
      <c r="CF15" s="33">
        <f t="shared" si="16"/>
        <v>13505.296</v>
      </c>
      <c r="CG15" s="33">
        <f t="shared" si="16"/>
        <v>72921.399999999994</v>
      </c>
      <c r="CH15" s="33">
        <f t="shared" si="16"/>
        <v>72921.399999999994</v>
      </c>
      <c r="CI15" s="33">
        <f t="shared" si="16"/>
        <v>66871.698999999993</v>
      </c>
      <c r="CJ15" s="33">
        <f t="shared" si="16"/>
        <v>0</v>
      </c>
      <c r="CK15" s="33">
        <f t="shared" si="16"/>
        <v>0</v>
      </c>
      <c r="CL15" s="33">
        <f t="shared" si="16"/>
        <v>0</v>
      </c>
      <c r="CM15" s="33">
        <f t="shared" si="16"/>
        <v>5997</v>
      </c>
      <c r="CN15" s="33">
        <f t="shared" si="16"/>
        <v>5997</v>
      </c>
      <c r="CO15" s="33">
        <f t="shared" si="16"/>
        <v>3798.1000000000004</v>
      </c>
      <c r="CP15" s="33">
        <f t="shared" si="16"/>
        <v>0</v>
      </c>
      <c r="CQ15" s="33">
        <f t="shared" si="16"/>
        <v>0</v>
      </c>
      <c r="CR15" s="33">
        <f t="shared" si="16"/>
        <v>0</v>
      </c>
      <c r="CS15" s="33">
        <f t="shared" si="16"/>
        <v>431060</v>
      </c>
      <c r="CT15" s="33">
        <f t="shared" si="16"/>
        <v>431060</v>
      </c>
      <c r="CU15" s="33">
        <f t="shared" si="16"/>
        <v>359317.94429999997</v>
      </c>
      <c r="CV15" s="33">
        <f t="shared" si="16"/>
        <v>139000</v>
      </c>
      <c r="CW15" s="33">
        <f t="shared" si="16"/>
        <v>139000</v>
      </c>
      <c r="CX15" s="33">
        <f t="shared" si="16"/>
        <v>107428.8153</v>
      </c>
      <c r="CY15" s="33">
        <f t="shared" si="16"/>
        <v>17500</v>
      </c>
      <c r="CZ15" s="33">
        <f t="shared" si="16"/>
        <v>17500</v>
      </c>
      <c r="DA15" s="33">
        <f t="shared" si="16"/>
        <v>1922.5839999999998</v>
      </c>
      <c r="DB15" s="33">
        <f t="shared" si="16"/>
        <v>10000</v>
      </c>
      <c r="DC15" s="33">
        <f t="shared" si="16"/>
        <v>10000</v>
      </c>
      <c r="DD15" s="33">
        <f t="shared" si="16"/>
        <v>-20299</v>
      </c>
      <c r="DE15" s="33">
        <f t="shared" si="16"/>
        <v>0</v>
      </c>
      <c r="DF15" s="33">
        <f t="shared" si="16"/>
        <v>0</v>
      </c>
      <c r="DG15" s="33">
        <f t="shared" si="16"/>
        <v>0</v>
      </c>
      <c r="DH15" s="33">
        <f t="shared" si="16"/>
        <v>195109</v>
      </c>
      <c r="DI15" s="33">
        <f t="shared" si="16"/>
        <v>195109</v>
      </c>
      <c r="DJ15" s="33">
        <f t="shared" si="16"/>
        <v>162834.95500000002</v>
      </c>
      <c r="DK15" s="33">
        <f t="shared" si="16"/>
        <v>8449669.3039999995</v>
      </c>
      <c r="DL15" s="33">
        <f t="shared" si="16"/>
        <v>8437480.318</v>
      </c>
      <c r="DM15" s="33">
        <f t="shared" si="16"/>
        <v>6756660.7149</v>
      </c>
      <c r="DN15" s="33">
        <f t="shared" si="16"/>
        <v>0</v>
      </c>
      <c r="DO15" s="33">
        <f t="shared" si="16"/>
        <v>0</v>
      </c>
      <c r="DP15" s="33">
        <f t="shared" si="16"/>
        <v>0</v>
      </c>
      <c r="DQ15" s="33">
        <f t="shared" si="16"/>
        <v>1590351.3292</v>
      </c>
      <c r="DR15" s="33">
        <f t="shared" si="16"/>
        <v>1590351.3292</v>
      </c>
      <c r="DS15" s="33">
        <f t="shared" si="16"/>
        <v>1056479.3277999999</v>
      </c>
      <c r="DT15" s="33">
        <f t="shared" si="16"/>
        <v>0</v>
      </c>
      <c r="DU15" s="33">
        <f t="shared" si="16"/>
        <v>0</v>
      </c>
      <c r="DV15" s="33">
        <f t="shared" si="16"/>
        <v>0</v>
      </c>
      <c r="DW15" s="33">
        <f t="shared" si="16"/>
        <v>97950.653999999995</v>
      </c>
      <c r="DX15" s="33">
        <f t="shared" si="16"/>
        <v>97950.653999999995</v>
      </c>
      <c r="DY15" s="33">
        <f t="shared" si="16"/>
        <v>106672.2084</v>
      </c>
      <c r="DZ15" s="33">
        <f t="shared" si="16"/>
        <v>0</v>
      </c>
      <c r="EA15" s="33">
        <f t="shared" si="16"/>
        <v>0</v>
      </c>
      <c r="EB15" s="33">
        <f t="shared" ref="EB15:EO15" si="17">SUM(EB11:EB14)</f>
        <v>0</v>
      </c>
      <c r="EC15" s="33">
        <f t="shared" si="17"/>
        <v>871600</v>
      </c>
      <c r="ED15" s="33">
        <f t="shared" si="17"/>
        <v>871600</v>
      </c>
      <c r="EE15" s="33">
        <f t="shared" si="17"/>
        <v>748154</v>
      </c>
      <c r="EF15" s="33">
        <f t="shared" si="17"/>
        <v>2561464.2832000004</v>
      </c>
      <c r="EG15" s="33">
        <f t="shared" si="17"/>
        <v>2559901.9832000001</v>
      </c>
      <c r="EH15" s="33">
        <f t="shared" si="17"/>
        <v>1911305.5362</v>
      </c>
      <c r="EI15" s="133"/>
      <c r="EJ15" s="141"/>
      <c r="EK15" s="141"/>
      <c r="EL15" s="141"/>
      <c r="EM15" s="141"/>
      <c r="EN15" s="141"/>
      <c r="EO15" s="141"/>
    </row>
    <row r="16" spans="1:146" x14ac:dyDescent="0.25">
      <c r="C16" s="1"/>
      <c r="D16" s="1"/>
      <c r="EI16" s="133"/>
      <c r="EJ16" s="133"/>
      <c r="EK16" s="133"/>
      <c r="EL16" s="133"/>
      <c r="EM16" s="133"/>
      <c r="EN16" s="133"/>
      <c r="EO16" s="133"/>
    </row>
    <row r="17" spans="62:64" s="1" customFormat="1" x14ac:dyDescent="0.25">
      <c r="BJ17" s="39" t="s">
        <v>63</v>
      </c>
      <c r="BK17" s="39"/>
      <c r="BL17" s="39"/>
    </row>
    <row r="18" spans="62:64" s="1" customFormat="1" x14ac:dyDescent="0.25"/>
    <row r="19" spans="62:64" s="1" customFormat="1" x14ac:dyDescent="0.25"/>
    <row r="20" spans="62:64" s="1" customFormat="1" x14ac:dyDescent="0.25"/>
    <row r="21" spans="62:64" s="1" customFormat="1" x14ac:dyDescent="0.25"/>
    <row r="22" spans="62:64" s="1" customFormat="1" x14ac:dyDescent="0.25"/>
    <row r="23" spans="62:64" s="1" customFormat="1" x14ac:dyDescent="0.25"/>
    <row r="24" spans="62:64" s="1" customFormat="1" x14ac:dyDescent="0.25"/>
    <row r="25" spans="62:64" s="1" customFormat="1" x14ac:dyDescent="0.25"/>
    <row r="26" spans="62:64" s="1" customFormat="1" x14ac:dyDescent="0.25"/>
    <row r="27" spans="62:64" s="1" customFormat="1" x14ac:dyDescent="0.25"/>
    <row r="28" spans="62:64" s="1" customFormat="1" x14ac:dyDescent="0.25"/>
    <row r="29" spans="62:64" s="1" customFormat="1" x14ac:dyDescent="0.25"/>
    <row r="30" spans="62:64" s="1" customFormat="1" x14ac:dyDescent="0.25"/>
    <row r="31" spans="62:64" s="1" customFormat="1" x14ac:dyDescent="0.25"/>
    <row r="32" spans="62:64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</sheetData>
  <protectedRanges>
    <protectedRange sqref="V14 V11:V12" name="Range4_2"/>
    <protectedRange sqref="AA11:AA12 AA14 AF14 AK14 AP14 AU14" name="Range4_1_1"/>
    <protectedRange sqref="BE13:BE14 BD12:BF12" name="Range4_7_2"/>
    <protectedRange sqref="BL14 BL11:BL12 BJ14 BJ11" name="Range4_9_2"/>
    <protectedRange sqref="CR14 CR12" name="Range5_6_2"/>
    <protectedRange sqref="CZ11:CZ14" name="Range5_9_3"/>
    <protectedRange sqref="DI12:DI14" name="Range5_12_2"/>
    <protectedRange sqref="DS14 DS12 DQ14 DQ12" name="Range6_1_2"/>
    <protectedRange sqref="BD11:BF11" name="Range4_7_1_2"/>
    <protectedRange sqref="DR14 DR12" name="Range6_2_2"/>
    <protectedRange sqref="BL13" name="Range4_9_1_1"/>
    <protectedRange sqref="CR13" name="Range5_6_1_1"/>
    <protectedRange sqref="DS13 DQ13" name="Range6_1_1_1"/>
    <protectedRange sqref="DR13" name="Range6_2_1_1"/>
    <protectedRange sqref="V13 AA13 AF13 AK13 AP13 AU13 BD13:BD14 BF13:BF14" name="Range4_5_1_2_1_1_1_1_1_1_1_1_1_1"/>
    <protectedRange sqref="CO13 CM13" name="Range5_5_1"/>
    <protectedRange sqref="DI11" name="Range5_12_2_1"/>
    <protectedRange sqref="DS11 DQ11" name="Range6_1_2_1"/>
    <protectedRange sqref="DR11" name="Range6_2_2_1"/>
  </protectedRanges>
  <mergeCells count="142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EF5:EH7"/>
    <mergeCell ref="EJ5:EL7"/>
    <mergeCell ref="EM5:EO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A15:B15"/>
    <mergeCell ref="BJ17:BL17"/>
    <mergeCell ref="EF8:EF9"/>
    <mergeCell ref="EG8:EH8"/>
    <mergeCell ref="EJ8:EJ9"/>
    <mergeCell ref="EK8:EL8"/>
    <mergeCell ref="EM8:EM9"/>
    <mergeCell ref="EN8:EO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2015-06-05T18:17:20Z</dcterms:created>
  <dcterms:modified xsi:type="dcterms:W3CDTF">2025-11-13T12:49:42Z</dcterms:modified>
  <cp:keywords>https://mul2-mta.gov.am/tasks/1946580/oneclick?token=7579a2ea6845934a781943cb935c1466</cp:keywords>
</cp:coreProperties>
</file>