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CAXSER\2-rd eramsyak\"/>
    </mc:Choice>
  </mc:AlternateContent>
  <bookViews>
    <workbookView xWindow="0" yWindow="0" windowWidth="28740" windowHeight="12180" tabRatio="526" firstSheet="1" activeTab="2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BD18" i="9" l="1"/>
  <c r="BC18" i="9"/>
  <c r="AW18" i="9"/>
  <c r="AS18" i="9"/>
  <c r="AQ15" i="9"/>
  <c r="AQ14" i="9"/>
  <c r="AQ13" i="9"/>
  <c r="AQ11" i="9"/>
  <c r="AQ10" i="9"/>
  <c r="AP18" i="9"/>
  <c r="AO18" i="9"/>
  <c r="AM18" i="9"/>
  <c r="AK18" i="9"/>
  <c r="AD18" i="9"/>
  <c r="Y18" i="9"/>
  <c r="W18" i="9"/>
  <c r="T18" i="9"/>
  <c r="S18" i="9"/>
  <c r="R18" i="9"/>
  <c r="Q18" i="9"/>
  <c r="P18" i="9"/>
  <c r="O18" i="9"/>
  <c r="N18" i="9"/>
  <c r="M18" i="9"/>
  <c r="J18" i="9"/>
  <c r="BL18" i="9"/>
  <c r="BK18" i="9"/>
  <c r="BF18" i="9"/>
  <c r="BE18" i="9"/>
  <c r="BA18" i="9"/>
  <c r="AT18" i="9"/>
  <c r="AR11" i="9"/>
  <c r="AR12" i="9"/>
  <c r="AR13" i="9"/>
  <c r="AR14" i="9"/>
  <c r="AR15" i="9"/>
  <c r="AR16" i="9"/>
  <c r="AR17" i="9"/>
  <c r="AR10" i="9"/>
  <c r="AQ12" i="9"/>
  <c r="AQ16" i="9"/>
  <c r="AQ17" i="9"/>
  <c r="AL18" i="9"/>
  <c r="AI18" i="9"/>
  <c r="AG18" i="9"/>
  <c r="AB18" i="9"/>
  <c r="AA18" i="9"/>
  <c r="Z18" i="9"/>
  <c r="I18" i="9"/>
  <c r="D18" i="11"/>
  <c r="DQ18" i="11"/>
  <c r="DP18" i="11"/>
  <c r="DM18" i="11"/>
  <c r="DL18" i="11"/>
  <c r="DJ16" i="11"/>
  <c r="DJ10" i="11"/>
  <c r="DG18" i="11"/>
  <c r="DF18" i="11"/>
  <c r="DC18" i="11"/>
  <c r="DB18" i="11"/>
  <c r="CY18" i="11"/>
  <c r="CX18" i="11"/>
  <c r="CV18" i="11"/>
  <c r="CQ18" i="11"/>
  <c r="CN18" i="11"/>
  <c r="CM18" i="11"/>
  <c r="CL18" i="11"/>
  <c r="CE18" i="11"/>
  <c r="CB18" i="11"/>
  <c r="CA18" i="11"/>
  <c r="BZ18" i="11"/>
  <c r="BX18" i="11"/>
  <c r="BW18" i="11"/>
  <c r="BV18" i="11"/>
  <c r="BQ18" i="11"/>
  <c r="BP18" i="11"/>
  <c r="BN18" i="11"/>
  <c r="BM18" i="11"/>
  <c r="BL18" i="11"/>
  <c r="BK18" i="11"/>
  <c r="BJ18" i="11"/>
  <c r="BA18" i="11"/>
  <c r="AO18" i="11"/>
  <c r="X18" i="11"/>
  <c r="T18" i="11"/>
  <c r="Q18" i="11"/>
  <c r="P18" i="11"/>
  <c r="O18" i="11"/>
  <c r="N18" i="11"/>
  <c r="M18" i="11"/>
  <c r="L18" i="11"/>
  <c r="K18" i="11"/>
  <c r="I18" i="11"/>
  <c r="H18" i="11"/>
  <c r="G18" i="11"/>
  <c r="E18" i="11"/>
  <c r="AR18" i="9" l="1"/>
  <c r="AQ18" i="9"/>
  <c r="G11" i="9"/>
  <c r="BJ18" i="9" l="1"/>
  <c r="K18" i="9" l="1"/>
  <c r="L18" i="9"/>
  <c r="U18" i="9"/>
  <c r="V18" i="9"/>
  <c r="X18" i="9"/>
  <c r="AC18" i="9"/>
  <c r="AE18" i="9"/>
  <c r="AF18" i="9"/>
  <c r="AH18" i="9"/>
  <c r="AJ18" i="9"/>
  <c r="AN18" i="9"/>
  <c r="AU18" i="9"/>
  <c r="AV18" i="9"/>
  <c r="AX18" i="9"/>
  <c r="AY18" i="9"/>
  <c r="AZ18" i="9"/>
  <c r="BB18" i="9"/>
  <c r="BG18" i="9"/>
  <c r="BH18" i="9"/>
  <c r="BI18" i="9"/>
  <c r="BM18" i="9"/>
  <c r="BN18" i="9"/>
  <c r="DK16" i="11"/>
  <c r="DK12" i="11"/>
  <c r="DK10" i="11"/>
  <c r="DJ12" i="11"/>
  <c r="DD18" i="11"/>
  <c r="CZ18" i="11"/>
  <c r="CU18" i="11"/>
  <c r="CT18" i="11"/>
  <c r="CR18" i="11"/>
  <c r="CP18" i="11"/>
  <c r="CO18" i="11"/>
  <c r="CJ18" i="11"/>
  <c r="CI18" i="11"/>
  <c r="CH18" i="11"/>
  <c r="CD18" i="11"/>
  <c r="BY18" i="11"/>
  <c r="BR18" i="11"/>
  <c r="BD18" i="11" l="1"/>
  <c r="BB18" i="11"/>
  <c r="AZ18" i="11"/>
  <c r="AX18" i="11"/>
  <c r="AW18" i="11"/>
  <c r="AS18" i="11"/>
  <c r="AR18" i="11"/>
  <c r="AP18" i="11"/>
  <c r="AN18" i="11"/>
  <c r="AL18" i="11"/>
  <c r="AJ18" i="11"/>
  <c r="AI18" i="11"/>
  <c r="AH18" i="11"/>
  <c r="AG18" i="11"/>
  <c r="AF18" i="11"/>
  <c r="AD18" i="11"/>
  <c r="W18" i="11"/>
  <c r="V18" i="11"/>
  <c r="S18" i="11"/>
  <c r="R18" i="11"/>
  <c r="J18" i="11" l="1"/>
  <c r="U18" i="11"/>
  <c r="Y18" i="11"/>
  <c r="Z18" i="11"/>
  <c r="AA18" i="11"/>
  <c r="AB18" i="11"/>
  <c r="AC18" i="11"/>
  <c r="AE18" i="11"/>
  <c r="AK18" i="11"/>
  <c r="AM18" i="11"/>
  <c r="AQ18" i="11"/>
  <c r="AT18" i="11"/>
  <c r="AU18" i="11"/>
  <c r="AV18" i="11"/>
  <c r="AY18" i="11"/>
  <c r="BC18" i="11"/>
  <c r="BE18" i="11"/>
  <c r="BF18" i="11"/>
  <c r="BG18" i="11"/>
  <c r="BH18" i="11"/>
  <c r="BI18" i="11"/>
  <c r="BO18" i="11"/>
  <c r="BS18" i="11"/>
  <c r="BT18" i="11"/>
  <c r="BU18" i="11"/>
  <c r="CC18" i="11"/>
  <c r="CF18" i="11"/>
  <c r="CG18" i="11"/>
  <c r="CK18" i="11"/>
  <c r="CS18" i="11"/>
  <c r="CW18" i="11"/>
  <c r="DA18" i="11"/>
  <c r="DE18" i="11"/>
  <c r="DH18" i="11"/>
  <c r="DI18" i="11"/>
  <c r="DN18" i="11"/>
  <c r="DO18" i="11"/>
  <c r="H12" i="9"/>
  <c r="E12" i="9"/>
  <c r="F18" i="11" l="1"/>
  <c r="DJ15" i="11"/>
  <c r="DJ14" i="11"/>
  <c r="DJ13" i="11"/>
  <c r="DJ11" i="11"/>
  <c r="H11" i="9"/>
  <c r="H13" i="9"/>
  <c r="H14" i="9"/>
  <c r="H15" i="9"/>
  <c r="H16" i="9"/>
  <c r="H17" i="9"/>
  <c r="DJ17" i="11" l="1"/>
  <c r="DJ18" i="11" s="1"/>
  <c r="DK15" i="11" l="1"/>
  <c r="DK17" i="11"/>
  <c r="DK14" i="11"/>
  <c r="DK13" i="11"/>
  <c r="DK11" i="1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DK18" i="11" l="1"/>
  <c r="H10" i="9"/>
  <c r="H18" i="9" s="1"/>
  <c r="G12" i="9" l="1"/>
  <c r="G13" i="9"/>
  <c r="G14" i="9"/>
  <c r="G17" i="9"/>
  <c r="G16" i="9"/>
  <c r="F11" i="9"/>
  <c r="F12" i="9"/>
  <c r="F13" i="9"/>
  <c r="F14" i="9"/>
  <c r="F17" i="9"/>
  <c r="F15" i="9"/>
  <c r="F16" i="9"/>
  <c r="E11" i="9"/>
  <c r="E13" i="9"/>
  <c r="E14" i="9"/>
  <c r="E17" i="9"/>
  <c r="E15" i="9"/>
  <c r="C15" i="9" s="1"/>
  <c r="E16" i="9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G13" i="8"/>
  <c r="G14" i="8"/>
  <c r="G15" i="8"/>
  <c r="G16" i="8"/>
  <c r="G17" i="8"/>
  <c r="G18" i="8"/>
  <c r="G19" i="8"/>
  <c r="G20" i="8"/>
  <c r="G10" i="8"/>
  <c r="E10" i="8" s="1"/>
  <c r="F11" i="8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D16" i="8" s="1"/>
  <c r="I16" i="8"/>
  <c r="H17" i="8"/>
  <c r="I17" i="8"/>
  <c r="H18" i="8"/>
  <c r="I18" i="8"/>
  <c r="H19" i="8"/>
  <c r="I19" i="8"/>
  <c r="E19" i="8"/>
  <c r="H20" i="8"/>
  <c r="D20" i="8" s="1"/>
  <c r="I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5" i="8" l="1"/>
  <c r="E12" i="8"/>
  <c r="E20" i="8"/>
  <c r="D18" i="8"/>
  <c r="F18" i="9"/>
  <c r="E18" i="9"/>
  <c r="G18" i="9"/>
  <c r="D10" i="9"/>
  <c r="D11" i="9"/>
  <c r="C12" i="9"/>
  <c r="I21" i="8"/>
  <c r="G21" i="8"/>
  <c r="DG21" i="8"/>
  <c r="D11" i="8"/>
  <c r="DF21" i="8"/>
  <c r="E14" i="8"/>
  <c r="E17" i="8"/>
  <c r="E13" i="8"/>
  <c r="E18" i="8"/>
  <c r="D13" i="8"/>
  <c r="D10" i="8"/>
  <c r="C11" i="9"/>
  <c r="C16" i="9"/>
  <c r="C17" i="9"/>
  <c r="D15" i="9"/>
  <c r="D16" i="9"/>
  <c r="D17" i="9"/>
  <c r="D14" i="9"/>
  <c r="D13" i="9"/>
  <c r="D12" i="9"/>
  <c r="C14" i="9"/>
  <c r="C13" i="9"/>
  <c r="C10" i="9"/>
  <c r="H21" i="8"/>
  <c r="D17" i="8"/>
  <c r="D12" i="8"/>
  <c r="F21" i="8"/>
  <c r="E16" i="8"/>
  <c r="E11" i="8"/>
  <c r="D14" i="8"/>
  <c r="D21" i="8" l="1"/>
  <c r="C18" i="9"/>
  <c r="D18" i="9"/>
  <c r="E21" i="8"/>
</calcChain>
</file>

<file path=xl/sharedStrings.xml><?xml version="1.0" encoding="utf-8"?>
<sst xmlns="http://schemas.openxmlformats.org/spreadsheetml/2006/main" count="555" uniqueCount="139">
  <si>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</si>
  <si>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</si>
  <si>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</si>
  <si>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</si>
  <si>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</si>
  <si>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</si>
  <si>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</si>
  <si>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</si>
  <si>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</si>
  <si>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</si>
  <si>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</si>
  <si>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</si>
  <si>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</si>
  <si>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</si>
  <si>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</si>
  <si>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</si>
  <si>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</si>
  <si>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</si>
  <si>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</si>
  <si>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</si>
  <si>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</si>
  <si>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</si>
  <si>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</si>
  <si>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</si>
  <si>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</si>
  <si>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</si>
  <si>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</si>
  <si>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</si>
  <si>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</si>
  <si>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</si>
  <si>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</si>
  <si>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</si>
  <si>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</si>
  <si>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</si>
  <si>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</si>
  <si>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</si>
  <si>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</si>
  <si>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</si>
  <si>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</si>
  <si>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</si>
  <si>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</si>
  <si>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</si>
  <si>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</si>
  <si>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</si>
  <si>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</si>
  <si>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</si>
  <si>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</si>
  <si>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</si>
  <si>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</si>
  <si>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</si>
  <si>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</si>
  <si>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</si>
  <si>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</si>
  <si>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</si>
  <si>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</si>
  <si>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</si>
  <si>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</si>
  <si>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</si>
  <si>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</si>
  <si>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</si>
  <si>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</si>
  <si>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</si>
  <si>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</si>
  <si>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</si>
  <si>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</si>
  <si>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</si>
  <si>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</si>
  <si>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</si>
  <si>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</si>
  <si>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</si>
  <si>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</si>
  <si>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</si>
  <si>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</si>
  <si>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</si>
  <si>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</si>
  <si>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</si>
  <si>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</si>
  <si>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</si>
  <si>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</si>
  <si>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</si>
  <si>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</si>
  <si>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</si>
  <si>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</si>
  <si>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</si>
  <si>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</si>
  <si>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</si>
  <si>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</si>
  <si>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</si>
  <si>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</si>
  <si>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</si>
  <si>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</si>
  <si>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</si>
  <si>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</si>
  <si>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</si>
  <si>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</si>
  <si>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</si>
  <si>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</si>
  <si>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</si>
  <si>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</si>
  <si>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</si>
  <si>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</si>
  <si>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</si>
  <si>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</si>
  <si>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</si>
  <si>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</si>
  <si>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</si>
  <si>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</si>
  <si>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</si>
  <si>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</si>
  <si>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</si>
  <si>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</si>
  <si>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</si>
  <si>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</si>
  <si>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</si>
  <si>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</si>
  <si>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</si>
  <si>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</si>
  <si>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</si>
  <si>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</si>
  <si>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</si>
  <si>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</si>
  <si>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</si>
  <si>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</si>
  <si>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</si>
  <si>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</si>
  <si>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</si>
  <si>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</si>
  <si>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</si>
  <si>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</si>
  <si>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</si>
  <si>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</si>
  <si>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</si>
  <si>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</si>
  <si>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</si>
  <si>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</si>
  <si>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</si>
  <si>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</si>
  <si>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ՀՀ Արագածոտնի մարզի համայնքների  բյուջեների ծախսերի վերաբերյալ
(ըստ ծախսերի տնտեսագիտական դասակարգման)  30.06.2025թվականի դրությամբ</t>
  </si>
  <si>
    <t>ՀՀ Արագածոտնի մարզի համայնքների  բյուջեների ծախսերի վերաբերյալ
(ըստ ծախսերի գործառնական դասակարգման)  30.06.2025թվականի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</si>
</sst>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6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0"/>
      <name val="Arial"/>
      <family val="2"/>
      <charset val="204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43">
    <xf numFmtId="0" fontId="0" fillId="0" borderId="0"/>
    <xf numFmtId="0" fontId="1" fillId="0" borderId="0"/>
    <xf numFmtId="0" fontId="30" fillId="0" borderId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5" fillId="17" borderId="0" applyNumberFormat="0" applyBorder="0" applyAlignment="0" applyProtection="0"/>
    <xf numFmtId="0" fontId="45" fillId="14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7" borderId="0" applyNumberFormat="0" applyBorder="0" applyAlignment="0" applyProtection="0"/>
    <xf numFmtId="0" fontId="45" fillId="15" borderId="0" applyNumberFormat="0" applyBorder="0" applyAlignment="0" applyProtection="0"/>
    <xf numFmtId="0" fontId="44" fillId="17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19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22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38" fillId="18" borderId="14" applyNumberFormat="0" applyAlignment="0" applyProtection="0"/>
    <xf numFmtId="0" fontId="39" fillId="26" borderId="15" applyNumberFormat="0" applyAlignment="0" applyProtection="0"/>
    <xf numFmtId="0" fontId="32" fillId="0" borderId="16" applyNumberFormat="0" applyFill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4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1" fillId="27" borderId="20" applyNumberFormat="0" applyAlignment="0" applyProtection="0"/>
    <xf numFmtId="0" fontId="31" fillId="0" borderId="0" applyNumberFormat="0" applyFill="0" applyBorder="0" applyAlignment="0" applyProtection="0"/>
    <xf numFmtId="0" fontId="37" fillId="18" borderId="0" applyNumberFormat="0" applyBorder="0" applyAlignment="0" applyProtection="0"/>
    <xf numFmtId="0" fontId="36" fillId="28" borderId="0" applyNumberFormat="0" applyBorder="0" applyAlignment="0" applyProtection="0"/>
    <xf numFmtId="0" fontId="42" fillId="0" borderId="0" applyNumberFormat="0" applyFill="0" applyBorder="0" applyAlignment="0" applyProtection="0"/>
    <xf numFmtId="0" fontId="30" fillId="15" borderId="21" applyNumberFormat="0" applyFont="0" applyAlignment="0" applyProtection="0"/>
    <xf numFmtId="0" fontId="40" fillId="0" borderId="22" applyNumberFormat="0" applyFill="0" applyAlignment="0" applyProtection="0"/>
    <xf numFmtId="0" fontId="40" fillId="0" borderId="0" applyNumberFormat="0" applyFill="0" applyBorder="0" applyAlignment="0" applyProtection="0"/>
    <xf numFmtId="0" fontId="35" fillId="17" borderId="0" applyNumberFormat="0" applyBorder="0" applyAlignment="0" applyProtection="0"/>
  </cellStyleXfs>
  <cellXfs count="232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165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Protection="1">
      <protection locked="0"/>
    </xf>
    <xf numFmtId="165" fontId="25" fillId="0" borderId="0" xfId="0" applyNumberFormat="1" applyFont="1" applyProtection="1">
      <protection locked="0"/>
    </xf>
    <xf numFmtId="164" fontId="29" fillId="29" borderId="1" xfId="0" applyNumberFormat="1" applyFont="1" applyFill="1" applyBorder="1" applyAlignment="1">
      <alignment horizontal="left" vertical="center"/>
    </xf>
    <xf numFmtId="164" fontId="29" fillId="29" borderId="4" xfId="0" applyNumberFormat="1" applyFont="1" applyFill="1" applyBorder="1" applyAlignment="1">
      <alignment horizontal="left" vertical="center"/>
    </xf>
    <xf numFmtId="0" fontId="19" fillId="29" borderId="1" xfId="0" applyFont="1" applyFill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</cellXfs>
  <cellStyles count="43">
    <cellStyle name="????" xfId="33"/>
    <cellStyle name="???? " xfId="27"/>
    <cellStyle name="?????" xfId="28"/>
    <cellStyle name="????? ??????????????" xfId="41"/>
    <cellStyle name="??????" xfId="37"/>
    <cellStyle name="???????" xfId="42"/>
    <cellStyle name="????????" xfId="35"/>
    <cellStyle name="?????????" xfId="38"/>
    <cellStyle name="????????? ??????" xfId="40"/>
    <cellStyle name="????????? 1" xfId="29"/>
    <cellStyle name="????????? 2" xfId="30"/>
    <cellStyle name="????????? 3" xfId="31"/>
    <cellStyle name="????????? 4" xfId="32"/>
    <cellStyle name="??????????" xfId="39"/>
    <cellStyle name="???????????" xfId="36"/>
    <cellStyle name="??????????? ??????" xfId="34"/>
    <cellStyle name="??????1" xfId="21"/>
    <cellStyle name="??????2" xfId="22"/>
    <cellStyle name="??????3" xfId="23"/>
    <cellStyle name="??????4" xfId="24"/>
    <cellStyle name="??????5" xfId="25"/>
    <cellStyle name="??????6" xfId="26"/>
    <cellStyle name="20% - ??????1" xfId="3"/>
    <cellStyle name="20% - ??????2" xfId="4"/>
    <cellStyle name="20% - ??????3" xfId="5"/>
    <cellStyle name="20% - ??????4" xfId="6"/>
    <cellStyle name="20% - ??????5" xfId="7"/>
    <cellStyle name="20% - ??????6" xfId="8"/>
    <cellStyle name="40% - ??????1" xfId="9"/>
    <cellStyle name="40% - ??????2" xfId="10"/>
    <cellStyle name="40% - ??????3" xfId="11"/>
    <cellStyle name="40% - ??????4" xfId="12"/>
    <cellStyle name="40% - ??????5" xfId="13"/>
    <cellStyle name="40% - ??????6" xfId="14"/>
    <cellStyle name="60% - ??????1" xfId="15"/>
    <cellStyle name="60% - ??????2" xfId="16"/>
    <cellStyle name="60% - ??????3" xfId="17"/>
    <cellStyle name="60% - ??????4" xfId="18"/>
    <cellStyle name="60% - ??????5" xfId="19"/>
    <cellStyle name="60% - ??????6" xfId="20"/>
    <cellStyle name="Normal_Sheet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24" t="s">
        <v>2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25" t="s">
        <v>19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6" t="s">
        <v>6</v>
      </c>
      <c r="AK3" s="12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1" t="s">
        <v>4</v>
      </c>
      <c r="C4" s="127" t="s">
        <v>0</v>
      </c>
      <c r="D4" s="112" t="s">
        <v>20</v>
      </c>
      <c r="E4" s="113"/>
      <c r="F4" s="113"/>
      <c r="G4" s="113"/>
      <c r="H4" s="113"/>
      <c r="I4" s="114"/>
      <c r="J4" s="121" t="s">
        <v>34</v>
      </c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22"/>
      <c r="CJ4" s="122"/>
      <c r="CK4" s="122"/>
      <c r="CL4" s="122"/>
      <c r="CM4" s="122"/>
      <c r="CN4" s="122"/>
      <c r="CO4" s="122"/>
      <c r="CP4" s="122"/>
      <c r="CQ4" s="122"/>
      <c r="CR4" s="122"/>
      <c r="CS4" s="122"/>
      <c r="CT4" s="122"/>
      <c r="CU4" s="122"/>
      <c r="CV4" s="122"/>
      <c r="CW4" s="122"/>
      <c r="CX4" s="122"/>
      <c r="CY4" s="122"/>
      <c r="CZ4" s="122"/>
      <c r="DA4" s="122"/>
      <c r="DB4" s="122"/>
      <c r="DC4" s="122"/>
      <c r="DD4" s="122"/>
      <c r="DE4" s="122"/>
      <c r="DF4" s="122"/>
      <c r="DG4" s="122"/>
      <c r="DH4" s="122"/>
      <c r="DI4" s="122"/>
      <c r="DJ4" s="122"/>
      <c r="DK4" s="122"/>
      <c r="DL4" s="122"/>
      <c r="DM4" s="123"/>
    </row>
    <row r="5" spans="2:117" ht="16.5" customHeight="1">
      <c r="B5" s="111"/>
      <c r="C5" s="127"/>
      <c r="D5" s="115"/>
      <c r="E5" s="116"/>
      <c r="F5" s="116"/>
      <c r="G5" s="116"/>
      <c r="H5" s="116"/>
      <c r="I5" s="117"/>
      <c r="J5" s="100" t="s">
        <v>35</v>
      </c>
      <c r="K5" s="101"/>
      <c r="L5" s="101"/>
      <c r="M5" s="102"/>
      <c r="N5" s="128" t="s">
        <v>24</v>
      </c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30"/>
      <c r="AD5" s="100" t="s">
        <v>37</v>
      </c>
      <c r="AE5" s="101"/>
      <c r="AF5" s="101"/>
      <c r="AG5" s="102"/>
      <c r="AH5" s="100" t="s">
        <v>38</v>
      </c>
      <c r="AI5" s="101"/>
      <c r="AJ5" s="101"/>
      <c r="AK5" s="102"/>
      <c r="AL5" s="100" t="s">
        <v>39</v>
      </c>
      <c r="AM5" s="101"/>
      <c r="AN5" s="101"/>
      <c r="AO5" s="102"/>
      <c r="AP5" s="107" t="s">
        <v>33</v>
      </c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9"/>
      <c r="BR5" s="100" t="s">
        <v>42</v>
      </c>
      <c r="BS5" s="101"/>
      <c r="BT5" s="101"/>
      <c r="BU5" s="102"/>
      <c r="BV5" s="100" t="s">
        <v>43</v>
      </c>
      <c r="BW5" s="101"/>
      <c r="BX5" s="101"/>
      <c r="BY5" s="102"/>
      <c r="BZ5" s="133" t="s">
        <v>30</v>
      </c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96" t="s">
        <v>47</v>
      </c>
      <c r="CQ5" s="96"/>
      <c r="CR5" s="96"/>
      <c r="CS5" s="96"/>
      <c r="CT5" s="134" t="s">
        <v>9</v>
      </c>
      <c r="CU5" s="135"/>
      <c r="CV5" s="135"/>
      <c r="CW5" s="136"/>
      <c r="CX5" s="137" t="s">
        <v>18</v>
      </c>
      <c r="CY5" s="138"/>
      <c r="CZ5" s="138"/>
      <c r="DA5" s="139"/>
      <c r="DB5" s="137" t="s">
        <v>7</v>
      </c>
      <c r="DC5" s="138"/>
      <c r="DD5" s="138"/>
      <c r="DE5" s="139"/>
      <c r="DF5" s="137" t="s">
        <v>8</v>
      </c>
      <c r="DG5" s="138"/>
      <c r="DH5" s="138"/>
      <c r="DI5" s="138"/>
      <c r="DJ5" s="138"/>
      <c r="DK5" s="139"/>
      <c r="DL5" s="132" t="s">
        <v>32</v>
      </c>
      <c r="DM5" s="132"/>
    </row>
    <row r="6" spans="2:117" ht="105.75" customHeight="1">
      <c r="B6" s="111"/>
      <c r="C6" s="127"/>
      <c r="D6" s="118"/>
      <c r="E6" s="119"/>
      <c r="F6" s="119"/>
      <c r="G6" s="119"/>
      <c r="H6" s="119"/>
      <c r="I6" s="120"/>
      <c r="J6" s="103"/>
      <c r="K6" s="104"/>
      <c r="L6" s="104"/>
      <c r="M6" s="105"/>
      <c r="N6" s="106" t="s">
        <v>23</v>
      </c>
      <c r="O6" s="98"/>
      <c r="P6" s="98"/>
      <c r="Q6" s="99"/>
      <c r="R6" s="96" t="s">
        <v>22</v>
      </c>
      <c r="S6" s="96"/>
      <c r="T6" s="96"/>
      <c r="U6" s="96"/>
      <c r="V6" s="96" t="s">
        <v>36</v>
      </c>
      <c r="W6" s="96"/>
      <c r="X6" s="96"/>
      <c r="Y6" s="96"/>
      <c r="Z6" s="96" t="s">
        <v>21</v>
      </c>
      <c r="AA6" s="96"/>
      <c r="AB6" s="96"/>
      <c r="AC6" s="96"/>
      <c r="AD6" s="103"/>
      <c r="AE6" s="104"/>
      <c r="AF6" s="104"/>
      <c r="AG6" s="105"/>
      <c r="AH6" s="103"/>
      <c r="AI6" s="104"/>
      <c r="AJ6" s="104"/>
      <c r="AK6" s="105"/>
      <c r="AL6" s="103"/>
      <c r="AM6" s="104"/>
      <c r="AN6" s="104"/>
      <c r="AO6" s="105"/>
      <c r="AP6" s="93" t="s">
        <v>25</v>
      </c>
      <c r="AQ6" s="94"/>
      <c r="AR6" s="94"/>
      <c r="AS6" s="95"/>
      <c r="AT6" s="93" t="s">
        <v>26</v>
      </c>
      <c r="AU6" s="94"/>
      <c r="AV6" s="94"/>
      <c r="AW6" s="95"/>
      <c r="AX6" s="89" t="s">
        <v>27</v>
      </c>
      <c r="AY6" s="90"/>
      <c r="AZ6" s="90"/>
      <c r="BA6" s="91"/>
      <c r="BB6" s="89" t="s">
        <v>28</v>
      </c>
      <c r="BC6" s="90"/>
      <c r="BD6" s="90"/>
      <c r="BE6" s="91"/>
      <c r="BF6" s="131" t="s">
        <v>29</v>
      </c>
      <c r="BG6" s="131"/>
      <c r="BH6" s="131"/>
      <c r="BI6" s="131"/>
      <c r="BJ6" s="131" t="s">
        <v>40</v>
      </c>
      <c r="BK6" s="131"/>
      <c r="BL6" s="131"/>
      <c r="BM6" s="131"/>
      <c r="BN6" s="131" t="s">
        <v>41</v>
      </c>
      <c r="BO6" s="131"/>
      <c r="BP6" s="131"/>
      <c r="BQ6" s="131"/>
      <c r="BR6" s="103"/>
      <c r="BS6" s="104"/>
      <c r="BT6" s="104"/>
      <c r="BU6" s="105"/>
      <c r="BV6" s="103"/>
      <c r="BW6" s="104"/>
      <c r="BX6" s="104"/>
      <c r="BY6" s="105"/>
      <c r="BZ6" s="86" t="s">
        <v>44</v>
      </c>
      <c r="CA6" s="87"/>
      <c r="CB6" s="87"/>
      <c r="CC6" s="88"/>
      <c r="CD6" s="97" t="s">
        <v>45</v>
      </c>
      <c r="CE6" s="98"/>
      <c r="CF6" s="98"/>
      <c r="CG6" s="99"/>
      <c r="CH6" s="106" t="s">
        <v>46</v>
      </c>
      <c r="CI6" s="98"/>
      <c r="CJ6" s="98"/>
      <c r="CK6" s="99"/>
      <c r="CL6" s="106" t="s">
        <v>48</v>
      </c>
      <c r="CM6" s="98"/>
      <c r="CN6" s="98"/>
      <c r="CO6" s="99"/>
      <c r="CP6" s="96"/>
      <c r="CQ6" s="96"/>
      <c r="CR6" s="96"/>
      <c r="CS6" s="96"/>
      <c r="CT6" s="106"/>
      <c r="CU6" s="98"/>
      <c r="CV6" s="98"/>
      <c r="CW6" s="99"/>
      <c r="CX6" s="140"/>
      <c r="CY6" s="141"/>
      <c r="CZ6" s="141"/>
      <c r="DA6" s="142"/>
      <c r="DB6" s="140"/>
      <c r="DC6" s="141"/>
      <c r="DD6" s="141"/>
      <c r="DE6" s="142"/>
      <c r="DF6" s="140"/>
      <c r="DG6" s="141"/>
      <c r="DH6" s="141"/>
      <c r="DI6" s="141"/>
      <c r="DJ6" s="141"/>
      <c r="DK6" s="142"/>
      <c r="DL6" s="132"/>
      <c r="DM6" s="132"/>
    </row>
    <row r="7" spans="2:117" ht="25.5" customHeight="1">
      <c r="B7" s="111"/>
      <c r="C7" s="127"/>
      <c r="D7" s="92" t="s">
        <v>15</v>
      </c>
      <c r="E7" s="92"/>
      <c r="F7" s="92" t="s">
        <v>14</v>
      </c>
      <c r="G7" s="92"/>
      <c r="H7" s="92" t="s">
        <v>5</v>
      </c>
      <c r="I7" s="92"/>
      <c r="J7" s="92" t="s">
        <v>12</v>
      </c>
      <c r="K7" s="92"/>
      <c r="L7" s="92" t="s">
        <v>13</v>
      </c>
      <c r="M7" s="92"/>
      <c r="N7" s="92" t="s">
        <v>12</v>
      </c>
      <c r="O7" s="92"/>
      <c r="P7" s="92" t="s">
        <v>13</v>
      </c>
      <c r="Q7" s="92"/>
      <c r="R7" s="92" t="s">
        <v>12</v>
      </c>
      <c r="S7" s="92"/>
      <c r="T7" s="92" t="s">
        <v>13</v>
      </c>
      <c r="U7" s="92"/>
      <c r="V7" s="92" t="s">
        <v>12</v>
      </c>
      <c r="W7" s="92"/>
      <c r="X7" s="92" t="s">
        <v>13</v>
      </c>
      <c r="Y7" s="92"/>
      <c r="Z7" s="92" t="s">
        <v>12</v>
      </c>
      <c r="AA7" s="92"/>
      <c r="AB7" s="92" t="s">
        <v>13</v>
      </c>
      <c r="AC7" s="92"/>
      <c r="AD7" s="92" t="s">
        <v>12</v>
      </c>
      <c r="AE7" s="92"/>
      <c r="AF7" s="92" t="s">
        <v>13</v>
      </c>
      <c r="AG7" s="92"/>
      <c r="AH7" s="92" t="s">
        <v>12</v>
      </c>
      <c r="AI7" s="92"/>
      <c r="AJ7" s="92" t="s">
        <v>13</v>
      </c>
      <c r="AK7" s="92"/>
      <c r="AL7" s="92" t="s">
        <v>12</v>
      </c>
      <c r="AM7" s="92"/>
      <c r="AN7" s="92" t="s">
        <v>13</v>
      </c>
      <c r="AO7" s="92"/>
      <c r="AP7" s="92" t="s">
        <v>12</v>
      </c>
      <c r="AQ7" s="92"/>
      <c r="AR7" s="92" t="s">
        <v>13</v>
      </c>
      <c r="AS7" s="92"/>
      <c r="AT7" s="92" t="s">
        <v>12</v>
      </c>
      <c r="AU7" s="92"/>
      <c r="AV7" s="92" t="s">
        <v>13</v>
      </c>
      <c r="AW7" s="92"/>
      <c r="AX7" s="92" t="s">
        <v>12</v>
      </c>
      <c r="AY7" s="92"/>
      <c r="AZ7" s="92" t="s">
        <v>13</v>
      </c>
      <c r="BA7" s="92"/>
      <c r="BB7" s="92" t="s">
        <v>12</v>
      </c>
      <c r="BC7" s="92"/>
      <c r="BD7" s="92" t="s">
        <v>13</v>
      </c>
      <c r="BE7" s="92"/>
      <c r="BF7" s="92" t="s">
        <v>12</v>
      </c>
      <c r="BG7" s="92"/>
      <c r="BH7" s="92" t="s">
        <v>13</v>
      </c>
      <c r="BI7" s="92"/>
      <c r="BJ7" s="92" t="s">
        <v>12</v>
      </c>
      <c r="BK7" s="92"/>
      <c r="BL7" s="92" t="s">
        <v>13</v>
      </c>
      <c r="BM7" s="92"/>
      <c r="BN7" s="92" t="s">
        <v>12</v>
      </c>
      <c r="BO7" s="92"/>
      <c r="BP7" s="92" t="s">
        <v>13</v>
      </c>
      <c r="BQ7" s="92"/>
      <c r="BR7" s="92" t="s">
        <v>12</v>
      </c>
      <c r="BS7" s="92"/>
      <c r="BT7" s="92" t="s">
        <v>13</v>
      </c>
      <c r="BU7" s="92"/>
      <c r="BV7" s="92" t="s">
        <v>12</v>
      </c>
      <c r="BW7" s="92"/>
      <c r="BX7" s="92" t="s">
        <v>13</v>
      </c>
      <c r="BY7" s="92"/>
      <c r="BZ7" s="92" t="s">
        <v>12</v>
      </c>
      <c r="CA7" s="92"/>
      <c r="CB7" s="92" t="s">
        <v>13</v>
      </c>
      <c r="CC7" s="92"/>
      <c r="CD7" s="92" t="s">
        <v>12</v>
      </c>
      <c r="CE7" s="92"/>
      <c r="CF7" s="92" t="s">
        <v>13</v>
      </c>
      <c r="CG7" s="92"/>
      <c r="CH7" s="92" t="s">
        <v>12</v>
      </c>
      <c r="CI7" s="92"/>
      <c r="CJ7" s="92" t="s">
        <v>13</v>
      </c>
      <c r="CK7" s="92"/>
      <c r="CL7" s="92" t="s">
        <v>12</v>
      </c>
      <c r="CM7" s="92"/>
      <c r="CN7" s="92" t="s">
        <v>13</v>
      </c>
      <c r="CO7" s="92"/>
      <c r="CP7" s="92" t="s">
        <v>12</v>
      </c>
      <c r="CQ7" s="92"/>
      <c r="CR7" s="92" t="s">
        <v>13</v>
      </c>
      <c r="CS7" s="92"/>
      <c r="CT7" s="92" t="s">
        <v>12</v>
      </c>
      <c r="CU7" s="92"/>
      <c r="CV7" s="92" t="s">
        <v>13</v>
      </c>
      <c r="CW7" s="92"/>
      <c r="CX7" s="92" t="s">
        <v>12</v>
      </c>
      <c r="CY7" s="92"/>
      <c r="CZ7" s="92" t="s">
        <v>13</v>
      </c>
      <c r="DA7" s="92"/>
      <c r="DB7" s="92" t="s">
        <v>12</v>
      </c>
      <c r="DC7" s="92"/>
      <c r="DD7" s="92" t="s">
        <v>13</v>
      </c>
      <c r="DE7" s="92"/>
      <c r="DF7" s="143" t="s">
        <v>31</v>
      </c>
      <c r="DG7" s="144"/>
      <c r="DH7" s="92" t="s">
        <v>12</v>
      </c>
      <c r="DI7" s="92"/>
      <c r="DJ7" s="92" t="s">
        <v>13</v>
      </c>
      <c r="DK7" s="92"/>
      <c r="DL7" s="92" t="s">
        <v>13</v>
      </c>
      <c r="DM7" s="92"/>
    </row>
    <row r="8" spans="2:117" ht="48" customHeight="1">
      <c r="B8" s="111"/>
      <c r="C8" s="12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0" t="s">
        <v>1</v>
      </c>
      <c r="C21" s="11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topLeftCell="A2" workbookViewId="0">
      <selection activeCell="BL18" sqref="BL18"/>
    </sheetView>
  </sheetViews>
  <sheetFormatPr defaultRowHeight="17.25"/>
  <cols>
    <col min="1" max="1" width="3.625" style="40" customWidth="1"/>
    <col min="2" max="2" width="2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3.12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12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59" t="s">
        <v>137</v>
      </c>
      <c r="B2" s="159"/>
      <c r="C2" s="159"/>
      <c r="D2" s="159"/>
      <c r="E2" s="159"/>
      <c r="F2" s="159"/>
      <c r="G2" s="159"/>
      <c r="H2" s="159"/>
      <c r="I2" s="41"/>
      <c r="J2" s="41"/>
      <c r="K2" s="41"/>
      <c r="L2" s="41"/>
      <c r="M2" s="41"/>
      <c r="N2" s="41"/>
      <c r="O2" s="49"/>
      <c r="P2" s="48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0" t="s">
        <v>60</v>
      </c>
      <c r="B3" s="158" t="s">
        <v>59</v>
      </c>
      <c r="C3" s="161" t="s">
        <v>67</v>
      </c>
      <c r="D3" s="162"/>
      <c r="E3" s="162"/>
      <c r="F3" s="162"/>
      <c r="G3" s="162"/>
      <c r="H3" s="163"/>
      <c r="I3" s="167" t="s">
        <v>66</v>
      </c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9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</row>
    <row r="4" spans="1:66" s="46" customFormat="1" ht="25.5" customHeight="1">
      <c r="A4" s="160"/>
      <c r="B4" s="158"/>
      <c r="C4" s="164"/>
      <c r="D4" s="165"/>
      <c r="E4" s="165"/>
      <c r="F4" s="165"/>
      <c r="G4" s="165"/>
      <c r="H4" s="166"/>
      <c r="I4" s="182" t="s">
        <v>70</v>
      </c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4"/>
      <c r="BC4" s="185" t="s">
        <v>71</v>
      </c>
      <c r="BD4" s="186"/>
      <c r="BE4" s="186"/>
      <c r="BF4" s="186"/>
      <c r="BG4" s="186"/>
      <c r="BH4" s="186"/>
      <c r="BI4" s="145" t="s">
        <v>72</v>
      </c>
      <c r="BJ4" s="145"/>
      <c r="BK4" s="145"/>
      <c r="BL4" s="145"/>
      <c r="BM4" s="145"/>
      <c r="BN4" s="145"/>
    </row>
    <row r="5" spans="1:66" s="46" customFormat="1" ht="0.75" hidden="1" customHeight="1">
      <c r="A5" s="160"/>
      <c r="B5" s="158"/>
      <c r="C5" s="164"/>
      <c r="D5" s="165"/>
      <c r="E5" s="165"/>
      <c r="F5" s="165"/>
      <c r="G5" s="165"/>
      <c r="H5" s="166"/>
      <c r="I5" s="150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87"/>
      <c r="BC5" s="150"/>
      <c r="BD5" s="151"/>
      <c r="BE5" s="151"/>
      <c r="BF5" s="151"/>
      <c r="BG5" s="145" t="s">
        <v>83</v>
      </c>
      <c r="BH5" s="145"/>
      <c r="BI5" s="145" t="s">
        <v>87</v>
      </c>
      <c r="BJ5" s="145"/>
      <c r="BK5" s="145" t="s">
        <v>84</v>
      </c>
      <c r="BL5" s="145"/>
      <c r="BM5" s="145"/>
      <c r="BN5" s="145"/>
    </row>
    <row r="6" spans="1:66" s="46" customFormat="1" ht="43.5" customHeight="1">
      <c r="A6" s="160"/>
      <c r="B6" s="158"/>
      <c r="C6" s="164"/>
      <c r="D6" s="165"/>
      <c r="E6" s="165"/>
      <c r="F6" s="165"/>
      <c r="G6" s="165"/>
      <c r="H6" s="166"/>
      <c r="I6" s="145" t="s">
        <v>58</v>
      </c>
      <c r="J6" s="145"/>
      <c r="K6" s="145"/>
      <c r="L6" s="145"/>
      <c r="M6" s="197" t="s">
        <v>73</v>
      </c>
      <c r="N6" s="198"/>
      <c r="O6" s="171" t="s">
        <v>49</v>
      </c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3"/>
      <c r="AE6" s="174" t="s">
        <v>68</v>
      </c>
      <c r="AF6" s="175"/>
      <c r="AG6" s="174" t="s">
        <v>89</v>
      </c>
      <c r="AH6" s="175"/>
      <c r="AI6" s="146" t="s">
        <v>55</v>
      </c>
      <c r="AJ6" s="147"/>
      <c r="AK6" s="178" t="s">
        <v>77</v>
      </c>
      <c r="AL6" s="158"/>
      <c r="AM6" s="146" t="s">
        <v>55</v>
      </c>
      <c r="AN6" s="147"/>
      <c r="AO6" s="154" t="s">
        <v>78</v>
      </c>
      <c r="AP6" s="154"/>
      <c r="AQ6" s="188" t="s">
        <v>80</v>
      </c>
      <c r="AR6" s="189"/>
      <c r="AS6" s="189"/>
      <c r="AT6" s="189"/>
      <c r="AU6" s="189"/>
      <c r="AV6" s="190"/>
      <c r="AW6" s="146" t="s">
        <v>79</v>
      </c>
      <c r="AX6" s="170"/>
      <c r="AY6" s="170"/>
      <c r="AZ6" s="170"/>
      <c r="BA6" s="170"/>
      <c r="BB6" s="147"/>
      <c r="BC6" s="191" t="s">
        <v>81</v>
      </c>
      <c r="BD6" s="192"/>
      <c r="BE6" s="191" t="s">
        <v>82</v>
      </c>
      <c r="BF6" s="192"/>
      <c r="BG6" s="145"/>
      <c r="BH6" s="145"/>
      <c r="BI6" s="145"/>
      <c r="BJ6" s="145"/>
      <c r="BK6" s="145"/>
      <c r="BL6" s="145"/>
      <c r="BM6" s="145"/>
      <c r="BN6" s="145"/>
    </row>
    <row r="7" spans="1:66" s="46" customFormat="1" ht="112.5" customHeight="1">
      <c r="A7" s="160"/>
      <c r="B7" s="158"/>
      <c r="C7" s="179" t="s">
        <v>65</v>
      </c>
      <c r="D7" s="179"/>
      <c r="E7" s="180" t="s">
        <v>63</v>
      </c>
      <c r="F7" s="180"/>
      <c r="G7" s="157" t="s">
        <v>64</v>
      </c>
      <c r="H7" s="157"/>
      <c r="I7" s="158" t="s">
        <v>69</v>
      </c>
      <c r="J7" s="158"/>
      <c r="K7" s="158" t="s">
        <v>74</v>
      </c>
      <c r="L7" s="158"/>
      <c r="M7" s="199"/>
      <c r="N7" s="200"/>
      <c r="O7" s="146" t="s">
        <v>50</v>
      </c>
      <c r="P7" s="147"/>
      <c r="Q7" s="152" t="s">
        <v>88</v>
      </c>
      <c r="R7" s="153"/>
      <c r="S7" s="146" t="s">
        <v>51</v>
      </c>
      <c r="T7" s="147"/>
      <c r="U7" s="146" t="s">
        <v>52</v>
      </c>
      <c r="V7" s="147"/>
      <c r="W7" s="146" t="s">
        <v>53</v>
      </c>
      <c r="X7" s="147"/>
      <c r="Y7" s="148" t="s">
        <v>54</v>
      </c>
      <c r="Z7" s="149"/>
      <c r="AA7" s="146" t="s">
        <v>56</v>
      </c>
      <c r="AB7" s="147"/>
      <c r="AC7" s="146" t="s">
        <v>57</v>
      </c>
      <c r="AD7" s="147"/>
      <c r="AE7" s="176"/>
      <c r="AF7" s="177"/>
      <c r="AG7" s="176"/>
      <c r="AH7" s="177"/>
      <c r="AI7" s="152" t="s">
        <v>75</v>
      </c>
      <c r="AJ7" s="153"/>
      <c r="AK7" s="158"/>
      <c r="AL7" s="158"/>
      <c r="AM7" s="152" t="s">
        <v>76</v>
      </c>
      <c r="AN7" s="153"/>
      <c r="AO7" s="154"/>
      <c r="AP7" s="154"/>
      <c r="AQ7" s="179" t="s">
        <v>65</v>
      </c>
      <c r="AR7" s="179"/>
      <c r="AS7" s="179" t="s">
        <v>63</v>
      </c>
      <c r="AT7" s="179"/>
      <c r="AU7" s="179" t="s">
        <v>64</v>
      </c>
      <c r="AV7" s="179"/>
      <c r="AW7" s="179" t="s">
        <v>90</v>
      </c>
      <c r="AX7" s="179"/>
      <c r="AY7" s="195" t="s">
        <v>91</v>
      </c>
      <c r="AZ7" s="196"/>
      <c r="BA7" s="155" t="s">
        <v>92</v>
      </c>
      <c r="BB7" s="156"/>
      <c r="BC7" s="193"/>
      <c r="BD7" s="194"/>
      <c r="BE7" s="193"/>
      <c r="BF7" s="194"/>
      <c r="BG7" s="145"/>
      <c r="BH7" s="145"/>
      <c r="BI7" s="145"/>
      <c r="BJ7" s="145"/>
      <c r="BK7" s="145" t="s">
        <v>85</v>
      </c>
      <c r="BL7" s="145"/>
      <c r="BM7" s="145" t="s">
        <v>86</v>
      </c>
      <c r="BN7" s="145"/>
    </row>
    <row r="8" spans="1:66" s="46" customFormat="1" ht="30" customHeight="1">
      <c r="A8" s="160"/>
      <c r="B8" s="158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2">
        <v>1</v>
      </c>
      <c r="B10" s="83" t="s">
        <v>93</v>
      </c>
      <c r="C10" s="50">
        <f t="shared" ref="C10:C17" si="0">E10+G10-BA10</f>
        <v>7216343.3779000007</v>
      </c>
      <c r="D10" s="50">
        <f t="shared" ref="D10:D17" si="1">F10+H10-BB10</f>
        <v>1568143.7689999999</v>
      </c>
      <c r="E10" s="50">
        <f>I10+K10+M10+AE10+AG10+AK10+AO10+AS10</f>
        <v>5071591.4690000005</v>
      </c>
      <c r="F10" s="50">
        <f>J10+L10+N10+AF10+AH10+AL10+AP10+AT10</f>
        <v>1552167.575</v>
      </c>
      <c r="G10" s="50">
        <f>AY10+BC10+BE10+BG10+BI10+BK10+BM10</f>
        <v>2144751.9089000002</v>
      </c>
      <c r="H10" s="50">
        <f>AZ10+BD10+BF10+BH10+BJ10+BL10+BN10</f>
        <v>15976.193999999959</v>
      </c>
      <c r="I10" s="80">
        <v>693798</v>
      </c>
      <c r="J10" s="80">
        <v>278233.74</v>
      </c>
      <c r="K10" s="80">
        <v>0</v>
      </c>
      <c r="L10" s="80">
        <v>0</v>
      </c>
      <c r="M10" s="80">
        <v>321600</v>
      </c>
      <c r="N10" s="80">
        <v>112036.97500000001</v>
      </c>
      <c r="O10" s="80">
        <v>120200</v>
      </c>
      <c r="P10" s="80">
        <v>67417.686000000002</v>
      </c>
      <c r="Q10" s="80">
        <v>15000</v>
      </c>
      <c r="R10" s="80">
        <v>6056.8819999999996</v>
      </c>
      <c r="S10" s="80">
        <v>6000</v>
      </c>
      <c r="T10" s="80">
        <v>1358.8050000000001</v>
      </c>
      <c r="U10" s="80">
        <v>4400</v>
      </c>
      <c r="V10" s="80">
        <v>0</v>
      </c>
      <c r="W10" s="80">
        <v>54000</v>
      </c>
      <c r="X10" s="80">
        <v>8380.7000000000007</v>
      </c>
      <c r="Y10" s="80">
        <v>33000</v>
      </c>
      <c r="Z10" s="80">
        <v>1845</v>
      </c>
      <c r="AA10" s="80">
        <v>10000</v>
      </c>
      <c r="AB10" s="80">
        <v>943.5</v>
      </c>
      <c r="AC10" s="80">
        <v>73200</v>
      </c>
      <c r="AD10" s="80">
        <v>17983.524000000001</v>
      </c>
      <c r="AE10" s="80">
        <v>0</v>
      </c>
      <c r="AF10" s="80">
        <v>0</v>
      </c>
      <c r="AG10" s="80">
        <v>1364693.469</v>
      </c>
      <c r="AH10" s="80">
        <v>580197.66500000004</v>
      </c>
      <c r="AI10" s="80">
        <v>1359693.469</v>
      </c>
      <c r="AJ10" s="80">
        <v>580197.66500000004</v>
      </c>
      <c r="AK10" s="80">
        <v>1370000</v>
      </c>
      <c r="AL10" s="80">
        <v>564402.95700000005</v>
      </c>
      <c r="AM10" s="80">
        <v>1360000</v>
      </c>
      <c r="AN10" s="80">
        <v>556002.95700000005</v>
      </c>
      <c r="AO10" s="80">
        <v>49500</v>
      </c>
      <c r="AP10" s="80">
        <v>10838</v>
      </c>
      <c r="AQ10" s="50">
        <f>AS10+AU10-BA10</f>
        <v>1272000</v>
      </c>
      <c r="AR10" s="50">
        <f>AT10+AV10-BB10</f>
        <v>6458.2380000000003</v>
      </c>
      <c r="AS10" s="80">
        <v>1272000</v>
      </c>
      <c r="AT10" s="80">
        <v>6458.2380000000003</v>
      </c>
      <c r="AU10" s="80">
        <v>0</v>
      </c>
      <c r="AV10" s="80">
        <v>0</v>
      </c>
      <c r="AW10" s="80">
        <v>1250000</v>
      </c>
      <c r="AX10" s="80">
        <v>0</v>
      </c>
      <c r="AY10" s="80">
        <v>0</v>
      </c>
      <c r="AZ10" s="80">
        <v>0</v>
      </c>
      <c r="BA10" s="80">
        <v>0</v>
      </c>
      <c r="BB10" s="80">
        <v>0</v>
      </c>
      <c r="BC10" s="80">
        <v>5718000</v>
      </c>
      <c r="BD10" s="80">
        <v>429533.82199999999</v>
      </c>
      <c r="BE10" s="80">
        <v>433000</v>
      </c>
      <c r="BF10" s="80">
        <v>14435.784</v>
      </c>
      <c r="BG10" s="80">
        <v>0</v>
      </c>
      <c r="BH10" s="80">
        <v>0</v>
      </c>
      <c r="BI10" s="80">
        <v>-400000</v>
      </c>
      <c r="BJ10" s="80">
        <v>0</v>
      </c>
      <c r="BK10" s="80">
        <v>-3606248.0910999998</v>
      </c>
      <c r="BL10" s="80">
        <v>-427993.41200000001</v>
      </c>
      <c r="BM10" s="80">
        <v>0</v>
      </c>
      <c r="BN10" s="80">
        <v>0</v>
      </c>
    </row>
    <row r="11" spans="1:66" ht="16.5" customHeight="1">
      <c r="A11" s="52">
        <v>2</v>
      </c>
      <c r="B11" s="83" t="s">
        <v>94</v>
      </c>
      <c r="C11" s="50">
        <f t="shared" si="0"/>
        <v>87090.7598</v>
      </c>
      <c r="D11" s="50">
        <f t="shared" si="1"/>
        <v>57682.686099999992</v>
      </c>
      <c r="E11" s="50">
        <f t="shared" ref="E11:E16" si="2">I11+K11+M11+AE11+AG11+AK11+AO11+AS11</f>
        <v>61548.9</v>
      </c>
      <c r="F11" s="50">
        <f t="shared" ref="F11:F16" si="3">J11+L11+N11+AF11+AH11+AL11+AP11+AT11</f>
        <v>32140.827099999999</v>
      </c>
      <c r="G11" s="50">
        <f>AY11+BC11+BE11+BG11+BI11+BK11+BM11</f>
        <v>45768.448799999998</v>
      </c>
      <c r="H11" s="50">
        <f t="shared" ref="H11:H17" si="4">AZ11+BD11+BF11+BH11+BJ11+BL11+BN11</f>
        <v>45768.447</v>
      </c>
      <c r="I11" s="80">
        <v>26000</v>
      </c>
      <c r="J11" s="80">
        <v>8751.8799999999992</v>
      </c>
      <c r="K11" s="80">
        <v>0</v>
      </c>
      <c r="L11" s="80">
        <v>0</v>
      </c>
      <c r="M11" s="80">
        <v>14322.311</v>
      </c>
      <c r="N11" s="80">
        <v>2978.3591000000001</v>
      </c>
      <c r="O11" s="80">
        <v>700</v>
      </c>
      <c r="P11" s="80">
        <v>366.5521</v>
      </c>
      <c r="Q11" s="80">
        <v>887.8</v>
      </c>
      <c r="R11" s="80">
        <v>45684</v>
      </c>
      <c r="S11" s="80">
        <v>300</v>
      </c>
      <c r="T11" s="80">
        <v>137.4</v>
      </c>
      <c r="U11" s="80">
        <v>300</v>
      </c>
      <c r="V11" s="80">
        <v>0</v>
      </c>
      <c r="W11" s="80">
        <v>3400</v>
      </c>
      <c r="X11" s="80">
        <v>413.28</v>
      </c>
      <c r="Y11" s="80">
        <v>500</v>
      </c>
      <c r="Z11" s="80">
        <v>0</v>
      </c>
      <c r="AA11" s="80">
        <v>2000</v>
      </c>
      <c r="AB11" s="80">
        <v>303</v>
      </c>
      <c r="AC11" s="80">
        <v>4041.4110000000001</v>
      </c>
      <c r="AD11" s="80">
        <v>850</v>
      </c>
      <c r="AE11" s="80">
        <v>0</v>
      </c>
      <c r="AF11" s="80">
        <v>0</v>
      </c>
      <c r="AG11" s="80">
        <v>0</v>
      </c>
      <c r="AH11" s="80">
        <v>0</v>
      </c>
      <c r="AI11" s="80">
        <v>0</v>
      </c>
      <c r="AJ11" s="80">
        <v>0</v>
      </c>
      <c r="AK11" s="80">
        <v>0</v>
      </c>
      <c r="AL11" s="80">
        <v>0</v>
      </c>
      <c r="AM11" s="80">
        <v>0</v>
      </c>
      <c r="AN11" s="80">
        <v>0</v>
      </c>
      <c r="AO11" s="80">
        <v>0</v>
      </c>
      <c r="AP11" s="80">
        <v>0</v>
      </c>
      <c r="AQ11" s="50">
        <f>AS11+AU11-BA11</f>
        <v>1000</v>
      </c>
      <c r="AR11" s="50">
        <f t="shared" ref="AR11:AR17" si="5">AT11+AV11-BB11</f>
        <v>184</v>
      </c>
      <c r="AS11" s="80">
        <v>21226.589</v>
      </c>
      <c r="AT11" s="80">
        <v>20410.588</v>
      </c>
      <c r="AU11" s="80">
        <v>0</v>
      </c>
      <c r="AV11" s="80">
        <v>0</v>
      </c>
      <c r="AW11" s="80">
        <v>20226.589</v>
      </c>
      <c r="AX11" s="80">
        <v>20226.588</v>
      </c>
      <c r="AY11" s="80">
        <v>0</v>
      </c>
      <c r="AZ11" s="80">
        <v>0</v>
      </c>
      <c r="BA11" s="80">
        <v>20226.589</v>
      </c>
      <c r="BB11" s="80">
        <v>20226.588</v>
      </c>
      <c r="BC11" s="80">
        <v>45768.448799999998</v>
      </c>
      <c r="BD11" s="80">
        <v>45768.447</v>
      </c>
      <c r="BE11" s="80">
        <v>0</v>
      </c>
      <c r="BF11" s="80">
        <v>0</v>
      </c>
      <c r="BG11" s="80">
        <v>0</v>
      </c>
      <c r="BH11" s="80">
        <v>0</v>
      </c>
      <c r="BI11" s="80">
        <v>0</v>
      </c>
      <c r="BJ11" s="80">
        <v>0</v>
      </c>
      <c r="BK11" s="80">
        <v>0</v>
      </c>
      <c r="BL11" s="80">
        <v>0</v>
      </c>
      <c r="BM11" s="80">
        <v>0</v>
      </c>
      <c r="BN11" s="80">
        <v>0</v>
      </c>
    </row>
    <row r="12" spans="1:66" s="44" customFormat="1" ht="18" customHeight="1">
      <c r="A12" s="52">
        <v>3</v>
      </c>
      <c r="B12" s="83" t="s">
        <v>95</v>
      </c>
      <c r="C12" s="50">
        <f t="shared" si="0"/>
        <v>1715365.8147</v>
      </c>
      <c r="D12" s="50">
        <f t="shared" si="1"/>
        <v>853256.89390000002</v>
      </c>
      <c r="E12" s="50">
        <f>I12+K12+M12+AE12+AG12+AK12+AO12+AS12</f>
        <v>1622442.4173000001</v>
      </c>
      <c r="F12" s="50">
        <f t="shared" si="3"/>
        <v>769462.88809999998</v>
      </c>
      <c r="G12" s="50">
        <f t="shared" ref="G12:G16" si="6">AY12+BC12+BE12+BG12+BI12+BK12+BM12</f>
        <v>412923.3973999999</v>
      </c>
      <c r="H12" s="50">
        <f>AZ12+BD12+BF12+BH12+BJ12+BL12+BN12</f>
        <v>210404.00580000001</v>
      </c>
      <c r="I12" s="80">
        <v>294063.54399999999</v>
      </c>
      <c r="J12" s="80">
        <v>126206.523</v>
      </c>
      <c r="K12" s="80">
        <v>0</v>
      </c>
      <c r="L12" s="80">
        <v>0</v>
      </c>
      <c r="M12" s="80">
        <v>209784.9</v>
      </c>
      <c r="N12" s="80">
        <v>110908.9501</v>
      </c>
      <c r="O12" s="80">
        <v>60459.517999999996</v>
      </c>
      <c r="P12" s="80">
        <v>37705.340799999998</v>
      </c>
      <c r="Q12" s="80">
        <v>12784.040999999999</v>
      </c>
      <c r="R12" s="80">
        <v>6842.6278000000002</v>
      </c>
      <c r="S12" s="80">
        <v>4503.3249999999998</v>
      </c>
      <c r="T12" s="80">
        <v>2101.3559</v>
      </c>
      <c r="U12" s="80">
        <v>1491.2</v>
      </c>
      <c r="V12" s="80">
        <v>1410.2429999999999</v>
      </c>
      <c r="W12" s="80">
        <v>63738.21</v>
      </c>
      <c r="X12" s="80">
        <v>35597.226000000002</v>
      </c>
      <c r="Y12" s="80">
        <v>43952.5</v>
      </c>
      <c r="Z12" s="80">
        <v>26822.725999999999</v>
      </c>
      <c r="AA12" s="80">
        <v>14846.922</v>
      </c>
      <c r="AB12" s="80">
        <v>591.5</v>
      </c>
      <c r="AC12" s="80">
        <v>44358.542000000001</v>
      </c>
      <c r="AD12" s="80">
        <v>23579.2546</v>
      </c>
      <c r="AE12" s="80">
        <v>0</v>
      </c>
      <c r="AF12" s="80">
        <v>0</v>
      </c>
      <c r="AG12" s="80">
        <v>0</v>
      </c>
      <c r="AH12" s="80">
        <v>0</v>
      </c>
      <c r="AI12" s="80">
        <v>0</v>
      </c>
      <c r="AJ12" s="80">
        <v>0</v>
      </c>
      <c r="AK12" s="80">
        <v>768925</v>
      </c>
      <c r="AL12" s="80">
        <v>399222.57500000001</v>
      </c>
      <c r="AM12" s="80">
        <v>720299</v>
      </c>
      <c r="AN12" s="80">
        <v>383947.57500000001</v>
      </c>
      <c r="AO12" s="80">
        <v>8320</v>
      </c>
      <c r="AP12" s="80">
        <v>1855</v>
      </c>
      <c r="AQ12" s="50">
        <f t="shared" ref="AQ12:AQ17" si="7">AS12+AU12-BA12</f>
        <v>21348.973300000012</v>
      </c>
      <c r="AR12" s="50">
        <f t="shared" si="5"/>
        <v>4659.8399999999965</v>
      </c>
      <c r="AS12" s="80">
        <v>341348.97330000001</v>
      </c>
      <c r="AT12" s="80">
        <v>131269.84</v>
      </c>
      <c r="AU12" s="80">
        <v>0</v>
      </c>
      <c r="AV12" s="80">
        <v>0</v>
      </c>
      <c r="AW12" s="80">
        <v>334339.97330000001</v>
      </c>
      <c r="AX12" s="80">
        <v>126610</v>
      </c>
      <c r="AY12" s="80">
        <v>0</v>
      </c>
      <c r="AZ12" s="80">
        <v>0</v>
      </c>
      <c r="BA12" s="80">
        <v>320000</v>
      </c>
      <c r="BB12" s="80">
        <v>126610</v>
      </c>
      <c r="BC12" s="80">
        <v>1508318.4796</v>
      </c>
      <c r="BD12" s="80">
        <v>247695.52559999999</v>
      </c>
      <c r="BE12" s="80">
        <v>84604.917799999996</v>
      </c>
      <c r="BF12" s="80">
        <v>31911.263999999999</v>
      </c>
      <c r="BG12" s="80">
        <v>0</v>
      </c>
      <c r="BH12" s="80">
        <v>0</v>
      </c>
      <c r="BI12" s="80">
        <v>-20000</v>
      </c>
      <c r="BJ12" s="80">
        <v>0</v>
      </c>
      <c r="BK12" s="80">
        <v>-1160000</v>
      </c>
      <c r="BL12" s="80">
        <v>-69202.783800000005</v>
      </c>
      <c r="BM12" s="80">
        <v>0</v>
      </c>
      <c r="BN12" s="80">
        <v>0</v>
      </c>
    </row>
    <row r="13" spans="1:66" s="44" customFormat="1" ht="19.5" customHeight="1">
      <c r="A13" s="52">
        <v>4</v>
      </c>
      <c r="B13" s="83" t="s">
        <v>96</v>
      </c>
      <c r="C13" s="50">
        <f t="shared" si="0"/>
        <v>531512.80000000005</v>
      </c>
      <c r="D13" s="50">
        <f t="shared" si="1"/>
        <v>76355.509300000005</v>
      </c>
      <c r="E13" s="50">
        <f t="shared" si="2"/>
        <v>271115.90000000002</v>
      </c>
      <c r="F13" s="50">
        <f t="shared" si="3"/>
        <v>37866.795300000005</v>
      </c>
      <c r="G13" s="50">
        <f t="shared" si="6"/>
        <v>307896.89999999997</v>
      </c>
      <c r="H13" s="50">
        <f t="shared" si="4"/>
        <v>38488.714</v>
      </c>
      <c r="I13" s="80">
        <v>110000</v>
      </c>
      <c r="J13" s="80">
        <v>29656.361000000001</v>
      </c>
      <c r="K13" s="80">
        <v>0</v>
      </c>
      <c r="L13" s="80">
        <v>0</v>
      </c>
      <c r="M13" s="80">
        <v>87115.9</v>
      </c>
      <c r="N13" s="80">
        <v>7834.2483000000002</v>
      </c>
      <c r="O13" s="80">
        <v>19003.599999999999</v>
      </c>
      <c r="P13" s="80">
        <v>4562.8982999999998</v>
      </c>
      <c r="Q13" s="80">
        <v>1620</v>
      </c>
      <c r="R13" s="80">
        <v>135</v>
      </c>
      <c r="S13" s="80">
        <v>500</v>
      </c>
      <c r="T13" s="80">
        <v>72</v>
      </c>
      <c r="U13" s="80">
        <v>700</v>
      </c>
      <c r="V13" s="80">
        <v>0</v>
      </c>
      <c r="W13" s="80">
        <v>6500</v>
      </c>
      <c r="X13" s="80">
        <v>0</v>
      </c>
      <c r="Y13" s="80">
        <v>1500</v>
      </c>
      <c r="Z13" s="80">
        <v>0</v>
      </c>
      <c r="AA13" s="80">
        <v>32292.3</v>
      </c>
      <c r="AB13" s="80">
        <v>1202.3499999999999</v>
      </c>
      <c r="AC13" s="80">
        <v>12700</v>
      </c>
      <c r="AD13" s="80">
        <v>937</v>
      </c>
      <c r="AE13" s="80">
        <v>0</v>
      </c>
      <c r="AF13" s="80">
        <v>0</v>
      </c>
      <c r="AG13" s="80">
        <v>0</v>
      </c>
      <c r="AH13" s="80">
        <v>0</v>
      </c>
      <c r="AI13" s="80">
        <v>0</v>
      </c>
      <c r="AJ13" s="80">
        <v>0</v>
      </c>
      <c r="AK13" s="80">
        <v>14000</v>
      </c>
      <c r="AL13" s="80">
        <v>0</v>
      </c>
      <c r="AM13" s="80">
        <v>14000</v>
      </c>
      <c r="AN13" s="80">
        <v>0</v>
      </c>
      <c r="AO13" s="80">
        <v>10000</v>
      </c>
      <c r="AP13" s="80">
        <v>160</v>
      </c>
      <c r="AQ13" s="50">
        <f>AS13+AU13-BA13</f>
        <v>2500</v>
      </c>
      <c r="AR13" s="50">
        <f t="shared" si="5"/>
        <v>216.18600000000001</v>
      </c>
      <c r="AS13" s="80">
        <v>50000</v>
      </c>
      <c r="AT13" s="80">
        <v>216.18600000000001</v>
      </c>
      <c r="AU13" s="80">
        <v>0</v>
      </c>
      <c r="AV13" s="80">
        <v>0</v>
      </c>
      <c r="AW13" s="80">
        <v>47500</v>
      </c>
      <c r="AX13" s="80">
        <v>0</v>
      </c>
      <c r="AY13" s="80">
        <v>0</v>
      </c>
      <c r="AZ13" s="80">
        <v>0</v>
      </c>
      <c r="BA13" s="80">
        <v>47500</v>
      </c>
      <c r="BB13" s="80">
        <v>0</v>
      </c>
      <c r="BC13" s="80">
        <v>284765.3</v>
      </c>
      <c r="BD13" s="80">
        <v>36765.214</v>
      </c>
      <c r="BE13" s="80">
        <v>23131.599999999999</v>
      </c>
      <c r="BF13" s="80">
        <v>1723.5</v>
      </c>
      <c r="BG13" s="80">
        <v>0</v>
      </c>
      <c r="BH13" s="80">
        <v>0</v>
      </c>
      <c r="BI13" s="80">
        <v>0</v>
      </c>
      <c r="BJ13" s="80">
        <v>0</v>
      </c>
      <c r="BK13" s="80">
        <v>0</v>
      </c>
      <c r="BL13" s="80">
        <v>0</v>
      </c>
      <c r="BM13" s="80">
        <v>0</v>
      </c>
      <c r="BN13" s="80">
        <v>0</v>
      </c>
    </row>
    <row r="14" spans="1:66" ht="16.5" customHeight="1">
      <c r="A14" s="52">
        <v>5</v>
      </c>
      <c r="B14" s="83" t="s">
        <v>97</v>
      </c>
      <c r="C14" s="50">
        <f t="shared" si="0"/>
        <v>731913.08739999996</v>
      </c>
      <c r="D14" s="50">
        <f t="shared" si="1"/>
        <v>153008.99590000001</v>
      </c>
      <c r="E14" s="50">
        <f t="shared" si="2"/>
        <v>603477.48660000006</v>
      </c>
      <c r="F14" s="50">
        <f t="shared" si="3"/>
        <v>155242.8529</v>
      </c>
      <c r="G14" s="50">
        <f t="shared" si="6"/>
        <v>308154.7708</v>
      </c>
      <c r="H14" s="50">
        <f t="shared" si="4"/>
        <v>-2233.857</v>
      </c>
      <c r="I14" s="80">
        <v>165000</v>
      </c>
      <c r="J14" s="80">
        <v>57482.275999999998</v>
      </c>
      <c r="K14" s="80">
        <v>0</v>
      </c>
      <c r="L14" s="80">
        <v>0</v>
      </c>
      <c r="M14" s="80">
        <v>67000</v>
      </c>
      <c r="N14" s="80">
        <v>26252.1489</v>
      </c>
      <c r="O14" s="80">
        <v>16000</v>
      </c>
      <c r="P14" s="80">
        <v>13151.8187</v>
      </c>
      <c r="Q14" s="80">
        <v>0</v>
      </c>
      <c r="R14" s="80">
        <v>0</v>
      </c>
      <c r="S14" s="80">
        <v>1500</v>
      </c>
      <c r="T14" s="80">
        <v>566.59109999999998</v>
      </c>
      <c r="U14" s="80">
        <v>500</v>
      </c>
      <c r="V14" s="80">
        <v>258</v>
      </c>
      <c r="W14" s="80">
        <v>10000</v>
      </c>
      <c r="X14" s="80">
        <v>3440.2249999999999</v>
      </c>
      <c r="Y14" s="80">
        <v>2000</v>
      </c>
      <c r="Z14" s="80">
        <v>525</v>
      </c>
      <c r="AA14" s="80">
        <v>5000</v>
      </c>
      <c r="AB14" s="80">
        <v>213.5</v>
      </c>
      <c r="AC14" s="80">
        <v>29300</v>
      </c>
      <c r="AD14" s="80">
        <v>8098.0141000000003</v>
      </c>
      <c r="AE14" s="80">
        <v>0</v>
      </c>
      <c r="AF14" s="80">
        <v>0</v>
      </c>
      <c r="AG14" s="80">
        <v>165058.31659999999</v>
      </c>
      <c r="AH14" s="80">
        <v>59794.968000000001</v>
      </c>
      <c r="AI14" s="80">
        <v>0</v>
      </c>
      <c r="AJ14" s="80">
        <v>0</v>
      </c>
      <c r="AK14" s="80">
        <v>0</v>
      </c>
      <c r="AL14" s="80">
        <v>0</v>
      </c>
      <c r="AM14" s="80">
        <v>0</v>
      </c>
      <c r="AN14" s="80">
        <v>0</v>
      </c>
      <c r="AO14" s="80">
        <v>12000</v>
      </c>
      <c r="AP14" s="80">
        <v>1115</v>
      </c>
      <c r="AQ14" s="50">
        <f>AS14+AU14-BA14</f>
        <v>14700</v>
      </c>
      <c r="AR14" s="50">
        <f t="shared" si="5"/>
        <v>10598.46</v>
      </c>
      <c r="AS14" s="80">
        <v>194419.17</v>
      </c>
      <c r="AT14" s="80">
        <v>10598.46</v>
      </c>
      <c r="AU14" s="80">
        <v>0</v>
      </c>
      <c r="AV14" s="80">
        <v>0</v>
      </c>
      <c r="AW14" s="80">
        <v>179719.17</v>
      </c>
      <c r="AX14" s="80">
        <v>0</v>
      </c>
      <c r="AY14" s="80">
        <v>0</v>
      </c>
      <c r="AZ14" s="80">
        <v>0</v>
      </c>
      <c r="BA14" s="80">
        <v>179719.17</v>
      </c>
      <c r="BB14" s="80">
        <v>0</v>
      </c>
      <c r="BC14" s="80">
        <v>285854.7708</v>
      </c>
      <c r="BD14" s="80">
        <v>558.79999999999995</v>
      </c>
      <c r="BE14" s="80">
        <v>22300</v>
      </c>
      <c r="BF14" s="80">
        <v>770</v>
      </c>
      <c r="BG14" s="80">
        <v>0</v>
      </c>
      <c r="BH14" s="80">
        <v>0</v>
      </c>
      <c r="BI14" s="80">
        <v>0</v>
      </c>
      <c r="BJ14" s="80">
        <v>-332.22500000000002</v>
      </c>
      <c r="BK14" s="80">
        <v>0</v>
      </c>
      <c r="BL14" s="80">
        <v>-3230.4319999999998</v>
      </c>
      <c r="BM14" s="80">
        <v>0</v>
      </c>
      <c r="BN14" s="80">
        <v>0</v>
      </c>
    </row>
    <row r="15" spans="1:66" s="44" customFormat="1" ht="19.5" customHeight="1">
      <c r="A15" s="52">
        <v>6</v>
      </c>
      <c r="B15" s="84" t="s">
        <v>98</v>
      </c>
      <c r="C15" s="50">
        <f t="shared" si="0"/>
        <v>110177</v>
      </c>
      <c r="D15" s="50">
        <f t="shared" si="1"/>
        <v>14367.877</v>
      </c>
      <c r="E15" s="50">
        <f t="shared" si="2"/>
        <v>53602.8</v>
      </c>
      <c r="F15" s="50">
        <f t="shared" si="3"/>
        <v>7388.6769999999997</v>
      </c>
      <c r="G15" s="50">
        <v>72574.2</v>
      </c>
      <c r="H15" s="50">
        <f t="shared" si="4"/>
        <v>6979.2</v>
      </c>
      <c r="I15" s="80">
        <v>24347.3</v>
      </c>
      <c r="J15" s="80">
        <v>6832.8710000000001</v>
      </c>
      <c r="K15" s="80">
        <v>0</v>
      </c>
      <c r="L15" s="80">
        <v>0</v>
      </c>
      <c r="M15" s="80">
        <v>5725.5</v>
      </c>
      <c r="N15" s="80">
        <v>500.80599999999998</v>
      </c>
      <c r="O15" s="80">
        <v>300</v>
      </c>
      <c r="P15" s="80">
        <v>58.826000000000001</v>
      </c>
      <c r="Q15" s="80">
        <v>100</v>
      </c>
      <c r="R15" s="80">
        <v>0</v>
      </c>
      <c r="S15" s="80">
        <v>200</v>
      </c>
      <c r="T15" s="80">
        <v>73</v>
      </c>
      <c r="U15" s="80">
        <v>100</v>
      </c>
      <c r="V15" s="80">
        <v>0</v>
      </c>
      <c r="W15" s="80">
        <v>1705.5</v>
      </c>
      <c r="X15" s="80">
        <v>337.88</v>
      </c>
      <c r="Y15" s="80">
        <v>1345.5</v>
      </c>
      <c r="Z15" s="80">
        <v>235</v>
      </c>
      <c r="AA15" s="80">
        <v>1500</v>
      </c>
      <c r="AB15" s="80">
        <v>0</v>
      </c>
      <c r="AC15" s="80">
        <v>1300</v>
      </c>
      <c r="AD15" s="80">
        <v>45878</v>
      </c>
      <c r="AE15" s="80">
        <v>0</v>
      </c>
      <c r="AF15" s="80">
        <v>0</v>
      </c>
      <c r="AG15" s="80">
        <v>0</v>
      </c>
      <c r="AH15" s="80">
        <v>0</v>
      </c>
      <c r="AI15" s="80">
        <v>0</v>
      </c>
      <c r="AJ15" s="80">
        <v>0</v>
      </c>
      <c r="AK15" s="80">
        <v>7000</v>
      </c>
      <c r="AL15" s="80">
        <v>0</v>
      </c>
      <c r="AM15" s="80">
        <v>0</v>
      </c>
      <c r="AN15" s="80">
        <v>0</v>
      </c>
      <c r="AO15" s="80">
        <v>400</v>
      </c>
      <c r="AP15" s="80">
        <v>55</v>
      </c>
      <c r="AQ15" s="50">
        <f>AS15+AU15-BA15</f>
        <v>130</v>
      </c>
      <c r="AR15" s="50">
        <f t="shared" si="5"/>
        <v>0</v>
      </c>
      <c r="AS15" s="80">
        <v>16130</v>
      </c>
      <c r="AT15" s="80">
        <v>0</v>
      </c>
      <c r="AU15" s="80">
        <v>0</v>
      </c>
      <c r="AV15" s="80">
        <v>0</v>
      </c>
      <c r="AW15" s="80">
        <v>16000</v>
      </c>
      <c r="AX15" s="80">
        <v>0</v>
      </c>
      <c r="AY15" s="80">
        <v>0</v>
      </c>
      <c r="AZ15" s="80">
        <v>0</v>
      </c>
      <c r="BA15" s="80">
        <v>16000</v>
      </c>
      <c r="BB15" s="80">
        <v>0</v>
      </c>
      <c r="BC15" s="80">
        <v>64574.179700000001</v>
      </c>
      <c r="BD15" s="80">
        <v>6979.2</v>
      </c>
      <c r="BE15" s="80">
        <v>8000</v>
      </c>
      <c r="BF15" s="80">
        <v>0</v>
      </c>
      <c r="BG15" s="80">
        <v>0</v>
      </c>
      <c r="BH15" s="80">
        <v>0</v>
      </c>
      <c r="BI15" s="80">
        <v>0</v>
      </c>
      <c r="BJ15" s="80">
        <v>0</v>
      </c>
      <c r="BK15" s="80">
        <v>0</v>
      </c>
      <c r="BL15" s="80">
        <v>0</v>
      </c>
      <c r="BM15" s="80">
        <v>0</v>
      </c>
      <c r="BN15" s="80">
        <v>0</v>
      </c>
    </row>
    <row r="16" spans="1:66" ht="16.5" customHeight="1">
      <c r="A16" s="52">
        <v>7</v>
      </c>
      <c r="B16" s="84" t="s">
        <v>99</v>
      </c>
      <c r="C16" s="50">
        <f t="shared" si="0"/>
        <v>114788.7047</v>
      </c>
      <c r="D16" s="50">
        <f t="shared" si="1"/>
        <v>25930.1</v>
      </c>
      <c r="E16" s="50">
        <f t="shared" si="2"/>
        <v>58494.200000000004</v>
      </c>
      <c r="F16" s="50">
        <f t="shared" si="3"/>
        <v>25826.66</v>
      </c>
      <c r="G16" s="50">
        <f t="shared" si="6"/>
        <v>56294.504699999998</v>
      </c>
      <c r="H16" s="50">
        <f t="shared" si="4"/>
        <v>103.44000000000005</v>
      </c>
      <c r="I16" s="80">
        <v>42282</v>
      </c>
      <c r="J16" s="80">
        <v>19133.621999999999</v>
      </c>
      <c r="K16" s="80">
        <v>0</v>
      </c>
      <c r="L16" s="80">
        <v>0</v>
      </c>
      <c r="M16" s="80">
        <v>13208.8</v>
      </c>
      <c r="N16" s="80">
        <v>6257.0379999999996</v>
      </c>
      <c r="O16" s="80">
        <v>1591.7</v>
      </c>
      <c r="P16" s="80">
        <v>676.28399999999999</v>
      </c>
      <c r="Q16" s="80">
        <v>1919.3</v>
      </c>
      <c r="R16" s="80">
        <v>1263.5540000000001</v>
      </c>
      <c r="S16" s="80">
        <v>173</v>
      </c>
      <c r="T16" s="80">
        <v>78</v>
      </c>
      <c r="U16" s="80">
        <v>100</v>
      </c>
      <c r="V16" s="80">
        <v>0</v>
      </c>
      <c r="W16" s="80">
        <v>659.8</v>
      </c>
      <c r="X16" s="80">
        <v>168</v>
      </c>
      <c r="Y16" s="80">
        <v>0</v>
      </c>
      <c r="Z16" s="80">
        <v>0</v>
      </c>
      <c r="AA16" s="80">
        <v>930</v>
      </c>
      <c r="AB16" s="80">
        <v>303.7</v>
      </c>
      <c r="AC16" s="80">
        <v>5451</v>
      </c>
      <c r="AD16" s="80">
        <v>2851.5</v>
      </c>
      <c r="AE16" s="80">
        <v>0</v>
      </c>
      <c r="AF16" s="80">
        <v>0</v>
      </c>
      <c r="AG16" s="80">
        <v>0</v>
      </c>
      <c r="AH16" s="80">
        <v>0</v>
      </c>
      <c r="AI16" s="80">
        <v>0</v>
      </c>
      <c r="AJ16" s="80">
        <v>0</v>
      </c>
      <c r="AK16" s="80">
        <v>0</v>
      </c>
      <c r="AL16" s="80">
        <v>0</v>
      </c>
      <c r="AM16" s="80">
        <v>0</v>
      </c>
      <c r="AN16" s="80">
        <v>0</v>
      </c>
      <c r="AO16" s="80">
        <v>500</v>
      </c>
      <c r="AP16" s="80">
        <v>230</v>
      </c>
      <c r="AQ16" s="50">
        <f t="shared" si="7"/>
        <v>2503.4</v>
      </c>
      <c r="AR16" s="50">
        <f t="shared" si="5"/>
        <v>206</v>
      </c>
      <c r="AS16" s="80">
        <v>2503.4</v>
      </c>
      <c r="AT16" s="80">
        <v>206</v>
      </c>
      <c r="AU16" s="80">
        <v>0</v>
      </c>
      <c r="AV16" s="80">
        <v>0</v>
      </c>
      <c r="AW16" s="80">
        <v>2053.4</v>
      </c>
      <c r="AX16" s="80">
        <v>0</v>
      </c>
      <c r="AY16" s="80">
        <v>0</v>
      </c>
      <c r="AZ16" s="80">
        <v>0</v>
      </c>
      <c r="BA16" s="80">
        <v>0</v>
      </c>
      <c r="BB16" s="80">
        <v>0</v>
      </c>
      <c r="BC16" s="80">
        <v>52350</v>
      </c>
      <c r="BD16" s="80">
        <v>0</v>
      </c>
      <c r="BE16" s="80">
        <v>3944.5047</v>
      </c>
      <c r="BF16" s="80">
        <v>750</v>
      </c>
      <c r="BG16" s="80">
        <v>0</v>
      </c>
      <c r="BH16" s="80">
        <v>0</v>
      </c>
      <c r="BI16" s="80">
        <v>0</v>
      </c>
      <c r="BJ16" s="80">
        <v>-646.55999999999995</v>
      </c>
      <c r="BK16" s="80">
        <v>0</v>
      </c>
      <c r="BL16" s="80">
        <v>0</v>
      </c>
      <c r="BM16" s="80">
        <v>0</v>
      </c>
      <c r="BN16" s="80">
        <v>0</v>
      </c>
    </row>
    <row r="17" spans="1:66" ht="16.5" customHeight="1">
      <c r="A17" s="52">
        <v>8</v>
      </c>
      <c r="B17" s="53" t="s">
        <v>100</v>
      </c>
      <c r="C17" s="50">
        <f t="shared" si="0"/>
        <v>5110296.0564999999</v>
      </c>
      <c r="D17" s="50">
        <f t="shared" si="1"/>
        <v>1315496.7958999998</v>
      </c>
      <c r="E17" s="50">
        <f>I17+K17+M17+AE17+AG17+AK17+AO17+AS17</f>
        <v>2666506.2000000002</v>
      </c>
      <c r="F17" s="50">
        <f>J17+L17+N17+AF17+AH17+AL17+AP17+AT17</f>
        <v>887475.16429999995</v>
      </c>
      <c r="G17" s="50">
        <f>AY17+BC17+BE17+BG17+BI17+BK17+BM17</f>
        <v>2958789.8564999998</v>
      </c>
      <c r="H17" s="50">
        <f t="shared" si="4"/>
        <v>428021.63159999996</v>
      </c>
      <c r="I17" s="80">
        <v>867246.2</v>
      </c>
      <c r="J17" s="80">
        <v>431309.777</v>
      </c>
      <c r="K17" s="80">
        <v>0</v>
      </c>
      <c r="L17" s="80">
        <v>0</v>
      </c>
      <c r="M17" s="80">
        <v>635160</v>
      </c>
      <c r="N17" s="80">
        <v>212515.7703</v>
      </c>
      <c r="O17" s="80">
        <v>85000</v>
      </c>
      <c r="P17" s="80">
        <v>37581.007700000002</v>
      </c>
      <c r="Q17" s="80">
        <v>26300</v>
      </c>
      <c r="R17" s="80">
        <v>7983.4706999999999</v>
      </c>
      <c r="S17" s="80">
        <v>13300</v>
      </c>
      <c r="T17" s="80">
        <v>3736.9324999999999</v>
      </c>
      <c r="U17" s="80">
        <v>10750</v>
      </c>
      <c r="V17" s="80">
        <v>0</v>
      </c>
      <c r="W17" s="80">
        <v>95420</v>
      </c>
      <c r="X17" s="80">
        <v>31087.805199999999</v>
      </c>
      <c r="Y17" s="80">
        <v>82220</v>
      </c>
      <c r="Z17" s="80">
        <v>24304.835200000001</v>
      </c>
      <c r="AA17" s="80">
        <v>116100</v>
      </c>
      <c r="AB17" s="80">
        <v>24972.373500000002</v>
      </c>
      <c r="AC17" s="80">
        <v>240910</v>
      </c>
      <c r="AD17" s="80">
        <v>98262.841700000004</v>
      </c>
      <c r="AE17" s="80">
        <v>0</v>
      </c>
      <c r="AF17" s="80">
        <v>0</v>
      </c>
      <c r="AG17" s="80">
        <v>584000</v>
      </c>
      <c r="AH17" s="80">
        <v>213152.44</v>
      </c>
      <c r="AI17" s="80">
        <v>584000</v>
      </c>
      <c r="AJ17" s="80">
        <v>213152.44</v>
      </c>
      <c r="AK17" s="80">
        <v>4100</v>
      </c>
      <c r="AL17" s="80">
        <v>3376.9569999999999</v>
      </c>
      <c r="AM17" s="80">
        <v>0</v>
      </c>
      <c r="AN17" s="80">
        <v>0</v>
      </c>
      <c r="AO17" s="80">
        <v>30000</v>
      </c>
      <c r="AP17" s="80">
        <v>11705</v>
      </c>
      <c r="AQ17" s="50">
        <f t="shared" si="7"/>
        <v>31000</v>
      </c>
      <c r="AR17" s="50">
        <f t="shared" si="5"/>
        <v>15415.22</v>
      </c>
      <c r="AS17" s="80">
        <v>546000</v>
      </c>
      <c r="AT17" s="80">
        <v>15415.22</v>
      </c>
      <c r="AU17" s="80">
        <v>0</v>
      </c>
      <c r="AV17" s="80">
        <v>0</v>
      </c>
      <c r="AW17" s="80">
        <v>515000</v>
      </c>
      <c r="AX17" s="80">
        <v>0</v>
      </c>
      <c r="AY17" s="80">
        <v>0</v>
      </c>
      <c r="AZ17" s="80">
        <v>0</v>
      </c>
      <c r="BA17" s="80">
        <v>515000</v>
      </c>
      <c r="BB17" s="80">
        <v>0</v>
      </c>
      <c r="BC17" s="80">
        <v>3333045.5564999999</v>
      </c>
      <c r="BD17" s="80">
        <v>435793.25939999998</v>
      </c>
      <c r="BE17" s="80">
        <v>225744.3</v>
      </c>
      <c r="BF17" s="80">
        <v>62617.722199999997</v>
      </c>
      <c r="BG17" s="80">
        <v>0</v>
      </c>
      <c r="BH17" s="80">
        <v>0</v>
      </c>
      <c r="BI17" s="80">
        <v>0</v>
      </c>
      <c r="BJ17" s="80">
        <v>-14387.233</v>
      </c>
      <c r="BK17" s="80">
        <v>-600000</v>
      </c>
      <c r="BL17" s="80">
        <v>-56002.116999999998</v>
      </c>
      <c r="BM17" s="80">
        <v>0</v>
      </c>
      <c r="BN17" s="80">
        <v>0</v>
      </c>
    </row>
    <row r="18" spans="1:66" ht="16.5" customHeight="1">
      <c r="A18" s="52"/>
      <c r="B18" s="51" t="s">
        <v>136</v>
      </c>
      <c r="C18" s="50">
        <f t="shared" ref="C18:H18" si="8">SUM(C10:C17)</f>
        <v>15617487.601000004</v>
      </c>
      <c r="D18" s="50">
        <f t="shared" si="8"/>
        <v>4064242.6270999997</v>
      </c>
      <c r="E18" s="50">
        <f t="shared" si="8"/>
        <v>10408779.372900002</v>
      </c>
      <c r="F18" s="50">
        <f t="shared" si="8"/>
        <v>3467571.4397</v>
      </c>
      <c r="G18" s="50">
        <f t="shared" si="8"/>
        <v>6307153.9870999996</v>
      </c>
      <c r="H18" s="50">
        <f t="shared" si="8"/>
        <v>743507.77539999993</v>
      </c>
      <c r="I18" s="50">
        <f>SUM(I10:I17)</f>
        <v>2222737.0439999998</v>
      </c>
      <c r="J18" s="50">
        <f>SUM(J10:J17)</f>
        <v>957607.04999999993</v>
      </c>
      <c r="K18" s="50">
        <f t="shared" ref="K18:AN18" si="9">SUM(K10:K17)</f>
        <v>0</v>
      </c>
      <c r="L18" s="50">
        <f t="shared" si="9"/>
        <v>0</v>
      </c>
      <c r="M18" s="50">
        <f t="shared" ref="M18:T18" si="10">SUM(M10:M17)</f>
        <v>1353917.4110000001</v>
      </c>
      <c r="N18" s="50">
        <f t="shared" si="10"/>
        <v>479284.29570000002</v>
      </c>
      <c r="O18" s="50">
        <f t="shared" si="10"/>
        <v>303254.81799999997</v>
      </c>
      <c r="P18" s="50">
        <f t="shared" si="10"/>
        <v>161520.4136</v>
      </c>
      <c r="Q18" s="50">
        <f t="shared" si="10"/>
        <v>58611.141000000003</v>
      </c>
      <c r="R18" s="50">
        <f t="shared" si="10"/>
        <v>67965.534500000009</v>
      </c>
      <c r="S18" s="50">
        <f t="shared" si="10"/>
        <v>26476.325000000001</v>
      </c>
      <c r="T18" s="50">
        <f t="shared" si="10"/>
        <v>8124.0844999999999</v>
      </c>
      <c r="U18" s="50">
        <f t="shared" si="9"/>
        <v>18341.2</v>
      </c>
      <c r="V18" s="50">
        <f t="shared" si="9"/>
        <v>1668.2429999999999</v>
      </c>
      <c r="W18" s="50">
        <f>SUM(W10:W17)</f>
        <v>235423.50999999998</v>
      </c>
      <c r="X18" s="50">
        <f t="shared" si="9"/>
        <v>79425.116200000004</v>
      </c>
      <c r="Y18" s="50">
        <f>SUM(Y10:Y17)</f>
        <v>164518</v>
      </c>
      <c r="Z18" s="50">
        <f>SUM(Z10:Z17)</f>
        <v>53732.561199999996</v>
      </c>
      <c r="AA18" s="50">
        <f>SUM(AA10:AA17)</f>
        <v>182669.22200000001</v>
      </c>
      <c r="AB18" s="50">
        <f>SUM(AB10:AB17)</f>
        <v>28529.923500000001</v>
      </c>
      <c r="AC18" s="50">
        <f t="shared" si="9"/>
        <v>411260.95299999998</v>
      </c>
      <c r="AD18" s="50">
        <f>SUM(AD10:AD17)</f>
        <v>198440.13440000001</v>
      </c>
      <c r="AE18" s="50">
        <f t="shared" si="9"/>
        <v>0</v>
      </c>
      <c r="AF18" s="50">
        <f t="shared" si="9"/>
        <v>0</v>
      </c>
      <c r="AG18" s="50">
        <f>SUM(AG10:AG17)</f>
        <v>2113751.7856000001</v>
      </c>
      <c r="AH18" s="50">
        <f t="shared" si="9"/>
        <v>853145.07300000009</v>
      </c>
      <c r="AI18" s="50">
        <f>SUM(AI10:AI17)</f>
        <v>1943693.469</v>
      </c>
      <c r="AJ18" s="50">
        <f t="shared" si="9"/>
        <v>793350.10499999998</v>
      </c>
      <c r="AK18" s="50">
        <f>SUM(AK10:AK17)</f>
        <v>2164025</v>
      </c>
      <c r="AL18" s="50">
        <f>SUM(AL10:AL17)</f>
        <v>967002.48900000018</v>
      </c>
      <c r="AM18" s="50">
        <f>SUM(AM10:AM17)</f>
        <v>2094299</v>
      </c>
      <c r="AN18" s="50">
        <f t="shared" si="9"/>
        <v>939950.53200000012</v>
      </c>
      <c r="AO18" s="50">
        <f>SUM(AO10:AO17)</f>
        <v>110720</v>
      </c>
      <c r="AP18" s="50">
        <f>SUM(AP10:AP17)</f>
        <v>25958</v>
      </c>
      <c r="AQ18" s="50">
        <f t="shared" ref="AQ18:BN18" si="11">SUM(AQ10:AQ17)</f>
        <v>1345182.3732999999</v>
      </c>
      <c r="AR18" s="50">
        <f t="shared" si="11"/>
        <v>37737.943999999996</v>
      </c>
      <c r="AS18" s="50">
        <f>SUM(AS10:AS17)</f>
        <v>2443628.1322999997</v>
      </c>
      <c r="AT18" s="50">
        <f t="shared" si="11"/>
        <v>184574.53199999998</v>
      </c>
      <c r="AU18" s="50">
        <f t="shared" si="11"/>
        <v>0</v>
      </c>
      <c r="AV18" s="50">
        <f t="shared" si="11"/>
        <v>0</v>
      </c>
      <c r="AW18" s="50">
        <f>SUM(AW10:AW17)</f>
        <v>2364839.1322999997</v>
      </c>
      <c r="AX18" s="50">
        <f t="shared" si="11"/>
        <v>146836.58799999999</v>
      </c>
      <c r="AY18" s="50">
        <f t="shared" si="11"/>
        <v>0</v>
      </c>
      <c r="AZ18" s="50">
        <f t="shared" si="11"/>
        <v>0</v>
      </c>
      <c r="BA18" s="50">
        <f t="shared" si="11"/>
        <v>1098445.7590000001</v>
      </c>
      <c r="BB18" s="50">
        <f t="shared" si="11"/>
        <v>146836.58799999999</v>
      </c>
      <c r="BC18" s="50">
        <f>SUM(BC10:BC17)</f>
        <v>11292676.735400001</v>
      </c>
      <c r="BD18" s="50">
        <f>SUM(BD10:BD17)</f>
        <v>1203094.2679999999</v>
      </c>
      <c r="BE18" s="50">
        <f t="shared" si="11"/>
        <v>800725.32250000001</v>
      </c>
      <c r="BF18" s="50">
        <f t="shared" si="11"/>
        <v>112208.2702</v>
      </c>
      <c r="BG18" s="50">
        <f t="shared" si="11"/>
        <v>0</v>
      </c>
      <c r="BH18" s="50">
        <f t="shared" si="11"/>
        <v>0</v>
      </c>
      <c r="BI18" s="50">
        <f t="shared" si="11"/>
        <v>-420000</v>
      </c>
      <c r="BJ18" s="50">
        <f t="shared" si="11"/>
        <v>-15366.018</v>
      </c>
      <c r="BK18" s="50">
        <f t="shared" si="11"/>
        <v>-5366248.0910999998</v>
      </c>
      <c r="BL18" s="50">
        <f t="shared" si="11"/>
        <v>-556428.74479999999</v>
      </c>
      <c r="BM18" s="50">
        <f t="shared" si="11"/>
        <v>0</v>
      </c>
      <c r="BN18" s="50">
        <f t="shared" si="11"/>
        <v>0</v>
      </c>
    </row>
    <row r="19" spans="1:66">
      <c r="C19" s="82"/>
      <c r="D19" s="82"/>
      <c r="E19" s="82"/>
      <c r="F19" s="82"/>
      <c r="G19" s="82"/>
      <c r="H19" s="82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G7:H7"/>
    <mergeCell ref="I7:J7"/>
    <mergeCell ref="K7:L7"/>
    <mergeCell ref="BK7:BL7"/>
    <mergeCell ref="Q7:R7"/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4"/>
  <sheetViews>
    <sheetView tabSelected="1" topLeftCell="B3" workbookViewId="0">
      <selection activeCell="K10" sqref="K10:K17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3.875" style="40" customWidth="1"/>
    <col min="6" max="6" width="13.375" style="40" customWidth="1"/>
    <col min="7" max="7" width="11.5" style="40" customWidth="1"/>
    <col min="8" max="8" width="11.875" style="40" customWidth="1"/>
    <col min="9" max="9" width="10.875" style="40" customWidth="1"/>
    <col min="10" max="10" width="11.375" style="40" customWidth="1"/>
    <col min="11" max="11" width="9.375" style="40" customWidth="1"/>
    <col min="12" max="12" width="12.375" style="40" customWidth="1"/>
    <col min="13" max="13" width="11.7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7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10.25" style="40" customWidth="1"/>
    <col min="104" max="104" width="9.8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59" t="s">
        <v>138</v>
      </c>
      <c r="C2" s="159"/>
      <c r="D2" s="159"/>
      <c r="E2" s="159"/>
      <c r="F2" s="159"/>
      <c r="G2" s="159"/>
      <c r="H2" s="159"/>
      <c r="I2" s="159"/>
      <c r="J2" s="54" t="s">
        <v>135</v>
      </c>
      <c r="K2" s="54"/>
      <c r="L2" s="54"/>
      <c r="M2" s="54"/>
      <c r="N2" s="54"/>
      <c r="O2" s="54"/>
      <c r="P2" s="54"/>
      <c r="Q2" s="54"/>
      <c r="R2" s="77"/>
      <c r="S2" s="77"/>
      <c r="T2" s="77"/>
      <c r="U2" s="77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5"/>
      <c r="DG2" s="55"/>
      <c r="DH2" s="55"/>
      <c r="DI2" s="55"/>
      <c r="DJ2" s="55"/>
      <c r="DK2" s="55"/>
      <c r="DL2" s="55"/>
      <c r="DM2" s="55"/>
      <c r="DN2" s="55"/>
      <c r="DO2" s="55"/>
    </row>
    <row r="3" spans="1:122" ht="21.75" customHeight="1">
      <c r="C3" s="56"/>
      <c r="D3" s="56"/>
      <c r="E3" s="56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>
        <v>43921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202"/>
      <c r="AC3" s="202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8"/>
      <c r="DC3" s="58"/>
      <c r="DD3" s="58"/>
      <c r="DE3" s="58"/>
    </row>
    <row r="4" spans="1:122" s="59" customFormat="1" ht="12.75" customHeight="1">
      <c r="B4" s="203" t="s">
        <v>60</v>
      </c>
      <c r="C4" s="204" t="s">
        <v>59</v>
      </c>
      <c r="D4" s="205" t="s">
        <v>101</v>
      </c>
      <c r="E4" s="206"/>
      <c r="F4" s="206"/>
      <c r="G4" s="206"/>
      <c r="H4" s="206"/>
      <c r="I4" s="207"/>
      <c r="J4" s="214" t="s">
        <v>102</v>
      </c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6"/>
    </row>
    <row r="5" spans="1:122" s="59" customFormat="1" ht="15.75" customHeight="1">
      <c r="B5" s="203"/>
      <c r="C5" s="204"/>
      <c r="D5" s="208"/>
      <c r="E5" s="209"/>
      <c r="F5" s="209"/>
      <c r="G5" s="209"/>
      <c r="H5" s="209"/>
      <c r="I5" s="210"/>
      <c r="J5" s="205" t="s">
        <v>103</v>
      </c>
      <c r="K5" s="206"/>
      <c r="L5" s="206"/>
      <c r="M5" s="206"/>
      <c r="N5" s="217" t="s">
        <v>104</v>
      </c>
      <c r="O5" s="218"/>
      <c r="P5" s="218"/>
      <c r="Q5" s="218"/>
      <c r="R5" s="218"/>
      <c r="S5" s="218"/>
      <c r="T5" s="218"/>
      <c r="U5" s="219"/>
      <c r="V5" s="205" t="s">
        <v>105</v>
      </c>
      <c r="W5" s="206"/>
      <c r="X5" s="206"/>
      <c r="Y5" s="207"/>
      <c r="Z5" s="205" t="s">
        <v>106</v>
      </c>
      <c r="AA5" s="206"/>
      <c r="AB5" s="206"/>
      <c r="AC5" s="207"/>
      <c r="AD5" s="205" t="s">
        <v>107</v>
      </c>
      <c r="AE5" s="206"/>
      <c r="AF5" s="206"/>
      <c r="AG5" s="207"/>
      <c r="AH5" s="227" t="s">
        <v>102</v>
      </c>
      <c r="AI5" s="221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1"/>
      <c r="AX5" s="205" t="s">
        <v>108</v>
      </c>
      <c r="AY5" s="206"/>
      <c r="AZ5" s="206"/>
      <c r="BA5" s="207"/>
      <c r="BB5" s="62" t="s">
        <v>55</v>
      </c>
      <c r="BC5" s="62"/>
      <c r="BD5" s="62"/>
      <c r="BE5" s="62"/>
      <c r="BF5" s="62"/>
      <c r="BG5" s="62"/>
      <c r="BH5" s="62"/>
      <c r="BI5" s="62"/>
      <c r="BJ5" s="205" t="s">
        <v>109</v>
      </c>
      <c r="BK5" s="206"/>
      <c r="BL5" s="206"/>
      <c r="BM5" s="207"/>
      <c r="BN5" s="63" t="s">
        <v>110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221"/>
      <c r="CC5" s="221"/>
      <c r="CD5" s="221"/>
      <c r="CE5" s="221"/>
      <c r="CF5" s="221"/>
      <c r="CG5" s="222"/>
      <c r="CH5" s="205" t="s">
        <v>111</v>
      </c>
      <c r="CI5" s="206"/>
      <c r="CJ5" s="206"/>
      <c r="CK5" s="207"/>
      <c r="CL5" s="205" t="s">
        <v>112</v>
      </c>
      <c r="CM5" s="206"/>
      <c r="CN5" s="206"/>
      <c r="CO5" s="207"/>
      <c r="CP5" s="76" t="s">
        <v>110</v>
      </c>
      <c r="CQ5" s="76"/>
      <c r="CR5" s="76"/>
      <c r="CS5" s="76"/>
      <c r="CT5" s="76"/>
      <c r="CU5" s="76"/>
      <c r="CV5" s="76"/>
      <c r="CW5" s="76"/>
      <c r="CX5" s="205" t="s">
        <v>113</v>
      </c>
      <c r="CY5" s="206"/>
      <c r="CZ5" s="206"/>
      <c r="DA5" s="207"/>
      <c r="DB5" s="64" t="s">
        <v>110</v>
      </c>
      <c r="DC5" s="64"/>
      <c r="DD5" s="64"/>
      <c r="DE5" s="64"/>
      <c r="DF5" s="205" t="s">
        <v>114</v>
      </c>
      <c r="DG5" s="206"/>
      <c r="DH5" s="206"/>
      <c r="DI5" s="207"/>
      <c r="DJ5" s="205" t="s">
        <v>115</v>
      </c>
      <c r="DK5" s="206"/>
      <c r="DL5" s="206"/>
      <c r="DM5" s="206"/>
      <c r="DN5" s="206"/>
      <c r="DO5" s="207"/>
      <c r="DP5" s="158" t="s">
        <v>116</v>
      </c>
      <c r="DQ5" s="158"/>
    </row>
    <row r="6" spans="1:122" s="59" customFormat="1" ht="80.25" customHeight="1">
      <c r="B6" s="203"/>
      <c r="C6" s="204"/>
      <c r="D6" s="211"/>
      <c r="E6" s="212"/>
      <c r="F6" s="212"/>
      <c r="G6" s="212"/>
      <c r="H6" s="212"/>
      <c r="I6" s="213"/>
      <c r="J6" s="208"/>
      <c r="K6" s="209"/>
      <c r="L6" s="209"/>
      <c r="M6" s="209"/>
      <c r="N6" s="205" t="s">
        <v>117</v>
      </c>
      <c r="O6" s="206"/>
      <c r="P6" s="206"/>
      <c r="Q6" s="206"/>
      <c r="R6" s="205" t="s">
        <v>118</v>
      </c>
      <c r="S6" s="206"/>
      <c r="T6" s="206"/>
      <c r="U6" s="206"/>
      <c r="V6" s="211"/>
      <c r="W6" s="212"/>
      <c r="X6" s="212"/>
      <c r="Y6" s="213"/>
      <c r="Z6" s="211"/>
      <c r="AA6" s="212"/>
      <c r="AB6" s="212"/>
      <c r="AC6" s="213"/>
      <c r="AD6" s="211"/>
      <c r="AE6" s="212"/>
      <c r="AF6" s="212"/>
      <c r="AG6" s="213"/>
      <c r="AH6" s="205" t="s">
        <v>119</v>
      </c>
      <c r="AI6" s="206"/>
      <c r="AJ6" s="206"/>
      <c r="AK6" s="206"/>
      <c r="AL6" s="205" t="s">
        <v>120</v>
      </c>
      <c r="AM6" s="206"/>
      <c r="AN6" s="206"/>
      <c r="AO6" s="206"/>
      <c r="AP6" s="205" t="s">
        <v>121</v>
      </c>
      <c r="AQ6" s="206"/>
      <c r="AR6" s="206"/>
      <c r="AS6" s="206"/>
      <c r="AT6" s="205" t="s">
        <v>122</v>
      </c>
      <c r="AU6" s="206"/>
      <c r="AV6" s="206"/>
      <c r="AW6" s="206"/>
      <c r="AX6" s="211"/>
      <c r="AY6" s="212"/>
      <c r="AZ6" s="212"/>
      <c r="BA6" s="213"/>
      <c r="BB6" s="220" t="s">
        <v>123</v>
      </c>
      <c r="BC6" s="220"/>
      <c r="BD6" s="220"/>
      <c r="BE6" s="220"/>
      <c r="BF6" s="223" t="s">
        <v>124</v>
      </c>
      <c r="BG6" s="224"/>
      <c r="BH6" s="224"/>
      <c r="BI6" s="225"/>
      <c r="BJ6" s="211"/>
      <c r="BK6" s="212"/>
      <c r="BL6" s="212"/>
      <c r="BM6" s="213"/>
      <c r="BN6" s="205" t="s">
        <v>125</v>
      </c>
      <c r="BO6" s="206"/>
      <c r="BP6" s="206"/>
      <c r="BQ6" s="206"/>
      <c r="BR6" s="205" t="s">
        <v>126</v>
      </c>
      <c r="BS6" s="206"/>
      <c r="BT6" s="206"/>
      <c r="BU6" s="206"/>
      <c r="BV6" s="220" t="s">
        <v>127</v>
      </c>
      <c r="BW6" s="220"/>
      <c r="BX6" s="220"/>
      <c r="BY6" s="220"/>
      <c r="BZ6" s="205" t="s">
        <v>128</v>
      </c>
      <c r="CA6" s="206"/>
      <c r="CB6" s="206"/>
      <c r="CC6" s="206"/>
      <c r="CD6" s="205" t="s">
        <v>129</v>
      </c>
      <c r="CE6" s="206"/>
      <c r="CF6" s="206"/>
      <c r="CG6" s="206"/>
      <c r="CH6" s="211"/>
      <c r="CI6" s="212"/>
      <c r="CJ6" s="212"/>
      <c r="CK6" s="213"/>
      <c r="CL6" s="211"/>
      <c r="CM6" s="212"/>
      <c r="CN6" s="212"/>
      <c r="CO6" s="213"/>
      <c r="CP6" s="220" t="s">
        <v>130</v>
      </c>
      <c r="CQ6" s="220"/>
      <c r="CR6" s="220"/>
      <c r="CS6" s="220"/>
      <c r="CT6" s="220" t="s">
        <v>131</v>
      </c>
      <c r="CU6" s="220"/>
      <c r="CV6" s="220"/>
      <c r="CW6" s="220"/>
      <c r="CX6" s="211"/>
      <c r="CY6" s="212"/>
      <c r="CZ6" s="212"/>
      <c r="DA6" s="213"/>
      <c r="DB6" s="205" t="s">
        <v>132</v>
      </c>
      <c r="DC6" s="206"/>
      <c r="DD6" s="206"/>
      <c r="DE6" s="207"/>
      <c r="DF6" s="211"/>
      <c r="DG6" s="212"/>
      <c r="DH6" s="212"/>
      <c r="DI6" s="213"/>
      <c r="DJ6" s="211"/>
      <c r="DK6" s="212"/>
      <c r="DL6" s="212"/>
      <c r="DM6" s="212"/>
      <c r="DN6" s="212"/>
      <c r="DO6" s="213"/>
      <c r="DP6" s="158"/>
      <c r="DQ6" s="158"/>
      <c r="DR6" s="65"/>
    </row>
    <row r="7" spans="1:122" s="59" customFormat="1" ht="72.75" customHeight="1">
      <c r="B7" s="203"/>
      <c r="C7" s="204"/>
      <c r="D7" s="228" t="s">
        <v>133</v>
      </c>
      <c r="E7" s="229"/>
      <c r="F7" s="226" t="s">
        <v>63</v>
      </c>
      <c r="G7" s="226"/>
      <c r="H7" s="226" t="s">
        <v>64</v>
      </c>
      <c r="I7" s="226"/>
      <c r="J7" s="226" t="s">
        <v>63</v>
      </c>
      <c r="K7" s="226"/>
      <c r="L7" s="226" t="s">
        <v>64</v>
      </c>
      <c r="M7" s="226"/>
      <c r="N7" s="226" t="s">
        <v>63</v>
      </c>
      <c r="O7" s="226"/>
      <c r="P7" s="226" t="s">
        <v>64</v>
      </c>
      <c r="Q7" s="226"/>
      <c r="R7" s="226" t="s">
        <v>63</v>
      </c>
      <c r="S7" s="226"/>
      <c r="T7" s="226" t="s">
        <v>64</v>
      </c>
      <c r="U7" s="226"/>
      <c r="V7" s="226" t="s">
        <v>63</v>
      </c>
      <c r="W7" s="226"/>
      <c r="X7" s="226" t="s">
        <v>64</v>
      </c>
      <c r="Y7" s="226"/>
      <c r="Z7" s="226" t="s">
        <v>63</v>
      </c>
      <c r="AA7" s="226"/>
      <c r="AB7" s="226" t="s">
        <v>64</v>
      </c>
      <c r="AC7" s="226"/>
      <c r="AD7" s="226" t="s">
        <v>63</v>
      </c>
      <c r="AE7" s="226"/>
      <c r="AF7" s="226" t="s">
        <v>64</v>
      </c>
      <c r="AG7" s="226"/>
      <c r="AH7" s="226" t="s">
        <v>63</v>
      </c>
      <c r="AI7" s="226"/>
      <c r="AJ7" s="226" t="s">
        <v>64</v>
      </c>
      <c r="AK7" s="226"/>
      <c r="AL7" s="226" t="s">
        <v>63</v>
      </c>
      <c r="AM7" s="226"/>
      <c r="AN7" s="226" t="s">
        <v>64</v>
      </c>
      <c r="AO7" s="226"/>
      <c r="AP7" s="226" t="s">
        <v>63</v>
      </c>
      <c r="AQ7" s="226"/>
      <c r="AR7" s="226" t="s">
        <v>64</v>
      </c>
      <c r="AS7" s="226"/>
      <c r="AT7" s="226" t="s">
        <v>63</v>
      </c>
      <c r="AU7" s="226"/>
      <c r="AV7" s="226" t="s">
        <v>64</v>
      </c>
      <c r="AW7" s="226"/>
      <c r="AX7" s="226" t="s">
        <v>63</v>
      </c>
      <c r="AY7" s="226"/>
      <c r="AZ7" s="226" t="s">
        <v>64</v>
      </c>
      <c r="BA7" s="226"/>
      <c r="BB7" s="226" t="s">
        <v>63</v>
      </c>
      <c r="BC7" s="226"/>
      <c r="BD7" s="226" t="s">
        <v>64</v>
      </c>
      <c r="BE7" s="226"/>
      <c r="BF7" s="226" t="s">
        <v>63</v>
      </c>
      <c r="BG7" s="226"/>
      <c r="BH7" s="226" t="s">
        <v>64</v>
      </c>
      <c r="BI7" s="226"/>
      <c r="BJ7" s="226" t="s">
        <v>63</v>
      </c>
      <c r="BK7" s="226"/>
      <c r="BL7" s="226" t="s">
        <v>64</v>
      </c>
      <c r="BM7" s="226"/>
      <c r="BN7" s="226" t="s">
        <v>63</v>
      </c>
      <c r="BO7" s="226"/>
      <c r="BP7" s="226" t="s">
        <v>64</v>
      </c>
      <c r="BQ7" s="226"/>
      <c r="BR7" s="226" t="s">
        <v>63</v>
      </c>
      <c r="BS7" s="226"/>
      <c r="BT7" s="226" t="s">
        <v>64</v>
      </c>
      <c r="BU7" s="226"/>
      <c r="BV7" s="226" t="s">
        <v>63</v>
      </c>
      <c r="BW7" s="226"/>
      <c r="BX7" s="226" t="s">
        <v>64</v>
      </c>
      <c r="BY7" s="226"/>
      <c r="BZ7" s="226" t="s">
        <v>63</v>
      </c>
      <c r="CA7" s="226"/>
      <c r="CB7" s="226" t="s">
        <v>64</v>
      </c>
      <c r="CC7" s="226"/>
      <c r="CD7" s="226" t="s">
        <v>63</v>
      </c>
      <c r="CE7" s="226"/>
      <c r="CF7" s="226" t="s">
        <v>64</v>
      </c>
      <c r="CG7" s="226"/>
      <c r="CH7" s="226" t="s">
        <v>63</v>
      </c>
      <c r="CI7" s="226"/>
      <c r="CJ7" s="226" t="s">
        <v>64</v>
      </c>
      <c r="CK7" s="226"/>
      <c r="CL7" s="226" t="s">
        <v>63</v>
      </c>
      <c r="CM7" s="226"/>
      <c r="CN7" s="226" t="s">
        <v>64</v>
      </c>
      <c r="CO7" s="226"/>
      <c r="CP7" s="226" t="s">
        <v>63</v>
      </c>
      <c r="CQ7" s="226"/>
      <c r="CR7" s="226" t="s">
        <v>64</v>
      </c>
      <c r="CS7" s="226"/>
      <c r="CT7" s="226" t="s">
        <v>63</v>
      </c>
      <c r="CU7" s="226"/>
      <c r="CV7" s="226" t="s">
        <v>64</v>
      </c>
      <c r="CW7" s="226"/>
      <c r="CX7" s="226" t="s">
        <v>63</v>
      </c>
      <c r="CY7" s="226"/>
      <c r="CZ7" s="226" t="s">
        <v>64</v>
      </c>
      <c r="DA7" s="226"/>
      <c r="DB7" s="226" t="s">
        <v>63</v>
      </c>
      <c r="DC7" s="226"/>
      <c r="DD7" s="226" t="s">
        <v>64</v>
      </c>
      <c r="DE7" s="226"/>
      <c r="DF7" s="226" t="s">
        <v>63</v>
      </c>
      <c r="DG7" s="226"/>
      <c r="DH7" s="226" t="s">
        <v>64</v>
      </c>
      <c r="DI7" s="226"/>
      <c r="DJ7" s="230" t="s">
        <v>134</v>
      </c>
      <c r="DK7" s="231"/>
      <c r="DL7" s="226" t="s">
        <v>63</v>
      </c>
      <c r="DM7" s="226"/>
      <c r="DN7" s="226" t="s">
        <v>64</v>
      </c>
      <c r="DO7" s="226"/>
      <c r="DP7" s="226" t="s">
        <v>64</v>
      </c>
      <c r="DQ7" s="226"/>
    </row>
    <row r="8" spans="1:122" s="59" customFormat="1" ht="32.25" customHeight="1">
      <c r="B8" s="203"/>
      <c r="C8" s="204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</row>
    <row r="9" spans="1:122" s="59" customFormat="1" ht="15" customHeight="1">
      <c r="B9" s="68"/>
      <c r="C9" s="75">
        <v>1</v>
      </c>
      <c r="D9" s="75">
        <f>C9+1</f>
        <v>2</v>
      </c>
      <c r="E9" s="75">
        <f t="shared" ref="E9:BP9" si="0">D9+1</f>
        <v>3</v>
      </c>
      <c r="F9" s="75">
        <f>E9+1</f>
        <v>4</v>
      </c>
      <c r="G9" s="75">
        <f t="shared" si="0"/>
        <v>5</v>
      </c>
      <c r="H9" s="75">
        <f>G9+1</f>
        <v>6</v>
      </c>
      <c r="I9" s="75">
        <f>H9+1</f>
        <v>7</v>
      </c>
      <c r="J9" s="75">
        <f t="shared" si="0"/>
        <v>8</v>
      </c>
      <c r="K9" s="75">
        <f t="shared" si="0"/>
        <v>9</v>
      </c>
      <c r="L9" s="75">
        <f t="shared" si="0"/>
        <v>10</v>
      </c>
      <c r="M9" s="75">
        <f t="shared" si="0"/>
        <v>11</v>
      </c>
      <c r="N9" s="75">
        <f t="shared" si="0"/>
        <v>12</v>
      </c>
      <c r="O9" s="75">
        <f t="shared" si="0"/>
        <v>13</v>
      </c>
      <c r="P9" s="75">
        <f t="shared" si="0"/>
        <v>14</v>
      </c>
      <c r="Q9" s="75">
        <f t="shared" si="0"/>
        <v>15</v>
      </c>
      <c r="R9" s="75">
        <f t="shared" si="0"/>
        <v>16</v>
      </c>
      <c r="S9" s="75">
        <f t="shared" si="0"/>
        <v>17</v>
      </c>
      <c r="T9" s="75">
        <f t="shared" si="0"/>
        <v>18</v>
      </c>
      <c r="U9" s="75">
        <f t="shared" si="0"/>
        <v>19</v>
      </c>
      <c r="V9" s="75">
        <f t="shared" si="0"/>
        <v>20</v>
      </c>
      <c r="W9" s="75">
        <f t="shared" si="0"/>
        <v>21</v>
      </c>
      <c r="X9" s="75">
        <f t="shared" si="0"/>
        <v>22</v>
      </c>
      <c r="Y9" s="75">
        <f t="shared" si="0"/>
        <v>23</v>
      </c>
      <c r="Z9" s="75">
        <f t="shared" si="0"/>
        <v>24</v>
      </c>
      <c r="AA9" s="75">
        <f t="shared" si="0"/>
        <v>25</v>
      </c>
      <c r="AB9" s="75">
        <f t="shared" si="0"/>
        <v>26</v>
      </c>
      <c r="AC9" s="75">
        <f t="shared" si="0"/>
        <v>27</v>
      </c>
      <c r="AD9" s="75">
        <f t="shared" si="0"/>
        <v>28</v>
      </c>
      <c r="AE9" s="75">
        <f t="shared" si="0"/>
        <v>29</v>
      </c>
      <c r="AF9" s="75">
        <f t="shared" si="0"/>
        <v>30</v>
      </c>
      <c r="AG9" s="75">
        <f t="shared" si="0"/>
        <v>31</v>
      </c>
      <c r="AH9" s="75">
        <f t="shared" si="0"/>
        <v>32</v>
      </c>
      <c r="AI9" s="75">
        <f t="shared" si="0"/>
        <v>33</v>
      </c>
      <c r="AJ9" s="75">
        <f t="shared" si="0"/>
        <v>34</v>
      </c>
      <c r="AK9" s="75">
        <f t="shared" si="0"/>
        <v>35</v>
      </c>
      <c r="AL9" s="75">
        <f t="shared" si="0"/>
        <v>36</v>
      </c>
      <c r="AM9" s="75">
        <f t="shared" si="0"/>
        <v>37</v>
      </c>
      <c r="AN9" s="75">
        <f t="shared" si="0"/>
        <v>38</v>
      </c>
      <c r="AO9" s="75">
        <f t="shared" si="0"/>
        <v>39</v>
      </c>
      <c r="AP9" s="75">
        <f t="shared" si="0"/>
        <v>40</v>
      </c>
      <c r="AQ9" s="75">
        <f t="shared" si="0"/>
        <v>41</v>
      </c>
      <c r="AR9" s="75">
        <f t="shared" si="0"/>
        <v>42</v>
      </c>
      <c r="AS9" s="75">
        <f t="shared" si="0"/>
        <v>43</v>
      </c>
      <c r="AT9" s="75">
        <f t="shared" si="0"/>
        <v>44</v>
      </c>
      <c r="AU9" s="75">
        <f t="shared" si="0"/>
        <v>45</v>
      </c>
      <c r="AV9" s="75">
        <f t="shared" si="0"/>
        <v>46</v>
      </c>
      <c r="AW9" s="75">
        <f t="shared" si="0"/>
        <v>47</v>
      </c>
      <c r="AX9" s="75">
        <f t="shared" si="0"/>
        <v>48</v>
      </c>
      <c r="AY9" s="75">
        <f t="shared" si="0"/>
        <v>49</v>
      </c>
      <c r="AZ9" s="75">
        <f t="shared" si="0"/>
        <v>50</v>
      </c>
      <c r="BA9" s="75">
        <f t="shared" si="0"/>
        <v>51</v>
      </c>
      <c r="BB9" s="75">
        <f t="shared" si="0"/>
        <v>52</v>
      </c>
      <c r="BC9" s="75">
        <f t="shared" si="0"/>
        <v>53</v>
      </c>
      <c r="BD9" s="75">
        <f t="shared" si="0"/>
        <v>54</v>
      </c>
      <c r="BE9" s="75">
        <f t="shared" si="0"/>
        <v>55</v>
      </c>
      <c r="BF9" s="75">
        <f t="shared" si="0"/>
        <v>56</v>
      </c>
      <c r="BG9" s="75">
        <f t="shared" si="0"/>
        <v>57</v>
      </c>
      <c r="BH9" s="75">
        <f t="shared" si="0"/>
        <v>58</v>
      </c>
      <c r="BI9" s="75">
        <f t="shared" si="0"/>
        <v>59</v>
      </c>
      <c r="BJ9" s="75">
        <f t="shared" si="0"/>
        <v>60</v>
      </c>
      <c r="BK9" s="75">
        <f t="shared" si="0"/>
        <v>61</v>
      </c>
      <c r="BL9" s="75">
        <f t="shared" si="0"/>
        <v>62</v>
      </c>
      <c r="BM9" s="75">
        <f t="shared" si="0"/>
        <v>63</v>
      </c>
      <c r="BN9" s="75">
        <f t="shared" si="0"/>
        <v>64</v>
      </c>
      <c r="BO9" s="75">
        <f t="shared" si="0"/>
        <v>65</v>
      </c>
      <c r="BP9" s="75">
        <f t="shared" si="0"/>
        <v>66</v>
      </c>
      <c r="BQ9" s="75">
        <f t="shared" ref="BQ9:DQ9" si="1">BP9+1</f>
        <v>67</v>
      </c>
      <c r="BR9" s="75">
        <f t="shared" si="1"/>
        <v>68</v>
      </c>
      <c r="BS9" s="75">
        <f t="shared" si="1"/>
        <v>69</v>
      </c>
      <c r="BT9" s="75">
        <f t="shared" si="1"/>
        <v>70</v>
      </c>
      <c r="BU9" s="75">
        <f t="shared" si="1"/>
        <v>71</v>
      </c>
      <c r="BV9" s="75">
        <f t="shared" si="1"/>
        <v>72</v>
      </c>
      <c r="BW9" s="75">
        <f t="shared" si="1"/>
        <v>73</v>
      </c>
      <c r="BX9" s="75">
        <f t="shared" si="1"/>
        <v>74</v>
      </c>
      <c r="BY9" s="75">
        <f t="shared" si="1"/>
        <v>75</v>
      </c>
      <c r="BZ9" s="75">
        <f t="shared" si="1"/>
        <v>76</v>
      </c>
      <c r="CA9" s="75">
        <f t="shared" si="1"/>
        <v>77</v>
      </c>
      <c r="CB9" s="75">
        <f t="shared" si="1"/>
        <v>78</v>
      </c>
      <c r="CC9" s="75">
        <f t="shared" si="1"/>
        <v>79</v>
      </c>
      <c r="CD9" s="75">
        <f t="shared" si="1"/>
        <v>80</v>
      </c>
      <c r="CE9" s="75">
        <f t="shared" si="1"/>
        <v>81</v>
      </c>
      <c r="CF9" s="75">
        <f t="shared" si="1"/>
        <v>82</v>
      </c>
      <c r="CG9" s="75">
        <f t="shared" si="1"/>
        <v>83</v>
      </c>
      <c r="CH9" s="75">
        <f t="shared" si="1"/>
        <v>84</v>
      </c>
      <c r="CI9" s="75">
        <f t="shared" si="1"/>
        <v>85</v>
      </c>
      <c r="CJ9" s="75">
        <f t="shared" si="1"/>
        <v>86</v>
      </c>
      <c r="CK9" s="75">
        <f t="shared" si="1"/>
        <v>87</v>
      </c>
      <c r="CL9" s="75">
        <f t="shared" si="1"/>
        <v>88</v>
      </c>
      <c r="CM9" s="75">
        <f t="shared" si="1"/>
        <v>89</v>
      </c>
      <c r="CN9" s="75">
        <f t="shared" si="1"/>
        <v>90</v>
      </c>
      <c r="CO9" s="75">
        <f t="shared" si="1"/>
        <v>91</v>
      </c>
      <c r="CP9" s="75">
        <f t="shared" si="1"/>
        <v>92</v>
      </c>
      <c r="CQ9" s="75">
        <f t="shared" si="1"/>
        <v>93</v>
      </c>
      <c r="CR9" s="75">
        <f t="shared" si="1"/>
        <v>94</v>
      </c>
      <c r="CS9" s="75">
        <f t="shared" si="1"/>
        <v>95</v>
      </c>
      <c r="CT9" s="75">
        <f t="shared" si="1"/>
        <v>96</v>
      </c>
      <c r="CU9" s="75">
        <f t="shared" si="1"/>
        <v>97</v>
      </c>
      <c r="CV9" s="75">
        <f t="shared" si="1"/>
        <v>98</v>
      </c>
      <c r="CW9" s="75">
        <f t="shared" si="1"/>
        <v>99</v>
      </c>
      <c r="CX9" s="75">
        <f t="shared" si="1"/>
        <v>100</v>
      </c>
      <c r="CY9" s="75">
        <f t="shared" si="1"/>
        <v>101</v>
      </c>
      <c r="CZ9" s="75">
        <f t="shared" si="1"/>
        <v>102</v>
      </c>
      <c r="DA9" s="75">
        <f t="shared" si="1"/>
        <v>103</v>
      </c>
      <c r="DB9" s="75">
        <f t="shared" si="1"/>
        <v>104</v>
      </c>
      <c r="DC9" s="75">
        <f t="shared" si="1"/>
        <v>105</v>
      </c>
      <c r="DD9" s="75">
        <f t="shared" si="1"/>
        <v>106</v>
      </c>
      <c r="DE9" s="75">
        <f t="shared" si="1"/>
        <v>107</v>
      </c>
      <c r="DF9" s="75">
        <f t="shared" si="1"/>
        <v>108</v>
      </c>
      <c r="DG9" s="75">
        <f t="shared" si="1"/>
        <v>109</v>
      </c>
      <c r="DH9" s="75">
        <f t="shared" si="1"/>
        <v>110</v>
      </c>
      <c r="DI9" s="75">
        <f t="shared" si="1"/>
        <v>111</v>
      </c>
      <c r="DJ9" s="75">
        <f t="shared" si="1"/>
        <v>112</v>
      </c>
      <c r="DK9" s="75">
        <f t="shared" si="1"/>
        <v>113</v>
      </c>
      <c r="DL9" s="75">
        <f t="shared" si="1"/>
        <v>114</v>
      </c>
      <c r="DM9" s="75">
        <f t="shared" si="1"/>
        <v>115</v>
      </c>
      <c r="DN9" s="75">
        <f t="shared" si="1"/>
        <v>116</v>
      </c>
      <c r="DO9" s="75">
        <f t="shared" si="1"/>
        <v>117</v>
      </c>
      <c r="DP9" s="75">
        <f t="shared" si="1"/>
        <v>118</v>
      </c>
      <c r="DQ9" s="75">
        <f t="shared" si="1"/>
        <v>119</v>
      </c>
    </row>
    <row r="10" spans="1:122" s="69" customFormat="1" ht="21" customHeight="1">
      <c r="B10" s="81">
        <v>1</v>
      </c>
      <c r="C10" s="85" t="s">
        <v>93</v>
      </c>
      <c r="D10" s="71">
        <v>7216343.3778999997</v>
      </c>
      <c r="E10" s="71">
        <v>1568143.7690000001</v>
      </c>
      <c r="F10" s="71">
        <v>5071591.4689999996</v>
      </c>
      <c r="G10" s="71">
        <v>1552167.575</v>
      </c>
      <c r="H10" s="71">
        <v>2144751.9089000002</v>
      </c>
      <c r="I10" s="71">
        <v>15976.194</v>
      </c>
      <c r="J10" s="71">
        <v>1008398</v>
      </c>
      <c r="K10" s="71">
        <v>395753.95299999998</v>
      </c>
      <c r="L10" s="71">
        <v>400000</v>
      </c>
      <c r="M10" s="71">
        <v>3359.7840000000001</v>
      </c>
      <c r="N10" s="71">
        <v>959400</v>
      </c>
      <c r="O10" s="71">
        <v>379952.342</v>
      </c>
      <c r="P10" s="71">
        <v>65000</v>
      </c>
      <c r="Q10" s="71">
        <v>821</v>
      </c>
      <c r="R10" s="71">
        <v>32000</v>
      </c>
      <c r="S10" s="71">
        <v>8465.74</v>
      </c>
      <c r="T10" s="71">
        <v>335000</v>
      </c>
      <c r="U10" s="71">
        <v>2538.7840000000001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12500</v>
      </c>
      <c r="AE10" s="71">
        <v>8400</v>
      </c>
      <c r="AF10" s="71">
        <v>-3065248.0910999998</v>
      </c>
      <c r="AG10" s="71">
        <v>-98596.88</v>
      </c>
      <c r="AH10" s="71">
        <v>11500</v>
      </c>
      <c r="AI10" s="71">
        <v>8400</v>
      </c>
      <c r="AJ10" s="71">
        <v>65000</v>
      </c>
      <c r="AK10" s="71">
        <v>57090.074000000001</v>
      </c>
      <c r="AL10" s="71">
        <v>0</v>
      </c>
      <c r="AM10" s="71">
        <v>0</v>
      </c>
      <c r="AN10" s="71">
        <v>26000</v>
      </c>
      <c r="AO10" s="71">
        <v>2350.5</v>
      </c>
      <c r="AP10" s="71">
        <v>1000</v>
      </c>
      <c r="AQ10" s="71">
        <v>0</v>
      </c>
      <c r="AR10" s="71">
        <v>850000</v>
      </c>
      <c r="AS10" s="71">
        <v>269955.95799999998</v>
      </c>
      <c r="AT10" s="71">
        <v>0</v>
      </c>
      <c r="AU10" s="71">
        <v>0</v>
      </c>
      <c r="AV10" s="71">
        <v>-4006248.0910999998</v>
      </c>
      <c r="AW10" s="71">
        <v>-427993.41200000001</v>
      </c>
      <c r="AX10" s="71">
        <v>500000</v>
      </c>
      <c r="AY10" s="71">
        <v>233750.76300000001</v>
      </c>
      <c r="AZ10" s="71">
        <v>0</v>
      </c>
      <c r="BA10" s="71">
        <v>0</v>
      </c>
      <c r="BB10" s="71">
        <v>500000</v>
      </c>
      <c r="BC10" s="71">
        <v>233750.76300000001</v>
      </c>
      <c r="BD10" s="71">
        <v>0</v>
      </c>
      <c r="BE10" s="71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850500</v>
      </c>
      <c r="BK10" s="71">
        <v>319122.19400000002</v>
      </c>
      <c r="BL10" s="71">
        <v>1190000</v>
      </c>
      <c r="BM10" s="71">
        <v>10582.175999999999</v>
      </c>
      <c r="BN10" s="71">
        <v>550500</v>
      </c>
      <c r="BO10" s="71">
        <v>178826.75099999999</v>
      </c>
      <c r="BP10" s="71">
        <v>520000</v>
      </c>
      <c r="BQ10" s="71">
        <v>3326</v>
      </c>
      <c r="BR10" s="71">
        <v>0</v>
      </c>
      <c r="BS10" s="71">
        <v>0</v>
      </c>
      <c r="BT10" s="71">
        <v>0</v>
      </c>
      <c r="BU10" s="71">
        <v>0</v>
      </c>
      <c r="BV10" s="71">
        <v>300000</v>
      </c>
      <c r="BW10" s="71">
        <v>140295.443</v>
      </c>
      <c r="BX10" s="71">
        <v>150000</v>
      </c>
      <c r="BY10" s="71">
        <v>7256.1760000000004</v>
      </c>
      <c r="BZ10" s="71">
        <v>0</v>
      </c>
      <c r="CA10" s="71">
        <v>0</v>
      </c>
      <c r="CB10" s="71">
        <v>520000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10000</v>
      </c>
      <c r="CI10" s="71">
        <v>3130</v>
      </c>
      <c r="CJ10" s="71">
        <v>70000</v>
      </c>
      <c r="CK10" s="71">
        <v>0</v>
      </c>
      <c r="CL10" s="71">
        <v>285000</v>
      </c>
      <c r="CM10" s="71">
        <v>103769.459</v>
      </c>
      <c r="CN10" s="71">
        <v>795000</v>
      </c>
      <c r="CO10" s="71">
        <v>17619.451000000001</v>
      </c>
      <c r="CP10" s="71">
        <v>275000</v>
      </c>
      <c r="CQ10" s="71">
        <v>102909.459</v>
      </c>
      <c r="CR10" s="71">
        <v>640000</v>
      </c>
      <c r="CS10" s="71">
        <v>4210</v>
      </c>
      <c r="CT10" s="71">
        <v>250000</v>
      </c>
      <c r="CU10" s="71">
        <v>101934.459</v>
      </c>
      <c r="CV10" s="71">
        <v>640000</v>
      </c>
      <c r="CW10" s="71">
        <v>4210</v>
      </c>
      <c r="CX10" s="71">
        <v>1118193.469</v>
      </c>
      <c r="CY10" s="71">
        <v>479778.20600000001</v>
      </c>
      <c r="CZ10" s="71">
        <v>2755000</v>
      </c>
      <c r="DA10" s="71">
        <v>83011.663</v>
      </c>
      <c r="DB10" s="71">
        <v>912500</v>
      </c>
      <c r="DC10" s="71">
        <v>386991.68900000001</v>
      </c>
      <c r="DD10" s="71">
        <v>2555000</v>
      </c>
      <c r="DE10" s="71">
        <v>83011.663</v>
      </c>
      <c r="DF10" s="71">
        <v>37000</v>
      </c>
      <c r="DG10" s="71">
        <v>8463</v>
      </c>
      <c r="DH10" s="71">
        <v>0</v>
      </c>
      <c r="DI10" s="71">
        <v>0</v>
      </c>
      <c r="DJ10" s="71">
        <f>DL10+DN10-DP10</f>
        <v>1250000</v>
      </c>
      <c r="DK10" s="71">
        <f>DM10+DO10-DQ10</f>
        <v>0</v>
      </c>
      <c r="DL10" s="71">
        <v>1250000</v>
      </c>
      <c r="DM10" s="71">
        <v>0</v>
      </c>
      <c r="DN10" s="71">
        <v>0</v>
      </c>
      <c r="DO10" s="71">
        <v>0</v>
      </c>
      <c r="DP10" s="71">
        <v>0</v>
      </c>
      <c r="DQ10" s="71">
        <v>0</v>
      </c>
    </row>
    <row r="11" spans="1:122" s="69" customFormat="1" ht="21" customHeight="1">
      <c r="B11" s="81">
        <v>2</v>
      </c>
      <c r="C11" s="85" t="s">
        <v>94</v>
      </c>
      <c r="D11" s="71">
        <v>87090.7598</v>
      </c>
      <c r="E11" s="71">
        <v>57682.686099999999</v>
      </c>
      <c r="F11" s="71">
        <v>61548.9</v>
      </c>
      <c r="G11" s="71">
        <v>32140.827099999999</v>
      </c>
      <c r="H11" s="71">
        <v>45768.448799999998</v>
      </c>
      <c r="I11" s="71">
        <v>45768.447</v>
      </c>
      <c r="J11" s="71">
        <v>40553.4</v>
      </c>
      <c r="K11" s="71">
        <v>11427.1391</v>
      </c>
      <c r="L11" s="71">
        <v>0</v>
      </c>
      <c r="M11" s="71">
        <v>0</v>
      </c>
      <c r="N11" s="71">
        <v>39353.4</v>
      </c>
      <c r="O11" s="71">
        <v>11283.1391</v>
      </c>
      <c r="P11" s="71">
        <v>0</v>
      </c>
      <c r="Q11" s="71">
        <v>0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0</v>
      </c>
      <c r="AE11" s="71">
        <v>0</v>
      </c>
      <c r="AF11" s="71">
        <v>0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0</v>
      </c>
      <c r="AU11" s="71">
        <v>0</v>
      </c>
      <c r="AV11" s="71">
        <v>0</v>
      </c>
      <c r="AW11" s="71">
        <v>0</v>
      </c>
      <c r="AX11" s="71">
        <v>0</v>
      </c>
      <c r="AY11" s="71">
        <v>0</v>
      </c>
      <c r="AZ11" s="71">
        <v>0</v>
      </c>
      <c r="BA11" s="71">
        <v>0</v>
      </c>
      <c r="BB11" s="71">
        <v>0</v>
      </c>
      <c r="BC11" s="71">
        <v>0</v>
      </c>
      <c r="BD11" s="71">
        <v>0</v>
      </c>
      <c r="BE11" s="71">
        <v>0</v>
      </c>
      <c r="BF11" s="71">
        <v>0</v>
      </c>
      <c r="BG11" s="71">
        <v>0</v>
      </c>
      <c r="BH11" s="71">
        <v>0</v>
      </c>
      <c r="BI11" s="71">
        <v>0</v>
      </c>
      <c r="BJ11" s="71">
        <v>627.5</v>
      </c>
      <c r="BK11" s="71">
        <v>487.1</v>
      </c>
      <c r="BL11" s="71">
        <v>45768.448799999998</v>
      </c>
      <c r="BM11" s="71">
        <v>45768.447</v>
      </c>
      <c r="BN11" s="71">
        <v>0</v>
      </c>
      <c r="BO11" s="71">
        <v>0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627.5</v>
      </c>
      <c r="BW11" s="71">
        <v>487.1</v>
      </c>
      <c r="BX11" s="71">
        <v>45768.448799999998</v>
      </c>
      <c r="BY11" s="71">
        <v>45768.447</v>
      </c>
      <c r="BZ11" s="71">
        <v>0</v>
      </c>
      <c r="CA11" s="71">
        <v>0</v>
      </c>
      <c r="CB11" s="71">
        <v>0</v>
      </c>
      <c r="CC11" s="71">
        <v>0</v>
      </c>
      <c r="CD11" s="71">
        <v>0</v>
      </c>
      <c r="CE11" s="71">
        <v>0</v>
      </c>
      <c r="CF11" s="71">
        <v>0</v>
      </c>
      <c r="CG11" s="71">
        <v>0</v>
      </c>
      <c r="CH11" s="71">
        <v>0</v>
      </c>
      <c r="CI11" s="71">
        <v>0</v>
      </c>
      <c r="CJ11" s="71">
        <v>0</v>
      </c>
      <c r="CK11" s="71">
        <v>0</v>
      </c>
      <c r="CL11" s="71">
        <v>141.411</v>
      </c>
      <c r="CM11" s="71">
        <v>0</v>
      </c>
      <c r="CN11" s="71">
        <v>0</v>
      </c>
      <c r="CO11" s="71">
        <v>0</v>
      </c>
      <c r="CP11" s="71">
        <v>141.411</v>
      </c>
      <c r="CQ11" s="71">
        <v>0</v>
      </c>
      <c r="CR11" s="71">
        <v>0</v>
      </c>
      <c r="CS11" s="71">
        <v>0</v>
      </c>
      <c r="CT11" s="71">
        <v>141.411</v>
      </c>
      <c r="CU11" s="71">
        <v>0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0</v>
      </c>
      <c r="DC11" s="71">
        <v>0</v>
      </c>
      <c r="DD11" s="71">
        <v>0</v>
      </c>
      <c r="DE11" s="71">
        <v>0</v>
      </c>
      <c r="DF11" s="71">
        <v>0</v>
      </c>
      <c r="DG11" s="71">
        <v>0</v>
      </c>
      <c r="DH11" s="71">
        <v>0</v>
      </c>
      <c r="DI11" s="71">
        <v>0</v>
      </c>
      <c r="DJ11" s="71">
        <f t="shared" ref="DJ11:DJ17" si="2">DL11+DN11-DP11</f>
        <v>0</v>
      </c>
      <c r="DK11" s="71">
        <f t="shared" ref="DK11:DK15" si="3">DM11+DO11-DQ11</f>
        <v>0</v>
      </c>
      <c r="DL11" s="71">
        <v>20226.589</v>
      </c>
      <c r="DM11" s="71">
        <v>20226.588</v>
      </c>
      <c r="DN11" s="71">
        <v>0</v>
      </c>
      <c r="DO11" s="71">
        <v>0</v>
      </c>
      <c r="DP11" s="71">
        <v>20226.589</v>
      </c>
      <c r="DQ11" s="71">
        <v>20226.588</v>
      </c>
    </row>
    <row r="12" spans="1:122" s="69" customFormat="1" ht="21.75" customHeight="1">
      <c r="B12" s="81">
        <v>3</v>
      </c>
      <c r="C12" s="85" t="s">
        <v>95</v>
      </c>
      <c r="D12" s="71">
        <v>1715365.8147</v>
      </c>
      <c r="E12" s="71">
        <v>853256.89390000002</v>
      </c>
      <c r="F12" s="71">
        <v>1622442.4173000001</v>
      </c>
      <c r="G12" s="71">
        <v>769462.88809999998</v>
      </c>
      <c r="H12" s="71">
        <v>412923.39740000002</v>
      </c>
      <c r="I12" s="71">
        <v>210404.00580000001</v>
      </c>
      <c r="J12" s="71">
        <v>428224.94400000002</v>
      </c>
      <c r="K12" s="71">
        <v>196974.8683</v>
      </c>
      <c r="L12" s="71">
        <v>229458.08180000001</v>
      </c>
      <c r="M12" s="71">
        <v>91379.73</v>
      </c>
      <c r="N12" s="71">
        <v>392144.94400000002</v>
      </c>
      <c r="O12" s="71">
        <v>178527.07310000001</v>
      </c>
      <c r="P12" s="71">
        <v>209534.454</v>
      </c>
      <c r="Q12" s="71">
        <v>85620.747499999998</v>
      </c>
      <c r="R12" s="71">
        <v>36080</v>
      </c>
      <c r="S12" s="71">
        <v>18447.7952</v>
      </c>
      <c r="T12" s="71">
        <v>19923.627799999998</v>
      </c>
      <c r="U12" s="71">
        <v>5758.9825000000001</v>
      </c>
      <c r="V12" s="71">
        <v>0</v>
      </c>
      <c r="W12" s="71">
        <v>0</v>
      </c>
      <c r="X12" s="71">
        <v>2500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8000</v>
      </c>
      <c r="AE12" s="71">
        <v>0</v>
      </c>
      <c r="AF12" s="71">
        <v>-209534.6844</v>
      </c>
      <c r="AG12" s="71">
        <v>93024.275800000003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1">
        <v>0</v>
      </c>
      <c r="AN12" s="71">
        <v>0</v>
      </c>
      <c r="AO12" s="71">
        <v>0</v>
      </c>
      <c r="AP12" s="71">
        <v>8000</v>
      </c>
      <c r="AQ12" s="71">
        <v>0</v>
      </c>
      <c r="AR12" s="71">
        <v>970465.31559999997</v>
      </c>
      <c r="AS12" s="71">
        <v>162227.05960000001</v>
      </c>
      <c r="AT12" s="71">
        <v>0</v>
      </c>
      <c r="AU12" s="71">
        <v>0</v>
      </c>
      <c r="AV12" s="71">
        <v>-1180000</v>
      </c>
      <c r="AW12" s="71">
        <v>-69202.783800000005</v>
      </c>
      <c r="AX12" s="71">
        <v>0</v>
      </c>
      <c r="AY12" s="71">
        <v>0</v>
      </c>
      <c r="AZ12" s="71">
        <v>0</v>
      </c>
      <c r="BA12" s="71">
        <v>0</v>
      </c>
      <c r="BB12" s="71">
        <v>0</v>
      </c>
      <c r="BC12" s="71">
        <v>0</v>
      </c>
      <c r="BD12" s="71">
        <v>0</v>
      </c>
      <c r="BE12" s="71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440000</v>
      </c>
      <c r="BK12" s="71">
        <v>235215.96479999999</v>
      </c>
      <c r="BL12" s="71">
        <v>390000</v>
      </c>
      <c r="BM12" s="71">
        <v>26000</v>
      </c>
      <c r="BN12" s="71">
        <v>0</v>
      </c>
      <c r="BO12" s="71">
        <v>0</v>
      </c>
      <c r="BP12" s="71">
        <v>250000</v>
      </c>
      <c r="BQ12" s="71">
        <v>26000</v>
      </c>
      <c r="BR12" s="71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140000</v>
      </c>
      <c r="BY12" s="71">
        <v>0</v>
      </c>
      <c r="BZ12" s="71">
        <v>50000</v>
      </c>
      <c r="CA12" s="71">
        <v>28020.964800000002</v>
      </c>
      <c r="CB12" s="71">
        <v>0</v>
      </c>
      <c r="CC12" s="71">
        <v>0</v>
      </c>
      <c r="CD12" s="71">
        <v>390000</v>
      </c>
      <c r="CE12" s="71">
        <v>207195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70932.5</v>
      </c>
      <c r="CM12" s="71">
        <v>41175.33</v>
      </c>
      <c r="CN12" s="71">
        <v>500</v>
      </c>
      <c r="CO12" s="71">
        <v>0</v>
      </c>
      <c r="CP12" s="71">
        <v>36700</v>
      </c>
      <c r="CQ12" s="71">
        <v>22395.85</v>
      </c>
      <c r="CR12" s="71">
        <v>0</v>
      </c>
      <c r="CS12" s="71">
        <v>0</v>
      </c>
      <c r="CT12" s="71">
        <v>24300</v>
      </c>
      <c r="CU12" s="71">
        <v>15928.6</v>
      </c>
      <c r="CV12" s="71">
        <v>0</v>
      </c>
      <c r="CW12" s="71">
        <v>0</v>
      </c>
      <c r="CX12" s="71">
        <v>316975</v>
      </c>
      <c r="CY12" s="71">
        <v>157951.72500000001</v>
      </c>
      <c r="CZ12" s="71">
        <v>0</v>
      </c>
      <c r="DA12" s="71">
        <v>0</v>
      </c>
      <c r="DB12" s="71">
        <v>190125</v>
      </c>
      <c r="DC12" s="71">
        <v>86606</v>
      </c>
      <c r="DD12" s="71">
        <v>0</v>
      </c>
      <c r="DE12" s="71">
        <v>0</v>
      </c>
      <c r="DF12" s="71">
        <v>23970</v>
      </c>
      <c r="DG12" s="71">
        <v>11535</v>
      </c>
      <c r="DH12" s="71">
        <v>0</v>
      </c>
      <c r="DI12" s="71">
        <v>0</v>
      </c>
      <c r="DJ12" s="71">
        <f t="shared" si="2"/>
        <v>14339.973300000012</v>
      </c>
      <c r="DK12" s="71">
        <f>DM12+DO12-DQ12</f>
        <v>0</v>
      </c>
      <c r="DL12" s="71">
        <v>334339.97330000001</v>
      </c>
      <c r="DM12" s="71">
        <v>126610</v>
      </c>
      <c r="DN12" s="71">
        <v>0</v>
      </c>
      <c r="DO12" s="71">
        <v>0</v>
      </c>
      <c r="DP12" s="71">
        <v>320000</v>
      </c>
      <c r="DQ12" s="71">
        <v>126610</v>
      </c>
    </row>
    <row r="13" spans="1:122" s="69" customFormat="1" ht="20.25" customHeight="1">
      <c r="B13" s="81">
        <v>4</v>
      </c>
      <c r="C13" s="85" t="s">
        <v>96</v>
      </c>
      <c r="D13" s="71">
        <v>531512.80000000005</v>
      </c>
      <c r="E13" s="71">
        <v>76355.509300000005</v>
      </c>
      <c r="F13" s="71">
        <v>271115.90000000002</v>
      </c>
      <c r="G13" s="71">
        <v>37866.795299999998</v>
      </c>
      <c r="H13" s="71">
        <v>307896.90000000002</v>
      </c>
      <c r="I13" s="71">
        <v>38488.714</v>
      </c>
      <c r="J13" s="71">
        <v>183995.9</v>
      </c>
      <c r="K13" s="71">
        <v>37497.795299999998</v>
      </c>
      <c r="L13" s="71">
        <v>152233.1</v>
      </c>
      <c r="M13" s="71">
        <v>0</v>
      </c>
      <c r="N13" s="71">
        <v>167703.6</v>
      </c>
      <c r="O13" s="71">
        <v>36369.445299999999</v>
      </c>
      <c r="P13" s="71">
        <v>2233.1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12000</v>
      </c>
      <c r="AE13" s="71">
        <v>0</v>
      </c>
      <c r="AF13" s="71">
        <v>140663.79999999999</v>
      </c>
      <c r="AG13" s="71">
        <v>38488.714</v>
      </c>
      <c r="AH13" s="71">
        <v>0</v>
      </c>
      <c r="AI13" s="71">
        <v>0</v>
      </c>
      <c r="AJ13" s="71">
        <v>0</v>
      </c>
      <c r="AK13" s="71">
        <v>0</v>
      </c>
      <c r="AL13" s="71">
        <v>3000</v>
      </c>
      <c r="AM13" s="71">
        <v>0</v>
      </c>
      <c r="AN13" s="71">
        <v>40663.800000000003</v>
      </c>
      <c r="AO13" s="71">
        <v>38488.714</v>
      </c>
      <c r="AP13" s="71">
        <v>9000</v>
      </c>
      <c r="AQ13" s="71">
        <v>0</v>
      </c>
      <c r="AR13" s="71">
        <v>100000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1620</v>
      </c>
      <c r="AY13" s="71">
        <v>135</v>
      </c>
      <c r="AZ13" s="71">
        <v>0</v>
      </c>
      <c r="BA13" s="71">
        <v>0</v>
      </c>
      <c r="BB13" s="71">
        <v>1620</v>
      </c>
      <c r="BC13" s="71">
        <v>135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14000</v>
      </c>
      <c r="BK13" s="71">
        <v>74</v>
      </c>
      <c r="BL13" s="71">
        <v>15000</v>
      </c>
      <c r="BM13" s="71">
        <v>0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10000</v>
      </c>
      <c r="BW13" s="71">
        <v>74</v>
      </c>
      <c r="BX13" s="71">
        <v>9000</v>
      </c>
      <c r="BY13" s="71">
        <v>0</v>
      </c>
      <c r="BZ13" s="71">
        <v>4000</v>
      </c>
      <c r="CA13" s="71">
        <v>0</v>
      </c>
      <c r="CB13" s="71">
        <v>6000</v>
      </c>
      <c r="CC13" s="71">
        <v>0</v>
      </c>
      <c r="CD13" s="71">
        <v>0</v>
      </c>
      <c r="CE13" s="71">
        <v>0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0</v>
      </c>
      <c r="CQ13" s="71">
        <v>0</v>
      </c>
      <c r="CR13" s="71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4000</v>
      </c>
      <c r="CY13" s="71">
        <v>0</v>
      </c>
      <c r="CZ13" s="71">
        <v>0</v>
      </c>
      <c r="DA13" s="71">
        <v>0</v>
      </c>
      <c r="DB13" s="71">
        <v>0</v>
      </c>
      <c r="DC13" s="71">
        <v>0</v>
      </c>
      <c r="DD13" s="71">
        <v>0</v>
      </c>
      <c r="DE13" s="71">
        <v>0</v>
      </c>
      <c r="DF13" s="71">
        <v>8000</v>
      </c>
      <c r="DG13" s="71">
        <v>160</v>
      </c>
      <c r="DH13" s="71">
        <v>0</v>
      </c>
      <c r="DI13" s="71">
        <v>0</v>
      </c>
      <c r="DJ13" s="71">
        <f t="shared" si="2"/>
        <v>0</v>
      </c>
      <c r="DK13" s="71">
        <f t="shared" si="3"/>
        <v>0</v>
      </c>
      <c r="DL13" s="71">
        <v>47500</v>
      </c>
      <c r="DM13" s="71">
        <v>0</v>
      </c>
      <c r="DN13" s="71">
        <v>0</v>
      </c>
      <c r="DO13" s="71">
        <v>0</v>
      </c>
      <c r="DP13" s="71">
        <v>47500</v>
      </c>
      <c r="DQ13" s="71">
        <v>0</v>
      </c>
    </row>
    <row r="14" spans="1:122" s="69" customFormat="1" ht="21" customHeight="1">
      <c r="A14" s="72"/>
      <c r="B14" s="81">
        <v>5</v>
      </c>
      <c r="C14" s="85" t="s">
        <v>97</v>
      </c>
      <c r="D14" s="71">
        <v>731913.08739999996</v>
      </c>
      <c r="E14" s="71">
        <v>153008.99590000001</v>
      </c>
      <c r="F14" s="71">
        <v>603477.48659999995</v>
      </c>
      <c r="G14" s="71">
        <v>155242.8529</v>
      </c>
      <c r="H14" s="71">
        <v>308154.7708</v>
      </c>
      <c r="I14" s="71">
        <v>-2233.857</v>
      </c>
      <c r="J14" s="71">
        <v>239700</v>
      </c>
      <c r="K14" s="71">
        <v>93342.884900000005</v>
      </c>
      <c r="L14" s="71">
        <v>72300</v>
      </c>
      <c r="M14" s="71">
        <v>848.8</v>
      </c>
      <c r="N14" s="71">
        <v>215700</v>
      </c>
      <c r="O14" s="71">
        <v>89496.649900000004</v>
      </c>
      <c r="P14" s="71">
        <v>68300</v>
      </c>
      <c r="Q14" s="71">
        <v>550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0</v>
      </c>
      <c r="AE14" s="71">
        <v>0</v>
      </c>
      <c r="AF14" s="71">
        <v>80000</v>
      </c>
      <c r="AG14" s="71">
        <v>-3082.6570000000002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80000</v>
      </c>
      <c r="AO14" s="71">
        <v>480</v>
      </c>
      <c r="AP14" s="71">
        <v>0</v>
      </c>
      <c r="AQ14" s="71">
        <v>0</v>
      </c>
      <c r="AR14" s="71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-3562.6570000000002</v>
      </c>
      <c r="AX14" s="71">
        <v>0</v>
      </c>
      <c r="AY14" s="71">
        <v>0</v>
      </c>
      <c r="AZ14" s="71">
        <v>0</v>
      </c>
      <c r="BA14" s="71">
        <v>0</v>
      </c>
      <c r="BB14" s="71">
        <v>0</v>
      </c>
      <c r="BC14" s="71">
        <v>0</v>
      </c>
      <c r="BD14" s="71">
        <v>0</v>
      </c>
      <c r="BE14" s="71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99058.316600000006</v>
      </c>
      <c r="BK14" s="71">
        <v>36716.036999999997</v>
      </c>
      <c r="BL14" s="71">
        <v>31854.770799999998</v>
      </c>
      <c r="BM14" s="71">
        <v>0</v>
      </c>
      <c r="BN14" s="71">
        <v>0</v>
      </c>
      <c r="BO14" s="71">
        <v>0</v>
      </c>
      <c r="BP14" s="71">
        <v>0</v>
      </c>
      <c r="BQ14" s="71">
        <v>0</v>
      </c>
      <c r="BR14" s="71">
        <v>0</v>
      </c>
      <c r="BS14" s="71">
        <v>0</v>
      </c>
      <c r="BT14" s="71">
        <v>0</v>
      </c>
      <c r="BU14" s="71">
        <v>0</v>
      </c>
      <c r="BV14" s="71">
        <v>92058.316600000006</v>
      </c>
      <c r="BW14" s="71">
        <v>35726.036999999997</v>
      </c>
      <c r="BX14" s="71">
        <v>31854.770799999998</v>
      </c>
      <c r="BY14" s="71">
        <v>0</v>
      </c>
      <c r="BZ14" s="71">
        <v>7000</v>
      </c>
      <c r="CA14" s="71">
        <v>990</v>
      </c>
      <c r="CB14" s="71">
        <v>0</v>
      </c>
      <c r="CC14" s="71">
        <v>0</v>
      </c>
      <c r="CD14" s="71">
        <v>0</v>
      </c>
      <c r="CE14" s="71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124000</v>
      </c>
      <c r="CO14" s="71">
        <v>0</v>
      </c>
      <c r="CP14" s="71">
        <v>0</v>
      </c>
      <c r="CQ14" s="71">
        <v>0</v>
      </c>
      <c r="CR14" s="71">
        <v>112000</v>
      </c>
      <c r="CS14" s="71">
        <v>0</v>
      </c>
      <c r="CT14" s="71">
        <v>0</v>
      </c>
      <c r="CU14" s="71">
        <v>0</v>
      </c>
      <c r="CV14" s="71">
        <v>112000</v>
      </c>
      <c r="CW14" s="71">
        <v>0</v>
      </c>
      <c r="CX14" s="71">
        <v>77000</v>
      </c>
      <c r="CY14" s="71">
        <v>24068.931</v>
      </c>
      <c r="CZ14" s="71">
        <v>0</v>
      </c>
      <c r="DA14" s="71">
        <v>0</v>
      </c>
      <c r="DB14" s="71">
        <v>73000</v>
      </c>
      <c r="DC14" s="71">
        <v>24068.931</v>
      </c>
      <c r="DD14" s="71">
        <v>0</v>
      </c>
      <c r="DE14" s="71">
        <v>0</v>
      </c>
      <c r="DF14" s="71">
        <v>8000</v>
      </c>
      <c r="DG14" s="71">
        <v>1115</v>
      </c>
      <c r="DH14" s="71">
        <v>0</v>
      </c>
      <c r="DI14" s="71">
        <v>0</v>
      </c>
      <c r="DJ14" s="71">
        <f t="shared" si="2"/>
        <v>0</v>
      </c>
      <c r="DK14" s="71">
        <f t="shared" si="3"/>
        <v>0</v>
      </c>
      <c r="DL14" s="71">
        <v>179719.17</v>
      </c>
      <c r="DM14" s="71">
        <v>0</v>
      </c>
      <c r="DN14" s="71">
        <v>0</v>
      </c>
      <c r="DO14" s="71">
        <v>0</v>
      </c>
      <c r="DP14" s="71">
        <v>179719.17</v>
      </c>
      <c r="DQ14" s="71">
        <v>0</v>
      </c>
      <c r="DR14" s="40"/>
    </row>
    <row r="15" spans="1:122" s="69" customFormat="1" ht="18" customHeight="1">
      <c r="A15" s="72"/>
      <c r="B15" s="81">
        <v>6</v>
      </c>
      <c r="C15" s="85" t="s">
        <v>98</v>
      </c>
      <c r="D15" s="71">
        <v>110176.9797</v>
      </c>
      <c r="E15" s="71">
        <v>14367.877</v>
      </c>
      <c r="F15" s="71">
        <v>53602.8</v>
      </c>
      <c r="G15" s="71">
        <v>7388.6769999999997</v>
      </c>
      <c r="H15" s="71">
        <v>72574.179699999993</v>
      </c>
      <c r="I15" s="71">
        <v>6979.2</v>
      </c>
      <c r="J15" s="71">
        <v>25672.799999999999</v>
      </c>
      <c r="K15" s="71">
        <v>6465.2830000000004</v>
      </c>
      <c r="L15" s="71">
        <v>8000</v>
      </c>
      <c r="M15" s="71">
        <v>0</v>
      </c>
      <c r="N15" s="71">
        <v>25127.3</v>
      </c>
      <c r="O15" s="71">
        <v>6465.2830000000004</v>
      </c>
      <c r="P15" s="71">
        <v>5000</v>
      </c>
      <c r="Q15" s="71">
        <v>0</v>
      </c>
      <c r="R15" s="71">
        <v>545.5</v>
      </c>
      <c r="S15" s="71">
        <v>0</v>
      </c>
      <c r="T15" s="71">
        <v>3000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9140</v>
      </c>
      <c r="AE15" s="71">
        <v>400</v>
      </c>
      <c r="AF15" s="71">
        <v>25600</v>
      </c>
      <c r="AG15" s="71">
        <v>0</v>
      </c>
      <c r="AH15" s="71">
        <v>1040</v>
      </c>
      <c r="AI15" s="71">
        <v>400</v>
      </c>
      <c r="AJ15" s="71">
        <v>0</v>
      </c>
      <c r="AK15" s="71">
        <v>0</v>
      </c>
      <c r="AL15" s="71">
        <v>0</v>
      </c>
      <c r="AM15" s="71">
        <v>0</v>
      </c>
      <c r="AN15" s="71">
        <v>0</v>
      </c>
      <c r="AO15" s="71">
        <v>0</v>
      </c>
      <c r="AP15" s="71">
        <v>8100</v>
      </c>
      <c r="AQ15" s="71">
        <v>0</v>
      </c>
      <c r="AR15" s="71">
        <v>25600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100</v>
      </c>
      <c r="AY15" s="71">
        <v>0</v>
      </c>
      <c r="AZ15" s="71">
        <v>0</v>
      </c>
      <c r="BA15" s="71">
        <v>0</v>
      </c>
      <c r="BB15" s="71">
        <v>100</v>
      </c>
      <c r="BC15" s="71">
        <v>0</v>
      </c>
      <c r="BD15" s="71">
        <v>0</v>
      </c>
      <c r="BE15" s="71">
        <v>0</v>
      </c>
      <c r="BF15" s="71">
        <v>0</v>
      </c>
      <c r="BG15" s="71">
        <v>0</v>
      </c>
      <c r="BH15" s="71">
        <v>0</v>
      </c>
      <c r="BI15" s="71">
        <v>0</v>
      </c>
      <c r="BJ15" s="71">
        <v>2090</v>
      </c>
      <c r="BK15" s="71">
        <v>468.39400000000001</v>
      </c>
      <c r="BL15" s="71">
        <v>38974.179700000001</v>
      </c>
      <c r="BM15" s="71">
        <v>6979.2</v>
      </c>
      <c r="BN15" s="71">
        <v>0</v>
      </c>
      <c r="BO15" s="71">
        <v>0</v>
      </c>
      <c r="BP15" s="71">
        <v>0</v>
      </c>
      <c r="BQ15" s="71">
        <v>0</v>
      </c>
      <c r="BR15" s="71">
        <v>0</v>
      </c>
      <c r="BS15" s="71">
        <v>0</v>
      </c>
      <c r="BT15" s="71">
        <v>0</v>
      </c>
      <c r="BU15" s="71">
        <v>0</v>
      </c>
      <c r="BV15" s="71">
        <v>1690</v>
      </c>
      <c r="BW15" s="71">
        <v>409.56799999999998</v>
      </c>
      <c r="BX15" s="71">
        <v>38974.179700000001</v>
      </c>
      <c r="BY15" s="71">
        <v>6979.2</v>
      </c>
      <c r="BZ15" s="71">
        <v>400</v>
      </c>
      <c r="CA15" s="71">
        <v>58.826000000000001</v>
      </c>
      <c r="CB15" s="71">
        <v>0</v>
      </c>
      <c r="CC15" s="71">
        <v>0</v>
      </c>
      <c r="CD15" s="71">
        <v>0</v>
      </c>
      <c r="CE15" s="71">
        <v>0</v>
      </c>
      <c r="CF15" s="71">
        <v>0</v>
      </c>
      <c r="CG15" s="71">
        <v>0</v>
      </c>
      <c r="CH15" s="71">
        <v>0</v>
      </c>
      <c r="CI15" s="71">
        <v>0</v>
      </c>
      <c r="CJ15" s="71">
        <v>0</v>
      </c>
      <c r="CK15" s="71">
        <v>0</v>
      </c>
      <c r="CL15" s="71">
        <v>200</v>
      </c>
      <c r="CM15" s="71">
        <v>0</v>
      </c>
      <c r="CN15" s="71">
        <v>0</v>
      </c>
      <c r="CO15" s="71">
        <v>0</v>
      </c>
      <c r="CP15" s="71">
        <v>200</v>
      </c>
      <c r="CQ15" s="71">
        <v>0</v>
      </c>
      <c r="CR15" s="71">
        <v>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0</v>
      </c>
      <c r="CY15" s="71">
        <v>0</v>
      </c>
      <c r="CZ15" s="71">
        <v>0</v>
      </c>
      <c r="DA15" s="71">
        <v>0</v>
      </c>
      <c r="DB15" s="71">
        <v>0</v>
      </c>
      <c r="DC15" s="71">
        <v>0</v>
      </c>
      <c r="DD15" s="71">
        <v>0</v>
      </c>
      <c r="DE15" s="71">
        <v>0</v>
      </c>
      <c r="DF15" s="71">
        <v>400</v>
      </c>
      <c r="DG15" s="71">
        <v>55</v>
      </c>
      <c r="DH15" s="71">
        <v>0</v>
      </c>
      <c r="DI15" s="71">
        <v>0</v>
      </c>
      <c r="DJ15" s="71">
        <f t="shared" si="2"/>
        <v>0</v>
      </c>
      <c r="DK15" s="71">
        <f t="shared" si="3"/>
        <v>0</v>
      </c>
      <c r="DL15" s="71">
        <v>16000</v>
      </c>
      <c r="DM15" s="71">
        <v>0</v>
      </c>
      <c r="DN15" s="71">
        <v>0</v>
      </c>
      <c r="DO15" s="71">
        <v>0</v>
      </c>
      <c r="DP15" s="71">
        <v>16000</v>
      </c>
      <c r="DQ15" s="71">
        <v>0</v>
      </c>
      <c r="DR15" s="40"/>
    </row>
    <row r="16" spans="1:122" s="69" customFormat="1" ht="18" customHeight="1">
      <c r="A16" s="72"/>
      <c r="B16" s="81">
        <v>7</v>
      </c>
      <c r="C16" s="85" t="s">
        <v>99</v>
      </c>
      <c r="D16" s="71">
        <v>114788.7047</v>
      </c>
      <c r="E16" s="71">
        <v>25930.1</v>
      </c>
      <c r="F16" s="71">
        <v>58494.2</v>
      </c>
      <c r="G16" s="71">
        <v>25826.66</v>
      </c>
      <c r="H16" s="71">
        <v>56294.504699999998</v>
      </c>
      <c r="I16" s="71">
        <v>103.44</v>
      </c>
      <c r="J16" s="71">
        <v>41322.9</v>
      </c>
      <c r="K16" s="71">
        <v>18516.560000000001</v>
      </c>
      <c r="L16" s="71">
        <v>3944.5047</v>
      </c>
      <c r="M16" s="71">
        <v>750</v>
      </c>
      <c r="N16" s="71">
        <v>40822.9</v>
      </c>
      <c r="O16" s="71">
        <v>18196.560000000001</v>
      </c>
      <c r="P16" s="71">
        <v>1344.5047</v>
      </c>
      <c r="Q16" s="71">
        <v>0</v>
      </c>
      <c r="R16" s="71">
        <v>500</v>
      </c>
      <c r="S16" s="71">
        <v>320</v>
      </c>
      <c r="T16" s="71">
        <v>2600</v>
      </c>
      <c r="U16" s="71">
        <v>750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630</v>
      </c>
      <c r="AE16" s="71">
        <v>315</v>
      </c>
      <c r="AF16" s="71">
        <v>0</v>
      </c>
      <c r="AG16" s="71">
        <v>-646.55999999999995</v>
      </c>
      <c r="AH16" s="71">
        <v>630</v>
      </c>
      <c r="AI16" s="71">
        <v>315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0</v>
      </c>
      <c r="AU16" s="71">
        <v>0</v>
      </c>
      <c r="AV16" s="71">
        <v>0</v>
      </c>
      <c r="AW16" s="71">
        <v>-646.55999999999995</v>
      </c>
      <c r="AX16" s="71">
        <v>0</v>
      </c>
      <c r="AY16" s="71">
        <v>0</v>
      </c>
      <c r="AZ16" s="71">
        <v>0</v>
      </c>
      <c r="BA16" s="71">
        <v>0</v>
      </c>
      <c r="BB16" s="71">
        <v>0</v>
      </c>
      <c r="BC16" s="71">
        <v>0</v>
      </c>
      <c r="BD16" s="71">
        <v>0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13187.9</v>
      </c>
      <c r="BK16" s="71">
        <v>6640.7</v>
      </c>
      <c r="BL16" s="71">
        <v>52350</v>
      </c>
      <c r="BM16" s="71">
        <v>0</v>
      </c>
      <c r="BN16" s="71">
        <v>0</v>
      </c>
      <c r="BO16" s="71">
        <v>0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11464.1</v>
      </c>
      <c r="BW16" s="71">
        <v>5968.2</v>
      </c>
      <c r="BX16" s="71">
        <v>52350</v>
      </c>
      <c r="BY16" s="71">
        <v>0</v>
      </c>
      <c r="BZ16" s="71">
        <v>1723.8</v>
      </c>
      <c r="CA16" s="71">
        <v>672.5</v>
      </c>
      <c r="CB16" s="71">
        <v>0</v>
      </c>
      <c r="CC16" s="71">
        <v>0</v>
      </c>
      <c r="CD16" s="71">
        <v>0</v>
      </c>
      <c r="CE16" s="71">
        <v>0</v>
      </c>
      <c r="CF16" s="71">
        <v>0</v>
      </c>
      <c r="CG16" s="71">
        <v>0</v>
      </c>
      <c r="CH16" s="71">
        <v>0</v>
      </c>
      <c r="CI16" s="71">
        <v>0</v>
      </c>
      <c r="CJ16" s="71">
        <v>0</v>
      </c>
      <c r="CK16" s="71">
        <v>0</v>
      </c>
      <c r="CL16" s="71">
        <v>800</v>
      </c>
      <c r="CM16" s="71">
        <v>124.4</v>
      </c>
      <c r="CN16" s="71">
        <v>0</v>
      </c>
      <c r="CO16" s="71">
        <v>0</v>
      </c>
      <c r="CP16" s="71">
        <v>800</v>
      </c>
      <c r="CQ16" s="71">
        <v>124.4</v>
      </c>
      <c r="CR16" s="71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0</v>
      </c>
      <c r="DC16" s="71">
        <v>0</v>
      </c>
      <c r="DD16" s="71">
        <v>0</v>
      </c>
      <c r="DE16" s="71">
        <v>0</v>
      </c>
      <c r="DF16" s="71">
        <v>500</v>
      </c>
      <c r="DG16" s="71">
        <v>230</v>
      </c>
      <c r="DH16" s="71">
        <v>0</v>
      </c>
      <c r="DI16" s="71">
        <v>0</v>
      </c>
      <c r="DJ16" s="71">
        <f>DL16+DN16-DP16</f>
        <v>2053.4</v>
      </c>
      <c r="DK16" s="71">
        <f>DM16+DO16-DQ16</f>
        <v>0</v>
      </c>
      <c r="DL16" s="71">
        <v>2053.4</v>
      </c>
      <c r="DM16" s="71">
        <v>0</v>
      </c>
      <c r="DN16" s="71">
        <v>0</v>
      </c>
      <c r="DO16" s="71">
        <v>0</v>
      </c>
      <c r="DP16" s="71">
        <v>0</v>
      </c>
      <c r="DQ16" s="71">
        <v>0</v>
      </c>
      <c r="DR16" s="40"/>
    </row>
    <row r="17" spans="2:121" s="69" customFormat="1" ht="20.25" customHeight="1">
      <c r="B17" s="81">
        <v>8</v>
      </c>
      <c r="C17" s="79" t="s">
        <v>100</v>
      </c>
      <c r="D17" s="71">
        <v>5110296.0564999999</v>
      </c>
      <c r="E17" s="71">
        <v>1315496.7959</v>
      </c>
      <c r="F17" s="71">
        <v>2666506.2000000002</v>
      </c>
      <c r="G17" s="71">
        <v>887475.16429999995</v>
      </c>
      <c r="H17" s="71">
        <v>2958789.8565000002</v>
      </c>
      <c r="I17" s="71">
        <v>428021.63160000002</v>
      </c>
      <c r="J17" s="71">
        <v>967756.2</v>
      </c>
      <c r="K17" s="71">
        <v>433107.01789999998</v>
      </c>
      <c r="L17" s="71">
        <v>1072420.0564999999</v>
      </c>
      <c r="M17" s="71">
        <v>395319.47360000003</v>
      </c>
      <c r="N17" s="71">
        <v>765156.2</v>
      </c>
      <c r="O17" s="71">
        <v>339349.78820000001</v>
      </c>
      <c r="P17" s="71">
        <v>130000</v>
      </c>
      <c r="Q17" s="71">
        <v>7744.4579999999996</v>
      </c>
      <c r="R17" s="71">
        <v>202600</v>
      </c>
      <c r="S17" s="71">
        <v>93757.229699999996</v>
      </c>
      <c r="T17" s="71">
        <v>942420.05649999995</v>
      </c>
      <c r="U17" s="71">
        <v>387575.01559999998</v>
      </c>
      <c r="V17" s="71">
        <v>4500</v>
      </c>
      <c r="W17" s="71">
        <v>175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16200</v>
      </c>
      <c r="AE17" s="71">
        <v>0</v>
      </c>
      <c r="AF17" s="71">
        <v>696618.5</v>
      </c>
      <c r="AG17" s="71">
        <v>-58627.97</v>
      </c>
      <c r="AH17" s="71">
        <v>16000</v>
      </c>
      <c r="AI17" s="71">
        <v>0</v>
      </c>
      <c r="AJ17" s="71">
        <v>650000</v>
      </c>
      <c r="AK17" s="71">
        <v>2336</v>
      </c>
      <c r="AL17" s="71">
        <v>0</v>
      </c>
      <c r="AM17" s="71">
        <v>0</v>
      </c>
      <c r="AN17" s="71">
        <v>0</v>
      </c>
      <c r="AO17" s="71">
        <v>0</v>
      </c>
      <c r="AP17" s="71">
        <v>200</v>
      </c>
      <c r="AQ17" s="71">
        <v>0</v>
      </c>
      <c r="AR17" s="71">
        <v>646618.5</v>
      </c>
      <c r="AS17" s="71">
        <v>9425.3799999999992</v>
      </c>
      <c r="AT17" s="71">
        <v>0</v>
      </c>
      <c r="AU17" s="71">
        <v>0</v>
      </c>
      <c r="AV17" s="71">
        <v>-600000</v>
      </c>
      <c r="AW17" s="71">
        <v>-70389.350000000006</v>
      </c>
      <c r="AX17" s="71">
        <v>114000</v>
      </c>
      <c r="AY17" s="71">
        <v>60061.4493</v>
      </c>
      <c r="AZ17" s="71">
        <v>30000</v>
      </c>
      <c r="BA17" s="71">
        <v>5563.2</v>
      </c>
      <c r="BB17" s="71">
        <v>114000</v>
      </c>
      <c r="BC17" s="71">
        <v>60061.4493</v>
      </c>
      <c r="BD17" s="71">
        <v>30000</v>
      </c>
      <c r="BE17" s="71">
        <v>5563.2</v>
      </c>
      <c r="BF17" s="71">
        <v>0</v>
      </c>
      <c r="BG17" s="71">
        <v>0</v>
      </c>
      <c r="BH17" s="71">
        <v>0</v>
      </c>
      <c r="BI17" s="71">
        <v>0</v>
      </c>
      <c r="BJ17" s="71">
        <v>390050</v>
      </c>
      <c r="BK17" s="71">
        <v>161772.397</v>
      </c>
      <c r="BL17" s="71">
        <v>606355</v>
      </c>
      <c r="BM17" s="71">
        <v>59787.504999999997</v>
      </c>
      <c r="BN17" s="71">
        <v>0</v>
      </c>
      <c r="BO17" s="71">
        <v>0</v>
      </c>
      <c r="BP17" s="71">
        <v>0</v>
      </c>
      <c r="BQ17" s="71">
        <v>0</v>
      </c>
      <c r="BR17" s="71">
        <v>111100</v>
      </c>
      <c r="BS17" s="71">
        <v>35675.235000000001</v>
      </c>
      <c r="BT17" s="71">
        <v>900</v>
      </c>
      <c r="BU17" s="71">
        <v>296</v>
      </c>
      <c r="BV17" s="71">
        <v>145290</v>
      </c>
      <c r="BW17" s="71">
        <v>61807.291499999999</v>
      </c>
      <c r="BX17" s="71">
        <v>600300</v>
      </c>
      <c r="BY17" s="71">
        <v>58845.605000000003</v>
      </c>
      <c r="BZ17" s="71">
        <v>20750</v>
      </c>
      <c r="CA17" s="71">
        <v>4740</v>
      </c>
      <c r="CB17" s="71">
        <v>4500</v>
      </c>
      <c r="CC17" s="71">
        <v>0</v>
      </c>
      <c r="CD17" s="71">
        <v>112910</v>
      </c>
      <c r="CE17" s="71">
        <v>59549.870499999997</v>
      </c>
      <c r="CF17" s="71">
        <v>655</v>
      </c>
      <c r="CG17" s="71">
        <v>645.9</v>
      </c>
      <c r="CH17" s="71">
        <v>0</v>
      </c>
      <c r="CI17" s="71">
        <v>0</v>
      </c>
      <c r="CJ17" s="71">
        <v>0</v>
      </c>
      <c r="CK17" s="71">
        <v>0</v>
      </c>
      <c r="CL17" s="71">
        <v>194000</v>
      </c>
      <c r="CM17" s="71">
        <v>69801.855100000001</v>
      </c>
      <c r="CN17" s="71">
        <v>7000</v>
      </c>
      <c r="CO17" s="71">
        <v>0</v>
      </c>
      <c r="CP17" s="71">
        <v>164000</v>
      </c>
      <c r="CQ17" s="71">
        <v>55301.855100000001</v>
      </c>
      <c r="CR17" s="71">
        <v>2000</v>
      </c>
      <c r="CS17" s="71">
        <v>0</v>
      </c>
      <c r="CT17" s="71">
        <v>77000</v>
      </c>
      <c r="CU17" s="71">
        <v>32083.33</v>
      </c>
      <c r="CV17" s="71">
        <v>0</v>
      </c>
      <c r="CW17" s="71">
        <v>0</v>
      </c>
      <c r="CX17" s="71">
        <v>440000</v>
      </c>
      <c r="CY17" s="71">
        <v>151152.44500000001</v>
      </c>
      <c r="CZ17" s="71">
        <v>546396.30000000005</v>
      </c>
      <c r="DA17" s="71">
        <v>25979.422999999999</v>
      </c>
      <c r="DB17" s="71">
        <v>360000</v>
      </c>
      <c r="DC17" s="71">
        <v>121169.121</v>
      </c>
      <c r="DD17" s="71">
        <v>546396.30000000005</v>
      </c>
      <c r="DE17" s="71">
        <v>25979.422999999999</v>
      </c>
      <c r="DF17" s="71">
        <v>25000</v>
      </c>
      <c r="DG17" s="71">
        <v>11405</v>
      </c>
      <c r="DH17" s="71">
        <v>0</v>
      </c>
      <c r="DI17" s="71">
        <v>0</v>
      </c>
      <c r="DJ17" s="71">
        <f t="shared" si="2"/>
        <v>0</v>
      </c>
      <c r="DK17" s="71">
        <f>DM17+DO17-DQ17</f>
        <v>0</v>
      </c>
      <c r="DL17" s="71">
        <v>515000</v>
      </c>
      <c r="DM17" s="71">
        <v>0</v>
      </c>
      <c r="DN17" s="71">
        <v>0</v>
      </c>
      <c r="DO17" s="71">
        <v>0</v>
      </c>
      <c r="DP17" s="71">
        <v>515000</v>
      </c>
      <c r="DQ17" s="71">
        <v>0</v>
      </c>
    </row>
    <row r="18" spans="2:121" s="73" customFormat="1" ht="22.5" customHeight="1">
      <c r="B18" s="70"/>
      <c r="C18" s="78" t="s">
        <v>136</v>
      </c>
      <c r="D18" s="71">
        <f>SUM(D10:D17)</f>
        <v>15617487.580699999</v>
      </c>
      <c r="E18" s="71">
        <f>SUM(E10:E17)</f>
        <v>4064242.6271000002</v>
      </c>
      <c r="F18" s="71">
        <f>J18+V18+Z18+AD18+AX18+BJ18+CH18+CL18+CX18+DF18+AD1+DL18</f>
        <v>10408779.372900002</v>
      </c>
      <c r="G18" s="71">
        <f>SUM(G10:G17)</f>
        <v>3467571.4397</v>
      </c>
      <c r="H18" s="71">
        <f>SUM(H10:H17)</f>
        <v>6307153.9668000005</v>
      </c>
      <c r="I18" s="71">
        <f>SUM(I10:I17)</f>
        <v>743507.77539999993</v>
      </c>
      <c r="J18" s="71">
        <f t="shared" ref="J18:AL18" si="4">SUM(J10:J17)</f>
        <v>2935624.1439999999</v>
      </c>
      <c r="K18" s="71">
        <f t="shared" ref="K18:Q18" si="5">SUM(K10:K17)</f>
        <v>1193085.5015000002</v>
      </c>
      <c r="L18" s="71">
        <f t="shared" si="5"/>
        <v>1938355.743</v>
      </c>
      <c r="M18" s="71">
        <f t="shared" si="5"/>
        <v>491657.78760000004</v>
      </c>
      <c r="N18" s="71">
        <f t="shared" si="5"/>
        <v>2605408.344</v>
      </c>
      <c r="O18" s="71">
        <f t="shared" si="5"/>
        <v>1059640.2806000002</v>
      </c>
      <c r="P18" s="71">
        <f t="shared" si="5"/>
        <v>481412.05869999999</v>
      </c>
      <c r="Q18" s="71">
        <f t="shared" si="5"/>
        <v>94736.205499999996</v>
      </c>
      <c r="R18" s="71">
        <f t="shared" si="4"/>
        <v>271725.5</v>
      </c>
      <c r="S18" s="71">
        <f t="shared" si="4"/>
        <v>120990.76489999999</v>
      </c>
      <c r="T18" s="71">
        <f>SUM(T10:T17)</f>
        <v>1302943.6842999998</v>
      </c>
      <c r="U18" s="71">
        <f t="shared" si="4"/>
        <v>396622.78210000001</v>
      </c>
      <c r="V18" s="71">
        <f t="shared" si="4"/>
        <v>4500</v>
      </c>
      <c r="W18" s="71">
        <f t="shared" si="4"/>
        <v>175</v>
      </c>
      <c r="X18" s="71">
        <f>SUM(X10:X17)</f>
        <v>2500</v>
      </c>
      <c r="Y18" s="71">
        <f t="shared" si="4"/>
        <v>0</v>
      </c>
      <c r="Z18" s="71">
        <f t="shared" si="4"/>
        <v>0</v>
      </c>
      <c r="AA18" s="71">
        <f t="shared" si="4"/>
        <v>0</v>
      </c>
      <c r="AB18" s="71">
        <f t="shared" si="4"/>
        <v>0</v>
      </c>
      <c r="AC18" s="71">
        <f t="shared" si="4"/>
        <v>0</v>
      </c>
      <c r="AD18" s="71">
        <f t="shared" si="4"/>
        <v>58470</v>
      </c>
      <c r="AE18" s="71">
        <f t="shared" si="4"/>
        <v>9115</v>
      </c>
      <c r="AF18" s="71">
        <f t="shared" si="4"/>
        <v>-2331900.4755000002</v>
      </c>
      <c r="AG18" s="71">
        <f t="shared" si="4"/>
        <v>-29441.077200000003</v>
      </c>
      <c r="AH18" s="71">
        <f t="shared" si="4"/>
        <v>29170</v>
      </c>
      <c r="AI18" s="71">
        <f t="shared" si="4"/>
        <v>9115</v>
      </c>
      <c r="AJ18" s="71">
        <f t="shared" si="4"/>
        <v>715000</v>
      </c>
      <c r="AK18" s="71">
        <f t="shared" si="4"/>
        <v>59426.074000000001</v>
      </c>
      <c r="AL18" s="71">
        <f t="shared" si="4"/>
        <v>3000</v>
      </c>
      <c r="AM18" s="71">
        <f t="shared" ref="AM18:BR18" si="6">SUM(AM10:AM17)</f>
        <v>0</v>
      </c>
      <c r="AN18" s="71">
        <f t="shared" si="6"/>
        <v>146663.79999999999</v>
      </c>
      <c r="AO18" s="71">
        <f>SUM(AO10:AO17)</f>
        <v>41319.214</v>
      </c>
      <c r="AP18" s="71">
        <f t="shared" si="6"/>
        <v>26300</v>
      </c>
      <c r="AQ18" s="71">
        <f t="shared" si="6"/>
        <v>0</v>
      </c>
      <c r="AR18" s="71">
        <f t="shared" si="6"/>
        <v>2592683.8155999999</v>
      </c>
      <c r="AS18" s="71">
        <f t="shared" si="6"/>
        <v>441608.39760000003</v>
      </c>
      <c r="AT18" s="71">
        <f t="shared" si="6"/>
        <v>0</v>
      </c>
      <c r="AU18" s="71">
        <f t="shared" si="6"/>
        <v>0</v>
      </c>
      <c r="AV18" s="71">
        <f t="shared" si="6"/>
        <v>-5786248.0910999998</v>
      </c>
      <c r="AW18" s="71">
        <f t="shared" si="6"/>
        <v>-571794.76280000003</v>
      </c>
      <c r="AX18" s="71">
        <f t="shared" si="6"/>
        <v>615720</v>
      </c>
      <c r="AY18" s="71">
        <f t="shared" si="6"/>
        <v>293947.21230000001</v>
      </c>
      <c r="AZ18" s="71">
        <f t="shared" si="6"/>
        <v>30000</v>
      </c>
      <c r="BA18" s="71">
        <f>SUM(BA10:BA17)</f>
        <v>5563.2</v>
      </c>
      <c r="BB18" s="71">
        <f t="shared" si="6"/>
        <v>615720</v>
      </c>
      <c r="BC18" s="71">
        <f t="shared" si="6"/>
        <v>293947.21230000001</v>
      </c>
      <c r="BD18" s="71">
        <f t="shared" si="6"/>
        <v>30000</v>
      </c>
      <c r="BE18" s="71">
        <f t="shared" si="6"/>
        <v>5563.2</v>
      </c>
      <c r="BF18" s="71">
        <f t="shared" si="6"/>
        <v>0</v>
      </c>
      <c r="BG18" s="71">
        <f t="shared" si="6"/>
        <v>0</v>
      </c>
      <c r="BH18" s="71">
        <f t="shared" si="6"/>
        <v>0</v>
      </c>
      <c r="BI18" s="71">
        <f t="shared" si="6"/>
        <v>0</v>
      </c>
      <c r="BJ18" s="71">
        <f>SUM(BJ10:BJ17)</f>
        <v>1809513.7165999999</v>
      </c>
      <c r="BK18" s="71">
        <f>SUM(BK10:BK17)</f>
        <v>760496.78679999989</v>
      </c>
      <c r="BL18" s="71">
        <f>SUM(BL10:BL17)</f>
        <v>2370302.3992999997</v>
      </c>
      <c r="BM18" s="71">
        <f>SUM(BM10:BM17)</f>
        <v>149117.32799999998</v>
      </c>
      <c r="BN18" s="71">
        <f>SUM(BN10:BN17)</f>
        <v>550500</v>
      </c>
      <c r="BO18" s="71">
        <f t="shared" si="6"/>
        <v>178826.75099999999</v>
      </c>
      <c r="BP18" s="71">
        <f>SUM(BP10:BP17)</f>
        <v>770000</v>
      </c>
      <c r="BQ18" s="71">
        <f>SUM(BQ10:BQ17)</f>
        <v>29326</v>
      </c>
      <c r="BR18" s="71">
        <f t="shared" si="6"/>
        <v>111100</v>
      </c>
      <c r="BS18" s="71">
        <f t="shared" ref="BS18:BU18" si="7">SUM(BS10:BS17)</f>
        <v>35675.235000000001</v>
      </c>
      <c r="BT18" s="71">
        <f t="shared" si="7"/>
        <v>900</v>
      </c>
      <c r="BU18" s="71">
        <f t="shared" si="7"/>
        <v>296</v>
      </c>
      <c r="BV18" s="71">
        <f>SUM(BV10:BV17)</f>
        <v>561129.9166</v>
      </c>
      <c r="BW18" s="71">
        <f>SUM(BW10:BW17)</f>
        <v>244767.63950000002</v>
      </c>
      <c r="BX18" s="71">
        <f>SUM(BX10:BX17)</f>
        <v>1068247.3992999999</v>
      </c>
      <c r="BY18" s="71">
        <f t="shared" ref="BY18:DO18" si="8">SUM(BY10:BY17)</f>
        <v>118849.428</v>
      </c>
      <c r="BZ18" s="71">
        <f>SUM(BZ10:BZ17)</f>
        <v>83873.8</v>
      </c>
      <c r="CA18" s="71">
        <f>SUM(CA10:CA17)</f>
        <v>34482.290800000002</v>
      </c>
      <c r="CB18" s="71">
        <f>SUM(CB10:CB17)</f>
        <v>530500</v>
      </c>
      <c r="CC18" s="71">
        <f t="shared" si="8"/>
        <v>0</v>
      </c>
      <c r="CD18" s="71">
        <f t="shared" si="8"/>
        <v>502910</v>
      </c>
      <c r="CE18" s="71">
        <f>SUM(CE10:CE17)</f>
        <v>266744.87050000002</v>
      </c>
      <c r="CF18" s="71">
        <f t="shared" si="8"/>
        <v>655</v>
      </c>
      <c r="CG18" s="71">
        <f t="shared" si="8"/>
        <v>645.9</v>
      </c>
      <c r="CH18" s="71">
        <f t="shared" si="8"/>
        <v>10000</v>
      </c>
      <c r="CI18" s="71">
        <f t="shared" si="8"/>
        <v>3130</v>
      </c>
      <c r="CJ18" s="71">
        <f t="shared" si="8"/>
        <v>70000</v>
      </c>
      <c r="CK18" s="71">
        <f t="shared" si="8"/>
        <v>0</v>
      </c>
      <c r="CL18" s="71">
        <f>SUM(CL10:CL17)</f>
        <v>551073.91100000008</v>
      </c>
      <c r="CM18" s="71">
        <f>SUM(CM10:CM17)</f>
        <v>214871.0441</v>
      </c>
      <c r="CN18" s="71">
        <f>SUM(CN10:CN17)</f>
        <v>926500</v>
      </c>
      <c r="CO18" s="71">
        <f t="shared" si="8"/>
        <v>17619.451000000001</v>
      </c>
      <c r="CP18" s="71">
        <f t="shared" si="8"/>
        <v>476841.41100000002</v>
      </c>
      <c r="CQ18" s="71">
        <f>SUM(CQ10:CQ17)</f>
        <v>180731.56410000002</v>
      </c>
      <c r="CR18" s="71">
        <f t="shared" si="8"/>
        <v>754000</v>
      </c>
      <c r="CS18" s="71">
        <f t="shared" si="8"/>
        <v>4210</v>
      </c>
      <c r="CT18" s="71">
        <f t="shared" si="8"/>
        <v>351441.41099999996</v>
      </c>
      <c r="CU18" s="71">
        <f t="shared" si="8"/>
        <v>149946.38900000002</v>
      </c>
      <c r="CV18" s="71">
        <f>SUM(CV10:CV17)</f>
        <v>752000</v>
      </c>
      <c r="CW18" s="71">
        <f t="shared" si="8"/>
        <v>4210</v>
      </c>
      <c r="CX18" s="71">
        <f>SUM(CX10:CX17)</f>
        <v>1956168.469</v>
      </c>
      <c r="CY18" s="71">
        <f>SUM(CY10:CY17)</f>
        <v>812951.30700000003</v>
      </c>
      <c r="CZ18" s="71">
        <f t="shared" si="8"/>
        <v>3301396.3</v>
      </c>
      <c r="DA18" s="71">
        <f t="shared" si="8"/>
        <v>108991.086</v>
      </c>
      <c r="DB18" s="71">
        <f>SUM(DB10:DB17)</f>
        <v>1535625</v>
      </c>
      <c r="DC18" s="71">
        <f>SUM(DC10:DC17)</f>
        <v>618835.74100000004</v>
      </c>
      <c r="DD18" s="71">
        <f t="shared" si="8"/>
        <v>3101396.3</v>
      </c>
      <c r="DE18" s="71">
        <f t="shared" si="8"/>
        <v>108991.086</v>
      </c>
      <c r="DF18" s="71">
        <f>SUM(DF10:DF17)</f>
        <v>102870</v>
      </c>
      <c r="DG18" s="71">
        <f>SUM(DG10:DG17)</f>
        <v>32963</v>
      </c>
      <c r="DH18" s="71">
        <f t="shared" si="8"/>
        <v>0</v>
      </c>
      <c r="DI18" s="71">
        <f t="shared" si="8"/>
        <v>0</v>
      </c>
      <c r="DJ18" s="71">
        <f>SUM(DJ10:DJ17)</f>
        <v>1266393.3732999999</v>
      </c>
      <c r="DK18" s="71">
        <f t="shared" si="8"/>
        <v>0</v>
      </c>
      <c r="DL18" s="71">
        <f>SUM(DL10:DL17)</f>
        <v>2364839.1322999997</v>
      </c>
      <c r="DM18" s="71">
        <f>SUM(DM10:DM17)</f>
        <v>146836.58799999999</v>
      </c>
      <c r="DN18" s="71">
        <f t="shared" si="8"/>
        <v>0</v>
      </c>
      <c r="DO18" s="71">
        <f t="shared" si="8"/>
        <v>0</v>
      </c>
      <c r="DP18" s="71">
        <f>SUM(DP10:DP17)</f>
        <v>1098445.7590000001</v>
      </c>
      <c r="DQ18" s="71">
        <f>SUM(DQ10:DQ17)</f>
        <v>146836.58799999999</v>
      </c>
    </row>
    <row r="19" spans="2:121"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</row>
    <row r="20" spans="2:121"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</row>
    <row r="21" spans="2:121"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</row>
    <row r="22" spans="2:121"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</row>
    <row r="23" spans="2:121"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</row>
    <row r="24" spans="2:121"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4"/>
      <c r="CM24" s="74"/>
      <c r="CN24" s="74"/>
      <c r="CO24" s="74"/>
      <c r="CP24" s="74"/>
      <c r="CQ24" s="74"/>
      <c r="CR24" s="74"/>
      <c r="CS24" s="74"/>
      <c r="CT24" s="74"/>
      <c r="CU24" s="74"/>
      <c r="CV24" s="74"/>
      <c r="CW24" s="74"/>
      <c r="CX24" s="74"/>
      <c r="CY24" s="74"/>
      <c r="CZ24" s="74"/>
      <c r="DA24" s="74"/>
      <c r="DB24" s="74"/>
      <c r="DC24" s="74"/>
      <c r="DD24" s="74"/>
      <c r="DE24" s="74"/>
      <c r="DF24" s="74"/>
      <c r="DG24" s="74"/>
      <c r="DH24" s="74"/>
      <c r="DI24" s="74"/>
      <c r="DJ24" s="74"/>
      <c r="DK24" s="74"/>
      <c r="DL24" s="74"/>
      <c r="DM24" s="74"/>
      <c r="DN24" s="74"/>
      <c r="DO24" s="74"/>
      <c r="DP24" s="74"/>
      <c r="DQ24" s="74"/>
    </row>
    <row r="25" spans="2:121"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</row>
    <row r="26" spans="2:121"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</row>
    <row r="27" spans="2:121"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</row>
    <row r="28" spans="2:121"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</row>
    <row r="29" spans="2:121"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</row>
    <row r="30" spans="2:121"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</row>
    <row r="31" spans="2:121"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</row>
    <row r="32" spans="2:121"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</row>
    <row r="33" spans="4:121"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</row>
    <row r="34" spans="4:121"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</row>
    <row r="35" spans="4:121"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</row>
    <row r="36" spans="4:121"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</row>
    <row r="37" spans="4:121"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</row>
    <row r="38" spans="4:121"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</row>
    <row r="39" spans="4:121"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</row>
    <row r="40" spans="4:121"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</row>
    <row r="41" spans="4:121"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</row>
    <row r="42" spans="4:121"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  <c r="DB42" s="74"/>
      <c r="DC42" s="74"/>
      <c r="DD42" s="74"/>
      <c r="DE42" s="74"/>
      <c r="DF42" s="74"/>
      <c r="DG42" s="74"/>
      <c r="DH42" s="74"/>
      <c r="DI42" s="74"/>
      <c r="DJ42" s="74"/>
      <c r="DK42" s="74"/>
      <c r="DL42" s="74"/>
      <c r="DM42" s="74"/>
      <c r="DN42" s="74"/>
      <c r="DO42" s="74"/>
      <c r="DP42" s="74"/>
      <c r="DQ42" s="74"/>
    </row>
    <row r="43" spans="4:121"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</row>
    <row r="44" spans="4:121"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  <c r="DA44" s="74"/>
      <c r="DB44" s="74"/>
      <c r="DC44" s="74"/>
      <c r="DD44" s="74"/>
      <c r="DE44" s="74"/>
      <c r="DF44" s="74"/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</row>
    <row r="45" spans="4:121"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</row>
    <row r="46" spans="4:121"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</row>
    <row r="47" spans="4:121"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</row>
    <row r="48" spans="4:121"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</row>
    <row r="49" spans="4:121"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</row>
    <row r="50" spans="4:121"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  <c r="CG50" s="74"/>
      <c r="CH50" s="74"/>
      <c r="CI50" s="74"/>
      <c r="CJ50" s="74"/>
      <c r="CK50" s="74"/>
      <c r="CL50" s="74"/>
      <c r="CM50" s="74"/>
      <c r="CN50" s="74"/>
      <c r="CO50" s="74"/>
      <c r="CP50" s="74"/>
      <c r="CQ50" s="74"/>
      <c r="CR50" s="74"/>
      <c r="CS50" s="74"/>
      <c r="CT50" s="74"/>
      <c r="CU50" s="74"/>
      <c r="CV50" s="74"/>
      <c r="CW50" s="74"/>
      <c r="CX50" s="74"/>
      <c r="CY50" s="74"/>
      <c r="CZ50" s="74"/>
      <c r="DA50" s="74"/>
      <c r="DB50" s="74"/>
      <c r="DC50" s="74"/>
      <c r="DD50" s="74"/>
      <c r="DE50" s="74"/>
      <c r="DF50" s="74"/>
      <c r="DG50" s="74"/>
      <c r="DH50" s="74"/>
      <c r="DI50" s="74"/>
      <c r="DJ50" s="74"/>
      <c r="DK50" s="74"/>
      <c r="DL50" s="74"/>
      <c r="DM50" s="74"/>
      <c r="DN50" s="74"/>
      <c r="DO50" s="74"/>
      <c r="DP50" s="74"/>
      <c r="DQ50" s="74"/>
    </row>
    <row r="51" spans="4:121"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</row>
    <row r="52" spans="4:121"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  <c r="DA52" s="74"/>
      <c r="DB52" s="74"/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</row>
    <row r="53" spans="4:121"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</row>
    <row r="54" spans="4:121"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</row>
  </sheetData>
  <protectedRanges>
    <protectedRange sqref="C10:C18" name="Range3"/>
    <protectedRange sqref="J18:DQ18 J10:DI17" name="Range1"/>
    <protectedRange sqref="DL10:DQ17" name="Range2"/>
  </protectedRanges>
  <mergeCells count="97">
    <mergeCell ref="DH7:DI7"/>
    <mergeCell ref="DJ7:DK7"/>
    <mergeCell ref="DL7:DM7"/>
    <mergeCell ref="DN7:DO7"/>
    <mergeCell ref="DP7:DQ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AP6:AS6"/>
    <mergeCell ref="BJ7:BK7"/>
    <mergeCell ref="AN7:AO7"/>
    <mergeCell ref="D7:E7"/>
    <mergeCell ref="F7:G7"/>
    <mergeCell ref="H7:I7"/>
    <mergeCell ref="J7:K7"/>
    <mergeCell ref="L7:M7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R6:U6"/>
    <mergeCell ref="Z5:AC6"/>
    <mergeCell ref="AL6:AO6"/>
    <mergeCell ref="AF7:AG7"/>
    <mergeCell ref="AH7:AI7"/>
    <mergeCell ref="AJ7:AK7"/>
    <mergeCell ref="AH5:AI5"/>
    <mergeCell ref="AH6:AK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AT6:AW6"/>
    <mergeCell ref="N6:Q6"/>
    <mergeCell ref="CP6:CS6"/>
    <mergeCell ref="BR6:BU6"/>
    <mergeCell ref="BF6:BI6"/>
    <mergeCell ref="CH5:CK6"/>
    <mergeCell ref="DB6:DE6"/>
    <mergeCell ref="AX5:BA6"/>
    <mergeCell ref="BJ5:BM6"/>
    <mergeCell ref="CB5:CG5"/>
    <mergeCell ref="BB6:BE6"/>
    <mergeCell ref="BN6:BQ6"/>
    <mergeCell ref="CD6:CG6"/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CL5:CO6"/>
    <mergeCell ref="CX5:D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2024-11-20T08:09:41Z</cp:lastPrinted>
  <dcterms:created xsi:type="dcterms:W3CDTF">2002-03-15T09:46:46Z</dcterms:created>
  <dcterms:modified xsi:type="dcterms:W3CDTF">2025-07-04T07:55:13Z</dcterms:modified>
</cp:coreProperties>
</file>