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gela Piloyan\Desktop\hashvetv verjn\2024թ.-ի 2-րդ եռամսյակ\"/>
    </mc:Choice>
  </mc:AlternateContent>
  <xr:revisionPtr revIDLastSave="0" documentId="13_ncr:1_{AEBA6482-30ED-4FB7-BC3E-4454845FB1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2-րդ եռամսյակ" sheetId="7" r:id="rId1"/>
    <sheet name="Արագածոտն" sheetId="64" r:id="rId2"/>
    <sheet name="Արարատ" sheetId="57" r:id="rId3"/>
    <sheet name="Արմավիր" sheetId="63" r:id="rId4"/>
    <sheet name="Գեղարքունիք" sheetId="59" r:id="rId5"/>
    <sheet name="Լոռի" sheetId="62" r:id="rId6"/>
    <sheet name="Շիրակ" sheetId="66" r:id="rId7"/>
    <sheet name="Կոտայք" sheetId="60" r:id="rId8"/>
    <sheet name="Սյունիք" sheetId="58" r:id="rId9"/>
    <sheet name="Վայոց ձոր" sheetId="61" r:id="rId10"/>
    <sheet name="Տավուշ" sheetId="6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7" l="1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D75" i="65"/>
  <c r="E75" i="65"/>
  <c r="G75" i="65"/>
  <c r="I75" i="65"/>
  <c r="M75" i="65"/>
  <c r="P75" i="65"/>
  <c r="O75" i="65"/>
  <c r="N75" i="65"/>
  <c r="N5" i="65"/>
  <c r="L75" i="65"/>
  <c r="K75" i="65"/>
  <c r="J75" i="65"/>
  <c r="H75" i="65"/>
  <c r="F75" i="65"/>
  <c r="C75" i="65"/>
  <c r="P151" i="58"/>
  <c r="O151" i="58"/>
  <c r="N151" i="58"/>
  <c r="M151" i="58"/>
  <c r="L151" i="58"/>
  <c r="K151" i="58"/>
  <c r="J151" i="58"/>
  <c r="I151" i="58"/>
  <c r="H151" i="58"/>
  <c r="G151" i="58"/>
  <c r="F151" i="58"/>
  <c r="E151" i="58"/>
  <c r="D151" i="58"/>
  <c r="C151" i="58"/>
  <c r="P80" i="60"/>
  <c r="O80" i="60"/>
  <c r="N80" i="60"/>
  <c r="M80" i="60"/>
  <c r="L80" i="60"/>
  <c r="K80" i="60"/>
  <c r="J80" i="60"/>
  <c r="I80" i="60"/>
  <c r="H80" i="60"/>
  <c r="G80" i="60"/>
  <c r="F80" i="60"/>
  <c r="E80" i="60"/>
  <c r="D80" i="60"/>
  <c r="C80" i="60"/>
  <c r="O101" i="59"/>
  <c r="N101" i="59"/>
  <c r="P101" i="59"/>
  <c r="M101" i="59"/>
  <c r="L101" i="59"/>
  <c r="K101" i="59"/>
  <c r="J101" i="59"/>
  <c r="I101" i="59"/>
  <c r="H101" i="59"/>
  <c r="G101" i="59"/>
  <c r="F101" i="59"/>
  <c r="E101" i="59"/>
  <c r="D101" i="59"/>
  <c r="C101" i="59"/>
  <c r="P107" i="57"/>
  <c r="O107" i="57"/>
  <c r="N107" i="57"/>
  <c r="M107" i="57"/>
  <c r="L107" i="57"/>
  <c r="K107" i="57"/>
  <c r="J107" i="57"/>
  <c r="I107" i="57"/>
  <c r="H107" i="57"/>
  <c r="G107" i="57"/>
  <c r="F107" i="57"/>
  <c r="E107" i="57"/>
  <c r="D107" i="57"/>
  <c r="C107" i="57"/>
  <c r="I7" i="66"/>
  <c r="J7" i="66"/>
  <c r="C25" i="66"/>
  <c r="D25" i="66"/>
  <c r="E25" i="66"/>
  <c r="F25" i="66"/>
  <c r="G25" i="66"/>
  <c r="H25" i="66"/>
  <c r="K25" i="66"/>
  <c r="L25" i="66"/>
  <c r="M25" i="66"/>
  <c r="N25" i="66"/>
  <c r="O25" i="66"/>
  <c r="D61" i="66"/>
  <c r="G61" i="66"/>
  <c r="H61" i="66"/>
  <c r="N61" i="66"/>
  <c r="C114" i="66"/>
  <c r="D114" i="66"/>
  <c r="E114" i="66"/>
  <c r="F114" i="66"/>
  <c r="G114" i="66"/>
  <c r="H114" i="66"/>
  <c r="N114" i="66"/>
  <c r="C47" i="65" l="1"/>
  <c r="D47" i="65"/>
  <c r="F47" i="65"/>
  <c r="G47" i="65"/>
  <c r="H47" i="65"/>
  <c r="I47" i="65"/>
  <c r="J47" i="65"/>
  <c r="K47" i="65"/>
  <c r="L47" i="65"/>
  <c r="M47" i="65"/>
  <c r="N47" i="65"/>
  <c r="O47" i="65"/>
  <c r="P47" i="65"/>
  <c r="E48" i="65"/>
  <c r="E47" i="65" s="1"/>
  <c r="C98" i="64" l="1"/>
  <c r="D98" i="64"/>
  <c r="E98" i="64"/>
  <c r="F98" i="64"/>
  <c r="G98" i="64"/>
  <c r="H98" i="64"/>
  <c r="I98" i="64"/>
  <c r="J98" i="64"/>
  <c r="K98" i="64"/>
  <c r="L98" i="64"/>
  <c r="M98" i="64"/>
  <c r="N98" i="64"/>
  <c r="O98" i="64"/>
  <c r="P98" i="64"/>
  <c r="C52" i="63" l="1"/>
  <c r="D52" i="63"/>
  <c r="E52" i="63"/>
  <c r="F52" i="63"/>
  <c r="G52" i="63"/>
  <c r="H52" i="63"/>
  <c r="I52" i="63"/>
  <c r="J52" i="63"/>
  <c r="K52" i="63"/>
  <c r="L52" i="63"/>
  <c r="M52" i="63"/>
  <c r="N52" i="63"/>
  <c r="O52" i="63"/>
  <c r="P52" i="63"/>
  <c r="K62" i="63"/>
  <c r="O136" i="62"/>
  <c r="O154" i="62" s="1"/>
  <c r="C154" i="62"/>
  <c r="D154" i="62"/>
  <c r="E154" i="62"/>
  <c r="F154" i="62"/>
  <c r="G154" i="62"/>
  <c r="H154" i="62"/>
  <c r="I154" i="62"/>
  <c r="J154" i="62"/>
  <c r="K154" i="62"/>
  <c r="L154" i="62"/>
  <c r="M154" i="62"/>
  <c r="N154" i="62"/>
  <c r="P154" i="62"/>
  <c r="C5" i="61" l="1"/>
  <c r="D5" i="61"/>
  <c r="E5" i="61"/>
  <c r="F5" i="61"/>
  <c r="G5" i="61"/>
  <c r="H5" i="61"/>
  <c r="I5" i="61"/>
  <c r="J5" i="61"/>
  <c r="K5" i="61"/>
  <c r="L5" i="61"/>
  <c r="M5" i="61"/>
  <c r="N5" i="61"/>
  <c r="O5" i="61"/>
  <c r="P5" i="61"/>
  <c r="C11" i="61"/>
  <c r="D11" i="61"/>
  <c r="E11" i="61"/>
  <c r="F11" i="61"/>
  <c r="G11" i="61"/>
  <c r="G55" i="61" s="1"/>
  <c r="H11" i="61"/>
  <c r="I11" i="61"/>
  <c r="J11" i="61"/>
  <c r="K11" i="61"/>
  <c r="L11" i="61"/>
  <c r="M11" i="61"/>
  <c r="N11" i="61"/>
  <c r="O11" i="61"/>
  <c r="O55" i="61" s="1"/>
  <c r="P11" i="61"/>
  <c r="C28" i="61"/>
  <c r="D28" i="61"/>
  <c r="E28" i="61"/>
  <c r="F28" i="61"/>
  <c r="G28" i="61"/>
  <c r="H28" i="61"/>
  <c r="I28" i="61"/>
  <c r="J28" i="61"/>
  <c r="K28" i="61"/>
  <c r="L28" i="61"/>
  <c r="M28" i="61"/>
  <c r="N28" i="61"/>
  <c r="O28" i="61"/>
  <c r="P28" i="61"/>
  <c r="C32" i="61"/>
  <c r="D32" i="61"/>
  <c r="E32" i="61"/>
  <c r="F32" i="61"/>
  <c r="G32" i="61"/>
  <c r="H32" i="61"/>
  <c r="I32" i="61"/>
  <c r="J32" i="61"/>
  <c r="K32" i="61"/>
  <c r="L32" i="61"/>
  <c r="M32" i="61"/>
  <c r="N32" i="61"/>
  <c r="O32" i="61"/>
  <c r="P32" i="61"/>
  <c r="C42" i="61"/>
  <c r="D42" i="61"/>
  <c r="E42" i="61"/>
  <c r="F42" i="61"/>
  <c r="G42" i="61"/>
  <c r="H42" i="61"/>
  <c r="I42" i="61"/>
  <c r="J42" i="61"/>
  <c r="K42" i="61"/>
  <c r="L42" i="61"/>
  <c r="M42" i="61"/>
  <c r="N42" i="61"/>
  <c r="O42" i="61"/>
  <c r="P42" i="61"/>
  <c r="H55" i="61"/>
  <c r="P55" i="61"/>
  <c r="L55" i="61" l="1"/>
  <c r="D55" i="61"/>
  <c r="K55" i="61"/>
  <c r="C55" i="61"/>
  <c r="N55" i="61"/>
  <c r="J55" i="61"/>
  <c r="F55" i="61"/>
  <c r="M55" i="61"/>
  <c r="I55" i="61"/>
  <c r="E55" i="61"/>
  <c r="C5" i="59"/>
  <c r="D5" i="59"/>
  <c r="G5" i="59"/>
  <c r="H5" i="59"/>
  <c r="I5" i="59"/>
  <c r="J5" i="59"/>
  <c r="K5" i="59"/>
  <c r="L5" i="59"/>
  <c r="M5" i="59"/>
  <c r="N5" i="59"/>
  <c r="O5" i="59"/>
  <c r="P5" i="59"/>
  <c r="C83" i="59"/>
  <c r="D83" i="59"/>
  <c r="E83" i="59"/>
  <c r="F83" i="59"/>
  <c r="G83" i="59"/>
  <c r="H83" i="59"/>
  <c r="I83" i="59"/>
  <c r="J83" i="59"/>
  <c r="L83" i="59"/>
  <c r="N83" i="59"/>
  <c r="O83" i="59"/>
  <c r="P83" i="59"/>
  <c r="C5" i="58" l="1"/>
  <c r="D5" i="58"/>
  <c r="E5" i="58"/>
  <c r="F5" i="58"/>
  <c r="G5" i="58"/>
  <c r="H5" i="58"/>
  <c r="I5" i="58"/>
  <c r="J5" i="58"/>
  <c r="K5" i="58"/>
  <c r="L5" i="58"/>
  <c r="M5" i="58"/>
  <c r="N5" i="58"/>
  <c r="C19" i="58"/>
  <c r="D19" i="58"/>
  <c r="E19" i="58"/>
  <c r="F19" i="58"/>
  <c r="G19" i="58"/>
  <c r="H19" i="58"/>
  <c r="I19" i="58"/>
  <c r="J19" i="58"/>
  <c r="K19" i="58"/>
  <c r="L19" i="58"/>
  <c r="M19" i="58"/>
  <c r="N19" i="58"/>
  <c r="O19" i="58"/>
  <c r="C59" i="58"/>
  <c r="D59" i="58"/>
  <c r="E59" i="58"/>
  <c r="F59" i="58"/>
  <c r="G59" i="58"/>
  <c r="H59" i="58"/>
  <c r="I59" i="58"/>
  <c r="J59" i="58"/>
  <c r="K59" i="58"/>
  <c r="L59" i="58"/>
  <c r="M59" i="58"/>
  <c r="N59" i="58"/>
  <c r="O59" i="58"/>
  <c r="C75" i="58"/>
  <c r="D75" i="58"/>
  <c r="E75" i="58"/>
  <c r="F75" i="58"/>
  <c r="G75" i="58"/>
  <c r="H75" i="58"/>
  <c r="I75" i="58"/>
  <c r="J75" i="58"/>
  <c r="K75" i="58"/>
  <c r="L75" i="58"/>
  <c r="M75" i="58"/>
  <c r="N75" i="58"/>
  <c r="O75" i="58"/>
  <c r="C112" i="58"/>
  <c r="D112" i="58"/>
  <c r="E112" i="58"/>
  <c r="F112" i="58"/>
  <c r="G112" i="58"/>
  <c r="H112" i="58"/>
  <c r="I112" i="58"/>
  <c r="J112" i="58"/>
  <c r="K112" i="58"/>
  <c r="L112" i="58"/>
  <c r="M112" i="58"/>
  <c r="N112" i="58"/>
  <c r="O112" i="58"/>
  <c r="C121" i="58"/>
  <c r="D121" i="58"/>
  <c r="E121" i="58"/>
  <c r="F121" i="58"/>
  <c r="G121" i="58"/>
  <c r="H121" i="58"/>
  <c r="I121" i="58"/>
  <c r="J121" i="58"/>
  <c r="K121" i="58"/>
  <c r="L121" i="58"/>
  <c r="M121" i="58"/>
  <c r="N121" i="58"/>
  <c r="O121" i="58"/>
  <c r="C129" i="58"/>
  <c r="D129" i="58"/>
  <c r="E129" i="58"/>
  <c r="F129" i="58"/>
  <c r="G129" i="58"/>
  <c r="H129" i="58"/>
  <c r="I129" i="58"/>
  <c r="J129" i="58"/>
  <c r="K129" i="58"/>
  <c r="L129" i="58"/>
  <c r="M129" i="58"/>
  <c r="N129" i="58"/>
  <c r="O129" i="58"/>
  <c r="M83" i="59"/>
  <c r="C63" i="66"/>
</calcChain>
</file>

<file path=xl/sharedStrings.xml><?xml version="1.0" encoding="utf-8"?>
<sst xmlns="http://schemas.openxmlformats.org/spreadsheetml/2006/main" count="1372" uniqueCount="984">
  <si>
    <t>№№</t>
  </si>
  <si>
    <t>Համայնք</t>
  </si>
  <si>
    <t>10.000 և ավելի բնակիչ ունեցող համայնքների համար՝ ավագանու հրապարակային  նիստերի առցանց հեռարձակումների քանակը</t>
  </si>
  <si>
    <t>Բնակության վայրի վերաբերյալ տրված տեղեկանքների քանակը</t>
  </si>
  <si>
    <t>Ընտանիքի կազմի վերաբերյալ տրված տեղեկանքների քանակը</t>
  </si>
  <si>
    <t>Ազատ ոճի տեղեկանքների քանակը</t>
  </si>
  <si>
    <t>Հողի հարկի վերաբերյալ տրված տեղեկանքների քանակը</t>
  </si>
  <si>
    <t>ՀԿՏՀ-ի միջոցով բնակավայրերի վարչական ղեկավարներին տրված հանձնարարականների քանակը</t>
  </si>
  <si>
    <t xml:space="preserve">Գույքահարկի վերաբերյալ տրված տեղեկանքների (զրոյական) քանակը </t>
  </si>
  <si>
    <t>Հողի և անասնագլխաքանակի վերաբերյալ տրված տեղեկանքների քանակը</t>
  </si>
  <si>
    <t>Քաղաքացիներից ստացված դիմումների քանակը</t>
  </si>
  <si>
    <t>Դիմումներին ի պատասխան ուղարկված գրությունների քանակը</t>
  </si>
  <si>
    <t>ՀԿՏՀ-ի միջոցով մարզպետարան առաքված՝ համայնքի ավագանու և համայնքի որոշումների ընդհանուր քանակը</t>
  </si>
  <si>
    <t>ՀԿՏՀ-ով գրանցված մտից գրությունների քանակը</t>
  </si>
  <si>
    <t>ՀԿՏՀ-ով առաքված ելից գրությունների քանակը</t>
  </si>
  <si>
    <t>ՀԿՏՀ-ում գրանցված՝ խորհրդակցությունների արձանագրությունների քանակը</t>
  </si>
  <si>
    <t>Սարալանջ</t>
  </si>
  <si>
    <t>Ագարակ</t>
  </si>
  <si>
    <t>Նորաշեն</t>
  </si>
  <si>
    <t>Կաթնառատ</t>
  </si>
  <si>
    <t>Շիրակ</t>
  </si>
  <si>
    <t>Արագածոտն</t>
  </si>
  <si>
    <t>Արարատ</t>
  </si>
  <si>
    <t>Գեղարքունիք</t>
  </si>
  <si>
    <t>Կոտայք</t>
  </si>
  <si>
    <t>Լոռի</t>
  </si>
  <si>
    <t>Սյունիք</t>
  </si>
  <si>
    <t>Տավուշ</t>
  </si>
  <si>
    <t>Վայոց Ձոր</t>
  </si>
  <si>
    <t>Ջրաշեն</t>
  </si>
  <si>
    <t>Փամբակ</t>
  </si>
  <si>
    <t>Ձորագյուղ</t>
  </si>
  <si>
    <t>Շահումյան</t>
  </si>
  <si>
    <t>Արմավիր</t>
  </si>
  <si>
    <r>
      <t xml:space="preserve">ՏԵՂԵԿԱՏՎՈՒԹՅՈՒՆ
ՀՀ մարզերի խոշորացված համայնքների ՏԻՄ-երի և համայնքապետարանների աշխատակազմերի կողմից </t>
    </r>
    <r>
      <rPr>
        <b/>
        <i/>
        <u/>
        <sz val="12"/>
        <rFont val="GHEA Grapalat"/>
        <family val="3"/>
      </rPr>
      <t>էլեկտրոնային</t>
    </r>
    <r>
      <rPr>
        <b/>
        <sz val="12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</si>
  <si>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ԸՆԴԱՄԵՆԸ՝</t>
  </si>
  <si>
    <t>Այգեձոր</t>
  </si>
  <si>
    <t>Լուսաշող</t>
  </si>
  <si>
    <t>Լանջանիստ</t>
  </si>
  <si>
    <t>Շաղափ</t>
  </si>
  <si>
    <t>Ուրցաձոր</t>
  </si>
  <si>
    <t>Դաշտաքար</t>
  </si>
  <si>
    <t>Գոռավան</t>
  </si>
  <si>
    <t>Վանաշեն</t>
  </si>
  <si>
    <t>Սիսավան</t>
  </si>
  <si>
    <t>Արալեզ</t>
  </si>
  <si>
    <t>Այգավան</t>
  </si>
  <si>
    <t>Ոսկետափ</t>
  </si>
  <si>
    <t>Եղեգնավան</t>
  </si>
  <si>
    <t>Նոր Կյանք</t>
  </si>
  <si>
    <t>Գինեվետ</t>
  </si>
  <si>
    <t>Նոր Ուղի</t>
  </si>
  <si>
    <t>Լուսառատ</t>
  </si>
  <si>
    <t>Փոքր Վեդի</t>
  </si>
  <si>
    <t>Տափերական</t>
  </si>
  <si>
    <t>Վեդի</t>
  </si>
  <si>
    <t>Սիփանիկ</t>
  </si>
  <si>
    <t>Սիս</t>
  </si>
  <si>
    <t>Սայաթ Նովա</t>
  </si>
  <si>
    <t>Ռանչպար</t>
  </si>
  <si>
    <t>Ջրահովիտ</t>
  </si>
  <si>
    <t>Նորամարգ</t>
  </si>
  <si>
    <t>Նորաբաց</t>
  </si>
  <si>
    <t>Նոր Կյուրին</t>
  </si>
  <si>
    <t>Նոր-Խարբերդ</t>
  </si>
  <si>
    <t>Նիզամի</t>
  </si>
  <si>
    <t>Մարմարաշեն</t>
  </si>
  <si>
    <t>Ղուկասավան</t>
  </si>
  <si>
    <t>Հովտաշատ</t>
  </si>
  <si>
    <t>Հայանիստ</t>
  </si>
  <si>
    <t>Խաչփար</t>
  </si>
  <si>
    <t>Զորակ</t>
  </si>
  <si>
    <t>Դարբնիկ</t>
  </si>
  <si>
    <t>Դարակերտ</t>
  </si>
  <si>
    <t>Դաշտավան</t>
  </si>
  <si>
    <t>Գետափնյա</t>
  </si>
  <si>
    <t>Գեղանիստ</t>
  </si>
  <si>
    <t>Արևաբույր</t>
  </si>
  <si>
    <t>Արգավանդ</t>
  </si>
  <si>
    <t>Արբաթ</t>
  </si>
  <si>
    <t>Այնթապ</t>
  </si>
  <si>
    <t>Ազատաշեն</t>
  </si>
  <si>
    <t>ք․ Մասիս</t>
  </si>
  <si>
    <t xml:space="preserve">Մասիս համայնք  </t>
  </si>
  <si>
    <t>Վարդաշատ</t>
  </si>
  <si>
    <t>Զանգակատուն</t>
  </si>
  <si>
    <t>Լանջառ</t>
  </si>
  <si>
    <t>ՈՒրցալանջ</t>
  </si>
  <si>
    <t>Պարույր Սեվակ</t>
  </si>
  <si>
    <t>Երասխ</t>
  </si>
  <si>
    <t>Արմաշ</t>
  </si>
  <si>
    <t>Սուրենավան</t>
  </si>
  <si>
    <t>Նոյակերտ</t>
  </si>
  <si>
    <t>Ավշար</t>
  </si>
  <si>
    <t>գ.Արարատ</t>
  </si>
  <si>
    <t>ք.Արարատ</t>
  </si>
  <si>
    <t>Արարատ համայնք</t>
  </si>
  <si>
    <t>Քաղցրաշեն</t>
  </si>
  <si>
    <t>Վ.Արտաշատ</t>
  </si>
  <si>
    <t>Վարդաշեն</t>
  </si>
  <si>
    <t>Ոստան</t>
  </si>
  <si>
    <t>Նշավան</t>
  </si>
  <si>
    <t>Նարեկ</t>
  </si>
  <si>
    <t>Մրգավետ</t>
  </si>
  <si>
    <t>Մրգավան</t>
  </si>
  <si>
    <t>Մրգանուշ</t>
  </si>
  <si>
    <t>Մխչյան</t>
  </si>
  <si>
    <t>Մասիս</t>
  </si>
  <si>
    <t>Հովտաշեն</t>
  </si>
  <si>
    <t>Հնաբերդ</t>
  </si>
  <si>
    <t>Կանաչուտ</t>
  </si>
  <si>
    <t>Լանջազատ</t>
  </si>
  <si>
    <t>Դվին</t>
  </si>
  <si>
    <t>Դիմիտրով</t>
  </si>
  <si>
    <t>Դիտակ</t>
  </si>
  <si>
    <t>Դեղձուտ</t>
  </si>
  <si>
    <t>Դալար</t>
  </si>
  <si>
    <t>Գետազատ</t>
  </si>
  <si>
    <t>Բուրաստան</t>
  </si>
  <si>
    <t xml:space="preserve">Բյուրավան </t>
  </si>
  <si>
    <t>Բերքանուշ</t>
  </si>
  <si>
    <t>Բերդիկ</t>
  </si>
  <si>
    <t>Բարձրաշեն</t>
  </si>
  <si>
    <t>Բաղրամյան</t>
  </si>
  <si>
    <t>Արևշատ</t>
  </si>
  <si>
    <t xml:space="preserve">Արաքսավան </t>
  </si>
  <si>
    <t>Այգեպատ</t>
  </si>
  <si>
    <t>Այգեստան</t>
  </si>
  <si>
    <t>Այգեզարդ</t>
  </si>
  <si>
    <t>Ազատավան</t>
  </si>
  <si>
    <t>Աբովյան</t>
  </si>
  <si>
    <t>ք․ Արտաշատ</t>
  </si>
  <si>
    <t>Արտաշատ Համայնք</t>
  </si>
  <si>
    <r>
      <t xml:space="preserve">ՏԵՂԵԿԱՏՎՈՒԹՅՈՒՆ
ՀՀ  Արարատի մարզի խոշորացված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</si>
  <si>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Սպանդարյան</t>
  </si>
  <si>
    <t>Հարթաշեն</t>
  </si>
  <si>
    <t>Ջրառատ</t>
  </si>
  <si>
    <t>Ակունք</t>
  </si>
  <si>
    <t>Գեղադիր</t>
  </si>
  <si>
    <t>Ծովասար</t>
  </si>
  <si>
    <t>Երանոս</t>
  </si>
  <si>
    <t>Գեղհովիտ</t>
  </si>
  <si>
    <t>Մադինա</t>
  </si>
  <si>
    <t>Վարդաձոր</t>
  </si>
  <si>
    <t>Վերին Գետաշեն</t>
  </si>
  <si>
    <t>Ներքին Գետաշեն</t>
  </si>
  <si>
    <t>Ծակքար</t>
  </si>
  <si>
    <t>Լիճք</t>
  </si>
  <si>
    <t>Վաղաշեն</t>
  </si>
  <si>
    <t>Աստղաձոր</t>
  </si>
  <si>
    <t>Զոլաքար</t>
  </si>
  <si>
    <t>Վարդենիկ</t>
  </si>
  <si>
    <t>Ծովինար</t>
  </si>
  <si>
    <t>Արծվանիստ</t>
  </si>
  <si>
    <t xml:space="preserve">Մարտունի </t>
  </si>
  <si>
    <t>Մարտունի համայնք</t>
  </si>
  <si>
    <t>Լանջաղբյուր</t>
  </si>
  <si>
    <t xml:space="preserve">Ծաղկաշեն </t>
  </si>
  <si>
    <t xml:space="preserve">Սարուխան </t>
  </si>
  <si>
    <t>Գանձակ</t>
  </si>
  <si>
    <t>Լճափ</t>
  </si>
  <si>
    <t>Ծովազարդ</t>
  </si>
  <si>
    <t>Հայրավանք</t>
  </si>
  <si>
    <t>Բերդկունք</t>
  </si>
  <si>
    <t>Կարմիրգյուղ</t>
  </si>
  <si>
    <t>Նորատուս</t>
  </si>
  <si>
    <t>Գավառ</t>
  </si>
  <si>
    <t>Գավառ համայնք</t>
  </si>
  <si>
    <t>Ախպրաձոր</t>
  </si>
  <si>
    <t>Մաքենիս</t>
  </si>
  <si>
    <t>Լճավան</t>
  </si>
  <si>
    <t>Կարճաղբյուր</t>
  </si>
  <si>
    <t>Ծովակ</t>
  </si>
  <si>
    <t>Վանևան</t>
  </si>
  <si>
    <t>Տորֆավան</t>
  </si>
  <si>
    <t>Գեղաքար</t>
  </si>
  <si>
    <t>Լուսակունք</t>
  </si>
  <si>
    <t>Խաչաղբյուր</t>
  </si>
  <si>
    <t>Ներքին Շորժա</t>
  </si>
  <si>
    <t>անաս, հող</t>
  </si>
  <si>
    <t>Վերին Շորժա</t>
  </si>
  <si>
    <t>Այրք</t>
  </si>
  <si>
    <t>Գեղամաբակ</t>
  </si>
  <si>
    <t>Շատջրեք</t>
  </si>
  <si>
    <t>Շատվան</t>
  </si>
  <si>
    <t>Ջաղացաձոր</t>
  </si>
  <si>
    <t>Նորաբակ</t>
  </si>
  <si>
    <t>Կութ</t>
  </si>
  <si>
    <t>Ազատ</t>
  </si>
  <si>
    <t>Սոթք</t>
  </si>
  <si>
    <t>Տրետուք</t>
  </si>
  <si>
    <t>Կուտական</t>
  </si>
  <si>
    <t>Կախակն</t>
  </si>
  <si>
    <t>Արփունք</t>
  </si>
  <si>
    <t>Մ.Մասրիկ</t>
  </si>
  <si>
    <t>Փ.Մասրիկ</t>
  </si>
  <si>
    <t>Նորակերտ</t>
  </si>
  <si>
    <t>Գեղամասար</t>
  </si>
  <si>
    <t>Ավազան</t>
  </si>
  <si>
    <t>Արեգունի</t>
  </si>
  <si>
    <t>Դարանակ</t>
  </si>
  <si>
    <t>Վարդենիս  համայնք</t>
  </si>
  <si>
    <t>Գեղամավան</t>
  </si>
  <si>
    <t>Վարսեր</t>
  </si>
  <si>
    <t xml:space="preserve">Սեմյոնովկա </t>
  </si>
  <si>
    <t xml:space="preserve">Նորաշեն </t>
  </si>
  <si>
    <t xml:space="preserve">Լճաշեն </t>
  </si>
  <si>
    <t>Դդմաշեն</t>
  </si>
  <si>
    <t>Ծովագյուղ</t>
  </si>
  <si>
    <t>Ծաղկունք</t>
  </si>
  <si>
    <t>Զովաբեր</t>
  </si>
  <si>
    <t>Չկալովկա</t>
  </si>
  <si>
    <t>Սևան</t>
  </si>
  <si>
    <t>Բնակավայրեր</t>
  </si>
  <si>
    <t xml:space="preserve"> Համայնք / Սևան</t>
  </si>
  <si>
    <t>Ծափաթաղ բնակավայր</t>
  </si>
  <si>
    <t>Արտանիշ բնակավայր</t>
  </si>
  <si>
    <t>Ջիլ բնակավայր</t>
  </si>
  <si>
    <t>Աղբերք բնակավայր</t>
  </si>
  <si>
    <t>Դրախտիկ բնակավայր</t>
  </si>
  <si>
    <t>Շողակաթ բնակավայր</t>
  </si>
  <si>
    <t xml:space="preserve">Անտառամեջ բնակավայր </t>
  </si>
  <si>
    <t xml:space="preserve">Ձորավանք բնակավայր </t>
  </si>
  <si>
    <t xml:space="preserve"> </t>
  </si>
  <si>
    <t>Կալավան բնակավայր</t>
  </si>
  <si>
    <t xml:space="preserve">Դպրաբակ բնակավայր </t>
  </si>
  <si>
    <t xml:space="preserve">Այգուտ բնակավայր </t>
  </si>
  <si>
    <t>Մարտունի բնակավայր</t>
  </si>
  <si>
    <t xml:space="preserve">Գետիկ բնակավայր </t>
  </si>
  <si>
    <t xml:space="preserve">Թթուջուր բնակավայր </t>
  </si>
  <si>
    <t xml:space="preserve">Վահան բնակավայր </t>
  </si>
  <si>
    <r>
      <t xml:space="preserve">ՏԵՂԵԿԱՏՎՈՒԹՅՈՒՆ
ՀՀ Գեղարքունիքի  մարզի խոշորացված համայնքների ՏԻՄ-երի և համայնքապետարանների աշխատակազմերի կողմից </t>
    </r>
    <r>
      <rPr>
        <b/>
        <i/>
        <u/>
        <sz val="10"/>
        <color indexed="8"/>
        <rFont val="GHEA Grapalat"/>
        <family val="3"/>
      </rPr>
      <t>էլեկտրոնային</t>
    </r>
    <r>
      <rPr>
        <b/>
        <sz val="10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</si>
  <si>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Թեղենիք</t>
  </si>
  <si>
    <t>Քարաշամբ</t>
  </si>
  <si>
    <t>Գետամեջ</t>
  </si>
  <si>
    <t>Մրգաշեն</t>
  </si>
  <si>
    <t>Նոր Արտամետ</t>
  </si>
  <si>
    <t>Քանաքեռավան</t>
  </si>
  <si>
    <t>Նոր Գեղի</t>
  </si>
  <si>
    <t>Արգել</t>
  </si>
  <si>
    <t>Նոր Հաճըն</t>
  </si>
  <si>
    <t>Հացավան</t>
  </si>
  <si>
    <t>Ողջաբերդ</t>
  </si>
  <si>
    <t>Գեղարդ</t>
  </si>
  <si>
    <t>Գողթ</t>
  </si>
  <si>
    <t>Գառնի</t>
  </si>
  <si>
    <t>Գառնի համայնք</t>
  </si>
  <si>
    <t>Վերին Պտղնի գյուղ</t>
  </si>
  <si>
    <t>Պտղնի գյուղ</t>
  </si>
  <si>
    <t>Մայակովսկի գյուղ</t>
  </si>
  <si>
    <t>Կամարիս գյուղ</t>
  </si>
  <si>
    <t>Կաթնաղբյուր գյուղ</t>
  </si>
  <si>
    <t>Գետարգել գյուղ</t>
  </si>
  <si>
    <t>Գեղաշեն գյուղ</t>
  </si>
  <si>
    <t>Բալահովիտ գյուղ</t>
  </si>
  <si>
    <t>Արամուս գյուղ</t>
  </si>
  <si>
    <t>Առինջ գյուղ</t>
  </si>
  <si>
    <t>Աբովյան քաղաք</t>
  </si>
  <si>
    <t xml:space="preserve">Աբովյան համայնք </t>
  </si>
  <si>
    <t>Քաղսի</t>
  </si>
  <si>
    <t>Սոլակ</t>
  </si>
  <si>
    <t>Լեռնանիստ</t>
  </si>
  <si>
    <t>Հրազդան</t>
  </si>
  <si>
    <t>Ջրվեժ</t>
  </si>
  <si>
    <t>Զովք</t>
  </si>
  <si>
    <t>Ձորաղբյուր</t>
  </si>
  <si>
    <t>Քասախ</t>
  </si>
  <si>
    <t>Պռոշյան</t>
  </si>
  <si>
    <t>Զորավան</t>
  </si>
  <si>
    <t>Արագյուղ</t>
  </si>
  <si>
    <t>Բուժական</t>
  </si>
  <si>
    <t>Զովունի</t>
  </si>
  <si>
    <t>Եղվարդ</t>
  </si>
  <si>
    <t>Հանքավան</t>
  </si>
  <si>
    <t>Արտավազ</t>
  </si>
  <si>
    <t>Մարմարիկ</t>
  </si>
  <si>
    <t>Աղավնաձոր</t>
  </si>
  <si>
    <t>Մեղրաձոր</t>
  </si>
  <si>
    <t>Ծաղկաձոր</t>
  </si>
  <si>
    <t>Ջրաբեր</t>
  </si>
  <si>
    <t>Նուռնուս</t>
  </si>
  <si>
    <t>Բյուրեղավան</t>
  </si>
  <si>
    <t xml:space="preserve">
Բյուրեղավան համայնք</t>
  </si>
  <si>
    <t xml:space="preserve"> Բնակավայր Սևաբերդ</t>
  </si>
  <si>
    <t>Բնակավայր Զառ</t>
  </si>
  <si>
    <t>Բնակավայր Զովաշեն</t>
  </si>
  <si>
    <t>Բնակավայր Հատիս</t>
  </si>
  <si>
    <t xml:space="preserve"> Բնակավայր Կապուտան</t>
  </si>
  <si>
    <t>Բնակավայր Կոտայք</t>
  </si>
  <si>
    <t>Բնակավայր Նոր գյուղ</t>
  </si>
  <si>
    <t xml:space="preserve">Բնակավայր Ակունք </t>
  </si>
  <si>
    <t>Բջնի</t>
  </si>
  <si>
    <t>Ալափարս</t>
  </si>
  <si>
    <t>Արզական</t>
  </si>
  <si>
    <t>Ֆանտան</t>
  </si>
  <si>
    <t>Կարենիս</t>
  </si>
  <si>
    <t>Չարենցավան</t>
  </si>
  <si>
    <t>Չարենցավան համայնք</t>
  </si>
  <si>
    <r>
      <t xml:space="preserve">ՏԵՂԵԿԱՏՎՈՒԹՅՈՒՆ
ՀՀ Կոտայքի մարզի խոշորացված համայնքների ՏԻՄ-երի և համայնքապետարանների աշխատակազմերի կողմից </t>
    </r>
    <r>
      <rPr>
        <b/>
        <i/>
        <u/>
        <sz val="11"/>
        <color indexed="8"/>
        <rFont val="GHEA Grapalat"/>
        <family val="3"/>
      </rPr>
      <t>էլեկտրոնային</t>
    </r>
    <r>
      <rPr>
        <b/>
        <sz val="11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</si>
  <si>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Քարուտ</t>
  </si>
  <si>
    <t>Քաջարանց</t>
  </si>
  <si>
    <t>Վերին Գիրաթաղ</t>
  </si>
  <si>
    <t>Փուխրուտ</t>
  </si>
  <si>
    <t>Վերին Գեղավանք</t>
  </si>
  <si>
    <t xml:space="preserve">Ոչեթի </t>
  </si>
  <si>
    <t>Նոր Աստղաբերդ</t>
  </si>
  <si>
    <t>Ներքին Գիրաթաղ</t>
  </si>
  <si>
    <t>Ձագիկավան</t>
  </si>
  <si>
    <t>Կիցք</t>
  </si>
  <si>
    <t>Կարդ</t>
  </si>
  <si>
    <t>Կավճուտ</t>
  </si>
  <si>
    <t>Լեռնաձոր</t>
  </si>
  <si>
    <t>Գետիշեն</t>
  </si>
  <si>
    <t>Գեղի</t>
  </si>
  <si>
    <t>Գեղավանք</t>
  </si>
  <si>
    <t>Բաբիկավան</t>
  </si>
  <si>
    <t>Աջաբաջ</t>
  </si>
  <si>
    <t>Անդոկավան</t>
  </si>
  <si>
    <t>Քաջարան</t>
  </si>
  <si>
    <t>ՔԱՋԱՐԱՆ</t>
  </si>
  <si>
    <t>Քարաշեն</t>
  </si>
  <si>
    <t>Վաղատուր</t>
  </si>
  <si>
    <t>Կոռնիձոր</t>
  </si>
  <si>
    <t>Խոզնավար</t>
  </si>
  <si>
    <t>Խնածախ</t>
  </si>
  <si>
    <t>Արավուս</t>
  </si>
  <si>
    <t>Տեղ</t>
  </si>
  <si>
    <t>ՏԵՂ</t>
  </si>
  <si>
    <t>Քաշունի</t>
  </si>
  <si>
    <t>Տանձատափ</t>
  </si>
  <si>
    <t>Տաթև</t>
  </si>
  <si>
    <t>Սվարանց</t>
  </si>
  <si>
    <t>Շինուհայր</t>
  </si>
  <si>
    <t>Հարժիս</t>
  </si>
  <si>
    <t>Հալիձոր</t>
  </si>
  <si>
    <t>Խոտ</t>
  </si>
  <si>
    <t>ՏԱԹԵՎ</t>
  </si>
  <si>
    <t>Ույծ</t>
  </si>
  <si>
    <t>Ցղունի</t>
  </si>
  <si>
    <t>Տորունիք</t>
  </si>
  <si>
    <t>Տոլորս</t>
  </si>
  <si>
    <t>Վաղատին</t>
  </si>
  <si>
    <t>Սառնակունք</t>
  </si>
  <si>
    <t>Սալվարդ</t>
  </si>
  <si>
    <t>Որոտնավան</t>
  </si>
  <si>
    <t>Շենաթաղ</t>
  </si>
  <si>
    <t>Շաքի</t>
  </si>
  <si>
    <t>Շամբ</t>
  </si>
  <si>
    <t>Շաղատ</t>
  </si>
  <si>
    <t>Նորավան</t>
  </si>
  <si>
    <t>Նժդեհ</t>
  </si>
  <si>
    <t>Մուցք</t>
  </si>
  <si>
    <t>Ծղուկ</t>
  </si>
  <si>
    <t>Լոր</t>
  </si>
  <si>
    <t>Լծեն</t>
  </si>
  <si>
    <t>Իշխանասար</t>
  </si>
  <si>
    <t>Թասիկ</t>
  </si>
  <si>
    <t>Թանահատ</t>
  </si>
  <si>
    <t>Դարբաս</t>
  </si>
  <si>
    <t>Դաստակերտ</t>
  </si>
  <si>
    <t>Գորայք</t>
  </si>
  <si>
    <t>Գետաթաղ</t>
  </si>
  <si>
    <t>Բռնակոթ</t>
  </si>
  <si>
    <t>Բնունիս</t>
  </si>
  <si>
    <t>Բալաք</t>
  </si>
  <si>
    <t>Արևիս</t>
  </si>
  <si>
    <t>Աշոտավան</t>
  </si>
  <si>
    <t>Անգեղակոթ</t>
  </si>
  <si>
    <t>Աղիտու</t>
  </si>
  <si>
    <t>Ախլաթյան</t>
  </si>
  <si>
    <t>Սիսիան</t>
  </si>
  <si>
    <t>ՍԻՍԻԱՆ</t>
  </si>
  <si>
    <t>Տաշտուն</t>
  </si>
  <si>
    <t>Վարդանիձոր</t>
  </si>
  <si>
    <t>Վահրավար</t>
  </si>
  <si>
    <t>Շվանիձոր</t>
  </si>
  <si>
    <t>Նռնաձոր</t>
  </si>
  <si>
    <t>Կուրիս</t>
  </si>
  <si>
    <t>Կարճևան</t>
  </si>
  <si>
    <t>Լեհվազ</t>
  </si>
  <si>
    <t>Թխկուտ</t>
  </si>
  <si>
    <t>Գուդեմնիս</t>
  </si>
  <si>
    <t>Ալվանք</t>
  </si>
  <si>
    <t>Մեղրի</t>
  </si>
  <si>
    <t>ՄԵՂՐԻ</t>
  </si>
  <si>
    <t xml:space="preserve">Ըրկենաց </t>
  </si>
  <si>
    <t xml:space="preserve">Օխտար </t>
  </si>
  <si>
    <r>
      <rPr>
        <sz val="10"/>
        <color indexed="9"/>
        <rFont val="GHEA Grapalat"/>
        <family val="3"/>
      </rPr>
      <t>ւ</t>
    </r>
    <r>
      <rPr>
        <sz val="10"/>
        <color indexed="8"/>
        <rFont val="GHEA Grapalat"/>
        <family val="3"/>
      </rPr>
      <t>Ուժանիս</t>
    </r>
  </si>
  <si>
    <t xml:space="preserve">Տավրուս </t>
  </si>
  <si>
    <t xml:space="preserve">Տանձավեր </t>
  </si>
  <si>
    <t>Վերին Խոտանան</t>
  </si>
  <si>
    <t xml:space="preserve">Վարդավանք </t>
  </si>
  <si>
    <t xml:space="preserve">Վանեք </t>
  </si>
  <si>
    <t xml:space="preserve">Սևաքար </t>
  </si>
  <si>
    <t xml:space="preserve">Սրաշեն </t>
  </si>
  <si>
    <t xml:space="preserve">Սյունիք </t>
  </si>
  <si>
    <t xml:space="preserve">Սզնակ </t>
  </si>
  <si>
    <t xml:space="preserve">Չափնի </t>
  </si>
  <si>
    <t xml:space="preserve">Շրվենանց </t>
  </si>
  <si>
    <t xml:space="preserve">Շիշկերտ </t>
  </si>
  <si>
    <t xml:space="preserve">Շիկահող </t>
  </si>
  <si>
    <t xml:space="preserve">Նորաշենիկ </t>
  </si>
  <si>
    <t>Ներքին Հանդ</t>
  </si>
  <si>
    <t xml:space="preserve">Ներքին Խոտանան </t>
  </si>
  <si>
    <t xml:space="preserve">Ճակատեն </t>
  </si>
  <si>
    <t xml:space="preserve">Ձորաստան </t>
  </si>
  <si>
    <t xml:space="preserve">Կաղնուտ </t>
  </si>
  <si>
    <t xml:space="preserve">Ծավ </t>
  </si>
  <si>
    <t xml:space="preserve">Խորձոր </t>
  </si>
  <si>
    <t xml:space="preserve">Խդրանց </t>
  </si>
  <si>
    <t xml:space="preserve">Եղվարդ </t>
  </si>
  <si>
    <t xml:space="preserve">Եղեգ </t>
  </si>
  <si>
    <t xml:space="preserve">Դիցմայրի </t>
  </si>
  <si>
    <t xml:space="preserve">Դավիթ Բեկ </t>
  </si>
  <si>
    <t xml:space="preserve">Գոմարան </t>
  </si>
  <si>
    <t xml:space="preserve">Գեղանուշ </t>
  </si>
  <si>
    <t xml:space="preserve">Բարգուշատ </t>
  </si>
  <si>
    <t xml:space="preserve">Արծվանիկ </t>
  </si>
  <si>
    <t>Առաջաձոր</t>
  </si>
  <si>
    <t xml:space="preserve">Անտառաշատ </t>
  </si>
  <si>
    <t xml:space="preserve">Աճանան </t>
  </si>
  <si>
    <t xml:space="preserve">Աղվանի </t>
  </si>
  <si>
    <t xml:space="preserve">Ագարակ </t>
  </si>
  <si>
    <t>Կապան քաղաք</t>
  </si>
  <si>
    <t>ԿԱՊԱՆ</t>
  </si>
  <si>
    <t>Ն.խնձորեսկ</t>
  </si>
  <si>
    <t>Խնձորեսկ</t>
  </si>
  <si>
    <t>Բարձրավան</t>
  </si>
  <si>
    <t xml:space="preserve">Շուռնուխ </t>
  </si>
  <si>
    <t xml:space="preserve">Վանանդ </t>
  </si>
  <si>
    <t>Որոտան</t>
  </si>
  <si>
    <t>Քարահունջ</t>
  </si>
  <si>
    <t xml:space="preserve">Ձորակ </t>
  </si>
  <si>
    <t>Վերիշեն</t>
  </si>
  <si>
    <t>Աղբուլաղ</t>
  </si>
  <si>
    <t>Ակներ</t>
  </si>
  <si>
    <t>Գորիս քաղաք</t>
  </si>
  <si>
    <t>ԳՈՐԻՍ</t>
  </si>
  <si>
    <r>
      <t xml:space="preserve">ՏԵՂԵԿԱՏՎՈՒԹՅՈՒՆ
ՀՀ  Սյունիքի մարզի խոշորացված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</si>
  <si>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Հաշվետու  ժամանակահատված 2-րդ եռամսյակ 2024թ.</t>
  </si>
  <si>
    <t>Վեդի համայնք</t>
  </si>
  <si>
    <t>Հաշվետու  ժամանակահատված  2-րդ  եռամսյակ 2024թ.</t>
  </si>
  <si>
    <t>Հաշվետու  եռամսյակ՝ապրիլ-հունիս 2024թ.</t>
  </si>
  <si>
    <t>724/117</t>
  </si>
  <si>
    <t>անաս42, հող 38</t>
  </si>
  <si>
    <t xml:space="preserve">ք․ Ճամբարակ  </t>
  </si>
  <si>
    <t>ՃԱՄԲԱՐԱԿ  ՀԱՄԱՅՆՔ</t>
  </si>
  <si>
    <t>Հաշվետու  ամիս ապրիլ, մայիս, հունիս2024թ.</t>
  </si>
  <si>
    <t>21 ավագանու որոշում, 682 համայնքի ղեկավարի որոշում</t>
  </si>
  <si>
    <t>համայնքի ղեկավարի 357 հատ որոշում համայնքի, ավագանու 34 հատ որոշում</t>
  </si>
  <si>
    <t>ՆԱԻՐԻ ՀԱՄԱՅՆՔ</t>
  </si>
  <si>
    <t>64/982</t>
  </si>
  <si>
    <t>Հաշվետու  ամիս -ապրիլ, մայիս, հունիս 2024թ. 2-րդ եռամսյակ</t>
  </si>
  <si>
    <t>Ընդամենը</t>
  </si>
  <si>
    <t>Բնակավայր Քարագլուխ</t>
  </si>
  <si>
    <t>Բնակավայր Վարդահովիտ</t>
  </si>
  <si>
    <t>Բնակավայր Սալլի</t>
  </si>
  <si>
    <t>Բնակավայր   Հորս</t>
  </si>
  <si>
    <t>Բնակավայր Հորբատեղ</t>
  </si>
  <si>
    <t>Բնակավայր Հերմոն</t>
  </si>
  <si>
    <t>Բնակավայր Թառաթումբ</t>
  </si>
  <si>
    <t>Բնակավայր 
Եղեգիս</t>
  </si>
  <si>
    <t xml:space="preserve">Բնակավայր Գողթանիկ
</t>
  </si>
  <si>
    <t>Բնակավայր 
Արտաբույնք</t>
  </si>
  <si>
    <t>Բնակավայր 
Աղնջաձոր</t>
  </si>
  <si>
    <t>Բնակավայր Շատին</t>
  </si>
  <si>
    <t>Համայնք 
Եղեգիս</t>
  </si>
  <si>
    <t>Բնակավայր Ռինդ</t>
  </si>
  <si>
    <t>Բնակավայր Չիվա</t>
  </si>
  <si>
    <t>Բնակավայր Խաչիկ</t>
  </si>
  <si>
    <t>Բնակավայր Ելփին</t>
  </si>
  <si>
    <t>Բնակավայր 
Գնիշիկ</t>
  </si>
  <si>
    <t xml:space="preserve">Բնակավայր Արփի
</t>
  </si>
  <si>
    <t>Բնակավայր 
Աղավնաձոր</t>
  </si>
  <si>
    <t>Բնակավայր 
Ագարակաձոր</t>
  </si>
  <si>
    <t>Բնակավայր Արենի</t>
  </si>
  <si>
    <t>Համայնք 
Արենի</t>
  </si>
  <si>
    <t>Բնակավայր 
Գնդեվազ</t>
  </si>
  <si>
    <t>Բնակավայր
Կեչուտ</t>
  </si>
  <si>
    <t>Բնակավայր Ջերմուկ</t>
  </si>
  <si>
    <t>Համայնք
Ջերմուկ</t>
  </si>
  <si>
    <t>Բնակավայր
Փոռ</t>
  </si>
  <si>
    <t>Բնակավայր 
Սերս</t>
  </si>
  <si>
    <t>Բնակավայր 
Սարավան</t>
  </si>
  <si>
    <t>Բնակավայր Նոր Ազնաբերդ</t>
  </si>
  <si>
    <t xml:space="preserve">Բնակավայր Մարտիրոս
</t>
  </si>
  <si>
    <t>Բնակավայր 
Հերհեր</t>
  </si>
  <si>
    <t>Բնակավայր
Կարմրաշեն</t>
  </si>
  <si>
    <t>Բնակավայր Խնձորուտ</t>
  </si>
  <si>
    <t>Բնակավայր 
Զեդեա</t>
  </si>
  <si>
    <t>Բնակավայր Զառիթափ</t>
  </si>
  <si>
    <t>Բնակավայր Գոմք</t>
  </si>
  <si>
    <t>Բնակավայր Բարձրունի</t>
  </si>
  <si>
    <t>Բնակավայր 
Արտավան</t>
  </si>
  <si>
    <t>Բնակավայր 
Արին</t>
  </si>
  <si>
    <t>Բնակավայր
Ազատեկ</t>
  </si>
  <si>
    <t>Բնակավայր Վայք</t>
  </si>
  <si>
    <t>Համայնք 
Վայք</t>
  </si>
  <si>
    <t>Բնակավայր 
Վերնաշեն</t>
  </si>
  <si>
    <t>Բնակավայր 
Մալիշկա</t>
  </si>
  <si>
    <t>Բնակավայր 
Գլաձոր</t>
  </si>
  <si>
    <t>Բնակավայր Գետափ</t>
  </si>
  <si>
    <t>Բնակավայր Եղեգնաձոր</t>
  </si>
  <si>
    <t>Համայնք 
Եղեգնաձոր</t>
  </si>
  <si>
    <t xml:space="preserve"> 2024 թվականի 2-րդ եռամսյակ</t>
  </si>
  <si>
    <r>
      <t xml:space="preserve">ՏԵՂԵԿԱՏՎՈՒԹՅՈՒՆ
ՀՀ Վայոց ձորի  մարզի խոշորացված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</si>
  <si>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նախորդ եռամսյակ</t>
  </si>
  <si>
    <t>Անտառաշեն</t>
  </si>
  <si>
    <t>Լերմոնտովո</t>
  </si>
  <si>
    <t>Ուռուտ</t>
  </si>
  <si>
    <t>Սվերդլով</t>
  </si>
  <si>
    <t>Յաղդան</t>
  </si>
  <si>
    <t>Հովնանաձոր</t>
  </si>
  <si>
    <t>Կողես</t>
  </si>
  <si>
    <t>Լեջան</t>
  </si>
  <si>
    <t>Բովաձոր</t>
  </si>
  <si>
    <t>Լոռի Բերդ</t>
  </si>
  <si>
    <t>Պուշկինո</t>
  </si>
  <si>
    <t>Գարգառ</t>
  </si>
  <si>
    <t>Ամրակից</t>
  </si>
  <si>
    <t>Հոբարձի</t>
  </si>
  <si>
    <t>Վարդաբլուր</t>
  </si>
  <si>
    <t>Կուրթան</t>
  </si>
  <si>
    <t>Գյուլագարակ</t>
  </si>
  <si>
    <t>Քարաբերդ</t>
  </si>
  <si>
    <t>Վահագնի</t>
  </si>
  <si>
    <t>Վահագնաձոր</t>
  </si>
  <si>
    <t>Մարգահովիտ</t>
  </si>
  <si>
    <t>Լեռնաջուր</t>
  </si>
  <si>
    <t>Լեռնապատ</t>
  </si>
  <si>
    <t>Ձորագետ</t>
  </si>
  <si>
    <t>Եղեգնուտ</t>
  </si>
  <si>
    <t>Դեբետ</t>
  </si>
  <si>
    <t>Բազում</t>
  </si>
  <si>
    <t>Արջուտ</t>
  </si>
  <si>
    <t>Անտառամուտ</t>
  </si>
  <si>
    <t>Ազնվաձոր</t>
  </si>
  <si>
    <t>Քարինջ</t>
  </si>
  <si>
    <t>Չկալով</t>
  </si>
  <si>
    <t>Շամուտ</t>
  </si>
  <si>
    <t>Մարց</t>
  </si>
  <si>
    <t>Լորուտ</t>
  </si>
  <si>
    <t>Դսեղ</t>
  </si>
  <si>
    <t>Ահնիձոր</t>
  </si>
  <si>
    <t>Աթան</t>
  </si>
  <si>
    <t>Թումանյան</t>
  </si>
  <si>
    <t xml:space="preserve">Մղարթ </t>
  </si>
  <si>
    <t xml:space="preserve">Հագվի </t>
  </si>
  <si>
    <t xml:space="preserve">Ծաթեր </t>
  </si>
  <si>
    <t xml:space="preserve">Կարմիր Աղեկ </t>
  </si>
  <si>
    <t xml:space="preserve">Արևածագ </t>
  </si>
  <si>
    <t xml:space="preserve">Արդվի </t>
  </si>
  <si>
    <t xml:space="preserve">Այգեհատ </t>
  </si>
  <si>
    <t>Օձուն</t>
  </si>
  <si>
    <t xml:space="preserve">Քարկոփ </t>
  </si>
  <si>
    <t xml:space="preserve">Թեղուտ  </t>
  </si>
  <si>
    <t xml:space="preserve">Շնող  </t>
  </si>
  <si>
    <t xml:space="preserve">Նեղոց </t>
  </si>
  <si>
    <t xml:space="preserve">Մեծ Այրում  </t>
  </si>
  <si>
    <t xml:space="preserve">Ճոճկան </t>
  </si>
  <si>
    <t xml:space="preserve">Շամլուղ </t>
  </si>
  <si>
    <t xml:space="preserve">Ախթալա </t>
  </si>
  <si>
    <t xml:space="preserve">Ակներ  </t>
  </si>
  <si>
    <t xml:space="preserve"> Ջիլիզա</t>
  </si>
  <si>
    <t>Ծաղկաշատ</t>
  </si>
  <si>
    <t>Հաղպատ</t>
  </si>
  <si>
    <t>Կաճաճկուտ</t>
  </si>
  <si>
    <t xml:space="preserve">Աքորի           </t>
  </si>
  <si>
    <t xml:space="preserve"> Ալավերդի</t>
  </si>
  <si>
    <t xml:space="preserve">Արմանիս </t>
  </si>
  <si>
    <t xml:space="preserve">Կաթնաղբյուր </t>
  </si>
  <si>
    <t xml:space="preserve">Ուրասար </t>
  </si>
  <si>
    <t xml:space="preserve"> Ստեփանավան</t>
  </si>
  <si>
    <t>Քարաձոր</t>
  </si>
  <si>
    <t>Շենավան</t>
  </si>
  <si>
    <t>Նոր Խաչակապ</t>
  </si>
  <si>
    <t>Խնկոյան</t>
  </si>
  <si>
    <t>Գեղասար</t>
  </si>
  <si>
    <t>Արջհովիտ</t>
  </si>
  <si>
    <t>Սարամեջ</t>
  </si>
  <si>
    <t>Սարահարթ</t>
  </si>
  <si>
    <t>Հարթագյուղ</t>
  </si>
  <si>
    <t>Կաթնաջուր</t>
  </si>
  <si>
    <t>Ծաղկաբեր</t>
  </si>
  <si>
    <t>Լուսաղբյուր</t>
  </si>
  <si>
    <t>Լեռնավան</t>
  </si>
  <si>
    <t>Լեռնանցք</t>
  </si>
  <si>
    <t>Գոգարան</t>
  </si>
  <si>
    <t>Շիրակամուտ</t>
  </si>
  <si>
    <t>Մեծ Պարնի</t>
  </si>
  <si>
    <t>Արևաշող</t>
  </si>
  <si>
    <t>Սպիտակ</t>
  </si>
  <si>
    <t>Պրիվոլնոյե</t>
  </si>
  <si>
    <t>Պետրովկա</t>
  </si>
  <si>
    <t>Գոգավան</t>
  </si>
  <si>
    <t>Ձորամուտ</t>
  </si>
  <si>
    <t>Արծնի</t>
  </si>
  <si>
    <t>Ապավեն</t>
  </si>
  <si>
    <t>Սարչապետ</t>
  </si>
  <si>
    <t>Պաղաղբյուր</t>
  </si>
  <si>
    <t>Միխայլովկա</t>
  </si>
  <si>
    <t>Ձյունաշող</t>
  </si>
  <si>
    <t>Մեծավան</t>
  </si>
  <si>
    <t>Բնակավայր 4</t>
  </si>
  <si>
    <t>Բնակավայր 3</t>
  </si>
  <si>
    <t>Բնակավայր 2</t>
  </si>
  <si>
    <t>Բնակավայր 1</t>
  </si>
  <si>
    <t>Համայնք 2</t>
  </si>
  <si>
    <t>Դաշտադեմ</t>
  </si>
  <si>
    <t>Նովոսելցովո</t>
  </si>
  <si>
    <t>Սարատովկա</t>
  </si>
  <si>
    <t>Բլագոդարնոյե</t>
  </si>
  <si>
    <t>Մեղվահովիտ</t>
  </si>
  <si>
    <t>Մեդովկա</t>
  </si>
  <si>
    <t>Լեռնահովիտ</t>
  </si>
  <si>
    <t>Տաշիր</t>
  </si>
  <si>
    <t>Գուգարք</t>
  </si>
  <si>
    <t>Դարպաս</t>
  </si>
  <si>
    <t>Վանաձոր</t>
  </si>
  <si>
    <t>Հաշվետու  եռամսյակ -2-րդ  2024թ.</t>
  </si>
  <si>
    <r>
      <t xml:space="preserve">ՏԵՂԵԿԱՏՎՈՒԹՅՈՒՆ
ՀՀ Լոռու մարզի խոշորացված համայնքների ՏԻՄ-երի և համայնքապետարանների աշխատակազմերի կողմից </t>
    </r>
    <r>
      <rPr>
        <b/>
        <i/>
        <u/>
        <sz val="12"/>
        <color indexed="8"/>
        <rFont val="GHEA Grapalat"/>
        <family val="3"/>
      </rPr>
      <t>էլեկտրոնային</t>
    </r>
    <r>
      <rPr>
        <b/>
        <sz val="12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</si>
  <si>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Ընդամենը՝</t>
  </si>
  <si>
    <t>Արևադաշտ</t>
  </si>
  <si>
    <t>Հուշակերտ</t>
  </si>
  <si>
    <t>Արտամետ</t>
  </si>
  <si>
    <t>Տալվորիկ</t>
  </si>
  <si>
    <t>Բագարան</t>
  </si>
  <si>
    <t>Կողբավան</t>
  </si>
  <si>
    <t>Վանանդ</t>
  </si>
  <si>
    <t>Արգինա</t>
  </si>
  <si>
    <t>Քարակերտ</t>
  </si>
  <si>
    <t>Լեռնագոգ</t>
  </si>
  <si>
    <t>Երվանդաշատ</t>
  </si>
  <si>
    <t>Շենիկ</t>
  </si>
  <si>
    <t>Դալարիկ</t>
  </si>
  <si>
    <t>Բաղրամյան (Բաղր.)</t>
  </si>
  <si>
    <t>Գեղակերտ</t>
  </si>
  <si>
    <t>Մոնթեավան</t>
  </si>
  <si>
    <t>Մրգաստան</t>
  </si>
  <si>
    <t>Հովտամեջ</t>
  </si>
  <si>
    <t>Հայթաղ</t>
  </si>
  <si>
    <t>Ծիածան</t>
  </si>
  <si>
    <t>Ծաղկալանջ</t>
  </si>
  <si>
    <t>Լեռնամերձ</t>
  </si>
  <si>
    <t>Դողս</t>
  </si>
  <si>
    <t>Դաշտ</t>
  </si>
  <si>
    <t>Արշալույս</t>
  </si>
  <si>
    <t>Արագած</t>
  </si>
  <si>
    <t>Այգեշատ (էջմ.)</t>
  </si>
  <si>
    <t>Ամբերդ</t>
  </si>
  <si>
    <t>Աղավնատուն</t>
  </si>
  <si>
    <t>Խոյ</t>
  </si>
  <si>
    <t>Ջրարբի</t>
  </si>
  <si>
    <t>Մեծամոր</t>
  </si>
  <si>
    <t>Հայկաշեն</t>
  </si>
  <si>
    <t>Խորոնք</t>
  </si>
  <si>
    <t>Լուսագյուղ</t>
  </si>
  <si>
    <t>Գրիբոյեդով</t>
  </si>
  <si>
    <t>Գայ</t>
  </si>
  <si>
    <t>Արտիմետ</t>
  </si>
  <si>
    <t>Արաքս (էջմ.)</t>
  </si>
  <si>
    <t>Առատաշեն</t>
  </si>
  <si>
    <t>Ապագա</t>
  </si>
  <si>
    <t>Ակնաշեն</t>
  </si>
  <si>
    <t>Արաքս</t>
  </si>
  <si>
    <t>Պտղունք</t>
  </si>
  <si>
    <t>Մուսալեռ</t>
  </si>
  <si>
    <t>Մերձավան</t>
  </si>
  <si>
    <t>Բաղրամյան(էջմ.)</t>
  </si>
  <si>
    <t>Արևաշատ</t>
  </si>
  <si>
    <t>Այգեկ</t>
  </si>
  <si>
    <t>Թաիրով</t>
  </si>
  <si>
    <t>Փարաքար</t>
  </si>
  <si>
    <t>Տարոնիկ</t>
  </si>
  <si>
    <t>Ակնալիճ</t>
  </si>
  <si>
    <t>Փշատավան</t>
  </si>
  <si>
    <t>Տանձուտ</t>
  </si>
  <si>
    <t>Վարդանաշեն</t>
  </si>
  <si>
    <t>Ջանֆիդա</t>
  </si>
  <si>
    <t>Նորապատ</t>
  </si>
  <si>
    <t>Նոր Կեսարիա</t>
  </si>
  <si>
    <t>Նոր Արտագերս</t>
  </si>
  <si>
    <t>Նոր Արմավիր</t>
  </si>
  <si>
    <t>Նալբանդյան</t>
  </si>
  <si>
    <t>Մրգաշատ</t>
  </si>
  <si>
    <t>Մարգարա</t>
  </si>
  <si>
    <t>Հայկավան</t>
  </si>
  <si>
    <t>Զարթոնք</t>
  </si>
  <si>
    <t>Երասխահուն</t>
  </si>
  <si>
    <t>Գետաշեն</t>
  </si>
  <si>
    <t>Բերքաշատ</t>
  </si>
  <si>
    <t>Բամբակաշատ</t>
  </si>
  <si>
    <t>Արևիկ</t>
  </si>
  <si>
    <t>Արտաշար</t>
  </si>
  <si>
    <t>Արազափ</t>
  </si>
  <si>
    <t>Այգեշատ (Արմ.)</t>
  </si>
  <si>
    <t>Ամասիա</t>
  </si>
  <si>
    <t xml:space="preserve">Ալաշկերտ </t>
  </si>
  <si>
    <t>ք.Մեծամոր</t>
  </si>
  <si>
    <t>300 և ավել</t>
  </si>
  <si>
    <t>Ոսկեհատ</t>
  </si>
  <si>
    <t>3000 և ավել</t>
  </si>
  <si>
    <t>ք.Վաղարշապատ</t>
  </si>
  <si>
    <r>
      <t xml:space="preserve">  </t>
    </r>
    <r>
      <rPr>
        <b/>
        <sz val="10"/>
        <rFont val="GHEA Grapalat"/>
        <family val="3"/>
      </rPr>
      <t>667</t>
    </r>
    <r>
      <rPr>
        <sz val="10"/>
        <rFont val="GHEA Grapalat"/>
        <family val="3"/>
      </rPr>
      <t xml:space="preserve"> համ ղեկ, </t>
    </r>
    <r>
      <rPr>
        <b/>
        <sz val="10"/>
        <rFont val="GHEA Grapalat"/>
        <family val="3"/>
      </rPr>
      <t>29</t>
    </r>
    <r>
      <rPr>
        <sz val="10"/>
        <rFont val="GHEA Grapalat"/>
        <family val="3"/>
      </rPr>
      <t xml:space="preserve"> ավագանու </t>
    </r>
  </si>
  <si>
    <t>3300 և ավել</t>
  </si>
  <si>
    <t>Վաղարշապատ</t>
  </si>
  <si>
    <t>Մյասնիկյան</t>
  </si>
  <si>
    <t>Մայիսյան</t>
  </si>
  <si>
    <t xml:space="preserve">Այգեվան </t>
  </si>
  <si>
    <t>Սարդարապատ</t>
  </si>
  <si>
    <t>Հացիկ</t>
  </si>
  <si>
    <t>Խանջյան</t>
  </si>
  <si>
    <t>Լուկաշին</t>
  </si>
  <si>
    <t>Լենուղի</t>
  </si>
  <si>
    <t>Արաքս (Արմ.)</t>
  </si>
  <si>
    <t>ք.Արմավիր</t>
  </si>
  <si>
    <t>Հաշվետու  ժամանակահատված երկրորդ եռամսյակ 2024թ.</t>
  </si>
  <si>
    <r>
      <t xml:space="preserve">ՏԵՂԵԿԱՏՎՈՒԹՅՈՒՆ
ՀՀ Արմավիրի մարզի խոշորացված համայնքների ՏԻՄ-երի և համայնքապետարանների աշխատակազմերի կողմից </t>
    </r>
    <r>
      <rPr>
        <b/>
        <i/>
        <u/>
        <sz val="10"/>
        <rFont val="GHEA Grapalat"/>
        <family val="3"/>
      </rPr>
      <t>էլեկտրոնային</t>
    </r>
    <r>
      <rPr>
        <b/>
        <sz val="10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</si>
  <si>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Արտենի</t>
  </si>
  <si>
    <t>Աշնակ</t>
  </si>
  <si>
    <t>Ոսկեթաս</t>
  </si>
  <si>
    <t>Լուսակն</t>
  </si>
  <si>
    <t>Պարտիզակ</t>
  </si>
  <si>
    <t>Ներքին Բազմաբերդ</t>
  </si>
  <si>
    <t>Դավթաշեն</t>
  </si>
  <si>
    <t>Ներքին Սասնաշեն</t>
  </si>
  <si>
    <t>Կարմրաշեն</t>
  </si>
  <si>
    <t>Գառնահովիտ</t>
  </si>
  <si>
    <t>Շղարշիկ</t>
  </si>
  <si>
    <t>Գետափ</t>
  </si>
  <si>
    <t>Կաթնաղբյուր</t>
  </si>
  <si>
    <t>Հացաշեն</t>
  </si>
  <si>
    <t>Նոր Արթիկ</t>
  </si>
  <si>
    <t>Մաստարա</t>
  </si>
  <si>
    <t>Արագածավան</t>
  </si>
  <si>
    <t>Վերին Բազմաբերդ</t>
  </si>
  <si>
    <t>Զարինջա</t>
  </si>
  <si>
    <t>Թաթուլ</t>
  </si>
  <si>
    <t>Ցամաքասար</t>
  </si>
  <si>
    <t>Կաքավաձոր</t>
  </si>
  <si>
    <t>Վերին Սասնաշեն</t>
  </si>
  <si>
    <t>Ծաղկասար</t>
  </si>
  <si>
    <t>Եղնիկ</t>
  </si>
  <si>
    <t>Իրինդ</t>
  </si>
  <si>
    <t>Ագարակավան</t>
  </si>
  <si>
    <t>Զովասար</t>
  </si>
  <si>
    <t>Դիան</t>
  </si>
  <si>
    <t>Սուսեր</t>
  </si>
  <si>
    <t>Թալին</t>
  </si>
  <si>
    <t>Օրգով</t>
  </si>
  <si>
    <t>Օշական</t>
  </si>
  <si>
    <t>Օհանավան</t>
  </si>
  <si>
    <t>Փարպի</t>
  </si>
  <si>
    <t>Ուջան</t>
  </si>
  <si>
    <t>Ուշի</t>
  </si>
  <si>
    <t>Տեղեր</t>
  </si>
  <si>
    <t>Սասունիկ</t>
  </si>
  <si>
    <t>Սաղմոսավան</t>
  </si>
  <si>
    <t>Ոսկեվազ</t>
  </si>
  <si>
    <t>Նոր Երզնկա</t>
  </si>
  <si>
    <t>ս</t>
  </si>
  <si>
    <t>Նոր Եդեսիա</t>
  </si>
  <si>
    <t>Նոր Ամանոս</t>
  </si>
  <si>
    <t>Ղազարավան</t>
  </si>
  <si>
    <t>Կոշ</t>
  </si>
  <si>
    <t>Կարբի</t>
  </si>
  <si>
    <t>Լեռնարոտ</t>
  </si>
  <si>
    <t>Բյուրական</t>
  </si>
  <si>
    <t>Բազմաղբյուր</t>
  </si>
  <si>
    <t>Արտաշավան</t>
  </si>
  <si>
    <t>Արուճ/Դպրեվանք/</t>
  </si>
  <si>
    <t>Ավան /Վերին Սասունիկ/</t>
  </si>
  <si>
    <t>Անտառուտ</t>
  </si>
  <si>
    <t>Աղձք</t>
  </si>
  <si>
    <t>Աշտարակ</t>
  </si>
  <si>
    <t xml:space="preserve">Լեռնապար </t>
  </si>
  <si>
    <t>Ծիլքար</t>
  </si>
  <si>
    <t>Գեղարոտ</t>
  </si>
  <si>
    <t>Բերքառատ</t>
  </si>
  <si>
    <t xml:space="preserve">Գեղաձոր </t>
  </si>
  <si>
    <t xml:space="preserve">Հնաբերդ </t>
  </si>
  <si>
    <t>Ծաղկահովիտ</t>
  </si>
  <si>
    <t>Մելիքգյուղ</t>
  </si>
  <si>
    <t>Եղիպատրուշ</t>
  </si>
  <si>
    <t>Շողակն</t>
  </si>
  <si>
    <t>Երնջատափ</t>
  </si>
  <si>
    <t>Ափնագյուղ</t>
  </si>
  <si>
    <t>Արայի</t>
  </si>
  <si>
    <t>Վարդենուտ</t>
  </si>
  <si>
    <t>Հարթավան</t>
  </si>
  <si>
    <t>Քուչակ</t>
  </si>
  <si>
    <t>Ծաղկաշեն</t>
  </si>
  <si>
    <t>Ջրամբար</t>
  </si>
  <si>
    <t>Ձորագլուխ</t>
  </si>
  <si>
    <t>Թթուջուր</t>
  </si>
  <si>
    <t>Չքնաղ</t>
  </si>
  <si>
    <t>Վարդենիս</t>
  </si>
  <si>
    <t>Կայք</t>
  </si>
  <si>
    <t>Նիգավան</t>
  </si>
  <si>
    <t>Ապարան</t>
  </si>
  <si>
    <t xml:space="preserve"> 2 -րդ եռամսյակ 2024թ.</t>
  </si>
  <si>
    <r>
      <t xml:space="preserve">ՏԵՂԵԿԱՏՎՈՒԹՅՈՒՆ
ՀՀ Արագածոտնի  մարզի  խոշորացված համայնքների ՏԻՄ-երի և համայնքապետարանների աշխատակազմերի կողմից </t>
    </r>
    <r>
      <rPr>
        <b/>
        <i/>
        <u/>
        <sz val="12"/>
        <color indexed="8"/>
        <rFont val="GHEA Grapalat"/>
        <family val="3"/>
      </rPr>
      <t>էլեկտրոնային</t>
    </r>
    <r>
      <rPr>
        <b/>
        <sz val="12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</si>
  <si>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Պառավաքար</t>
  </si>
  <si>
    <t>Վարագավան</t>
  </si>
  <si>
    <t>Վ.Ծաղկավան</t>
  </si>
  <si>
    <t>Ն.Կ.Աղբյուր</t>
  </si>
  <si>
    <t xml:space="preserve">Տավուշ </t>
  </si>
  <si>
    <t>Չինչին</t>
  </si>
  <si>
    <t>Իծաքար</t>
  </si>
  <si>
    <t>Նավուր</t>
  </si>
  <si>
    <t>Վ.Կ.Աղբյուր</t>
  </si>
  <si>
    <t>Չորաթան</t>
  </si>
  <si>
    <t>Մովսես</t>
  </si>
  <si>
    <t>Չինարի</t>
  </si>
  <si>
    <t>Այգեպար</t>
  </si>
  <si>
    <t>Արծվաբերդ</t>
  </si>
  <si>
    <t xml:space="preserve">Բերդ </t>
  </si>
  <si>
    <t>ներդրված է</t>
  </si>
  <si>
    <t>Խաչարձան</t>
  </si>
  <si>
    <t>Աղավնավանք</t>
  </si>
  <si>
    <t>Գոշ</t>
  </si>
  <si>
    <t>Հովք</t>
  </si>
  <si>
    <t>Թեղուտ</t>
  </si>
  <si>
    <t>Հաղարծին</t>
  </si>
  <si>
    <t>Դիլիջան</t>
  </si>
  <si>
    <t>Դեբեդավան</t>
  </si>
  <si>
    <t>Բագրատաշեն</t>
  </si>
  <si>
    <t>Դեղձավան</t>
  </si>
  <si>
    <t>Լճկաձոր</t>
  </si>
  <si>
    <t>Այրում</t>
  </si>
  <si>
    <t>Արճիս</t>
  </si>
  <si>
    <t>Պտղավան</t>
  </si>
  <si>
    <t>Հաղթանակ</t>
  </si>
  <si>
    <t>Զորական</t>
  </si>
  <si>
    <t>Կողբ</t>
  </si>
  <si>
    <t>Ոսկեպար</t>
  </si>
  <si>
    <t>Բարեկամավան</t>
  </si>
  <si>
    <t>Կոթի</t>
  </si>
  <si>
    <t>Ոսկեվան</t>
  </si>
  <si>
    <t>Բաղանիս</t>
  </si>
  <si>
    <t>Ջուջևան</t>
  </si>
  <si>
    <t>Դովեղ</t>
  </si>
  <si>
    <t>Բերդավան</t>
  </si>
  <si>
    <t xml:space="preserve">ա-199, հ/ղ- 1355 </t>
  </si>
  <si>
    <t>Նոյեմբերյան</t>
  </si>
  <si>
    <t>-</t>
  </si>
  <si>
    <t>Սարիգյուղ</t>
  </si>
  <si>
    <t>Վազաշեն</t>
  </si>
  <si>
    <t>Բերքաբեր</t>
  </si>
  <si>
    <t>Լուսահովիտ</t>
  </si>
  <si>
    <t>Ն. Ծաղկավան</t>
  </si>
  <si>
    <t>Խաշթառակ</t>
  </si>
  <si>
    <t>Աճարկուտ</t>
  </si>
  <si>
    <t>Կիրանց</t>
  </si>
  <si>
    <t>Լուսաձոր</t>
  </si>
  <si>
    <t>Դիտավան</t>
  </si>
  <si>
    <t>Ենոքավան</t>
  </si>
  <si>
    <t>Այգեհովիտ</t>
  </si>
  <si>
    <t>Սևքար</t>
  </si>
  <si>
    <t>Գետահովիտ</t>
  </si>
  <si>
    <t>Գանձաքար</t>
  </si>
  <si>
    <t>Աչաջուր</t>
  </si>
  <si>
    <t>Ազատամուտ</t>
  </si>
  <si>
    <t>Իջևան</t>
  </si>
  <si>
    <r>
      <t xml:space="preserve">ՏԵՂԵԿԱՏՎՈՒԹՅՈՒՆ
ՀՀ  Տավուշի մարզի խոշորացված համայնքների ՏԻՄ-երի և համայնքապետարանի աշխատակազմի կողմից </t>
    </r>
    <r>
      <rPr>
        <b/>
        <i/>
        <u/>
        <sz val="10"/>
        <color indexed="8"/>
        <rFont val="GHEA Grapalat"/>
        <family val="3"/>
      </rPr>
      <t>էլեկտրոնային</t>
    </r>
    <r>
      <rPr>
        <b/>
        <sz val="10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</si>
  <si>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Հաշվետու  ամիսներ ապրիլ, մայիս, հունիս 2024թ.</t>
  </si>
  <si>
    <t>Հայկասար</t>
  </si>
  <si>
    <t>Տուֆաշեն</t>
  </si>
  <si>
    <t>Մեծ Մանթաշ</t>
  </si>
  <si>
    <t>Փոքր Մանթաշ</t>
  </si>
  <si>
    <t>Վարդաքար</t>
  </si>
  <si>
    <t>Սարատակ</t>
  </si>
  <si>
    <t>Պեմզաշեն</t>
  </si>
  <si>
    <t xml:space="preserve">Նոր Կյանք </t>
  </si>
  <si>
    <t>Նահապետավան</t>
  </si>
  <si>
    <t xml:space="preserve">Մեղրաշեն </t>
  </si>
  <si>
    <t>Հոռոմ</t>
  </si>
  <si>
    <t>Հառիճ</t>
  </si>
  <si>
    <t>Հայրենյաց</t>
  </si>
  <si>
    <t>Լուսակերտ</t>
  </si>
  <si>
    <t xml:space="preserve">Գեղանիստ </t>
  </si>
  <si>
    <t xml:space="preserve">Լեռնակերտ </t>
  </si>
  <si>
    <t>Անուշավան</t>
  </si>
  <si>
    <t>Փանիկ</t>
  </si>
  <si>
    <t>Արթիկ</t>
  </si>
  <si>
    <t>Եղնաջուր</t>
  </si>
  <si>
    <t>Արավետ</t>
  </si>
  <si>
    <t>Երիզակ</t>
  </si>
  <si>
    <t>Պաղակն</t>
  </si>
  <si>
    <t>Դարիկ</t>
  </si>
  <si>
    <t>Լորասար</t>
  </si>
  <si>
    <t>Զարիշատ</t>
  </si>
  <si>
    <t>Շաղիկ</t>
  </si>
  <si>
    <t>Ծաղկուտ</t>
  </si>
  <si>
    <t>Զորակերտ</t>
  </si>
  <si>
    <t>Գառնառիճ</t>
  </si>
  <si>
    <t>Բերդաշեն</t>
  </si>
  <si>
    <t>Արդենիս</t>
  </si>
  <si>
    <t>Աղվորիկ</t>
  </si>
  <si>
    <t>Ալվար</t>
  </si>
  <si>
    <t>Հողմիկ</t>
  </si>
  <si>
    <t>Կամխուտ</t>
  </si>
  <si>
    <t>Գտաշեն</t>
  </si>
  <si>
    <t>Բյուրակն</t>
  </si>
  <si>
    <t>Ջրաձոր</t>
  </si>
  <si>
    <t>Հովտուն</t>
  </si>
  <si>
    <t>Մեղրաշատ</t>
  </si>
  <si>
    <t>Ողջի</t>
  </si>
  <si>
    <t>Բանդիվան</t>
  </si>
  <si>
    <t>Արեգնադեմ</t>
  </si>
  <si>
    <t>Ձորաշեն</t>
  </si>
  <si>
    <t>Սարապատ</t>
  </si>
  <si>
    <t>Կաքավասար</t>
  </si>
  <si>
    <t>Փոքր Սարիար</t>
  </si>
  <si>
    <t>Բաշգյուղ</t>
  </si>
  <si>
    <t>Սալուտ</t>
  </si>
  <si>
    <t>Լեռնագյուղ</t>
  </si>
  <si>
    <t>Արփենի</t>
  </si>
  <si>
    <t>Գոգհովիտ</t>
  </si>
  <si>
    <t>Թորոսգյուղ</t>
  </si>
  <si>
    <t>Ցողամարգ</t>
  </si>
  <si>
    <t>Մուսայելյան</t>
  </si>
  <si>
    <t>Վարդաղբյուր</t>
  </si>
  <si>
    <t>Կարմրավան</t>
  </si>
  <si>
    <t>Զույգաղբյուր</t>
  </si>
  <si>
    <t>Կրասար</t>
  </si>
  <si>
    <t>Փոքր Սեպասար</t>
  </si>
  <si>
    <t>Մեծ Սեպասար</t>
  </si>
  <si>
    <t>Ղազանչի</t>
  </si>
  <si>
    <t>Թավշուտ</t>
  </si>
  <si>
    <t>Սիզավետ</t>
  </si>
  <si>
    <t>Բավրա</t>
  </si>
  <si>
    <t>Սարագյուղ</t>
  </si>
  <si>
    <t>Աշոցք</t>
  </si>
  <si>
    <t>Ախուրյան կայարանի գյուղ</t>
  </si>
  <si>
    <t>Ղարիբջանյան</t>
  </si>
  <si>
    <t>Գետք</t>
  </si>
  <si>
    <t>Բայանդուր</t>
  </si>
  <si>
    <t>Բենիամին</t>
  </si>
  <si>
    <t>Երազգավորս</t>
  </si>
  <si>
    <t>Ոսկեհասկ</t>
  </si>
  <si>
    <t>Առափի</t>
  </si>
  <si>
    <t>Ազատան</t>
  </si>
  <si>
    <t>Ախուրիկ</t>
  </si>
  <si>
    <t>Կարմրաքար</t>
  </si>
  <si>
    <t>Հացիկավան</t>
  </si>
  <si>
    <t>Մեծ Սարիար</t>
  </si>
  <si>
    <t>Փոքրաշեն</t>
  </si>
  <si>
    <t>Լեռնուտ</t>
  </si>
  <si>
    <t>Կրաշեն</t>
  </si>
  <si>
    <t>Ջաջուռավան</t>
  </si>
  <si>
    <t>Քեթի</t>
  </si>
  <si>
    <t>Ջաջուռ</t>
  </si>
  <si>
    <t>Հովունի</t>
  </si>
  <si>
    <t>Մարմաշեն</t>
  </si>
  <si>
    <t>Վահրամաբերդ</t>
  </si>
  <si>
    <t>Կապս</t>
  </si>
  <si>
    <t>Կամո</t>
  </si>
  <si>
    <t xml:space="preserve">Կառնուտ </t>
  </si>
  <si>
    <t xml:space="preserve">Հովիտ </t>
  </si>
  <si>
    <t>Բասեն</t>
  </si>
  <si>
    <t>Այգաբաց</t>
  </si>
  <si>
    <t>Ախուրյան</t>
  </si>
  <si>
    <t>Ձորակապ</t>
  </si>
  <si>
    <t>Ձիթհանքով</t>
  </si>
  <si>
    <t>Սարակապ</t>
  </si>
  <si>
    <t>Սառնաղբյուր</t>
  </si>
  <si>
    <t>Լանջիկ</t>
  </si>
  <si>
    <t>Գուսանագյուղ</t>
  </si>
  <si>
    <t>Իսահակյան</t>
  </si>
  <si>
    <t>Հայկաձոր</t>
  </si>
  <si>
    <t>Շիրակավան</t>
  </si>
  <si>
    <t>Ջրափի</t>
  </si>
  <si>
    <t>Նորշեն</t>
  </si>
  <si>
    <t>Բագրավան</t>
  </si>
  <si>
    <t>Անիպեմզա</t>
  </si>
  <si>
    <t>Անիավան</t>
  </si>
  <si>
    <t>Աղին</t>
  </si>
  <si>
    <t>Մարալիկ</t>
  </si>
  <si>
    <t>Անի</t>
  </si>
  <si>
    <t>ՀԿՏՀ-ի միջոցով մարզպետարան առաքված՝ համայնքի ավագանու և համայնքի ղեկավարի որոշումների ընդհանուր քանակը</t>
  </si>
  <si>
    <r>
      <t xml:space="preserve">ՏԵՂԵԿԱՏՎՈՒԹՅՈՒՆ
ՀՀ Շիրակի մարզի Անի, Ախուրյան, Աշոցք, Ամասիա և  Արթիկ միավորված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</si>
  <si>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r>
      <t>2-րդ եռամսյակ</t>
    </r>
    <r>
      <rPr>
        <b/>
        <sz val="10"/>
        <color rgb="FFFF0000"/>
        <rFont val="GHEA Grapalat"/>
        <family val="3"/>
      </rPr>
      <t xml:space="preserve"> </t>
    </r>
    <r>
      <rPr>
        <b/>
        <sz val="10"/>
        <color theme="1"/>
        <rFont val="GHEA Grapalat"/>
        <family val="3"/>
      </rPr>
      <t>2024թ.</t>
    </r>
  </si>
  <si>
    <t xml:space="preserve">Ընդամենը՝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</si>
</sst>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name val="GHEA Grapalat"/>
      <family val="3"/>
    </font>
    <font>
      <sz val="10"/>
      <color rgb="FFFF0000"/>
      <name val="GHEA Grapalat"/>
      <family val="3"/>
    </font>
    <font>
      <sz val="11"/>
      <color indexed="8"/>
      <name val="Calibri"/>
      <family val="2"/>
      <charset val="204"/>
    </font>
    <font>
      <b/>
      <sz val="12"/>
      <name val="GHEA Grapalat"/>
      <family val="3"/>
    </font>
    <font>
      <b/>
      <i/>
      <u/>
      <sz val="12"/>
      <name val="GHEA Grapalat"/>
      <family val="3"/>
    </font>
    <font>
      <sz val="11"/>
      <color rgb="FF000000"/>
      <name val="Calibri"/>
      <family val="2"/>
    </font>
    <font>
      <b/>
      <sz val="10"/>
      <color theme="1"/>
      <name val="GHEA Grapalat"/>
      <family val="3"/>
    </font>
    <font>
      <b/>
      <i/>
      <u/>
      <sz val="10"/>
      <color indexed="8"/>
      <name val="GHEA Grapalat"/>
      <family val="3"/>
    </font>
    <font>
      <b/>
      <sz val="10"/>
      <color indexed="8"/>
      <name val="GHEA Grapalat"/>
      <family val="3"/>
    </font>
    <font>
      <b/>
      <sz val="11"/>
      <color theme="1"/>
      <name val="GHEA Grapalat"/>
      <family val="3"/>
    </font>
    <font>
      <b/>
      <sz val="11"/>
      <name val="GHEA Grapalat"/>
      <family val="3"/>
    </font>
    <font>
      <sz val="12"/>
      <name val="GHEA Grapalat"/>
      <family val="3"/>
    </font>
    <font>
      <b/>
      <sz val="10"/>
      <name val="GHEA Grapalat"/>
      <family val="3"/>
    </font>
    <font>
      <sz val="10"/>
      <color rgb="FF000000"/>
      <name val="GHEA Grapalat"/>
      <family val="3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5"/>
      <color rgb="FF1F4A7E"/>
      <name val="Calibri"/>
      <family val="2"/>
      <charset val="204"/>
    </font>
    <font>
      <b/>
      <sz val="13"/>
      <color rgb="FF1F4A7E"/>
      <name val="Calibri"/>
      <family val="2"/>
      <charset val="204"/>
    </font>
    <font>
      <b/>
      <sz val="11"/>
      <color rgb="FF1F4A7E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8"/>
      <color rgb="FF1F4A7E"/>
      <name val="Cambria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charset val="134"/>
      <scheme val="minor"/>
    </font>
    <font>
      <sz val="10"/>
      <color indexed="8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4"/>
      <color rgb="FFFF0000"/>
      <name val="GHEA Grapalat"/>
      <family val="3"/>
    </font>
    <font>
      <b/>
      <sz val="14"/>
      <color rgb="FFFF0000"/>
      <name val="GHEA Grapalat"/>
      <family val="3"/>
    </font>
    <font>
      <b/>
      <i/>
      <u/>
      <sz val="10"/>
      <color theme="1"/>
      <name val="GHEA Grapalat"/>
      <family val="3"/>
    </font>
    <font>
      <b/>
      <i/>
      <sz val="11"/>
      <color theme="1"/>
      <name val="GHEA Grapalat"/>
      <family val="3"/>
    </font>
    <font>
      <b/>
      <i/>
      <u/>
      <sz val="11"/>
      <color indexed="8"/>
      <name val="GHEA Grapalat"/>
      <family val="3"/>
    </font>
    <font>
      <b/>
      <sz val="11"/>
      <color indexed="8"/>
      <name val="GHEA Grapalat"/>
      <family val="3"/>
    </font>
    <font>
      <i/>
      <sz val="10"/>
      <color theme="1"/>
      <name val="GHEA Grapalat"/>
      <family val="3"/>
    </font>
    <font>
      <sz val="10"/>
      <color indexed="9"/>
      <name val="GHEA Grapalat"/>
      <family val="3"/>
    </font>
    <font>
      <sz val="9"/>
      <color theme="1"/>
      <name val="GHEA Grapalat"/>
      <family val="3"/>
    </font>
    <font>
      <sz val="12"/>
      <color rgb="FFFF0000"/>
      <name val="GHEA Grapalat"/>
      <family val="3"/>
    </font>
    <font>
      <b/>
      <sz val="12"/>
      <color rgb="FFFF0000"/>
      <name val="GHEA Grapalat"/>
      <family val="3"/>
    </font>
    <font>
      <sz val="10"/>
      <color theme="1"/>
      <name val="GHEA Grapalat"/>
      <family val="3"/>
      <charset val="204"/>
    </font>
    <font>
      <sz val="10"/>
      <name val="Sylfaen"/>
      <family val="1"/>
      <charset val="204"/>
    </font>
    <font>
      <sz val="8"/>
      <color theme="1"/>
      <name val="GHEA Grapalat"/>
      <family val="3"/>
    </font>
    <font>
      <b/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sz val="11"/>
      <name val="Calibri"/>
      <family val="2"/>
    </font>
    <font>
      <b/>
      <i/>
      <u/>
      <sz val="12"/>
      <color indexed="8"/>
      <name val="GHEA Grapalat"/>
      <family val="3"/>
    </font>
    <font>
      <b/>
      <sz val="12"/>
      <color indexed="8"/>
      <name val="GHEA Grapalat"/>
      <family val="3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i/>
      <u/>
      <sz val="10"/>
      <name val="GHEA Grapalat"/>
      <family val="3"/>
    </font>
    <font>
      <b/>
      <sz val="10"/>
      <color theme="1" tint="0.14999847407452621"/>
      <name val="GHEA Grapalat"/>
      <family val="3"/>
    </font>
    <font>
      <sz val="10"/>
      <color theme="1" tint="0.14999847407452621"/>
      <name val="GHEA Grapalat"/>
      <family val="3"/>
    </font>
    <font>
      <sz val="11"/>
      <name val="Calibri"/>
      <family val="2"/>
      <charset val="1"/>
      <scheme val="minor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1"/>
      <scheme val="minor"/>
    </font>
    <font>
      <b/>
      <sz val="11"/>
      <color theme="1"/>
      <name val="Calibri"/>
      <charset val="1"/>
      <scheme val="minor"/>
    </font>
    <font>
      <b/>
      <sz val="10"/>
      <color rgb="FFFF0000"/>
      <name val="GHEA Grapalat"/>
      <family val="3"/>
    </font>
    <font>
      <b/>
      <i/>
      <sz val="10"/>
      <color theme="1"/>
      <name val="GHEA Grapalat"/>
      <family val="3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4">
    <xf numFmtId="0" fontId="0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2" fillId="0" borderId="0"/>
    <xf numFmtId="0" fontId="11" fillId="0" borderId="0"/>
    <xf numFmtId="0" fontId="20" fillId="0" borderId="0"/>
    <xf numFmtId="0" fontId="10" fillId="0" borderId="0"/>
    <xf numFmtId="0" fontId="17" fillId="0" borderId="0"/>
    <xf numFmtId="0" fontId="9" fillId="0" borderId="0"/>
    <xf numFmtId="0" fontId="8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7" fillId="5" borderId="0" applyNumberFormat="0" applyBorder="0" applyAlignment="0" applyProtection="0"/>
    <xf numFmtId="0" fontId="38" fillId="8" borderId="24" applyNumberFormat="0" applyAlignment="0" applyProtection="0"/>
    <xf numFmtId="0" fontId="34" fillId="9" borderId="27" applyNumberFormat="0" applyAlignment="0" applyProtection="0"/>
    <xf numFmtId="0" fontId="35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2" fillId="0" borderId="0" applyNumberFormat="0" applyFill="0" applyBorder="0" applyAlignment="0" applyProtection="0"/>
    <xf numFmtId="0" fontId="43" fillId="7" borderId="24" applyNumberFormat="0" applyAlignment="0" applyProtection="0"/>
    <xf numFmtId="0" fontId="44" fillId="0" borderId="26" applyNumberFormat="0" applyFill="0" applyAlignment="0" applyProtection="0"/>
    <xf numFmtId="0" fontId="45" fillId="6" borderId="0" applyNumberFormat="0" applyBorder="0" applyAlignment="0" applyProtection="0"/>
    <xf numFmtId="0" fontId="20" fillId="10" borderId="28" applyNumberFormat="0" applyFont="0" applyAlignment="0" applyProtection="0"/>
    <xf numFmtId="0" fontId="46" fillId="8" borderId="25" applyNumberFormat="0" applyAlignment="0" applyProtection="0"/>
    <xf numFmtId="0" fontId="47" fillId="0" borderId="0" applyNumberFormat="0" applyFill="0" applyBorder="0" applyAlignment="0" applyProtection="0"/>
    <xf numFmtId="0" fontId="33" fillId="0" borderId="32" applyNumberFormat="0" applyFill="0" applyAlignment="0" applyProtection="0"/>
    <xf numFmtId="0" fontId="36" fillId="0" borderId="0" applyNumberFormat="0" applyFill="0" applyBorder="0" applyAlignment="0" applyProtection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>
      <alignment vertical="center"/>
    </xf>
    <xf numFmtId="0" fontId="17" fillId="0" borderId="0"/>
    <xf numFmtId="0" fontId="48" fillId="0" borderId="0">
      <alignment vertical="center"/>
    </xf>
    <xf numFmtId="0" fontId="6" fillId="0" borderId="0"/>
    <xf numFmtId="0" fontId="6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48" fillId="0" borderId="0">
      <alignment vertical="center"/>
    </xf>
    <xf numFmtId="0" fontId="17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70" fillId="0" borderId="0">
      <alignment vertical="center"/>
    </xf>
    <xf numFmtId="0" fontId="2" fillId="0" borderId="0"/>
    <xf numFmtId="0" fontId="2" fillId="0" borderId="0"/>
    <xf numFmtId="0" fontId="2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86">
    <xf numFmtId="0" fontId="0" fillId="0" borderId="0" xfId="0"/>
    <xf numFmtId="0" fontId="13" fillId="0" borderId="0" xfId="0" applyFont="1"/>
    <xf numFmtId="0" fontId="19" fillId="0" borderId="0" xfId="0" applyFont="1"/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textRotation="90" wrapText="1"/>
    </xf>
    <xf numFmtId="0" fontId="30" fillId="0" borderId="1" xfId="0" applyFont="1" applyBorder="1" applyAlignment="1">
      <alignment horizontal="center" vertical="center" textRotation="90"/>
    </xf>
    <xf numFmtId="0" fontId="19" fillId="0" borderId="23" xfId="0" applyFont="1" applyBorder="1"/>
    <xf numFmtId="0" fontId="18" fillId="0" borderId="13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textRotation="90" wrapText="1"/>
    </xf>
    <xf numFmtId="0" fontId="28" fillId="0" borderId="1" xfId="0" applyFont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53" fillId="2" borderId="2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textRotation="90" wrapText="1"/>
    </xf>
    <xf numFmtId="0" fontId="13" fillId="0" borderId="16" xfId="0" applyFont="1" applyBorder="1" applyAlignment="1">
      <alignment horizontal="center" vertical="center" textRotation="90" wrapText="1"/>
    </xf>
    <xf numFmtId="0" fontId="13" fillId="0" borderId="16" xfId="0" applyFont="1" applyBorder="1" applyAlignment="1">
      <alignment horizontal="center" vertical="center" textRotation="90"/>
    </xf>
    <xf numFmtId="0" fontId="13" fillId="0" borderId="15" xfId="0" applyFont="1" applyBorder="1" applyAlignment="1">
      <alignment horizontal="center" vertical="center" textRotation="90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textRotation="90" wrapText="1"/>
    </xf>
    <xf numFmtId="0" fontId="13" fillId="0" borderId="1" xfId="0" applyFont="1" applyBorder="1" applyAlignment="1">
      <alignment horizontal="center" vertical="center" textRotation="90"/>
    </xf>
    <xf numFmtId="0" fontId="52" fillId="0" borderId="0" xfId="0" applyFont="1"/>
    <xf numFmtId="0" fontId="52" fillId="0" borderId="0" xfId="0" applyFont="1" applyAlignment="1">
      <alignment horizontal="center"/>
    </xf>
    <xf numFmtId="0" fontId="51" fillId="0" borderId="8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/>
    </xf>
    <xf numFmtId="0" fontId="51" fillId="0" borderId="9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13" fillId="37" borderId="0" xfId="0" applyFont="1" applyFill="1"/>
    <xf numFmtId="0" fontId="13" fillId="2" borderId="0" xfId="0" applyFont="1" applyFill="1"/>
    <xf numFmtId="0" fontId="13" fillId="0" borderId="0" xfId="0" applyFont="1" applyAlignment="1">
      <alignment horizontal="center" vertical="center"/>
    </xf>
    <xf numFmtId="0" fontId="24" fillId="0" borderId="0" xfId="0" applyFont="1"/>
    <xf numFmtId="0" fontId="24" fillId="0" borderId="39" xfId="0" applyFont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top"/>
    </xf>
    <xf numFmtId="0" fontId="24" fillId="2" borderId="36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/>
    </xf>
    <xf numFmtId="0" fontId="18" fillId="0" borderId="36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50" fillId="0" borderId="7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wrapText="1"/>
    </xf>
    <xf numFmtId="0" fontId="51" fillId="0" borderId="37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left" vertical="center"/>
    </xf>
    <xf numFmtId="0" fontId="51" fillId="0" borderId="0" xfId="0" applyFont="1"/>
    <xf numFmtId="0" fontId="24" fillId="0" borderId="6" xfId="0" applyFont="1" applyBorder="1" applyAlignment="1">
      <alignment horizontal="center" vertical="center"/>
    </xf>
    <xf numFmtId="0" fontId="27" fillId="0" borderId="0" xfId="0" applyFont="1"/>
    <xf numFmtId="0" fontId="24" fillId="2" borderId="13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59" fillId="0" borderId="0" xfId="0" applyFont="1"/>
    <xf numFmtId="0" fontId="13" fillId="2" borderId="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justify" vertical="top" wrapText="1"/>
    </xf>
    <xf numFmtId="0" fontId="18" fillId="2" borderId="1" xfId="0" applyFont="1" applyFill="1" applyBorder="1" applyAlignment="1">
      <alignment horizontal="justify" vertical="top" wrapText="1"/>
    </xf>
    <xf numFmtId="0" fontId="24" fillId="2" borderId="5" xfId="0" applyFont="1" applyFill="1" applyBorder="1" applyAlignment="1">
      <alignment vertical="center"/>
    </xf>
    <xf numFmtId="0" fontId="24" fillId="2" borderId="22" xfId="0" applyFont="1" applyFill="1" applyBorder="1" applyAlignment="1">
      <alignment horizontal="left" vertical="center"/>
    </xf>
    <xf numFmtId="0" fontId="61" fillId="0" borderId="16" xfId="0" applyFont="1" applyBorder="1" applyAlignment="1">
      <alignment horizontal="center" textRotation="90" wrapText="1"/>
    </xf>
    <xf numFmtId="0" fontId="61" fillId="0" borderId="16" xfId="0" applyFont="1" applyBorder="1" applyAlignment="1">
      <alignment horizontal="center" vertical="center" textRotation="90"/>
    </xf>
    <xf numFmtId="0" fontId="61" fillId="0" borderId="15" xfId="0" applyFont="1" applyBorder="1" applyAlignment="1">
      <alignment horizontal="center" vertical="center" textRotation="90"/>
    </xf>
    <xf numFmtId="0" fontId="28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13" fillId="0" borderId="1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 wrapText="1"/>
    </xf>
    <xf numFmtId="0" fontId="52" fillId="0" borderId="21" xfId="0" applyFont="1" applyBorder="1" applyAlignment="1">
      <alignment horizontal="center" vertical="center"/>
    </xf>
    <xf numFmtId="0" fontId="52" fillId="2" borderId="21" xfId="0" applyFont="1" applyFill="1" applyBorder="1" applyAlignment="1">
      <alignment horizontal="center" vertical="center" wrapText="1"/>
    </xf>
    <xf numFmtId="0" fontId="52" fillId="2" borderId="22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/>
    </xf>
    <xf numFmtId="0" fontId="62" fillId="0" borderId="0" xfId="0" applyFont="1"/>
    <xf numFmtId="0" fontId="62" fillId="2" borderId="1" xfId="0" applyFont="1" applyFill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62" fillId="0" borderId="21" xfId="0" applyFont="1" applyBorder="1" applyAlignment="1">
      <alignment horizontal="center" vertical="center"/>
    </xf>
    <xf numFmtId="0" fontId="62" fillId="2" borderId="21" xfId="0" applyFont="1" applyFill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/>
    </xf>
    <xf numFmtId="0" fontId="52" fillId="0" borderId="37" xfId="0" applyFont="1" applyBorder="1" applyAlignment="1">
      <alignment horizontal="center"/>
    </xf>
    <xf numFmtId="0" fontId="52" fillId="0" borderId="38" xfId="0" applyFont="1" applyBorder="1" applyAlignment="1">
      <alignment horizontal="center"/>
    </xf>
    <xf numFmtId="0" fontId="52" fillId="0" borderId="3" xfId="0" applyFont="1" applyBorder="1" applyAlignment="1">
      <alignment horizontal="center"/>
    </xf>
    <xf numFmtId="0" fontId="52" fillId="0" borderId="3" xfId="0" applyFont="1" applyBorder="1" applyAlignment="1">
      <alignment horizontal="center" vertical="center"/>
    </xf>
    <xf numFmtId="0" fontId="62" fillId="0" borderId="0" xfId="0" applyFont="1" applyAlignment="1">
      <alignment horizontal="center" vertical="top"/>
    </xf>
    <xf numFmtId="0" fontId="53" fillId="0" borderId="3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2" fillId="2" borderId="5" xfId="0" applyFont="1" applyFill="1" applyBorder="1" applyAlignment="1">
      <alignment horizontal="center" vertical="center"/>
    </xf>
    <xf numFmtId="0" fontId="52" fillId="2" borderId="39" xfId="0" applyFont="1" applyFill="1" applyBorder="1" applyAlignment="1">
      <alignment horizontal="center" vertical="center"/>
    </xf>
    <xf numFmtId="0" fontId="52" fillId="36" borderId="1" xfId="0" applyFont="1" applyFill="1" applyBorder="1" applyAlignment="1">
      <alignment horizontal="center" vertical="center"/>
    </xf>
    <xf numFmtId="0" fontId="52" fillId="2" borderId="9" xfId="0" applyFont="1" applyFill="1" applyBorder="1" applyAlignment="1">
      <alignment horizontal="center" vertical="center" wrapText="1"/>
    </xf>
    <xf numFmtId="0" fontId="52" fillId="0" borderId="8" xfId="0" applyFont="1" applyBorder="1" applyAlignment="1">
      <alignment horizontal="center"/>
    </xf>
    <xf numFmtId="0" fontId="52" fillId="36" borderId="1" xfId="0" applyFont="1" applyFill="1" applyBorder="1" applyAlignment="1">
      <alignment horizontal="center" vertical="center" wrapText="1"/>
    </xf>
    <xf numFmtId="0" fontId="52" fillId="0" borderId="36" xfId="0" applyFont="1" applyBorder="1" applyAlignment="1">
      <alignment horizontal="center" vertical="center" wrapText="1"/>
    </xf>
    <xf numFmtId="0" fontId="52" fillId="2" borderId="40" xfId="0" applyFont="1" applyFill="1" applyBorder="1" applyAlignment="1">
      <alignment horizontal="center" vertical="center"/>
    </xf>
    <xf numFmtId="0" fontId="52" fillId="2" borderId="3" xfId="0" applyFont="1" applyFill="1" applyBorder="1" applyAlignment="1">
      <alignment horizontal="center"/>
    </xf>
    <xf numFmtId="0" fontId="62" fillId="0" borderId="0" xfId="0" applyFont="1" applyAlignment="1">
      <alignment vertical="center"/>
    </xf>
    <xf numFmtId="0" fontId="63" fillId="2" borderId="5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/>
    </xf>
    <xf numFmtId="0" fontId="63" fillId="2" borderId="13" xfId="0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2" borderId="33" xfId="0" applyFont="1" applyFill="1" applyBorder="1" applyAlignment="1">
      <alignment horizontal="left" vertical="top"/>
    </xf>
    <xf numFmtId="0" fontId="54" fillId="2" borderId="39" xfId="0" applyFont="1" applyFill="1" applyBorder="1" applyAlignment="1">
      <alignment horizontal="left" vertical="top"/>
    </xf>
    <xf numFmtId="0" fontId="50" fillId="38" borderId="46" xfId="0" applyFont="1" applyFill="1" applyBorder="1" applyAlignment="1">
      <alignment horizontal="center"/>
    </xf>
    <xf numFmtId="0" fontId="50" fillId="38" borderId="46" xfId="0" applyFont="1" applyFill="1" applyBorder="1" applyAlignment="1">
      <alignment horizontal="center" vertical="center"/>
    </xf>
    <xf numFmtId="0" fontId="50" fillId="38" borderId="46" xfId="0" applyFont="1" applyFill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18" fillId="0" borderId="44" xfId="4" applyFont="1" applyBorder="1" applyAlignment="1">
      <alignment horizontal="center" vertical="center"/>
    </xf>
    <xf numFmtId="0" fontId="18" fillId="2" borderId="9" xfId="0" applyFont="1" applyFill="1" applyBorder="1" applyAlignment="1">
      <alignment vertical="center" wrapText="1"/>
    </xf>
    <xf numFmtId="0" fontId="18" fillId="0" borderId="1" xfId="4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0" fontId="13" fillId="0" borderId="1" xfId="9" applyFont="1" applyBorder="1" applyAlignment="1">
      <alignment horizontal="center" vertical="center"/>
    </xf>
    <xf numFmtId="0" fontId="13" fillId="0" borderId="1" xfId="80" applyFont="1" applyBorder="1" applyAlignment="1">
      <alignment horizontal="center" vertical="center" wrapText="1"/>
    </xf>
    <xf numFmtId="0" fontId="13" fillId="0" borderId="1" xfId="8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 wrapText="1"/>
    </xf>
    <xf numFmtId="0" fontId="31" fillId="36" borderId="1" xfId="8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/>
    </xf>
    <xf numFmtId="0" fontId="24" fillId="2" borderId="36" xfId="0" applyFont="1" applyFill="1" applyBorder="1" applyAlignment="1">
      <alignment vertical="center"/>
    </xf>
    <xf numFmtId="0" fontId="13" fillId="0" borderId="9" xfId="81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0" fontId="13" fillId="0" borderId="1" xfId="81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 wrapText="1"/>
    </xf>
    <xf numFmtId="0" fontId="65" fillId="0" borderId="2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 wrapText="1"/>
    </xf>
    <xf numFmtId="0" fontId="65" fillId="0" borderId="35" xfId="0" applyFont="1" applyBorder="1" applyAlignment="1">
      <alignment horizontal="center" vertical="center"/>
    </xf>
    <xf numFmtId="0" fontId="65" fillId="0" borderId="13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/>
    </xf>
    <xf numFmtId="0" fontId="30" fillId="0" borderId="5" xfId="0" applyFont="1" applyBorder="1" applyAlignment="1">
      <alignment horizontal="center" vertical="center" wrapText="1"/>
    </xf>
    <xf numFmtId="0" fontId="24" fillId="0" borderId="1" xfId="81" applyFont="1" applyBorder="1" applyAlignment="1">
      <alignment horizontal="center" vertical="center"/>
    </xf>
    <xf numFmtId="0" fontId="13" fillId="0" borderId="9" xfId="81" applyFont="1" applyBorder="1" applyAlignment="1">
      <alignment horizontal="center" vertical="center" wrapText="1"/>
    </xf>
    <xf numFmtId="0" fontId="51" fillId="0" borderId="9" xfId="81" applyFont="1" applyBorder="1" applyAlignment="1">
      <alignment horizontal="left" vertical="center"/>
    </xf>
    <xf numFmtId="0" fontId="51" fillId="0" borderId="8" xfId="81" applyFont="1" applyBorder="1" applyAlignment="1">
      <alignment horizontal="center" vertical="center"/>
    </xf>
    <xf numFmtId="0" fontId="13" fillId="0" borderId="1" xfId="81" applyFont="1" applyBorder="1" applyAlignment="1">
      <alignment horizontal="center" vertical="center" wrapText="1"/>
    </xf>
    <xf numFmtId="0" fontId="51" fillId="0" borderId="1" xfId="81" applyFont="1" applyBorder="1" applyAlignment="1">
      <alignment horizontal="left" vertical="center"/>
    </xf>
    <xf numFmtId="0" fontId="51" fillId="0" borderId="3" xfId="81" applyFont="1" applyBorder="1" applyAlignment="1">
      <alignment horizontal="center" vertical="center"/>
    </xf>
    <xf numFmtId="0" fontId="13" fillId="0" borderId="7" xfId="81" applyFont="1" applyBorder="1" applyAlignment="1">
      <alignment horizontal="center" vertical="center"/>
    </xf>
    <xf numFmtId="0" fontId="13" fillId="0" borderId="6" xfId="81" applyFont="1" applyBorder="1" applyAlignment="1">
      <alignment horizontal="center" vertical="center"/>
    </xf>
    <xf numFmtId="0" fontId="13" fillId="0" borderId="5" xfId="81" applyFont="1" applyBorder="1" applyAlignment="1">
      <alignment horizontal="center" vertical="center" wrapText="1"/>
    </xf>
    <xf numFmtId="0" fontId="13" fillId="0" borderId="5" xfId="81" applyFont="1" applyBorder="1" applyAlignment="1">
      <alignment horizontal="center" vertical="center"/>
    </xf>
    <xf numFmtId="0" fontId="13" fillId="0" borderId="1" xfId="81" applyFont="1" applyBorder="1" applyAlignment="1">
      <alignment horizontal="center"/>
    </xf>
    <xf numFmtId="0" fontId="51" fillId="0" borderId="1" xfId="81" applyFont="1" applyBorder="1" applyAlignment="1">
      <alignment horizontal="center" vertical="center" wrapText="1"/>
    </xf>
    <xf numFmtId="0" fontId="51" fillId="0" borderId="1" xfId="81" applyFont="1" applyBorder="1" applyAlignment="1">
      <alignment horizontal="center"/>
    </xf>
    <xf numFmtId="0" fontId="51" fillId="0" borderId="1" xfId="81" applyFont="1" applyBorder="1" applyAlignment="1">
      <alignment horizontal="center" vertical="center"/>
    </xf>
    <xf numFmtId="0" fontId="24" fillId="0" borderId="6" xfId="81" applyFont="1" applyBorder="1" applyAlignment="1">
      <alignment horizontal="center" vertical="center"/>
    </xf>
    <xf numFmtId="0" fontId="24" fillId="0" borderId="5" xfId="81" applyFont="1" applyBorder="1" applyAlignment="1">
      <alignment horizontal="center" vertical="center" wrapText="1"/>
    </xf>
    <xf numFmtId="0" fontId="24" fillId="0" borderId="13" xfId="81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66" fillId="0" borderId="5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3" fillId="0" borderId="1" xfId="82" applyFont="1" applyBorder="1" applyAlignment="1">
      <alignment horizontal="center" vertical="center" wrapText="1"/>
    </xf>
    <xf numFmtId="0" fontId="13" fillId="0" borderId="1" xfId="82" applyFont="1" applyBorder="1" applyAlignment="1">
      <alignment horizontal="center" vertical="center"/>
    </xf>
    <xf numFmtId="0" fontId="13" fillId="2" borderId="1" xfId="82" applyFont="1" applyFill="1" applyBorder="1" applyAlignment="1">
      <alignment horizontal="center" vertical="center"/>
    </xf>
    <xf numFmtId="0" fontId="13" fillId="0" borderId="13" xfId="82" applyFont="1" applyBorder="1" applyAlignment="1">
      <alignment horizontal="center" vertical="center" wrapText="1"/>
    </xf>
    <xf numFmtId="0" fontId="13" fillId="2" borderId="13" xfId="82" applyFont="1" applyFill="1" applyBorder="1" applyAlignment="1">
      <alignment horizontal="center" vertical="center" wrapText="1"/>
    </xf>
    <xf numFmtId="0" fontId="13" fillId="0" borderId="1" xfId="83" applyFont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52" fillId="0" borderId="0" xfId="0" applyFont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wrapText="1"/>
    </xf>
    <xf numFmtId="0" fontId="6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68" fillId="2" borderId="1" xfId="0" applyFont="1" applyFill="1" applyBorder="1" applyAlignment="1">
      <alignment horizontal="center"/>
    </xf>
    <xf numFmtId="0" fontId="68" fillId="2" borderId="1" xfId="0" applyFont="1" applyFill="1" applyBorder="1" applyAlignment="1">
      <alignment horizontal="center" wrapText="1"/>
    </xf>
    <xf numFmtId="0" fontId="51" fillId="2" borderId="1" xfId="0" applyFont="1" applyFill="1" applyBorder="1" applyAlignment="1">
      <alignment horizontal="center"/>
    </xf>
    <xf numFmtId="0" fontId="51" fillId="2" borderId="1" xfId="0" applyFont="1" applyFill="1" applyBorder="1" applyAlignment="1">
      <alignment horizontal="center" wrapText="1"/>
    </xf>
    <xf numFmtId="0" fontId="52" fillId="2" borderId="1" xfId="0" applyFont="1" applyFill="1" applyBorder="1" applyAlignment="1">
      <alignment horizontal="center" vertical="center" wrapText="1"/>
    </xf>
    <xf numFmtId="0" fontId="69" fillId="2" borderId="1" xfId="0" applyFont="1" applyFill="1" applyBorder="1" applyAlignment="1">
      <alignment horizontal="center"/>
    </xf>
    <xf numFmtId="0" fontId="69" fillId="2" borderId="1" xfId="84" applyFont="1" applyFill="1" applyBorder="1" applyAlignment="1">
      <alignment horizontal="center"/>
    </xf>
    <xf numFmtId="0" fontId="51" fillId="2" borderId="1" xfId="85" applyFont="1" applyFill="1" applyBorder="1" applyAlignment="1">
      <alignment horizontal="center"/>
    </xf>
    <xf numFmtId="0" fontId="67" fillId="2" borderId="1" xfId="0" applyFont="1" applyFill="1" applyBorder="1" applyAlignment="1">
      <alignment horizontal="center" vertical="center" wrapText="1"/>
    </xf>
    <xf numFmtId="49" fontId="52" fillId="0" borderId="1" xfId="0" applyNumberFormat="1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69" fillId="0" borderId="1" xfId="0" applyFont="1" applyBorder="1" applyAlignment="1">
      <alignment horizontal="center"/>
    </xf>
    <xf numFmtId="0" fontId="51" fillId="0" borderId="1" xfId="86" applyFont="1" applyBorder="1" applyAlignment="1">
      <alignment horizontal="center"/>
    </xf>
    <xf numFmtId="0" fontId="6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textRotation="90" wrapText="1"/>
    </xf>
    <xf numFmtId="0" fontId="0" fillId="2" borderId="0" xfId="0" applyFill="1"/>
    <xf numFmtId="0" fontId="18" fillId="0" borderId="1" xfId="0" applyFont="1" applyBorder="1" applyAlignment="1">
      <alignment horizontal="left" vertical="center" wrapText="1"/>
    </xf>
    <xf numFmtId="0" fontId="73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52" fillId="2" borderId="37" xfId="0" applyNumberFormat="1" applyFont="1" applyFill="1" applyBorder="1" applyAlignment="1">
      <alignment horizontal="left" vertical="center" wrapText="1"/>
    </xf>
    <xf numFmtId="0" fontId="73" fillId="2" borderId="1" xfId="0" applyFont="1" applyFill="1" applyBorder="1" applyAlignment="1">
      <alignment horizontal="center" vertical="center" wrapText="1"/>
    </xf>
    <xf numFmtId="0" fontId="0" fillId="37" borderId="0" xfId="0" applyFill="1"/>
    <xf numFmtId="0" fontId="0" fillId="2" borderId="1" xfId="0" applyFill="1" applyBorder="1" applyAlignment="1">
      <alignment horizontal="center" vertical="center" wrapText="1"/>
    </xf>
    <xf numFmtId="164" fontId="52" fillId="2" borderId="1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28" fillId="2" borderId="1" xfId="0" applyFont="1" applyFill="1" applyBorder="1" applyAlignment="1">
      <alignment horizontal="left" vertical="center" wrapText="1"/>
    </xf>
    <xf numFmtId="0" fontId="74" fillId="2" borderId="1" xfId="0" applyFont="1" applyFill="1" applyBorder="1" applyAlignment="1">
      <alignment horizontal="center" vertical="center" wrapText="1"/>
    </xf>
    <xf numFmtId="0" fontId="73" fillId="2" borderId="1" xfId="0" applyFont="1" applyFill="1" applyBorder="1" applyAlignment="1">
      <alignment horizontal="center" vertical="center"/>
    </xf>
    <xf numFmtId="0" fontId="73" fillId="0" borderId="1" xfId="0" applyFont="1" applyBorder="1" applyAlignment="1">
      <alignment horizontal="center" vertical="center"/>
    </xf>
    <xf numFmtId="164" fontId="52" fillId="2" borderId="37" xfId="0" applyNumberFormat="1" applyFont="1" applyFill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90" wrapText="1"/>
    </xf>
    <xf numFmtId="0" fontId="18" fillId="2" borderId="1" xfId="0" applyFont="1" applyFill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textRotation="90"/>
    </xf>
    <xf numFmtId="0" fontId="27" fillId="39" borderId="13" xfId="0" applyFont="1" applyFill="1" applyBorder="1" applyAlignment="1">
      <alignment horizontal="center" vertical="center"/>
    </xf>
    <xf numFmtId="0" fontId="51" fillId="0" borderId="20" xfId="87" applyFont="1" applyBorder="1" applyAlignment="1">
      <alignment horizontal="center" vertical="center"/>
    </xf>
    <xf numFmtId="0" fontId="51" fillId="0" borderId="9" xfId="87" applyFont="1" applyBorder="1" applyAlignment="1">
      <alignment horizontal="center" vertical="center"/>
    </xf>
    <xf numFmtId="0" fontId="27" fillId="0" borderId="48" xfId="85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51" fillId="0" borderId="7" xfId="87" applyFont="1" applyBorder="1" applyAlignment="1">
      <alignment horizontal="center" vertical="center"/>
    </xf>
    <xf numFmtId="0" fontId="51" fillId="0" borderId="1" xfId="87" applyFont="1" applyBorder="1" applyAlignment="1">
      <alignment horizontal="center" vertical="center"/>
    </xf>
    <xf numFmtId="0" fontId="27" fillId="0" borderId="49" xfId="85" applyFont="1" applyBorder="1" applyAlignment="1">
      <alignment horizontal="center" vertical="center"/>
    </xf>
    <xf numFmtId="0" fontId="51" fillId="0" borderId="49" xfId="0" applyFont="1" applyBorder="1" applyAlignment="1">
      <alignment horizontal="center" vertical="center"/>
    </xf>
    <xf numFmtId="0" fontId="27" fillId="0" borderId="49" xfId="85" applyFont="1" applyBorder="1" applyAlignment="1">
      <alignment horizontal="center" vertical="center" wrapText="1"/>
    </xf>
    <xf numFmtId="0" fontId="51" fillId="0" borderId="7" xfId="72" applyFont="1" applyBorder="1" applyAlignment="1">
      <alignment horizontal="center" vertical="center"/>
    </xf>
    <xf numFmtId="0" fontId="51" fillId="0" borderId="1" xfId="72" applyFont="1" applyBorder="1" applyAlignment="1">
      <alignment horizontal="center" vertical="center"/>
    </xf>
    <xf numFmtId="0" fontId="51" fillId="0" borderId="1" xfId="87" applyFont="1" applyBorder="1" applyAlignment="1">
      <alignment horizontal="center" vertical="center" wrapText="1"/>
    </xf>
    <xf numFmtId="0" fontId="51" fillId="0" borderId="1" xfId="72" applyFont="1" applyBorder="1" applyAlignment="1">
      <alignment vertical="center"/>
    </xf>
    <xf numFmtId="0" fontId="51" fillId="0" borderId="6" xfId="87" applyFont="1" applyBorder="1" applyAlignment="1">
      <alignment horizontal="center" vertical="center" wrapText="1"/>
    </xf>
    <xf numFmtId="0" fontId="51" fillId="0" borderId="5" xfId="87" applyFont="1" applyBorder="1" applyAlignment="1">
      <alignment horizontal="center" vertical="center" wrapText="1"/>
    </xf>
    <xf numFmtId="0" fontId="27" fillId="0" borderId="39" xfId="85" applyFont="1" applyBorder="1" applyAlignment="1">
      <alignment horizontal="center" vertical="center" wrapText="1"/>
    </xf>
    <xf numFmtId="0" fontId="51" fillId="0" borderId="39" xfId="0" applyFont="1" applyBorder="1" applyAlignment="1">
      <alignment horizontal="center" vertical="center"/>
    </xf>
    <xf numFmtId="0" fontId="51" fillId="0" borderId="20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 wrapText="1"/>
    </xf>
    <xf numFmtId="0" fontId="51" fillId="2" borderId="48" xfId="0" applyFont="1" applyFill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 wrapText="1"/>
    </xf>
    <xf numFmtId="0" fontId="51" fillId="2" borderId="49" xfId="0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 vertical="center"/>
    </xf>
    <xf numFmtId="0" fontId="51" fillId="0" borderId="6" xfId="0" applyFont="1" applyBorder="1" applyAlignment="1">
      <alignment horizontal="center" vertical="top"/>
    </xf>
    <xf numFmtId="0" fontId="51" fillId="0" borderId="5" xfId="0" applyFont="1" applyBorder="1" applyAlignment="1">
      <alignment horizontal="center" vertical="top" wrapText="1"/>
    </xf>
    <xf numFmtId="0" fontId="68" fillId="0" borderId="5" xfId="0" applyFont="1" applyBorder="1" applyAlignment="1">
      <alignment horizontal="center" vertical="top" wrapText="1"/>
    </xf>
    <xf numFmtId="0" fontId="27" fillId="0" borderId="39" xfId="0" applyFont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/>
    </xf>
    <xf numFmtId="0" fontId="27" fillId="0" borderId="48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 wrapText="1"/>
    </xf>
    <xf numFmtId="0" fontId="68" fillId="0" borderId="9" xfId="0" applyFont="1" applyBorder="1" applyAlignment="1">
      <alignment horizontal="center" vertical="center" wrapText="1"/>
    </xf>
    <xf numFmtId="0" fontId="68" fillId="2" borderId="9" xfId="0" applyFont="1" applyFill="1" applyBorder="1" applyAlignment="1">
      <alignment horizontal="center" vertical="center" wrapText="1"/>
    </xf>
    <xf numFmtId="0" fontId="68" fillId="2" borderId="9" xfId="0" applyFont="1" applyFill="1" applyBorder="1" applyAlignment="1">
      <alignment horizontal="center"/>
    </xf>
    <xf numFmtId="0" fontId="27" fillId="0" borderId="8" xfId="0" applyFont="1" applyBorder="1" applyAlignment="1">
      <alignment horizontal="center" vertical="center"/>
    </xf>
    <xf numFmtId="0" fontId="68" fillId="2" borderId="1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68" fillId="2" borderId="1" xfId="0" applyFont="1" applyFill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68" fillId="2" borderId="5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textRotation="90" wrapText="1"/>
    </xf>
    <xf numFmtId="0" fontId="52" fillId="0" borderId="1" xfId="0" applyFont="1" applyBorder="1" applyAlignment="1">
      <alignment horizontal="center" vertical="center" textRotation="90"/>
    </xf>
    <xf numFmtId="0" fontId="13" fillId="0" borderId="1" xfId="0" applyFont="1" applyBorder="1" applyAlignment="1">
      <alignment horizontal="center"/>
    </xf>
    <xf numFmtId="0" fontId="26" fillId="2" borderId="1" xfId="0" applyFont="1" applyFill="1" applyBorder="1" applyAlignment="1">
      <alignment horizontal="center" vertical="center"/>
    </xf>
    <xf numFmtId="0" fontId="76" fillId="2" borderId="1" xfId="0" applyFont="1" applyFill="1" applyBorder="1" applyAlignment="1">
      <alignment horizontal="center" vertical="center" wrapText="1"/>
    </xf>
    <xf numFmtId="0" fontId="77" fillId="2" borderId="1" xfId="0" applyFont="1" applyFill="1" applyBorder="1" applyAlignment="1">
      <alignment horizontal="center" vertical="center"/>
    </xf>
    <xf numFmtId="0" fontId="7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4" fillId="0" borderId="1" xfId="4" applyFont="1" applyBorder="1" applyAlignment="1">
      <alignment horizontal="center" vertical="center"/>
    </xf>
    <xf numFmtId="0" fontId="51" fillId="0" borderId="1" xfId="0" applyFont="1" applyBorder="1"/>
    <xf numFmtId="0" fontId="78" fillId="0" borderId="1" xfId="0" applyFont="1" applyBorder="1" applyAlignment="1">
      <alignment horizontal="center" vertical="center"/>
    </xf>
    <xf numFmtId="0" fontId="78" fillId="2" borderId="1" xfId="0" applyFont="1" applyFill="1" applyBorder="1" applyAlignment="1">
      <alignment horizontal="center" vertical="center"/>
    </xf>
    <xf numFmtId="0" fontId="79" fillId="0" borderId="1" xfId="88" applyBorder="1" applyAlignment="1">
      <alignment horizontal="center" vertical="center"/>
    </xf>
    <xf numFmtId="0" fontId="52" fillId="0" borderId="1" xfId="0" applyFont="1" applyBorder="1"/>
    <xf numFmtId="0" fontId="80" fillId="0" borderId="1" xfId="0" applyFont="1" applyBorder="1" applyAlignment="1">
      <alignment horizontal="center" vertical="center"/>
    </xf>
    <xf numFmtId="0" fontId="80" fillId="2" borderId="1" xfId="0" applyFont="1" applyFill="1" applyBorder="1" applyAlignment="1">
      <alignment horizontal="center" vertical="center"/>
    </xf>
    <xf numFmtId="0" fontId="81" fillId="0" borderId="1" xfId="0" applyFont="1" applyBorder="1" applyAlignment="1">
      <alignment horizontal="center" vertical="center"/>
    </xf>
    <xf numFmtId="0" fontId="80" fillId="0" borderId="1" xfId="0" applyFont="1" applyBorder="1" applyAlignment="1">
      <alignment horizontal="center"/>
    </xf>
    <xf numFmtId="0" fontId="80" fillId="0" borderId="1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51" fillId="0" borderId="1" xfId="0" applyFont="1" applyBorder="1" applyAlignment="1">
      <alignment horizontal="left" vertical="top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53" xfId="0" applyFont="1" applyBorder="1" applyAlignment="1">
      <alignment horizontal="center" vertical="center" wrapText="1"/>
    </xf>
    <xf numFmtId="0" fontId="13" fillId="0" borderId="54" xfId="0" applyFont="1" applyBorder="1"/>
    <xf numFmtId="3" fontId="13" fillId="0" borderId="13" xfId="0" applyNumberFormat="1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5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left" vertical="center"/>
    </xf>
    <xf numFmtId="0" fontId="18" fillId="2" borderId="50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left" vertical="center"/>
    </xf>
    <xf numFmtId="0" fontId="18" fillId="2" borderId="52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18" fillId="2" borderId="5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textRotation="90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0" fontId="67" fillId="0" borderId="0" xfId="0" applyFont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27" fillId="39" borderId="1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22" xfId="81" applyFont="1" applyBorder="1" applyAlignment="1">
      <alignment horizontal="center" vertical="center"/>
    </xf>
    <xf numFmtId="0" fontId="27" fillId="0" borderId="5" xfId="81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27" fillId="0" borderId="33" xfId="0" applyFont="1" applyBorder="1" applyAlignment="1">
      <alignment horizontal="center" wrapText="1"/>
    </xf>
    <xf numFmtId="0" fontId="27" fillId="0" borderId="4" xfId="0" applyFont="1" applyBorder="1" applyAlignment="1">
      <alignment horizontal="center" vertical="center"/>
    </xf>
    <xf numFmtId="0" fontId="27" fillId="0" borderId="39" xfId="81" applyFont="1" applyBorder="1" applyAlignment="1">
      <alignment horizontal="center" vertical="center"/>
    </xf>
    <xf numFmtId="0" fontId="27" fillId="0" borderId="33" xfId="81" applyFont="1" applyBorder="1" applyAlignment="1">
      <alignment horizontal="center" vertical="center"/>
    </xf>
    <xf numFmtId="0" fontId="27" fillId="2" borderId="39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30" fillId="2" borderId="22" xfId="0" applyFont="1" applyFill="1" applyBorder="1" applyAlignment="1">
      <alignment horizontal="center" vertical="top" wrapText="1"/>
    </xf>
    <xf numFmtId="0" fontId="30" fillId="2" borderId="5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center" wrapText="1"/>
    </xf>
    <xf numFmtId="0" fontId="76" fillId="2" borderId="2" xfId="0" applyFont="1" applyFill="1" applyBorder="1" applyAlignment="1">
      <alignment horizontal="center" vertical="center" wrapText="1"/>
    </xf>
    <xf numFmtId="0" fontId="76" fillId="2" borderId="12" xfId="0" applyFont="1" applyFill="1" applyBorder="1" applyAlignment="1">
      <alignment horizontal="center" vertical="center" wrapText="1"/>
    </xf>
    <xf numFmtId="0" fontId="76" fillId="2" borderId="13" xfId="0" applyFont="1" applyFill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62" fillId="0" borderId="1" xfId="0" applyFont="1" applyBorder="1"/>
    <xf numFmtId="0" fontId="13" fillId="0" borderId="1" xfId="0" applyFont="1" applyBorder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Border="1"/>
    <xf numFmtId="0" fontId="13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wrapText="1"/>
    </xf>
    <xf numFmtId="0" fontId="24" fillId="3" borderId="19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/>
    </xf>
    <xf numFmtId="0" fontId="24" fillId="0" borderId="1" xfId="0" applyFont="1" applyBorder="1"/>
    <xf numFmtId="0" fontId="24" fillId="2" borderId="7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 wrapText="1"/>
    </xf>
    <xf numFmtId="0" fontId="83" fillId="2" borderId="6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/>
    </xf>
    <xf numFmtId="0" fontId="83" fillId="2" borderId="7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/>
    </xf>
    <xf numFmtId="0" fontId="83" fillId="2" borderId="14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/>
    </xf>
    <xf numFmtId="0" fontId="83" fillId="2" borderId="11" xfId="0" applyFont="1" applyFill="1" applyBorder="1" applyAlignment="1">
      <alignment horizontal="center" vertical="center"/>
    </xf>
    <xf numFmtId="0" fontId="83" fillId="2" borderId="11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13" fillId="0" borderId="2" xfId="81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83" fillId="2" borderId="7" xfId="0" applyFont="1" applyFill="1" applyBorder="1" applyAlignment="1">
      <alignment horizontal="center" vertical="center"/>
    </xf>
    <xf numFmtId="0" fontId="65" fillId="0" borderId="2" xfId="0" applyFont="1" applyBorder="1" applyAlignment="1">
      <alignment horizontal="center" vertical="center"/>
    </xf>
    <xf numFmtId="0" fontId="83" fillId="2" borderId="6" xfId="0" applyFont="1" applyFill="1" applyBorder="1" applyAlignment="1">
      <alignment horizontal="center" vertical="center"/>
    </xf>
    <xf numFmtId="0" fontId="83" fillId="2" borderId="19" xfId="0" applyFont="1" applyFill="1" applyBorder="1" applyAlignment="1">
      <alignment horizontal="center" vertical="center"/>
    </xf>
    <xf numFmtId="0" fontId="13" fillId="0" borderId="1" xfId="0" applyFont="1" applyBorder="1"/>
    <xf numFmtId="0" fontId="24" fillId="0" borderId="0" xfId="0" applyFont="1"/>
    <xf numFmtId="0" fontId="51" fillId="0" borderId="10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61" fillId="0" borderId="17" xfId="0" applyFont="1" applyBorder="1" applyAlignment="1">
      <alignment horizontal="center" textRotation="90" wrapText="1"/>
    </xf>
    <xf numFmtId="0" fontId="51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</cellXfs>
  <cellStyles count="114">
    <cellStyle name="20% - Accent1 2" xfId="21" xr:uid="{A92B3723-B04E-4574-953B-90DA5185087E}"/>
    <cellStyle name="20% - Accent2 2" xfId="22" xr:uid="{C527ED3F-2CF6-4A36-8046-CB901E4448E6}"/>
    <cellStyle name="20% - Accent3 2" xfId="23" xr:uid="{22C8CBA6-D465-4B0C-B256-30FBDE63DA23}"/>
    <cellStyle name="20% - Accent4 2" xfId="24" xr:uid="{5310DB58-C316-413E-BDC5-461BED43D1C1}"/>
    <cellStyle name="20% - Accent5 2" xfId="25" xr:uid="{D080DC47-561C-4001-8D26-342538D73101}"/>
    <cellStyle name="20% - Accent6 2" xfId="26" xr:uid="{EC177B98-DD2B-4A57-869D-8DD9CB9D78A4}"/>
    <cellStyle name="40% - Accent1 2" xfId="27" xr:uid="{9BC2CD7A-5F8C-497E-86FF-74155B2C2205}"/>
    <cellStyle name="40% - Accent2 2" xfId="28" xr:uid="{7D56620B-5DCB-4237-8E73-45A91AAD7D17}"/>
    <cellStyle name="40% - Accent3 2" xfId="29" xr:uid="{530EEBF4-5CB0-408C-BA63-F5E6E07251C9}"/>
    <cellStyle name="40% - Accent4 2" xfId="30" xr:uid="{18009F6E-7496-44D0-923F-560C45355522}"/>
    <cellStyle name="40% - Accent5 2" xfId="31" xr:uid="{74379005-B046-4EB5-B929-DBB207D2AC35}"/>
    <cellStyle name="40% - Accent6 2" xfId="32" xr:uid="{BB1192E8-B8C0-45E5-906F-DC28D9E01D8C}"/>
    <cellStyle name="60% - Accent1 2" xfId="33" xr:uid="{A3AF8C89-122B-499E-A198-0E9E31208FCD}"/>
    <cellStyle name="60% - Accent2 2" xfId="34" xr:uid="{4EFDC21D-88F8-415E-AFC2-EB0162CA1DD2}"/>
    <cellStyle name="60% - Accent3 2" xfId="35" xr:uid="{31B62CA9-A962-406E-A34A-6C2788352FD1}"/>
    <cellStyle name="60% - Accent4 2" xfId="36" xr:uid="{3D244DED-14C5-4ED1-8603-DA28DFF2524E}"/>
    <cellStyle name="60% - Accent5 2" xfId="37" xr:uid="{673FFC95-6A1F-438F-B7E2-993077529D17}"/>
    <cellStyle name="60% - Accent6 2" xfId="38" xr:uid="{F3A965A1-018D-4D7C-B08B-C7223457CB03}"/>
    <cellStyle name="Accent1 2" xfId="39" xr:uid="{D3EE3576-73BE-4584-A354-5290B57C4E25}"/>
    <cellStyle name="Accent2 2" xfId="40" xr:uid="{B6AF69E3-AFFE-4391-A0A7-231771245E27}"/>
    <cellStyle name="Accent3 2" xfId="41" xr:uid="{358894BC-8C53-4496-8169-A220294ACA62}"/>
    <cellStyle name="Accent4 2" xfId="42" xr:uid="{DFFCA014-7A25-4441-BC21-1F3920D3F282}"/>
    <cellStyle name="Accent5 2" xfId="43" xr:uid="{AD0A8E77-7FFD-4719-B5BA-EA7DD01A1C55}"/>
    <cellStyle name="Accent6 2" xfId="44" xr:uid="{BCA0F503-B969-4D5A-B841-6A3328E291CC}"/>
    <cellStyle name="Bad 2" xfId="45" xr:uid="{A9995E82-8580-4F91-A144-10CBFCF44F6D}"/>
    <cellStyle name="Calculation 2" xfId="46" xr:uid="{7862DD5A-87E9-49A5-892A-A2D41FCCB885}"/>
    <cellStyle name="Check Cell 2" xfId="47" xr:uid="{3136B2CB-F8C7-4C83-8B60-BC1120AFEC43}"/>
    <cellStyle name="Explanatory Text 2" xfId="48" xr:uid="{65E2FFB9-EEFF-4ADA-A500-CF95BCBA4C5B}"/>
    <cellStyle name="Good 2" xfId="49" xr:uid="{C3FDA250-3A42-415C-94DB-3DCA676E72E6}"/>
    <cellStyle name="Heading 1 2" xfId="50" xr:uid="{E2ED43C3-EF56-4360-B6F2-36748E9082B8}"/>
    <cellStyle name="Heading 2 2" xfId="51" xr:uid="{94ABB1A0-6BC8-4895-9D4F-3302B34DFE53}"/>
    <cellStyle name="Heading 3 2" xfId="52" xr:uid="{D86D54EE-9C3D-4B24-BDE9-A829A3F0A18C}"/>
    <cellStyle name="Heading 4 2" xfId="53" xr:uid="{FABD757A-B5F3-4B0B-8DB2-B3E14153683C}"/>
    <cellStyle name="Input 2" xfId="54" xr:uid="{8636E765-69C8-48B8-8543-71E0992B1EED}"/>
    <cellStyle name="Linked Cell 2" xfId="55" xr:uid="{BEDF02A4-C25C-4462-8680-04E9D792C41E}"/>
    <cellStyle name="Neutral 2" xfId="56" xr:uid="{562FE915-44B9-4118-93A5-54294D72E946}"/>
    <cellStyle name="Normal" xfId="0" builtinId="0"/>
    <cellStyle name="Normal 2" xfId="1" xr:uid="{00000000-0005-0000-0000-000001000000}"/>
    <cellStyle name="Normal 2 2" xfId="4" xr:uid="{00000000-0005-0000-0000-000002000000}"/>
    <cellStyle name="Normal 2 2 2" xfId="66" xr:uid="{284E48CC-E4E1-4A29-871A-45317DF7DCDA}"/>
    <cellStyle name="Normal 2 2 2 2" xfId="105" xr:uid="{9C7B24FB-44CB-4339-910A-0A1F9CA45530}"/>
    <cellStyle name="Normal 2 2 3" xfId="64" xr:uid="{8EAF5C10-1777-4F7E-9439-F4AA34BC1E6C}"/>
    <cellStyle name="Normal 2 2 3 2" xfId="103" xr:uid="{09E90CC8-CBEC-4776-9B33-275B8F593C57}"/>
    <cellStyle name="Normal 2 3" xfId="13" xr:uid="{7C39B3CE-21C1-47B9-B754-85B7E1B39556}"/>
    <cellStyle name="Normal 2 3 2" xfId="65" xr:uid="{4019CBC9-7BE2-4D2E-A6E4-50CAF59C9E74}"/>
    <cellStyle name="Normal 2 3 2 2" xfId="104" xr:uid="{3980FCAE-305B-470C-AA65-2336ED9B9A89}"/>
    <cellStyle name="Normal 2 3 3" xfId="95" xr:uid="{2FB1BED0-F1B6-4E82-A2F4-FA55EB0719FF}"/>
    <cellStyle name="Normal 2 4" xfId="16" xr:uid="{972B72E4-2C10-405C-9195-402D527EA6D9}"/>
    <cellStyle name="Normal 2 4 2" xfId="98" xr:uid="{4BCB778A-C288-4A0D-B66D-754B0E302B4B}"/>
    <cellStyle name="Normal 2 5" xfId="75" xr:uid="{C7C26874-ACF2-4373-B0EC-9413589AC2B1}"/>
    <cellStyle name="Normal 2 5 2" xfId="111" xr:uid="{474EB58B-E65E-4998-8609-FFC3E173EB58}"/>
    <cellStyle name="Normal 2 6" xfId="86" xr:uid="{06E7FB1F-EA44-4B31-B801-7F5F95BAB1EA}"/>
    <cellStyle name="Normal 2 7" xfId="89" xr:uid="{551AF4C7-F21C-4F42-AA59-F29BAC9D9C9E}"/>
    <cellStyle name="Normal 3" xfId="11" xr:uid="{F347FA8A-E5A4-4FA4-BBA9-CD419E8AFDA4}"/>
    <cellStyle name="Normal 3 2" xfId="78" xr:uid="{3BC0A5BC-0ED3-40DE-B049-9C6DD5C0A61B}"/>
    <cellStyle name="Normal 3 2 2" xfId="112" xr:uid="{153A7BCC-7CAC-4A1E-B8D2-0BC5FFBB47A4}"/>
    <cellStyle name="Normal 3 3" xfId="94" xr:uid="{DA9D32DC-ADAB-47FF-B6F4-2368B612FBA7}"/>
    <cellStyle name="Normal 4" xfId="73" xr:uid="{71D895EB-95D5-4465-BA58-78BC2AF8D195}"/>
    <cellStyle name="Normal 4 2" xfId="109" xr:uid="{1D1EF19B-2669-482B-9DFC-6B721C55C174}"/>
    <cellStyle name="Normal 5" xfId="82" xr:uid="{6EB6E7B6-3A6A-48D1-86D5-3D3E1C1BFDEC}"/>
    <cellStyle name="Note 2" xfId="57" xr:uid="{3A770826-8824-4521-88B5-F5666201577E}"/>
    <cellStyle name="Output 2" xfId="58" xr:uid="{33B2C850-725F-40B9-ABC7-FEB66230C5B6}"/>
    <cellStyle name="Title 2" xfId="59" xr:uid="{68EB8B2C-B02D-40C8-9C30-2FF19D2E2E91}"/>
    <cellStyle name="Total 2" xfId="60" xr:uid="{0C85A01F-1167-4451-B6B8-536B487C8D10}"/>
    <cellStyle name="Warning Text 2" xfId="61" xr:uid="{0366F3A8-8D56-4418-95FF-9769C2E16349}"/>
    <cellStyle name="Обычный 2" xfId="3" xr:uid="{00000000-0005-0000-0000-000003000000}"/>
    <cellStyle name="Обычный 2 2" xfId="7" xr:uid="{61ED075F-09A2-4BF9-9D42-7A2807B3549F}"/>
    <cellStyle name="Обычный 2 2 2" xfId="67" xr:uid="{F8E5B946-C04E-4D52-8684-D8F175CF8762}"/>
    <cellStyle name="Обычный 2 2 3" xfId="72" xr:uid="{557620B2-DFF5-47CF-96A1-1563F09F6282}"/>
    <cellStyle name="Обычный 2 2 3 2" xfId="108" xr:uid="{44C7AEED-A5C9-42E8-BEA6-0334CFACC456}"/>
    <cellStyle name="Обычный 2 2 4" xfId="88" xr:uid="{D11E6D11-EF55-41C3-9855-1627199ACDBE}"/>
    <cellStyle name="Обычный 2 3" xfId="8" xr:uid="{F1750656-653A-4D7C-99A3-9D50062097BB}"/>
    <cellStyle name="Обычный 2 3 2" xfId="70" xr:uid="{20979457-C7BD-40EC-AE45-92A15293D032}"/>
    <cellStyle name="Обычный 2 3 2 2" xfId="106" xr:uid="{4E55D3D7-B73F-41BE-97D0-631269B259EB}"/>
    <cellStyle name="Обычный 2 3 3" xfId="92" xr:uid="{7A5C0DAB-DF9B-46DB-BDD4-3A9EAE3859BE}"/>
    <cellStyle name="Обычный 2 4" xfId="9" xr:uid="{3AA10DFE-4E42-4FE5-8A70-6C9C5887EAB5}"/>
    <cellStyle name="Обычный 2 5" xfId="12" xr:uid="{53F7725C-044F-4037-AE7E-F706FACA9B60}"/>
    <cellStyle name="Обычный 2 6" xfId="63" xr:uid="{7787851E-27DB-4D5C-9726-E88C59EC9B00}"/>
    <cellStyle name="Обычный 2 6 2" xfId="102" xr:uid="{13CF6FDF-AE10-48C0-99C4-CFCF503E18A5}"/>
    <cellStyle name="Обычный 2 7" xfId="79" xr:uid="{676A7EEE-D2D9-4A87-B8FD-716DE25E59B4}"/>
    <cellStyle name="Обычный 2 7 2" xfId="113" xr:uid="{1112DE40-9DB3-4947-BFAE-0A507B8F93A1}"/>
    <cellStyle name="Обычный 2 8" xfId="81" xr:uid="{A5CA7F13-392E-4867-BDBD-850E358E57BB}"/>
    <cellStyle name="Обычный 2 9" xfId="83" xr:uid="{A1A1478B-86DF-4A2C-BBD8-E33891CD2F38}"/>
    <cellStyle name="Обычный 3" xfId="2" xr:uid="{00000000-0005-0000-0000-000004000000}"/>
    <cellStyle name="Обычный 3 2" xfId="10" xr:uid="{E0D1AB31-F74C-482B-9154-2041CAD48793}"/>
    <cellStyle name="Обычный 3 2 2" xfId="62" xr:uid="{F3568E62-62CE-4557-994D-23776807A947}"/>
    <cellStyle name="Обычный 3 2 3" xfId="93" xr:uid="{3D618629-E064-4A3A-8AF5-69E79ED48001}"/>
    <cellStyle name="Обычный 3 3" xfId="19" xr:uid="{A82893D6-ABCE-42FF-AB7B-4B314874D02B}"/>
    <cellStyle name="Обычный 3 3 2" xfId="101" xr:uid="{511EF983-B5B3-4A06-A2EF-67CC170BC62C}"/>
    <cellStyle name="Обычный 3 4" xfId="68" xr:uid="{3A55BE64-DF40-4881-9705-A9EDE84AEED4}"/>
    <cellStyle name="Обычный 4" xfId="5" xr:uid="{00000000-0005-0000-0000-000005000000}"/>
    <cellStyle name="Обычный 4 2" xfId="14" xr:uid="{DD36C4B2-BFAC-475E-9574-5C00A3FC3901}"/>
    <cellStyle name="Обычный 4 2 2" xfId="96" xr:uid="{2F71A89B-341F-4762-8D4A-DAE7EFC82203}"/>
    <cellStyle name="Обычный 4 3" xfId="17" xr:uid="{49825544-DE65-40FD-8044-7C18E80D1416}"/>
    <cellStyle name="Обычный 4 3 2" xfId="99" xr:uid="{6174E9C6-48BD-4A22-9578-C16CB6FCA738}"/>
    <cellStyle name="Обычный 4 4" xfId="20" xr:uid="{526FBC2B-EF16-4599-9ABB-5FD11EC30002}"/>
    <cellStyle name="Обычный 4 5" xfId="69" xr:uid="{F4E57A82-2A8D-4A51-87A6-3B231C518F8A}"/>
    <cellStyle name="Обычный 4 6" xfId="90" xr:uid="{02BCD405-1368-4CE0-95C4-09A7867373D4}"/>
    <cellStyle name="Обычный 5" xfId="6" xr:uid="{00000000-0005-0000-0000-000006000000}"/>
    <cellStyle name="Обычный 5 2" xfId="15" xr:uid="{14CDB7A2-2EF0-4395-B780-8A5F71C8ACCF}"/>
    <cellStyle name="Обычный 5 2 2" xfId="97" xr:uid="{DF35521D-08A9-448A-B0FA-479BE81A5499}"/>
    <cellStyle name="Обычный 5 3" xfId="18" xr:uid="{5026DC54-E578-4861-9673-3A50A14C9D70}"/>
    <cellStyle name="Обычный 5 3 2" xfId="100" xr:uid="{8B3D5C33-40F3-43AB-9446-E09BA7A53D69}"/>
    <cellStyle name="Обычный 5 4" xfId="74" xr:uid="{CA8E1618-72F6-465D-98C4-7157630FA163}"/>
    <cellStyle name="Обычный 5 4 2" xfId="110" xr:uid="{6F41EEC3-BC1D-41C5-958C-54B7E49689BD}"/>
    <cellStyle name="Обычный 5 5" xfId="77" xr:uid="{1432DFB1-A09D-4DD3-88A0-307BEF7833D1}"/>
    <cellStyle name="Обычный 5 6" xfId="80" xr:uid="{DB1838C8-2994-40BF-87A6-4B651028D6E8}"/>
    <cellStyle name="Обычный 5 7" xfId="85" xr:uid="{54AC172C-122B-423E-92B4-F1E177696961}"/>
    <cellStyle name="Обычный 5 8" xfId="91" xr:uid="{44B735BD-A69C-405A-939E-5625EA36E43C}"/>
    <cellStyle name="Обычный 6" xfId="71" xr:uid="{AA9F06D8-55B8-4D68-9747-ECA991538692}"/>
    <cellStyle name="Обычный 6 2" xfId="76" xr:uid="{06765CB7-7711-4479-B0AE-75BF860322C4}"/>
    <cellStyle name="Обычный 6 3" xfId="84" xr:uid="{477FAA8E-7D1C-44FA-AB72-C47F73E70994}"/>
    <cellStyle name="Обычный 6 4" xfId="107" xr:uid="{E1A7E424-06A2-4E22-AE8E-1AE880DAC159}"/>
    <cellStyle name="Обычный 8" xfId="87" xr:uid="{ACBF070D-C4C9-4D9C-AA6A-F4B3977B6FF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zoomScaleNormal="100" workbookViewId="0">
      <selection activeCell="R14" sqref="R14"/>
    </sheetView>
  </sheetViews>
  <sheetFormatPr defaultRowHeight="13.5"/>
  <cols>
    <col min="1" max="1" width="5.42578125" style="2" customWidth="1"/>
    <col min="2" max="2" width="17" style="2" customWidth="1"/>
    <col min="3" max="3" width="9.28515625" style="2" customWidth="1"/>
    <col min="4" max="4" width="8.42578125" style="2" customWidth="1"/>
    <col min="5" max="5" width="9.85546875" style="2" customWidth="1"/>
    <col min="6" max="6" width="10" style="2" customWidth="1"/>
    <col min="7" max="7" width="10.42578125" style="2" customWidth="1"/>
    <col min="8" max="8" width="7.5703125" style="2" customWidth="1"/>
    <col min="9" max="9" width="8.5703125" style="2" customWidth="1"/>
    <col min="10" max="10" width="7.28515625" style="2" customWidth="1"/>
    <col min="11" max="11" width="12.28515625" style="2" customWidth="1"/>
    <col min="12" max="12" width="9.85546875" style="2" customWidth="1"/>
    <col min="13" max="13" width="9.28515625" style="2" customWidth="1"/>
    <col min="14" max="14" width="10.85546875" style="2" customWidth="1"/>
    <col min="15" max="15" width="9.5703125" style="2" customWidth="1"/>
    <col min="16" max="16" width="13.28515625" style="2" customWidth="1"/>
    <col min="17" max="16384" width="9.140625" style="2"/>
  </cols>
  <sheetData>
    <row r="1" spans="1:17" ht="72" customHeight="1">
      <c r="A1" s="396" t="s">
        <v>34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13"/>
    </row>
    <row r="2" spans="1:17" ht="17.25">
      <c r="A2" s="398" t="s">
        <v>439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13"/>
    </row>
    <row r="3" spans="1:17" ht="204.75" customHeight="1">
      <c r="A3" s="12" t="s">
        <v>0</v>
      </c>
      <c r="B3" s="11" t="s">
        <v>1</v>
      </c>
      <c r="C3" s="11" t="s">
        <v>3</v>
      </c>
      <c r="D3" s="11" t="s">
        <v>4</v>
      </c>
      <c r="E3" s="11" t="s">
        <v>8</v>
      </c>
      <c r="F3" s="11" t="s">
        <v>6</v>
      </c>
      <c r="G3" s="11" t="s">
        <v>9</v>
      </c>
      <c r="H3" s="11" t="s">
        <v>5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7</v>
      </c>
      <c r="O3" s="11" t="s">
        <v>15</v>
      </c>
      <c r="P3" s="25" t="s">
        <v>2</v>
      </c>
    </row>
    <row r="4" spans="1:17">
      <c r="A4" s="4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  <c r="L4" s="5">
        <v>12</v>
      </c>
      <c r="M4" s="5">
        <v>13</v>
      </c>
      <c r="N4" s="5">
        <v>14</v>
      </c>
      <c r="O4" s="5">
        <v>15</v>
      </c>
      <c r="P4" s="5">
        <v>16</v>
      </c>
    </row>
    <row r="5" spans="1:17" ht="25.5" customHeight="1">
      <c r="A5" s="6">
        <v>1</v>
      </c>
      <c r="B5" s="7" t="s">
        <v>21</v>
      </c>
      <c r="C5" s="26">
        <v>3092</v>
      </c>
      <c r="D5" s="26">
        <v>1553</v>
      </c>
      <c r="E5" s="26">
        <v>4780</v>
      </c>
      <c r="F5" s="26">
        <v>8720</v>
      </c>
      <c r="G5" s="26">
        <v>1085</v>
      </c>
      <c r="H5" s="26">
        <v>4595</v>
      </c>
      <c r="I5" s="26">
        <v>3413</v>
      </c>
      <c r="J5" s="26">
        <v>2541</v>
      </c>
      <c r="K5" s="26">
        <v>327</v>
      </c>
      <c r="L5" s="26">
        <v>4702</v>
      </c>
      <c r="M5" s="26">
        <v>2197</v>
      </c>
      <c r="N5" s="26">
        <v>7</v>
      </c>
      <c r="O5" s="26">
        <v>20</v>
      </c>
      <c r="P5" s="26">
        <v>13</v>
      </c>
    </row>
    <row r="6" spans="1:17" ht="23.25" customHeight="1">
      <c r="A6" s="6">
        <v>2</v>
      </c>
      <c r="B6" s="7" t="s">
        <v>22</v>
      </c>
      <c r="C6" s="26">
        <v>6378</v>
      </c>
      <c r="D6" s="26">
        <v>2388</v>
      </c>
      <c r="E6" s="26">
        <v>4799</v>
      </c>
      <c r="F6" s="26">
        <v>7570</v>
      </c>
      <c r="G6" s="26">
        <v>3111</v>
      </c>
      <c r="H6" s="26">
        <v>4387</v>
      </c>
      <c r="I6" s="26">
        <v>9616</v>
      </c>
      <c r="J6" s="26">
        <v>7378</v>
      </c>
      <c r="K6" s="26">
        <v>5287</v>
      </c>
      <c r="L6" s="26">
        <v>6301</v>
      </c>
      <c r="M6" s="26">
        <v>2607</v>
      </c>
      <c r="N6" s="26">
        <v>2207</v>
      </c>
      <c r="O6" s="26">
        <v>4</v>
      </c>
      <c r="P6" s="26">
        <v>17</v>
      </c>
    </row>
    <row r="7" spans="1:17" ht="20.25" customHeight="1">
      <c r="A7" s="6">
        <v>3</v>
      </c>
      <c r="B7" s="7" t="s">
        <v>33</v>
      </c>
      <c r="C7" s="113">
        <v>4795</v>
      </c>
      <c r="D7" s="113">
        <v>2686</v>
      </c>
      <c r="E7" s="113">
        <v>6280</v>
      </c>
      <c r="F7" s="113">
        <v>8407</v>
      </c>
      <c r="G7" s="117">
        <v>471</v>
      </c>
      <c r="H7" s="113">
        <v>2310</v>
      </c>
      <c r="I7" s="113">
        <v>5928</v>
      </c>
      <c r="J7" s="117">
        <v>5433</v>
      </c>
      <c r="K7" s="113">
        <v>4075</v>
      </c>
      <c r="L7" s="113">
        <v>10793</v>
      </c>
      <c r="M7" s="113">
        <v>9637</v>
      </c>
      <c r="N7" s="113">
        <v>1416</v>
      </c>
      <c r="O7" s="113">
        <v>54</v>
      </c>
      <c r="P7" s="113">
        <v>18</v>
      </c>
    </row>
    <row r="8" spans="1:17" ht="21" customHeight="1">
      <c r="A8" s="6">
        <v>4</v>
      </c>
      <c r="B8" s="7" t="s">
        <v>23</v>
      </c>
      <c r="C8" s="113">
        <v>3277</v>
      </c>
      <c r="D8" s="113">
        <v>2980</v>
      </c>
      <c r="E8" s="113">
        <v>4421</v>
      </c>
      <c r="F8" s="113">
        <v>3995</v>
      </c>
      <c r="G8" s="117">
        <v>1225</v>
      </c>
      <c r="H8" s="113">
        <v>7099</v>
      </c>
      <c r="I8" s="113">
        <v>3475</v>
      </c>
      <c r="J8" s="117">
        <v>2014</v>
      </c>
      <c r="K8" s="113">
        <v>3381</v>
      </c>
      <c r="L8" s="113">
        <v>3959</v>
      </c>
      <c r="M8" s="113">
        <v>3991</v>
      </c>
      <c r="N8" s="113">
        <v>438</v>
      </c>
      <c r="O8" s="113">
        <v>20</v>
      </c>
      <c r="P8" s="113">
        <v>9</v>
      </c>
    </row>
    <row r="9" spans="1:17" ht="17.25">
      <c r="A9" s="6">
        <v>5</v>
      </c>
      <c r="B9" s="8" t="s">
        <v>24</v>
      </c>
      <c r="C9" s="26">
        <v>2871</v>
      </c>
      <c r="D9" s="26">
        <v>1327</v>
      </c>
      <c r="E9" s="26">
        <v>28185</v>
      </c>
      <c r="F9" s="26">
        <v>9274</v>
      </c>
      <c r="G9" s="26">
        <v>450</v>
      </c>
      <c r="H9" s="26">
        <v>3281</v>
      </c>
      <c r="I9" s="26">
        <v>7770</v>
      </c>
      <c r="J9" s="26">
        <v>1668</v>
      </c>
      <c r="K9" s="26">
        <v>7335</v>
      </c>
      <c r="L9" s="26">
        <v>12920</v>
      </c>
      <c r="M9" s="26">
        <v>4496</v>
      </c>
      <c r="N9" s="26">
        <v>4857</v>
      </c>
      <c r="O9" s="26">
        <v>23</v>
      </c>
      <c r="P9" s="26">
        <v>28</v>
      </c>
    </row>
    <row r="10" spans="1:17" ht="17.25">
      <c r="A10" s="6">
        <v>6</v>
      </c>
      <c r="B10" s="8" t="s">
        <v>25</v>
      </c>
      <c r="C10" s="26">
        <v>3124</v>
      </c>
      <c r="D10" s="26">
        <v>1220</v>
      </c>
      <c r="E10" s="26">
        <v>3973</v>
      </c>
      <c r="F10" s="26">
        <v>3285</v>
      </c>
      <c r="G10" s="26">
        <v>417</v>
      </c>
      <c r="H10" s="26">
        <v>5468</v>
      </c>
      <c r="I10" s="26">
        <v>6182</v>
      </c>
      <c r="J10" s="26">
        <v>1953</v>
      </c>
      <c r="K10" s="26">
        <v>3212</v>
      </c>
      <c r="L10" s="26">
        <v>10313</v>
      </c>
      <c r="M10" s="26">
        <v>6929</v>
      </c>
      <c r="N10" s="26">
        <v>1259</v>
      </c>
      <c r="O10" s="26">
        <v>29</v>
      </c>
      <c r="P10" s="26">
        <v>21</v>
      </c>
    </row>
    <row r="11" spans="1:17" ht="17.25">
      <c r="A11" s="6">
        <v>7</v>
      </c>
      <c r="B11" s="8" t="s">
        <v>20</v>
      </c>
      <c r="C11" s="26">
        <v>1723</v>
      </c>
      <c r="D11" s="26">
        <v>1127</v>
      </c>
      <c r="E11" s="26">
        <v>11764</v>
      </c>
      <c r="F11" s="26">
        <v>12798</v>
      </c>
      <c r="G11" s="26">
        <v>968</v>
      </c>
      <c r="H11" s="26">
        <v>1852</v>
      </c>
      <c r="I11" s="26">
        <v>1469</v>
      </c>
      <c r="J11" s="26">
        <v>1469</v>
      </c>
      <c r="K11" s="26">
        <v>897</v>
      </c>
      <c r="L11" s="26">
        <v>4716</v>
      </c>
      <c r="M11" s="26">
        <v>2612</v>
      </c>
      <c r="N11" s="26">
        <v>1951</v>
      </c>
      <c r="O11" s="26">
        <v>9</v>
      </c>
      <c r="P11" s="26">
        <v>17</v>
      </c>
    </row>
    <row r="12" spans="1:17" ht="17.25">
      <c r="A12" s="6">
        <v>8</v>
      </c>
      <c r="B12" s="8" t="s">
        <v>26</v>
      </c>
      <c r="C12" s="113">
        <v>1740</v>
      </c>
      <c r="D12" s="113">
        <v>1005</v>
      </c>
      <c r="E12" s="113">
        <v>12363</v>
      </c>
      <c r="F12" s="113">
        <v>2266</v>
      </c>
      <c r="G12" s="113">
        <v>543</v>
      </c>
      <c r="H12" s="113">
        <v>1319</v>
      </c>
      <c r="I12" s="113">
        <v>3191</v>
      </c>
      <c r="J12" s="113">
        <v>1307</v>
      </c>
      <c r="K12" s="113">
        <v>1670</v>
      </c>
      <c r="L12" s="113">
        <v>3873</v>
      </c>
      <c r="M12" s="113">
        <v>2990</v>
      </c>
      <c r="N12" s="113">
        <v>303</v>
      </c>
      <c r="O12" s="113">
        <v>5</v>
      </c>
      <c r="P12" s="113">
        <v>31</v>
      </c>
    </row>
    <row r="13" spans="1:17" ht="17.25">
      <c r="A13" s="6">
        <v>9</v>
      </c>
      <c r="B13" s="8" t="s">
        <v>27</v>
      </c>
      <c r="C13" s="26">
        <v>1996</v>
      </c>
      <c r="D13" s="26">
        <v>996</v>
      </c>
      <c r="E13" s="26">
        <v>2763</v>
      </c>
      <c r="F13" s="26">
        <v>1200</v>
      </c>
      <c r="G13" s="26">
        <v>230</v>
      </c>
      <c r="H13" s="26">
        <v>2722</v>
      </c>
      <c r="I13" s="26">
        <v>2743</v>
      </c>
      <c r="J13" s="26">
        <v>673</v>
      </c>
      <c r="K13" s="26">
        <v>1638</v>
      </c>
      <c r="L13" s="26">
        <v>3636</v>
      </c>
      <c r="M13" s="26">
        <v>2386</v>
      </c>
      <c r="N13" s="26">
        <v>118</v>
      </c>
      <c r="O13" s="26">
        <v>8</v>
      </c>
      <c r="P13" s="26">
        <v>15</v>
      </c>
    </row>
    <row r="14" spans="1:17" ht="17.25">
      <c r="A14" s="9">
        <v>10</v>
      </c>
      <c r="B14" s="10" t="s">
        <v>28</v>
      </c>
      <c r="C14" s="113">
        <v>1233</v>
      </c>
      <c r="D14" s="113">
        <v>806</v>
      </c>
      <c r="E14" s="113">
        <v>2098</v>
      </c>
      <c r="F14" s="113">
        <v>3247</v>
      </c>
      <c r="G14" s="113">
        <v>369</v>
      </c>
      <c r="H14" s="113">
        <v>1539</v>
      </c>
      <c r="I14" s="113">
        <v>835</v>
      </c>
      <c r="J14" s="113">
        <v>571</v>
      </c>
      <c r="K14" s="113">
        <v>867</v>
      </c>
      <c r="L14" s="113">
        <v>3447</v>
      </c>
      <c r="M14" s="113">
        <v>2270</v>
      </c>
      <c r="N14" s="113">
        <v>281</v>
      </c>
      <c r="O14" s="113">
        <v>20</v>
      </c>
      <c r="P14" s="113">
        <v>12</v>
      </c>
    </row>
    <row r="15" spans="1:17" ht="25.5" customHeight="1">
      <c r="A15" s="399" t="s">
        <v>35</v>
      </c>
      <c r="B15" s="399"/>
      <c r="C15" s="27">
        <f>SUM(C5:C14)</f>
        <v>30229</v>
      </c>
      <c r="D15" s="27">
        <f>SUM(D5:D14)</f>
        <v>16088</v>
      </c>
      <c r="E15" s="27">
        <f>SUM(E5:E14)</f>
        <v>81426</v>
      </c>
      <c r="F15" s="27">
        <f>SUM(F5:F14)</f>
        <v>60762</v>
      </c>
      <c r="G15" s="27">
        <f>SUM(G5:G14)</f>
        <v>8869</v>
      </c>
      <c r="H15" s="27">
        <f>SUM(H5:H14)</f>
        <v>34572</v>
      </c>
      <c r="I15" s="27">
        <f>SUM(I5:I14)</f>
        <v>44622</v>
      </c>
      <c r="J15" s="27">
        <f>SUM(J5:J14)</f>
        <v>25007</v>
      </c>
      <c r="K15" s="27">
        <f>SUM(K5:K14)</f>
        <v>28689</v>
      </c>
      <c r="L15" s="27">
        <f>SUM(L5:L14)</f>
        <v>64660</v>
      </c>
      <c r="M15" s="27">
        <f>SUM(M5:M14)</f>
        <v>40115</v>
      </c>
      <c r="N15" s="27">
        <f>SUM(N5:N14)</f>
        <v>12837</v>
      </c>
      <c r="O15" s="27">
        <f>SUM(O5:O14)</f>
        <v>192</v>
      </c>
      <c r="P15" s="27">
        <f>SUM(P5:P14)</f>
        <v>181</v>
      </c>
    </row>
  </sheetData>
  <mergeCells count="3">
    <mergeCell ref="A1:P1"/>
    <mergeCell ref="A2:P2"/>
    <mergeCell ref="A15:B15"/>
  </mergeCells>
  <pageMargins left="0.7" right="0.7" top="0.75" bottom="0.75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2ACF3-40EB-4AF1-95AF-1F025FB8EB87}">
  <dimension ref="A1:P55"/>
  <sheetViews>
    <sheetView zoomScaleNormal="100" workbookViewId="0">
      <selection activeCell="C55" sqref="C55:P55"/>
    </sheetView>
  </sheetViews>
  <sheetFormatPr defaultRowHeight="15"/>
  <cols>
    <col min="1" max="1" width="5.140625" customWidth="1"/>
    <col min="2" max="2" width="13.85546875" customWidth="1"/>
    <col min="14" max="16" width="9.140625" customWidth="1"/>
    <col min="18" max="18" width="12.85546875" customWidth="1"/>
  </cols>
  <sheetData>
    <row r="1" spans="1:16">
      <c r="A1" s="437" t="s">
        <v>505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</row>
    <row r="2" spans="1:16">
      <c r="A2" s="417" t="s">
        <v>504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</row>
    <row r="3" spans="1:16" ht="216.75">
      <c r="A3" s="55" t="s">
        <v>0</v>
      </c>
      <c r="B3" s="55" t="s">
        <v>1</v>
      </c>
      <c r="C3" s="236" t="s">
        <v>3</v>
      </c>
      <c r="D3" s="236" t="s">
        <v>4</v>
      </c>
      <c r="E3" s="236" t="s">
        <v>8</v>
      </c>
      <c r="F3" s="236" t="s">
        <v>6</v>
      </c>
      <c r="G3" s="236" t="s">
        <v>9</v>
      </c>
      <c r="H3" s="236" t="s">
        <v>5</v>
      </c>
      <c r="I3" s="236" t="s">
        <v>10</v>
      </c>
      <c r="J3" s="236" t="s">
        <v>11</v>
      </c>
      <c r="K3" s="236" t="s">
        <v>12</v>
      </c>
      <c r="L3" s="236" t="s">
        <v>13</v>
      </c>
      <c r="M3" s="236" t="s">
        <v>14</v>
      </c>
      <c r="N3" s="236" t="s">
        <v>7</v>
      </c>
      <c r="O3" s="236" t="s">
        <v>15</v>
      </c>
      <c r="P3" s="236" t="s">
        <v>2</v>
      </c>
    </row>
    <row r="4" spans="1:16">
      <c r="A4" s="23">
        <v>1</v>
      </c>
      <c r="B4" s="23">
        <v>2</v>
      </c>
      <c r="C4" s="23">
        <v>3</v>
      </c>
      <c r="D4" s="23">
        <v>4</v>
      </c>
      <c r="E4" s="23">
        <v>5</v>
      </c>
      <c r="F4" s="23">
        <v>6</v>
      </c>
      <c r="G4" s="23">
        <v>7</v>
      </c>
      <c r="H4" s="23">
        <v>8</v>
      </c>
      <c r="I4" s="23">
        <v>9</v>
      </c>
      <c r="J4" s="23">
        <v>10</v>
      </c>
      <c r="K4" s="23">
        <v>11</v>
      </c>
      <c r="L4" s="23">
        <v>12</v>
      </c>
      <c r="M4" s="23">
        <v>13</v>
      </c>
      <c r="N4" s="23">
        <v>14</v>
      </c>
      <c r="O4" s="23">
        <v>15</v>
      </c>
      <c r="P4" s="23">
        <v>16</v>
      </c>
    </row>
    <row r="5" spans="1:16" ht="28.5" customHeight="1">
      <c r="A5" s="437" t="s">
        <v>503</v>
      </c>
      <c r="B5" s="437"/>
      <c r="C5" s="66">
        <f t="shared" ref="C5:P5" si="0">SUM(C6:C10)</f>
        <v>407</v>
      </c>
      <c r="D5" s="66">
        <f t="shared" si="0"/>
        <v>242</v>
      </c>
      <c r="E5" s="66">
        <f t="shared" si="0"/>
        <v>1114</v>
      </c>
      <c r="F5" s="66">
        <f t="shared" si="0"/>
        <v>2116</v>
      </c>
      <c r="G5" s="66">
        <f t="shared" si="0"/>
        <v>321</v>
      </c>
      <c r="H5" s="66">
        <f t="shared" si="0"/>
        <v>274</v>
      </c>
      <c r="I5" s="66">
        <f t="shared" si="0"/>
        <v>374</v>
      </c>
      <c r="J5" s="66">
        <f t="shared" si="0"/>
        <v>264</v>
      </c>
      <c r="K5" s="66">
        <f t="shared" si="0"/>
        <v>273</v>
      </c>
      <c r="L5" s="66">
        <f t="shared" si="0"/>
        <v>901</v>
      </c>
      <c r="M5" s="66">
        <f t="shared" si="0"/>
        <v>508</v>
      </c>
      <c r="N5" s="66">
        <f t="shared" si="0"/>
        <v>36</v>
      </c>
      <c r="O5" s="66">
        <f t="shared" si="0"/>
        <v>0</v>
      </c>
      <c r="P5" s="66">
        <f t="shared" si="0"/>
        <v>3</v>
      </c>
    </row>
    <row r="6" spans="1:16" ht="27">
      <c r="A6" s="126">
        <v>1</v>
      </c>
      <c r="B6" s="126" t="s">
        <v>502</v>
      </c>
      <c r="C6" s="235">
        <v>237</v>
      </c>
      <c r="D6" s="235">
        <v>113</v>
      </c>
      <c r="E6" s="235">
        <v>385</v>
      </c>
      <c r="F6" s="235">
        <v>928</v>
      </c>
      <c r="G6" s="235">
        <v>146</v>
      </c>
      <c r="H6" s="235">
        <v>154</v>
      </c>
      <c r="I6" s="228">
        <v>183</v>
      </c>
      <c r="J6" s="228">
        <v>139</v>
      </c>
      <c r="K6" s="228">
        <v>273</v>
      </c>
      <c r="L6" s="228">
        <v>901</v>
      </c>
      <c r="M6" s="228">
        <v>508</v>
      </c>
      <c r="N6" s="228">
        <v>0</v>
      </c>
      <c r="O6" s="228">
        <v>0</v>
      </c>
      <c r="P6" s="228">
        <v>3</v>
      </c>
    </row>
    <row r="7" spans="1:16" ht="27">
      <c r="A7" s="23">
        <v>2</v>
      </c>
      <c r="B7" s="126" t="s">
        <v>501</v>
      </c>
      <c r="C7" s="53">
        <v>35</v>
      </c>
      <c r="D7" s="53">
        <v>26</v>
      </c>
      <c r="E7" s="53">
        <v>87</v>
      </c>
      <c r="F7" s="53">
        <v>221</v>
      </c>
      <c r="G7" s="53">
        <v>41</v>
      </c>
      <c r="H7" s="53">
        <v>46</v>
      </c>
      <c r="I7" s="18">
        <v>52</v>
      </c>
      <c r="J7" s="18">
        <v>36</v>
      </c>
      <c r="K7" s="18">
        <v>0</v>
      </c>
      <c r="L7" s="18">
        <v>0</v>
      </c>
      <c r="M7" s="18">
        <v>0</v>
      </c>
      <c r="N7" s="18">
        <v>9</v>
      </c>
      <c r="O7" s="18">
        <v>0</v>
      </c>
      <c r="P7" s="18">
        <v>0</v>
      </c>
    </row>
    <row r="8" spans="1:16" ht="27">
      <c r="A8" s="23">
        <v>3</v>
      </c>
      <c r="B8" s="126" t="s">
        <v>500</v>
      </c>
      <c r="C8" s="53">
        <v>49</v>
      </c>
      <c r="D8" s="53">
        <v>37</v>
      </c>
      <c r="E8" s="53">
        <v>115</v>
      </c>
      <c r="F8" s="53">
        <v>247</v>
      </c>
      <c r="G8" s="53">
        <v>43</v>
      </c>
      <c r="H8" s="53">
        <v>28</v>
      </c>
      <c r="I8" s="4">
        <v>45</v>
      </c>
      <c r="J8" s="4">
        <v>32</v>
      </c>
      <c r="K8" s="4">
        <v>0</v>
      </c>
      <c r="L8" s="18">
        <v>0</v>
      </c>
      <c r="M8" s="18">
        <v>0</v>
      </c>
      <c r="N8" s="4">
        <v>9</v>
      </c>
      <c r="O8" s="18">
        <v>0</v>
      </c>
      <c r="P8" s="18">
        <v>0</v>
      </c>
    </row>
    <row r="9" spans="1:16" ht="27">
      <c r="A9" s="23">
        <v>4</v>
      </c>
      <c r="B9" s="126" t="s">
        <v>499</v>
      </c>
      <c r="C9" s="53">
        <v>71</v>
      </c>
      <c r="D9" s="53">
        <v>56</v>
      </c>
      <c r="E9" s="53">
        <v>215</v>
      </c>
      <c r="F9" s="53">
        <v>678</v>
      </c>
      <c r="G9" s="53">
        <v>72</v>
      </c>
      <c r="H9" s="53">
        <v>39</v>
      </c>
      <c r="I9" s="4">
        <v>67</v>
      </c>
      <c r="J9" s="4">
        <v>48</v>
      </c>
      <c r="K9" s="4">
        <v>0</v>
      </c>
      <c r="L9" s="18">
        <v>0</v>
      </c>
      <c r="M9" s="18">
        <v>0</v>
      </c>
      <c r="N9" s="4">
        <v>9</v>
      </c>
      <c r="O9" s="18">
        <v>0</v>
      </c>
      <c r="P9" s="18">
        <v>0</v>
      </c>
    </row>
    <row r="10" spans="1:16" ht="27">
      <c r="A10" s="23">
        <v>5</v>
      </c>
      <c r="B10" s="126" t="s">
        <v>498</v>
      </c>
      <c r="C10" s="53">
        <v>15</v>
      </c>
      <c r="D10" s="53">
        <v>10</v>
      </c>
      <c r="E10" s="53">
        <v>312</v>
      </c>
      <c r="F10" s="53">
        <v>42</v>
      </c>
      <c r="G10" s="53">
        <v>19</v>
      </c>
      <c r="H10" s="53">
        <v>7</v>
      </c>
      <c r="I10" s="4">
        <v>27</v>
      </c>
      <c r="J10" s="4">
        <v>9</v>
      </c>
      <c r="K10" s="4">
        <v>0</v>
      </c>
      <c r="L10" s="18">
        <v>0</v>
      </c>
      <c r="M10" s="18">
        <v>0</v>
      </c>
      <c r="N10" s="4">
        <v>9</v>
      </c>
      <c r="O10" s="18">
        <v>0</v>
      </c>
      <c r="P10" s="18">
        <v>0</v>
      </c>
    </row>
    <row r="11" spans="1:16" ht="35.25" customHeight="1">
      <c r="A11" s="437" t="s">
        <v>497</v>
      </c>
      <c r="B11" s="437"/>
      <c r="C11" s="66">
        <f t="shared" ref="C11:P11" si="1">SUM(C12:C27)</f>
        <v>334</v>
      </c>
      <c r="D11" s="66">
        <f t="shared" si="1"/>
        <v>161</v>
      </c>
      <c r="E11" s="66">
        <f t="shared" si="1"/>
        <v>373</v>
      </c>
      <c r="F11" s="66">
        <f t="shared" si="1"/>
        <v>238</v>
      </c>
      <c r="G11" s="66">
        <f t="shared" si="1"/>
        <v>23</v>
      </c>
      <c r="H11" s="66">
        <f t="shared" si="1"/>
        <v>459</v>
      </c>
      <c r="I11" s="66">
        <f t="shared" si="1"/>
        <v>196</v>
      </c>
      <c r="J11" s="66">
        <f t="shared" si="1"/>
        <v>152</v>
      </c>
      <c r="K11" s="66">
        <f t="shared" si="1"/>
        <v>151</v>
      </c>
      <c r="L11" s="66">
        <f t="shared" si="1"/>
        <v>723</v>
      </c>
      <c r="M11" s="66">
        <f t="shared" si="1"/>
        <v>413</v>
      </c>
      <c r="N11" s="66">
        <f t="shared" si="1"/>
        <v>6</v>
      </c>
      <c r="O11" s="66">
        <f t="shared" si="1"/>
        <v>0</v>
      </c>
      <c r="P11" s="66">
        <f t="shared" si="1"/>
        <v>0</v>
      </c>
    </row>
    <row r="12" spans="1:16" ht="27">
      <c r="A12" s="23">
        <v>1</v>
      </c>
      <c r="B12" s="126" t="s">
        <v>496</v>
      </c>
      <c r="C12" s="28">
        <v>179</v>
      </c>
      <c r="D12" s="28">
        <v>70</v>
      </c>
      <c r="E12" s="28">
        <v>220</v>
      </c>
      <c r="F12" s="28">
        <v>85</v>
      </c>
      <c r="G12" s="28">
        <v>0</v>
      </c>
      <c r="H12" s="28">
        <v>241</v>
      </c>
      <c r="I12" s="28">
        <v>153</v>
      </c>
      <c r="J12" s="28">
        <v>145</v>
      </c>
      <c r="K12" s="28">
        <v>151</v>
      </c>
      <c r="L12" s="28">
        <v>647</v>
      </c>
      <c r="M12" s="28">
        <v>411</v>
      </c>
      <c r="N12" s="28">
        <v>0</v>
      </c>
      <c r="O12" s="28">
        <v>0</v>
      </c>
      <c r="P12" s="28">
        <v>0</v>
      </c>
    </row>
    <row r="13" spans="1:16" ht="27">
      <c r="A13" s="23">
        <v>2</v>
      </c>
      <c r="B13" s="126" t="s">
        <v>495</v>
      </c>
      <c r="C13" s="28">
        <v>7</v>
      </c>
      <c r="D13" s="28">
        <v>5</v>
      </c>
      <c r="E13" s="28">
        <v>1</v>
      </c>
      <c r="F13" s="28">
        <v>1</v>
      </c>
      <c r="G13" s="28">
        <v>1</v>
      </c>
      <c r="H13" s="28">
        <v>14</v>
      </c>
      <c r="I13" s="28">
        <v>1</v>
      </c>
      <c r="J13" s="28">
        <v>0</v>
      </c>
      <c r="K13" s="28">
        <v>0</v>
      </c>
      <c r="L13" s="28">
        <v>9</v>
      </c>
      <c r="M13" s="28">
        <v>0</v>
      </c>
      <c r="N13" s="28">
        <v>0</v>
      </c>
      <c r="O13" s="28">
        <v>0</v>
      </c>
      <c r="P13" s="28">
        <v>0</v>
      </c>
    </row>
    <row r="14" spans="1:16" ht="27">
      <c r="A14" s="23">
        <v>3</v>
      </c>
      <c r="B14" s="126" t="s">
        <v>494</v>
      </c>
      <c r="C14" s="28">
        <v>6</v>
      </c>
      <c r="D14" s="28">
        <v>3</v>
      </c>
      <c r="E14" s="28">
        <v>1</v>
      </c>
      <c r="F14" s="28">
        <v>0</v>
      </c>
      <c r="G14" s="28">
        <v>0</v>
      </c>
      <c r="H14" s="28">
        <v>10</v>
      </c>
      <c r="I14" s="28">
        <v>0</v>
      </c>
      <c r="J14" s="28">
        <v>0</v>
      </c>
      <c r="K14" s="28">
        <v>0</v>
      </c>
      <c r="L14" s="28">
        <v>4</v>
      </c>
      <c r="M14" s="28">
        <v>0</v>
      </c>
      <c r="N14" s="28">
        <v>0</v>
      </c>
      <c r="O14" s="28">
        <v>0</v>
      </c>
      <c r="P14" s="28">
        <v>0</v>
      </c>
    </row>
    <row r="15" spans="1:16" ht="27">
      <c r="A15" s="23">
        <v>4</v>
      </c>
      <c r="B15" s="126" t="s">
        <v>493</v>
      </c>
      <c r="C15" s="28">
        <v>6</v>
      </c>
      <c r="D15" s="28">
        <v>4</v>
      </c>
      <c r="E15" s="28">
        <v>2</v>
      </c>
      <c r="F15" s="28">
        <v>9</v>
      </c>
      <c r="G15" s="28">
        <v>0</v>
      </c>
      <c r="H15" s="28">
        <v>7</v>
      </c>
      <c r="I15" s="28">
        <v>0</v>
      </c>
      <c r="J15" s="28">
        <v>0</v>
      </c>
      <c r="K15" s="28">
        <v>0</v>
      </c>
      <c r="L15" s="28">
        <v>5</v>
      </c>
      <c r="M15" s="28">
        <v>0</v>
      </c>
      <c r="N15" s="28">
        <v>0</v>
      </c>
      <c r="O15" s="28">
        <v>0</v>
      </c>
      <c r="P15" s="28">
        <v>0</v>
      </c>
    </row>
    <row r="16" spans="1:16" ht="27">
      <c r="A16" s="23">
        <v>5</v>
      </c>
      <c r="B16" s="126" t="s">
        <v>492</v>
      </c>
      <c r="C16" s="28">
        <v>40</v>
      </c>
      <c r="D16" s="28">
        <v>25</v>
      </c>
      <c r="E16" s="28">
        <v>5</v>
      </c>
      <c r="F16" s="28">
        <v>0</v>
      </c>
      <c r="G16" s="28">
        <v>5</v>
      </c>
      <c r="H16" s="28">
        <v>10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</row>
    <row r="17" spans="1:16" ht="27">
      <c r="A17" s="23">
        <v>6</v>
      </c>
      <c r="B17" s="126" t="s">
        <v>491</v>
      </c>
      <c r="C17" s="28">
        <v>11</v>
      </c>
      <c r="D17" s="28">
        <v>0</v>
      </c>
      <c r="E17" s="28">
        <v>5</v>
      </c>
      <c r="F17" s="28">
        <v>11</v>
      </c>
      <c r="G17" s="28">
        <v>0</v>
      </c>
      <c r="H17" s="28">
        <v>2</v>
      </c>
      <c r="I17" s="28">
        <v>2</v>
      </c>
      <c r="J17" s="28">
        <v>0</v>
      </c>
      <c r="K17" s="28">
        <v>0</v>
      </c>
      <c r="L17" s="28">
        <v>2</v>
      </c>
      <c r="M17" s="28">
        <v>0</v>
      </c>
      <c r="N17" s="28">
        <v>0</v>
      </c>
      <c r="O17" s="28">
        <v>0</v>
      </c>
      <c r="P17" s="28">
        <v>0</v>
      </c>
    </row>
    <row r="18" spans="1:16" ht="27">
      <c r="A18" s="23">
        <v>7</v>
      </c>
      <c r="B18" s="126" t="s">
        <v>490</v>
      </c>
      <c r="C18" s="28">
        <v>14</v>
      </c>
      <c r="D18" s="28">
        <v>8</v>
      </c>
      <c r="E18" s="28">
        <v>21</v>
      </c>
      <c r="F18" s="28">
        <v>16</v>
      </c>
      <c r="G18" s="28">
        <v>5</v>
      </c>
      <c r="H18" s="28">
        <v>24</v>
      </c>
      <c r="I18" s="28">
        <v>21</v>
      </c>
      <c r="J18" s="28">
        <v>0</v>
      </c>
      <c r="K18" s="28">
        <v>0</v>
      </c>
      <c r="L18" s="28">
        <v>11</v>
      </c>
      <c r="M18" s="28">
        <v>0</v>
      </c>
      <c r="N18" s="28">
        <v>0</v>
      </c>
      <c r="O18" s="28">
        <v>0</v>
      </c>
      <c r="P18" s="28">
        <v>0</v>
      </c>
    </row>
    <row r="19" spans="1:16" ht="27">
      <c r="A19" s="23">
        <v>8</v>
      </c>
      <c r="B19" s="126" t="s">
        <v>489</v>
      </c>
      <c r="C19" s="28">
        <v>3</v>
      </c>
      <c r="D19" s="28">
        <v>1</v>
      </c>
      <c r="E19" s="28">
        <v>3</v>
      </c>
      <c r="F19" s="28">
        <v>50</v>
      </c>
      <c r="G19" s="28">
        <v>4</v>
      </c>
      <c r="H19" s="28">
        <v>3</v>
      </c>
      <c r="I19" s="28">
        <v>9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</row>
    <row r="20" spans="1:16" ht="27">
      <c r="A20" s="23">
        <v>9</v>
      </c>
      <c r="B20" s="126" t="s">
        <v>488</v>
      </c>
      <c r="C20" s="28">
        <v>5</v>
      </c>
      <c r="D20" s="28">
        <v>6</v>
      </c>
      <c r="E20" s="28">
        <v>19</v>
      </c>
      <c r="F20" s="28">
        <v>0</v>
      </c>
      <c r="G20" s="28">
        <v>0</v>
      </c>
      <c r="H20" s="28">
        <v>23</v>
      </c>
      <c r="I20" s="28">
        <v>1</v>
      </c>
      <c r="J20" s="28">
        <v>1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</row>
    <row r="21" spans="1:16" ht="27">
      <c r="A21" s="23">
        <v>10</v>
      </c>
      <c r="B21" s="126" t="s">
        <v>487</v>
      </c>
      <c r="C21" s="28">
        <v>3</v>
      </c>
      <c r="D21" s="28">
        <v>3</v>
      </c>
      <c r="E21" s="28">
        <v>0</v>
      </c>
      <c r="F21" s="28">
        <v>8</v>
      </c>
      <c r="G21" s="28">
        <v>0</v>
      </c>
      <c r="H21" s="28">
        <v>25</v>
      </c>
      <c r="I21" s="28">
        <v>2</v>
      </c>
      <c r="J21" s="28">
        <v>0</v>
      </c>
      <c r="K21" s="28">
        <v>0</v>
      </c>
      <c r="L21" s="28">
        <v>2</v>
      </c>
      <c r="M21" s="28">
        <v>2</v>
      </c>
      <c r="N21" s="28">
        <v>6</v>
      </c>
      <c r="O21" s="28">
        <v>0</v>
      </c>
      <c r="P21" s="28">
        <v>0</v>
      </c>
    </row>
    <row r="22" spans="1:16" ht="27">
      <c r="A22" s="23">
        <v>11</v>
      </c>
      <c r="B22" s="126" t="s">
        <v>486</v>
      </c>
      <c r="C22" s="28">
        <v>20</v>
      </c>
      <c r="D22" s="28">
        <v>12</v>
      </c>
      <c r="E22" s="28">
        <v>30</v>
      </c>
      <c r="F22" s="28">
        <v>10</v>
      </c>
      <c r="G22" s="28">
        <v>3</v>
      </c>
      <c r="H22" s="28">
        <v>35</v>
      </c>
      <c r="I22" s="28">
        <v>0</v>
      </c>
      <c r="J22" s="28">
        <v>5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</row>
    <row r="23" spans="1:16" ht="40.5">
      <c r="A23" s="23">
        <v>12</v>
      </c>
      <c r="B23" s="126" t="s">
        <v>485</v>
      </c>
      <c r="C23" s="234">
        <v>22</v>
      </c>
      <c r="D23" s="234">
        <v>10</v>
      </c>
      <c r="E23" s="234">
        <v>45</v>
      </c>
      <c r="F23" s="234">
        <v>39</v>
      </c>
      <c r="G23" s="234">
        <v>0</v>
      </c>
      <c r="H23" s="234">
        <v>29</v>
      </c>
      <c r="I23" s="234">
        <v>0</v>
      </c>
      <c r="J23" s="234">
        <v>0</v>
      </c>
      <c r="K23" s="234">
        <v>0</v>
      </c>
      <c r="L23" s="234">
        <v>0</v>
      </c>
      <c r="M23" s="234">
        <v>0</v>
      </c>
      <c r="N23" s="234">
        <v>0</v>
      </c>
      <c r="O23" s="234">
        <v>0</v>
      </c>
      <c r="P23" s="234">
        <v>0</v>
      </c>
    </row>
    <row r="24" spans="1:16" ht="40.5">
      <c r="A24" s="23">
        <v>13</v>
      </c>
      <c r="B24" s="126" t="s">
        <v>484</v>
      </c>
      <c r="C24" s="28">
        <v>0</v>
      </c>
      <c r="D24" s="28">
        <v>3</v>
      </c>
      <c r="E24" s="28">
        <v>1</v>
      </c>
      <c r="F24" s="28">
        <v>3</v>
      </c>
      <c r="G24" s="28">
        <v>0</v>
      </c>
      <c r="H24" s="28">
        <v>6</v>
      </c>
      <c r="I24" s="28">
        <v>1</v>
      </c>
      <c r="J24" s="28">
        <v>1</v>
      </c>
      <c r="K24" s="28">
        <v>0</v>
      </c>
      <c r="L24" s="28">
        <v>4</v>
      </c>
      <c r="M24" s="28">
        <v>0</v>
      </c>
      <c r="N24" s="28">
        <v>0</v>
      </c>
      <c r="O24" s="28">
        <v>0</v>
      </c>
      <c r="P24" s="28">
        <v>0</v>
      </c>
    </row>
    <row r="25" spans="1:16" ht="27">
      <c r="A25" s="23">
        <v>14</v>
      </c>
      <c r="B25" s="126" t="s">
        <v>483</v>
      </c>
      <c r="C25" s="28">
        <v>5</v>
      </c>
      <c r="D25" s="28">
        <v>10</v>
      </c>
      <c r="E25" s="28">
        <v>15</v>
      </c>
      <c r="F25" s="28">
        <v>5</v>
      </c>
      <c r="G25" s="28">
        <v>4</v>
      </c>
      <c r="H25" s="28">
        <v>10</v>
      </c>
      <c r="I25" s="28">
        <v>0</v>
      </c>
      <c r="J25" s="28">
        <v>0</v>
      </c>
      <c r="K25" s="28">
        <v>0</v>
      </c>
      <c r="L25" s="28">
        <v>5</v>
      </c>
      <c r="M25" s="28">
        <v>0</v>
      </c>
      <c r="N25" s="28">
        <v>0</v>
      </c>
      <c r="O25" s="28">
        <v>0</v>
      </c>
      <c r="P25" s="28">
        <v>0</v>
      </c>
    </row>
    <row r="26" spans="1:16" ht="27">
      <c r="A26" s="23">
        <v>15</v>
      </c>
      <c r="B26" s="126" t="s">
        <v>482</v>
      </c>
      <c r="C26" s="28">
        <v>6</v>
      </c>
      <c r="D26" s="28">
        <v>1</v>
      </c>
      <c r="E26" s="28">
        <v>5</v>
      </c>
      <c r="F26" s="28">
        <v>0</v>
      </c>
      <c r="G26" s="28">
        <v>0</v>
      </c>
      <c r="H26" s="28">
        <v>10</v>
      </c>
      <c r="I26" s="28">
        <v>0</v>
      </c>
      <c r="J26" s="28">
        <v>0</v>
      </c>
      <c r="K26" s="28">
        <v>0</v>
      </c>
      <c r="L26" s="28">
        <v>11</v>
      </c>
      <c r="M26" s="28">
        <v>0</v>
      </c>
      <c r="N26" s="28">
        <v>0</v>
      </c>
      <c r="O26" s="28">
        <v>0</v>
      </c>
      <c r="P26" s="28">
        <v>0</v>
      </c>
    </row>
    <row r="27" spans="1:16" ht="27">
      <c r="A27" s="23">
        <v>16</v>
      </c>
      <c r="B27" s="126" t="s">
        <v>481</v>
      </c>
      <c r="C27" s="28">
        <v>7</v>
      </c>
      <c r="D27" s="28">
        <v>0</v>
      </c>
      <c r="E27" s="28">
        <v>0</v>
      </c>
      <c r="F27" s="28">
        <v>1</v>
      </c>
      <c r="G27" s="28">
        <v>1</v>
      </c>
      <c r="H27" s="28">
        <v>10</v>
      </c>
      <c r="I27" s="28">
        <v>6</v>
      </c>
      <c r="J27" s="28">
        <v>0</v>
      </c>
      <c r="K27" s="28">
        <v>0</v>
      </c>
      <c r="L27" s="28">
        <v>23</v>
      </c>
      <c r="M27" s="28">
        <v>0</v>
      </c>
      <c r="N27" s="28">
        <v>0</v>
      </c>
      <c r="O27" s="28">
        <v>0</v>
      </c>
      <c r="P27" s="28">
        <v>0</v>
      </c>
    </row>
    <row r="28" spans="1:16" ht="33.75" customHeight="1">
      <c r="A28" s="437" t="s">
        <v>480</v>
      </c>
      <c r="B28" s="437"/>
      <c r="C28" s="124">
        <f t="shared" ref="C28:P28" si="2">SUM(C29+C30+C31)</f>
        <v>75</v>
      </c>
      <c r="D28" s="124">
        <f t="shared" si="2"/>
        <v>24</v>
      </c>
      <c r="E28" s="124">
        <f t="shared" si="2"/>
        <v>442</v>
      </c>
      <c r="F28" s="124">
        <f t="shared" si="2"/>
        <v>535</v>
      </c>
      <c r="G28" s="124">
        <f t="shared" si="2"/>
        <v>5</v>
      </c>
      <c r="H28" s="124">
        <f t="shared" si="2"/>
        <v>78</v>
      </c>
      <c r="I28" s="124">
        <f t="shared" si="2"/>
        <v>116</v>
      </c>
      <c r="J28" s="124">
        <f t="shared" si="2"/>
        <v>6</v>
      </c>
      <c r="K28" s="124">
        <f t="shared" si="2"/>
        <v>94</v>
      </c>
      <c r="L28" s="124">
        <f t="shared" si="2"/>
        <v>304</v>
      </c>
      <c r="M28" s="124">
        <f t="shared" si="2"/>
        <v>355</v>
      </c>
      <c r="N28" s="124">
        <f t="shared" si="2"/>
        <v>3</v>
      </c>
      <c r="O28" s="124">
        <f t="shared" si="2"/>
        <v>3</v>
      </c>
      <c r="P28" s="124">
        <f t="shared" si="2"/>
        <v>3</v>
      </c>
    </row>
    <row r="29" spans="1:16" ht="27">
      <c r="A29" s="23">
        <v>1</v>
      </c>
      <c r="B29" s="126" t="s">
        <v>479</v>
      </c>
      <c r="C29" s="233">
        <v>50</v>
      </c>
      <c r="D29" s="233">
        <v>14</v>
      </c>
      <c r="E29" s="233">
        <v>385</v>
      </c>
      <c r="F29" s="233">
        <v>449</v>
      </c>
      <c r="G29" s="233">
        <v>0</v>
      </c>
      <c r="H29" s="233">
        <v>56</v>
      </c>
      <c r="I29" s="232">
        <v>90</v>
      </c>
      <c r="J29" s="232">
        <v>6</v>
      </c>
      <c r="K29" s="232">
        <v>94</v>
      </c>
      <c r="L29" s="232">
        <v>304</v>
      </c>
      <c r="M29" s="232">
        <v>336</v>
      </c>
      <c r="N29" s="232">
        <v>0</v>
      </c>
      <c r="O29" s="232">
        <v>3</v>
      </c>
      <c r="P29" s="232">
        <v>3</v>
      </c>
    </row>
    <row r="30" spans="1:16" ht="27">
      <c r="A30" s="23">
        <v>2</v>
      </c>
      <c r="B30" s="126" t="s">
        <v>478</v>
      </c>
      <c r="C30" s="231">
        <v>15</v>
      </c>
      <c r="D30" s="231">
        <v>8</v>
      </c>
      <c r="E30" s="231">
        <v>35</v>
      </c>
      <c r="F30" s="231">
        <v>40</v>
      </c>
      <c r="G30" s="231">
        <v>2</v>
      </c>
      <c r="H30" s="231">
        <v>9</v>
      </c>
      <c r="I30" s="229">
        <v>11</v>
      </c>
      <c r="J30" s="229">
        <v>0</v>
      </c>
      <c r="K30" s="229">
        <v>0</v>
      </c>
      <c r="L30" s="229">
        <v>0</v>
      </c>
      <c r="M30" s="229">
        <v>10</v>
      </c>
      <c r="N30" s="229">
        <v>1</v>
      </c>
      <c r="O30" s="229">
        <v>0</v>
      </c>
      <c r="P30" s="229">
        <v>0</v>
      </c>
    </row>
    <row r="31" spans="1:16" ht="27">
      <c r="A31" s="23">
        <v>3</v>
      </c>
      <c r="B31" s="126" t="s">
        <v>477</v>
      </c>
      <c r="C31" s="231">
        <v>10</v>
      </c>
      <c r="D31" s="231">
        <v>2</v>
      </c>
      <c r="E31" s="231">
        <v>22</v>
      </c>
      <c r="F31" s="231">
        <v>46</v>
      </c>
      <c r="G31" s="231">
        <v>3</v>
      </c>
      <c r="H31" s="231">
        <v>13</v>
      </c>
      <c r="I31" s="230">
        <v>15</v>
      </c>
      <c r="J31" s="230">
        <v>0</v>
      </c>
      <c r="K31" s="230">
        <v>0</v>
      </c>
      <c r="L31" s="229">
        <v>0</v>
      </c>
      <c r="M31" s="229">
        <v>9</v>
      </c>
      <c r="N31" s="230">
        <v>2</v>
      </c>
      <c r="O31" s="229">
        <v>0</v>
      </c>
      <c r="P31" s="229">
        <v>0</v>
      </c>
    </row>
    <row r="32" spans="1:16" ht="35.25" customHeight="1">
      <c r="A32" s="437" t="s">
        <v>476</v>
      </c>
      <c r="B32" s="437"/>
      <c r="C32" s="127">
        <f t="shared" ref="C32:P32" si="3">SUM(C33:C41)</f>
        <v>278</v>
      </c>
      <c r="D32" s="127">
        <f t="shared" si="3"/>
        <v>207</v>
      </c>
      <c r="E32" s="127">
        <f t="shared" si="3"/>
        <v>102</v>
      </c>
      <c r="F32" s="127">
        <f t="shared" si="3"/>
        <v>286</v>
      </c>
      <c r="G32" s="127">
        <f t="shared" si="3"/>
        <v>1</v>
      </c>
      <c r="H32" s="127">
        <f t="shared" si="3"/>
        <v>593</v>
      </c>
      <c r="I32" s="127">
        <f t="shared" si="3"/>
        <v>16</v>
      </c>
      <c r="J32" s="127">
        <f t="shared" si="3"/>
        <v>16</v>
      </c>
      <c r="K32" s="127">
        <f t="shared" si="3"/>
        <v>239</v>
      </c>
      <c r="L32" s="127">
        <f t="shared" si="3"/>
        <v>1129</v>
      </c>
      <c r="M32" s="127">
        <f t="shared" si="3"/>
        <v>621</v>
      </c>
      <c r="N32" s="127">
        <f t="shared" si="3"/>
        <v>236</v>
      </c>
      <c r="O32" s="127">
        <f t="shared" si="3"/>
        <v>17</v>
      </c>
      <c r="P32" s="127">
        <f t="shared" si="3"/>
        <v>5</v>
      </c>
    </row>
    <row r="33" spans="1:16" ht="27">
      <c r="A33" s="23">
        <v>1</v>
      </c>
      <c r="B33" s="126" t="s">
        <v>475</v>
      </c>
      <c r="C33" s="23">
        <v>72</v>
      </c>
      <c r="D33" s="23">
        <v>35</v>
      </c>
      <c r="E33" s="23">
        <v>30</v>
      </c>
      <c r="F33" s="23">
        <v>110</v>
      </c>
      <c r="G33" s="23">
        <v>1</v>
      </c>
      <c r="H33" s="23">
        <v>202</v>
      </c>
      <c r="I33" s="126">
        <v>16</v>
      </c>
      <c r="J33" s="126">
        <v>16</v>
      </c>
      <c r="K33" s="126">
        <v>239</v>
      </c>
      <c r="L33" s="126">
        <v>1129</v>
      </c>
      <c r="M33" s="126">
        <v>621</v>
      </c>
      <c r="N33" s="126">
        <v>38</v>
      </c>
      <c r="O33" s="18">
        <v>17</v>
      </c>
      <c r="P33" s="126">
        <v>5</v>
      </c>
    </row>
    <row r="34" spans="1:16" ht="27">
      <c r="A34" s="23">
        <v>2</v>
      </c>
      <c r="B34" s="126" t="s">
        <v>474</v>
      </c>
      <c r="C34" s="23">
        <v>31</v>
      </c>
      <c r="D34" s="23">
        <v>34</v>
      </c>
      <c r="E34" s="23">
        <v>12</v>
      </c>
      <c r="F34" s="23">
        <v>22</v>
      </c>
      <c r="G34" s="23">
        <v>0</v>
      </c>
      <c r="H34" s="23">
        <v>39</v>
      </c>
      <c r="I34" s="126">
        <v>0</v>
      </c>
      <c r="J34" s="126">
        <v>0</v>
      </c>
      <c r="K34" s="126">
        <v>0</v>
      </c>
      <c r="L34" s="126">
        <v>0</v>
      </c>
      <c r="M34" s="126">
        <v>0</v>
      </c>
      <c r="N34" s="126">
        <v>25</v>
      </c>
      <c r="O34" s="126">
        <v>0</v>
      </c>
      <c r="P34" s="126">
        <v>0</v>
      </c>
    </row>
    <row r="35" spans="1:16" ht="27">
      <c r="A35" s="23">
        <v>3</v>
      </c>
      <c r="B35" s="126" t="s">
        <v>473</v>
      </c>
      <c r="C35" s="23">
        <v>16</v>
      </c>
      <c r="D35" s="23">
        <v>42</v>
      </c>
      <c r="E35" s="23">
        <v>22</v>
      </c>
      <c r="F35" s="23">
        <v>48</v>
      </c>
      <c r="G35" s="23">
        <v>0</v>
      </c>
      <c r="H35" s="23">
        <v>87</v>
      </c>
      <c r="I35" s="126">
        <v>0</v>
      </c>
      <c r="J35" s="126">
        <v>0</v>
      </c>
      <c r="K35" s="126">
        <v>0</v>
      </c>
      <c r="L35" s="126">
        <v>0</v>
      </c>
      <c r="M35" s="126">
        <v>0</v>
      </c>
      <c r="N35" s="126">
        <v>21</v>
      </c>
      <c r="O35" s="126">
        <v>0</v>
      </c>
      <c r="P35" s="126">
        <v>0</v>
      </c>
    </row>
    <row r="36" spans="1:16" ht="40.5">
      <c r="A36" s="23">
        <v>4</v>
      </c>
      <c r="B36" s="126" t="s">
        <v>472</v>
      </c>
      <c r="C36" s="23">
        <v>20</v>
      </c>
      <c r="D36" s="23">
        <v>18</v>
      </c>
      <c r="E36" s="23">
        <v>7</v>
      </c>
      <c r="F36" s="23">
        <v>13</v>
      </c>
      <c r="G36" s="23">
        <v>0</v>
      </c>
      <c r="H36" s="23">
        <v>4</v>
      </c>
      <c r="I36" s="126">
        <v>0</v>
      </c>
      <c r="J36" s="126">
        <v>0</v>
      </c>
      <c r="K36" s="126">
        <v>0</v>
      </c>
      <c r="L36" s="126">
        <v>0</v>
      </c>
      <c r="M36" s="126">
        <v>0</v>
      </c>
      <c r="N36" s="126">
        <v>26</v>
      </c>
      <c r="O36" s="126">
        <v>0</v>
      </c>
      <c r="P36" s="126">
        <v>0</v>
      </c>
    </row>
    <row r="37" spans="1:16" ht="27">
      <c r="A37" s="23">
        <v>5</v>
      </c>
      <c r="B37" s="126" t="s">
        <v>471</v>
      </c>
      <c r="C37" s="23">
        <v>1</v>
      </c>
      <c r="D37" s="23">
        <v>0</v>
      </c>
      <c r="E37" s="23">
        <v>2</v>
      </c>
      <c r="F37" s="23">
        <v>12</v>
      </c>
      <c r="G37" s="23">
        <v>0</v>
      </c>
      <c r="H37" s="23">
        <v>3</v>
      </c>
      <c r="I37" s="126">
        <v>0</v>
      </c>
      <c r="J37" s="126">
        <v>0</v>
      </c>
      <c r="K37" s="126">
        <v>0</v>
      </c>
      <c r="L37" s="126">
        <v>0</v>
      </c>
      <c r="M37" s="126">
        <v>0</v>
      </c>
      <c r="N37" s="126">
        <v>22</v>
      </c>
      <c r="O37" s="126">
        <v>0</v>
      </c>
      <c r="P37" s="126">
        <v>0</v>
      </c>
    </row>
    <row r="38" spans="1:16" ht="27">
      <c r="A38" s="23">
        <v>6</v>
      </c>
      <c r="B38" s="126" t="s">
        <v>470</v>
      </c>
      <c r="C38" s="23">
        <v>45</v>
      </c>
      <c r="D38" s="23">
        <v>24</v>
      </c>
      <c r="E38" s="23">
        <v>11</v>
      </c>
      <c r="F38" s="23">
        <v>19</v>
      </c>
      <c r="G38" s="23">
        <v>0</v>
      </c>
      <c r="H38" s="23">
        <v>37</v>
      </c>
      <c r="I38" s="126">
        <v>0</v>
      </c>
      <c r="J38" s="126">
        <v>0</v>
      </c>
      <c r="K38" s="126">
        <v>0</v>
      </c>
      <c r="L38" s="126">
        <v>0</v>
      </c>
      <c r="M38" s="126">
        <v>0</v>
      </c>
      <c r="N38" s="126">
        <v>24</v>
      </c>
      <c r="O38" s="126">
        <v>0</v>
      </c>
      <c r="P38" s="126">
        <v>0</v>
      </c>
    </row>
    <row r="39" spans="1:16" ht="27">
      <c r="A39" s="23">
        <v>7</v>
      </c>
      <c r="B39" s="126" t="s">
        <v>469</v>
      </c>
      <c r="C39" s="23">
        <v>65</v>
      </c>
      <c r="D39" s="23">
        <v>14</v>
      </c>
      <c r="E39" s="23">
        <v>3</v>
      </c>
      <c r="F39" s="23">
        <v>40</v>
      </c>
      <c r="G39" s="23">
        <v>0</v>
      </c>
      <c r="H39" s="23">
        <v>106</v>
      </c>
      <c r="I39" s="126">
        <v>0</v>
      </c>
      <c r="J39" s="126">
        <v>0</v>
      </c>
      <c r="K39" s="126">
        <v>0</v>
      </c>
      <c r="L39" s="126">
        <v>0</v>
      </c>
      <c r="M39" s="126">
        <v>0</v>
      </c>
      <c r="N39" s="126">
        <v>28</v>
      </c>
      <c r="O39" s="126">
        <v>0</v>
      </c>
      <c r="P39" s="126">
        <v>0</v>
      </c>
    </row>
    <row r="40" spans="1:16" ht="27">
      <c r="A40" s="23">
        <v>8</v>
      </c>
      <c r="B40" s="126" t="s">
        <v>468</v>
      </c>
      <c r="C40" s="23">
        <v>20</v>
      </c>
      <c r="D40" s="23">
        <v>9</v>
      </c>
      <c r="E40" s="23">
        <v>7</v>
      </c>
      <c r="F40" s="23">
        <v>10</v>
      </c>
      <c r="G40" s="23">
        <v>0</v>
      </c>
      <c r="H40" s="23">
        <v>32</v>
      </c>
      <c r="I40" s="126">
        <v>0</v>
      </c>
      <c r="J40" s="126">
        <v>0</v>
      </c>
      <c r="K40" s="126">
        <v>0</v>
      </c>
      <c r="L40" s="126">
        <v>0</v>
      </c>
      <c r="M40" s="126">
        <v>0</v>
      </c>
      <c r="N40" s="126">
        <v>29</v>
      </c>
      <c r="O40" s="126">
        <v>0</v>
      </c>
      <c r="P40" s="126">
        <v>0</v>
      </c>
    </row>
    <row r="41" spans="1:16" ht="27">
      <c r="A41" s="23">
        <v>9</v>
      </c>
      <c r="B41" s="126" t="s">
        <v>467</v>
      </c>
      <c r="C41" s="23">
        <v>8</v>
      </c>
      <c r="D41" s="23">
        <v>31</v>
      </c>
      <c r="E41" s="23">
        <v>8</v>
      </c>
      <c r="F41" s="23">
        <v>12</v>
      </c>
      <c r="G41" s="23">
        <v>0</v>
      </c>
      <c r="H41" s="23">
        <v>83</v>
      </c>
      <c r="I41" s="126">
        <v>0</v>
      </c>
      <c r="J41" s="126">
        <v>0</v>
      </c>
      <c r="K41" s="126">
        <v>0</v>
      </c>
      <c r="L41" s="126">
        <v>0</v>
      </c>
      <c r="M41" s="126">
        <v>0</v>
      </c>
      <c r="N41" s="126">
        <v>23</v>
      </c>
      <c r="O41" s="126">
        <v>0</v>
      </c>
      <c r="P41" s="126">
        <v>0</v>
      </c>
    </row>
    <row r="42" spans="1:16" ht="39" customHeight="1">
      <c r="A42" s="437" t="s">
        <v>466</v>
      </c>
      <c r="B42" s="437"/>
      <c r="C42" s="66">
        <f t="shared" ref="C42:P42" si="4">SUM(C43+C44+C45+C46+C47+C48+C49+C50+C51+C52+C53+C54)</f>
        <v>139</v>
      </c>
      <c r="D42" s="66">
        <f t="shared" si="4"/>
        <v>172</v>
      </c>
      <c r="E42" s="66">
        <f t="shared" si="4"/>
        <v>67</v>
      </c>
      <c r="F42" s="66">
        <f t="shared" si="4"/>
        <v>72</v>
      </c>
      <c r="G42" s="66">
        <f t="shared" si="4"/>
        <v>19</v>
      </c>
      <c r="H42" s="66">
        <f t="shared" si="4"/>
        <v>135</v>
      </c>
      <c r="I42" s="66">
        <f t="shared" si="4"/>
        <v>133</v>
      </c>
      <c r="J42" s="66">
        <f t="shared" si="4"/>
        <v>133</v>
      </c>
      <c r="K42" s="66">
        <f t="shared" si="4"/>
        <v>110</v>
      </c>
      <c r="L42" s="66">
        <f t="shared" si="4"/>
        <v>390</v>
      </c>
      <c r="M42" s="66">
        <f t="shared" si="4"/>
        <v>373</v>
      </c>
      <c r="N42" s="66">
        <f t="shared" si="4"/>
        <v>0</v>
      </c>
      <c r="O42" s="66">
        <f t="shared" si="4"/>
        <v>0</v>
      </c>
      <c r="P42" s="66">
        <f t="shared" si="4"/>
        <v>1</v>
      </c>
    </row>
    <row r="43" spans="1:16" ht="27">
      <c r="A43" s="23">
        <v>1</v>
      </c>
      <c r="B43" s="126" t="s">
        <v>465</v>
      </c>
      <c r="C43" s="228">
        <v>72</v>
      </c>
      <c r="D43" s="228">
        <v>107</v>
      </c>
      <c r="E43" s="228">
        <v>41</v>
      </c>
      <c r="F43" s="228">
        <v>48</v>
      </c>
      <c r="G43" s="228">
        <v>6</v>
      </c>
      <c r="H43" s="228">
        <v>46</v>
      </c>
      <c r="I43" s="228">
        <v>57</v>
      </c>
      <c r="J43" s="228">
        <v>57</v>
      </c>
      <c r="K43" s="18">
        <v>110</v>
      </c>
      <c r="L43" s="18">
        <v>390</v>
      </c>
      <c r="M43" s="18">
        <v>373</v>
      </c>
      <c r="N43" s="18">
        <v>0</v>
      </c>
      <c r="O43" s="18">
        <v>0</v>
      </c>
      <c r="P43" s="18">
        <v>1</v>
      </c>
    </row>
    <row r="44" spans="1:16" ht="27">
      <c r="A44" s="23">
        <v>2</v>
      </c>
      <c r="B44" s="126" t="s">
        <v>464</v>
      </c>
      <c r="C44" s="18">
        <v>10</v>
      </c>
      <c r="D44" s="18">
        <v>8</v>
      </c>
      <c r="E44" s="18">
        <v>3</v>
      </c>
      <c r="F44" s="18">
        <v>4</v>
      </c>
      <c r="G44" s="18">
        <v>2</v>
      </c>
      <c r="H44" s="18">
        <v>10</v>
      </c>
      <c r="I44" s="18">
        <v>20</v>
      </c>
      <c r="J44" s="18">
        <v>20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</row>
    <row r="45" spans="1:16" ht="27">
      <c r="A45" s="23">
        <v>3</v>
      </c>
      <c r="B45" s="126" t="s">
        <v>463</v>
      </c>
      <c r="C45" s="18">
        <v>16</v>
      </c>
      <c r="D45" s="18">
        <v>11</v>
      </c>
      <c r="E45" s="18">
        <v>3</v>
      </c>
      <c r="F45" s="18">
        <v>4</v>
      </c>
      <c r="G45" s="18">
        <v>2</v>
      </c>
      <c r="H45" s="18">
        <v>21</v>
      </c>
      <c r="I45" s="18">
        <v>17</v>
      </c>
      <c r="J45" s="18">
        <v>17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</row>
    <row r="46" spans="1:16" ht="40.5">
      <c r="A46" s="23">
        <v>4</v>
      </c>
      <c r="B46" s="126" t="s">
        <v>462</v>
      </c>
      <c r="C46" s="18">
        <v>1</v>
      </c>
      <c r="D46" s="18">
        <v>0</v>
      </c>
      <c r="E46" s="18">
        <v>2</v>
      </c>
      <c r="F46" s="18">
        <v>1</v>
      </c>
      <c r="G46" s="18">
        <v>0</v>
      </c>
      <c r="H46" s="18">
        <v>3</v>
      </c>
      <c r="I46" s="18">
        <v>6</v>
      </c>
      <c r="J46" s="18">
        <v>6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</row>
    <row r="47" spans="1:16" ht="27">
      <c r="A47" s="23">
        <v>5</v>
      </c>
      <c r="B47" s="126" t="s">
        <v>461</v>
      </c>
      <c r="C47" s="18">
        <v>8</v>
      </c>
      <c r="D47" s="18">
        <v>5</v>
      </c>
      <c r="E47" s="18">
        <v>3</v>
      </c>
      <c r="F47" s="18">
        <v>3</v>
      </c>
      <c r="G47" s="18">
        <v>2</v>
      </c>
      <c r="H47" s="18">
        <v>6</v>
      </c>
      <c r="I47" s="18">
        <v>6</v>
      </c>
      <c r="J47" s="18">
        <v>6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</row>
    <row r="48" spans="1:16" ht="33.75" customHeight="1">
      <c r="A48" s="23">
        <v>6</v>
      </c>
      <c r="B48" s="126" t="s">
        <v>460</v>
      </c>
      <c r="C48" s="18">
        <v>7</v>
      </c>
      <c r="D48" s="18">
        <v>5</v>
      </c>
      <c r="E48" s="18">
        <v>2</v>
      </c>
      <c r="F48" s="18">
        <v>3</v>
      </c>
      <c r="G48" s="18">
        <v>0</v>
      </c>
      <c r="H48" s="18">
        <v>13</v>
      </c>
      <c r="I48" s="18">
        <v>5</v>
      </c>
      <c r="J48" s="18">
        <v>5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</row>
    <row r="49" spans="1:16" ht="27">
      <c r="A49" s="23">
        <v>7</v>
      </c>
      <c r="B49" s="126" t="s">
        <v>459</v>
      </c>
      <c r="C49" s="18">
        <v>1</v>
      </c>
      <c r="D49" s="18">
        <v>8</v>
      </c>
      <c r="E49" s="18">
        <v>1</v>
      </c>
      <c r="F49" s="18">
        <v>0</v>
      </c>
      <c r="G49" s="18">
        <v>1</v>
      </c>
      <c r="H49" s="18">
        <v>11</v>
      </c>
      <c r="I49" s="18">
        <v>3</v>
      </c>
      <c r="J49" s="18">
        <v>3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</row>
    <row r="50" spans="1:16" ht="27">
      <c r="A50" s="23">
        <v>8</v>
      </c>
      <c r="B50" s="126" t="s">
        <v>458</v>
      </c>
      <c r="C50" s="18">
        <v>0</v>
      </c>
      <c r="D50" s="18">
        <v>0</v>
      </c>
      <c r="E50" s="18">
        <v>1</v>
      </c>
      <c r="F50" s="18">
        <v>1</v>
      </c>
      <c r="G50" s="18">
        <v>0</v>
      </c>
      <c r="H50" s="18">
        <v>1</v>
      </c>
      <c r="I50" s="18">
        <v>2</v>
      </c>
      <c r="J50" s="18">
        <v>2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</row>
    <row r="51" spans="1:16" ht="27">
      <c r="A51" s="23">
        <v>9</v>
      </c>
      <c r="B51" s="126" t="s">
        <v>457</v>
      </c>
      <c r="C51" s="18">
        <v>3</v>
      </c>
      <c r="D51" s="18">
        <v>3</v>
      </c>
      <c r="E51" s="18">
        <v>2</v>
      </c>
      <c r="F51" s="18">
        <v>2</v>
      </c>
      <c r="G51" s="18">
        <v>0</v>
      </c>
      <c r="H51" s="18">
        <v>8</v>
      </c>
      <c r="I51" s="18">
        <v>3</v>
      </c>
      <c r="J51" s="18">
        <v>3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</row>
    <row r="52" spans="1:16" ht="27">
      <c r="A52" s="23">
        <v>10</v>
      </c>
      <c r="B52" s="126" t="s">
        <v>456</v>
      </c>
      <c r="C52" s="18">
        <v>7</v>
      </c>
      <c r="D52" s="18">
        <v>7</v>
      </c>
      <c r="E52" s="18">
        <v>3</v>
      </c>
      <c r="F52" s="18">
        <v>2</v>
      </c>
      <c r="G52" s="18">
        <v>3</v>
      </c>
      <c r="H52" s="18">
        <v>11</v>
      </c>
      <c r="I52" s="18">
        <v>6</v>
      </c>
      <c r="J52" s="18">
        <v>6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</row>
    <row r="53" spans="1:16" ht="27">
      <c r="A53" s="23">
        <v>11</v>
      </c>
      <c r="B53" s="126" t="s">
        <v>455</v>
      </c>
      <c r="C53" s="18">
        <v>2</v>
      </c>
      <c r="D53" s="18">
        <v>3</v>
      </c>
      <c r="E53" s="18">
        <v>2</v>
      </c>
      <c r="F53" s="18">
        <v>1</v>
      </c>
      <c r="G53" s="18">
        <v>1</v>
      </c>
      <c r="H53" s="18">
        <v>3</v>
      </c>
      <c r="I53" s="18">
        <v>2</v>
      </c>
      <c r="J53" s="18">
        <v>2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</row>
    <row r="54" spans="1:16" ht="27">
      <c r="A54" s="23">
        <v>12</v>
      </c>
      <c r="B54" s="126" t="s">
        <v>454</v>
      </c>
      <c r="C54" s="18">
        <v>12</v>
      </c>
      <c r="D54" s="18">
        <v>15</v>
      </c>
      <c r="E54" s="18">
        <v>4</v>
      </c>
      <c r="F54" s="18">
        <v>3</v>
      </c>
      <c r="G54" s="18">
        <v>2</v>
      </c>
      <c r="H54" s="18">
        <v>2</v>
      </c>
      <c r="I54" s="18">
        <v>6</v>
      </c>
      <c r="J54" s="18">
        <v>6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</row>
    <row r="55" spans="1:16">
      <c r="A55" s="417" t="s">
        <v>453</v>
      </c>
      <c r="B55" s="417"/>
      <c r="C55" s="124">
        <f t="shared" ref="C55:P55" si="5">SUM(C5+C11+C28+C32+C42)</f>
        <v>1233</v>
      </c>
      <c r="D55" s="124">
        <f t="shared" si="5"/>
        <v>806</v>
      </c>
      <c r="E55" s="124">
        <f t="shared" si="5"/>
        <v>2098</v>
      </c>
      <c r="F55" s="124">
        <f t="shared" si="5"/>
        <v>3247</v>
      </c>
      <c r="G55" s="124">
        <f t="shared" si="5"/>
        <v>369</v>
      </c>
      <c r="H55" s="124">
        <f t="shared" si="5"/>
        <v>1539</v>
      </c>
      <c r="I55" s="124">
        <f t="shared" si="5"/>
        <v>835</v>
      </c>
      <c r="J55" s="124">
        <f t="shared" si="5"/>
        <v>571</v>
      </c>
      <c r="K55" s="124">
        <f t="shared" si="5"/>
        <v>867</v>
      </c>
      <c r="L55" s="124">
        <f t="shared" si="5"/>
        <v>3447</v>
      </c>
      <c r="M55" s="124">
        <f t="shared" si="5"/>
        <v>2270</v>
      </c>
      <c r="N55" s="124">
        <f t="shared" si="5"/>
        <v>281</v>
      </c>
      <c r="O55" s="124">
        <f t="shared" si="5"/>
        <v>20</v>
      </c>
      <c r="P55" s="124">
        <f t="shared" si="5"/>
        <v>12</v>
      </c>
    </row>
  </sheetData>
  <mergeCells count="8">
    <mergeCell ref="A42:B42"/>
    <mergeCell ref="A55:B55"/>
    <mergeCell ref="A1:P1"/>
    <mergeCell ref="A2:P2"/>
    <mergeCell ref="A5:B5"/>
    <mergeCell ref="A11:B11"/>
    <mergeCell ref="A28:B28"/>
    <mergeCell ref="A32:B32"/>
  </mergeCells>
  <pageMargins left="0.7" right="0.7" top="0.75" bottom="0.75" header="0.3" footer="0.3"/>
  <pageSetup paperSize="9" scale="8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F02D-0769-4F9B-8EB4-074F00C31593}">
  <sheetPr>
    <pageSetUpPr fitToPage="1"/>
  </sheetPr>
  <dimension ref="A1:P75"/>
  <sheetViews>
    <sheetView zoomScaleNormal="100" workbookViewId="0">
      <selection activeCell="C75" sqref="C75:P75"/>
    </sheetView>
  </sheetViews>
  <sheetFormatPr defaultRowHeight="13.5"/>
  <cols>
    <col min="1" max="1" width="4.42578125" style="1" customWidth="1"/>
    <col min="2" max="2" width="16" style="1" customWidth="1"/>
    <col min="3" max="7" width="8.7109375" style="1" customWidth="1"/>
    <col min="8" max="8" width="5.7109375" style="1" customWidth="1"/>
    <col min="9" max="10" width="8.7109375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6" ht="55.5" customHeight="1">
      <c r="A1" s="404" t="s">
        <v>864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</row>
    <row r="2" spans="1:16" ht="20.25" customHeight="1">
      <c r="A2" s="406" t="s">
        <v>865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16" ht="164.25" customHeight="1">
      <c r="A3" s="55" t="s">
        <v>0</v>
      </c>
      <c r="B3" s="55" t="s">
        <v>1</v>
      </c>
      <c r="C3" s="54" t="s">
        <v>3</v>
      </c>
      <c r="D3" s="54" t="s">
        <v>4</v>
      </c>
      <c r="E3" s="54" t="s">
        <v>8</v>
      </c>
      <c r="F3" s="54" t="s">
        <v>6</v>
      </c>
      <c r="G3" s="54" t="s">
        <v>9</v>
      </c>
      <c r="H3" s="54" t="s">
        <v>5</v>
      </c>
      <c r="I3" s="54" t="s">
        <v>10</v>
      </c>
      <c r="J3" s="54" t="s">
        <v>11</v>
      </c>
      <c r="K3" s="54" t="s">
        <v>12</v>
      </c>
      <c r="L3" s="54" t="s">
        <v>13</v>
      </c>
      <c r="M3" s="54" t="s">
        <v>14</v>
      </c>
      <c r="N3" s="54" t="s">
        <v>7</v>
      </c>
      <c r="O3" s="54" t="s">
        <v>15</v>
      </c>
      <c r="P3" s="54" t="s">
        <v>2</v>
      </c>
    </row>
    <row r="4" spans="1:16" ht="21" customHeight="1" thickBot="1">
      <c r="A4" s="51">
        <v>1</v>
      </c>
      <c r="B4" s="51">
        <v>2</v>
      </c>
      <c r="C4" s="51">
        <v>3</v>
      </c>
      <c r="D4" s="51">
        <v>4</v>
      </c>
      <c r="E4" s="51">
        <v>5</v>
      </c>
      <c r="F4" s="51">
        <v>6</v>
      </c>
      <c r="G4" s="51">
        <v>7</v>
      </c>
      <c r="H4" s="51">
        <v>8</v>
      </c>
      <c r="I4" s="51">
        <v>9</v>
      </c>
      <c r="J4" s="51">
        <v>10</v>
      </c>
      <c r="K4" s="51">
        <v>11</v>
      </c>
      <c r="L4" s="51">
        <v>12</v>
      </c>
      <c r="M4" s="51">
        <v>13</v>
      </c>
      <c r="N4" s="51">
        <v>20</v>
      </c>
      <c r="O4" s="51">
        <v>15</v>
      </c>
      <c r="P4" s="51">
        <v>16</v>
      </c>
    </row>
    <row r="5" spans="1:16" ht="22.5" customHeight="1" thickBot="1">
      <c r="A5" s="23">
        <v>1</v>
      </c>
      <c r="B5" s="353" t="s">
        <v>863</v>
      </c>
      <c r="C5" s="17">
        <v>443</v>
      </c>
      <c r="D5" s="17">
        <v>100</v>
      </c>
      <c r="E5" s="17">
        <v>0</v>
      </c>
      <c r="F5" s="17">
        <v>0</v>
      </c>
      <c r="G5" s="17">
        <v>0</v>
      </c>
      <c r="H5" s="17">
        <v>940</v>
      </c>
      <c r="I5" s="17">
        <v>961</v>
      </c>
      <c r="J5" s="17">
        <v>304</v>
      </c>
      <c r="K5" s="50">
        <v>0</v>
      </c>
      <c r="L5" s="50">
        <v>761</v>
      </c>
      <c r="M5" s="17">
        <v>605</v>
      </c>
      <c r="N5" s="50">
        <f>N6+N7+N8+N9+N10+N11+N12+N13+N14+N15+N16+N17+N18+N19+N20+N21+N22+N23</f>
        <v>54</v>
      </c>
      <c r="O5" s="17">
        <v>0</v>
      </c>
      <c r="P5" s="47">
        <v>3</v>
      </c>
    </row>
    <row r="6" spans="1:16" ht="20.100000000000001" customHeight="1" thickBot="1">
      <c r="A6" s="347">
        <v>2</v>
      </c>
      <c r="B6" s="23" t="s">
        <v>862</v>
      </c>
      <c r="C6" s="23"/>
      <c r="D6" s="23"/>
      <c r="E6" s="17">
        <v>0</v>
      </c>
      <c r="F6" s="23">
        <v>0</v>
      </c>
      <c r="G6" s="17">
        <v>2</v>
      </c>
      <c r="H6" s="23"/>
      <c r="I6" s="126" t="s">
        <v>845</v>
      </c>
      <c r="J6" s="126" t="s">
        <v>845</v>
      </c>
      <c r="K6" s="126" t="s">
        <v>845</v>
      </c>
      <c r="L6" s="126" t="s">
        <v>845</v>
      </c>
      <c r="M6" s="126" t="s">
        <v>845</v>
      </c>
      <c r="N6" s="23">
        <v>3</v>
      </c>
      <c r="O6" s="23" t="s">
        <v>845</v>
      </c>
      <c r="P6" s="52" t="s">
        <v>845</v>
      </c>
    </row>
    <row r="7" spans="1:16" ht="20.100000000000001" customHeight="1" thickBot="1">
      <c r="A7" s="347">
        <v>3</v>
      </c>
      <c r="B7" s="23" t="s">
        <v>861</v>
      </c>
      <c r="C7" s="23"/>
      <c r="D7" s="23"/>
      <c r="E7" s="17">
        <v>0</v>
      </c>
      <c r="F7" s="23">
        <v>0</v>
      </c>
      <c r="G7" s="17">
        <v>0</v>
      </c>
      <c r="H7" s="23"/>
      <c r="I7" s="126" t="s">
        <v>845</v>
      </c>
      <c r="J7" s="126" t="s">
        <v>845</v>
      </c>
      <c r="K7" s="126" t="s">
        <v>845</v>
      </c>
      <c r="L7" s="126" t="s">
        <v>845</v>
      </c>
      <c r="M7" s="126" t="s">
        <v>845</v>
      </c>
      <c r="N7" s="23">
        <v>3</v>
      </c>
      <c r="O7" s="23" t="s">
        <v>845</v>
      </c>
      <c r="P7" s="52" t="s">
        <v>845</v>
      </c>
    </row>
    <row r="8" spans="1:16" ht="20.100000000000001" customHeight="1" thickBot="1">
      <c r="A8" s="23">
        <v>4</v>
      </c>
      <c r="B8" s="23" t="s">
        <v>860</v>
      </c>
      <c r="C8" s="23"/>
      <c r="D8" s="23"/>
      <c r="E8" s="17">
        <v>0</v>
      </c>
      <c r="F8" s="17">
        <v>0</v>
      </c>
      <c r="G8" s="17">
        <v>0</v>
      </c>
      <c r="H8" s="23"/>
      <c r="I8" s="126" t="s">
        <v>845</v>
      </c>
      <c r="J8" s="126" t="s">
        <v>845</v>
      </c>
      <c r="K8" s="126" t="s">
        <v>845</v>
      </c>
      <c r="L8" s="126" t="s">
        <v>845</v>
      </c>
      <c r="M8" s="126" t="s">
        <v>845</v>
      </c>
      <c r="N8" s="23">
        <v>3</v>
      </c>
      <c r="O8" s="23" t="s">
        <v>845</v>
      </c>
      <c r="P8" s="52" t="s">
        <v>845</v>
      </c>
    </row>
    <row r="9" spans="1:16" ht="20.100000000000001" customHeight="1" thickBot="1">
      <c r="A9" s="347">
        <v>5</v>
      </c>
      <c r="B9" s="23" t="s">
        <v>859</v>
      </c>
      <c r="C9" s="23"/>
      <c r="D9" s="23"/>
      <c r="E9" s="17">
        <v>0</v>
      </c>
      <c r="F9" s="23">
        <v>0</v>
      </c>
      <c r="G9" s="17">
        <v>0</v>
      </c>
      <c r="H9" s="23"/>
      <c r="I9" s="126" t="s">
        <v>845</v>
      </c>
      <c r="J9" s="126" t="s">
        <v>845</v>
      </c>
      <c r="K9" s="126" t="s">
        <v>845</v>
      </c>
      <c r="L9" s="126" t="s">
        <v>845</v>
      </c>
      <c r="M9" s="126" t="s">
        <v>845</v>
      </c>
      <c r="N9" s="23">
        <v>3</v>
      </c>
      <c r="O9" s="23" t="s">
        <v>845</v>
      </c>
      <c r="P9" s="52" t="s">
        <v>845</v>
      </c>
    </row>
    <row r="10" spans="1:16" ht="20.100000000000001" customHeight="1" thickBot="1">
      <c r="A10" s="347">
        <v>6</v>
      </c>
      <c r="B10" s="126" t="s">
        <v>858</v>
      </c>
      <c r="C10" s="23"/>
      <c r="D10" s="23"/>
      <c r="E10" s="17">
        <v>0</v>
      </c>
      <c r="F10" s="23">
        <v>0</v>
      </c>
      <c r="G10" s="17">
        <v>0</v>
      </c>
      <c r="H10" s="23"/>
      <c r="I10" s="126" t="s">
        <v>845</v>
      </c>
      <c r="J10" s="126" t="s">
        <v>845</v>
      </c>
      <c r="K10" s="126" t="s">
        <v>845</v>
      </c>
      <c r="L10" s="126" t="s">
        <v>845</v>
      </c>
      <c r="M10" s="126" t="s">
        <v>845</v>
      </c>
      <c r="N10" s="23">
        <v>3</v>
      </c>
      <c r="O10" s="23" t="s">
        <v>845</v>
      </c>
      <c r="P10" s="52" t="s">
        <v>845</v>
      </c>
    </row>
    <row r="11" spans="1:16" ht="20.100000000000001" customHeight="1" thickBot="1">
      <c r="A11" s="23">
        <v>7</v>
      </c>
      <c r="B11" s="126" t="s">
        <v>857</v>
      </c>
      <c r="C11" s="23"/>
      <c r="D11" s="23"/>
      <c r="E11" s="17">
        <v>0</v>
      </c>
      <c r="F11" s="17">
        <v>0</v>
      </c>
      <c r="G11" s="17">
        <v>3</v>
      </c>
      <c r="H11" s="23"/>
      <c r="I11" s="126" t="s">
        <v>845</v>
      </c>
      <c r="J11" s="126" t="s">
        <v>845</v>
      </c>
      <c r="K11" s="126" t="s">
        <v>845</v>
      </c>
      <c r="L11" s="126" t="s">
        <v>845</v>
      </c>
      <c r="M11" s="126" t="s">
        <v>845</v>
      </c>
      <c r="N11" s="23">
        <v>3</v>
      </c>
      <c r="O11" s="23" t="s">
        <v>845</v>
      </c>
      <c r="P11" s="52" t="s">
        <v>845</v>
      </c>
    </row>
    <row r="12" spans="1:16" ht="20.100000000000001" customHeight="1" thickBot="1">
      <c r="A12" s="347">
        <v>8</v>
      </c>
      <c r="B12" s="126" t="s">
        <v>856</v>
      </c>
      <c r="C12" s="23"/>
      <c r="D12" s="23"/>
      <c r="E12" s="17">
        <v>0</v>
      </c>
      <c r="F12" s="23">
        <v>0</v>
      </c>
      <c r="G12" s="17">
        <v>0</v>
      </c>
      <c r="H12" s="23"/>
      <c r="I12" s="126" t="s">
        <v>845</v>
      </c>
      <c r="J12" s="126" t="s">
        <v>845</v>
      </c>
      <c r="K12" s="126" t="s">
        <v>845</v>
      </c>
      <c r="L12" s="126" t="s">
        <v>845</v>
      </c>
      <c r="M12" s="126" t="s">
        <v>845</v>
      </c>
      <c r="N12" s="23">
        <v>3</v>
      </c>
      <c r="O12" s="23" t="s">
        <v>845</v>
      </c>
      <c r="P12" s="52" t="s">
        <v>845</v>
      </c>
    </row>
    <row r="13" spans="1:16" ht="20.100000000000001" customHeight="1" thickBot="1">
      <c r="A13" s="347">
        <v>9</v>
      </c>
      <c r="B13" s="126" t="s">
        <v>847</v>
      </c>
      <c r="C13" s="23"/>
      <c r="D13" s="23"/>
      <c r="E13" s="17">
        <v>0</v>
      </c>
      <c r="F13" s="23">
        <v>0</v>
      </c>
      <c r="G13" s="17">
        <v>0</v>
      </c>
      <c r="H13" s="23"/>
      <c r="I13" s="126" t="s">
        <v>845</v>
      </c>
      <c r="J13" s="126" t="s">
        <v>845</v>
      </c>
      <c r="K13" s="126" t="s">
        <v>845</v>
      </c>
      <c r="L13" s="126" t="s">
        <v>845</v>
      </c>
      <c r="M13" s="126" t="s">
        <v>845</v>
      </c>
      <c r="N13" s="23">
        <v>3</v>
      </c>
      <c r="O13" s="23" t="s">
        <v>845</v>
      </c>
      <c r="P13" s="52" t="s">
        <v>845</v>
      </c>
    </row>
    <row r="14" spans="1:16" ht="20.100000000000001" customHeight="1" thickBot="1">
      <c r="A14" s="23">
        <v>10</v>
      </c>
      <c r="B14" s="126" t="s">
        <v>855</v>
      </c>
      <c r="C14" s="23"/>
      <c r="D14" s="23"/>
      <c r="E14" s="17">
        <v>0</v>
      </c>
      <c r="F14" s="17">
        <v>0</v>
      </c>
      <c r="G14" s="17">
        <v>0</v>
      </c>
      <c r="H14" s="23"/>
      <c r="I14" s="126" t="s">
        <v>845</v>
      </c>
      <c r="J14" s="126" t="s">
        <v>845</v>
      </c>
      <c r="K14" s="126" t="s">
        <v>845</v>
      </c>
      <c r="L14" s="126" t="s">
        <v>845</v>
      </c>
      <c r="M14" s="126" t="s">
        <v>845</v>
      </c>
      <c r="N14" s="23">
        <v>3</v>
      </c>
      <c r="O14" s="23" t="s">
        <v>845</v>
      </c>
      <c r="P14" s="52" t="s">
        <v>845</v>
      </c>
    </row>
    <row r="15" spans="1:16" ht="20.100000000000001" customHeight="1">
      <c r="A15" s="347">
        <v>11</v>
      </c>
      <c r="B15" s="46" t="s">
        <v>854</v>
      </c>
      <c r="C15" s="51"/>
      <c r="D15" s="51"/>
      <c r="E15" s="352">
        <v>0</v>
      </c>
      <c r="F15" s="51">
        <v>0</v>
      </c>
      <c r="G15" s="352">
        <v>0</v>
      </c>
      <c r="H15" s="51"/>
      <c r="I15" s="46" t="s">
        <v>845</v>
      </c>
      <c r="J15" s="46" t="s">
        <v>845</v>
      </c>
      <c r="K15" s="46" t="s">
        <v>845</v>
      </c>
      <c r="L15" s="46" t="s">
        <v>845</v>
      </c>
      <c r="M15" s="46" t="s">
        <v>845</v>
      </c>
      <c r="N15" s="23">
        <v>3</v>
      </c>
      <c r="O15" s="51" t="s">
        <v>845</v>
      </c>
      <c r="P15" s="351" t="s">
        <v>845</v>
      </c>
    </row>
    <row r="16" spans="1:16" ht="20.100000000000001" customHeight="1">
      <c r="A16" s="347">
        <v>12</v>
      </c>
      <c r="B16" s="126" t="s">
        <v>853</v>
      </c>
      <c r="C16" s="23"/>
      <c r="D16" s="23"/>
      <c r="E16" s="126">
        <v>0</v>
      </c>
      <c r="F16" s="23">
        <v>0</v>
      </c>
      <c r="G16" s="126">
        <v>0</v>
      </c>
      <c r="H16" s="23"/>
      <c r="I16" s="126" t="s">
        <v>845</v>
      </c>
      <c r="J16" s="126" t="s">
        <v>845</v>
      </c>
      <c r="K16" s="126" t="s">
        <v>845</v>
      </c>
      <c r="L16" s="126" t="s">
        <v>845</v>
      </c>
      <c r="M16" s="126" t="s">
        <v>845</v>
      </c>
      <c r="N16" s="23">
        <v>3</v>
      </c>
      <c r="O16" s="23" t="s">
        <v>845</v>
      </c>
      <c r="P16" s="23" t="s">
        <v>845</v>
      </c>
    </row>
    <row r="17" spans="1:16" ht="20.100000000000001" customHeight="1" thickBot="1">
      <c r="A17" s="23">
        <v>13</v>
      </c>
      <c r="B17" s="350" t="s">
        <v>852</v>
      </c>
      <c r="C17" s="349"/>
      <c r="D17" s="349"/>
      <c r="E17" s="125">
        <v>0</v>
      </c>
      <c r="F17" s="125">
        <v>0</v>
      </c>
      <c r="G17" s="125">
        <v>0</v>
      </c>
      <c r="H17" s="349"/>
      <c r="I17" s="125" t="s">
        <v>845</v>
      </c>
      <c r="J17" s="125" t="s">
        <v>845</v>
      </c>
      <c r="K17" s="125" t="s">
        <v>845</v>
      </c>
      <c r="L17" s="125" t="s">
        <v>845</v>
      </c>
      <c r="M17" s="125" t="s">
        <v>845</v>
      </c>
      <c r="N17" s="23">
        <v>3</v>
      </c>
      <c r="O17" s="22" t="s">
        <v>845</v>
      </c>
      <c r="P17" s="122" t="s">
        <v>845</v>
      </c>
    </row>
    <row r="18" spans="1:16" ht="20.100000000000001" customHeight="1" thickBot="1">
      <c r="A18" s="347">
        <v>14</v>
      </c>
      <c r="B18" s="46" t="s">
        <v>851</v>
      </c>
      <c r="C18" s="51"/>
      <c r="D18" s="51"/>
      <c r="E18" s="17">
        <v>0</v>
      </c>
      <c r="F18" s="23">
        <v>0</v>
      </c>
      <c r="G18" s="17">
        <v>0</v>
      </c>
      <c r="H18" s="51"/>
      <c r="I18" s="126" t="s">
        <v>845</v>
      </c>
      <c r="J18" s="126" t="s">
        <v>845</v>
      </c>
      <c r="K18" s="126" t="s">
        <v>845</v>
      </c>
      <c r="L18" s="126" t="s">
        <v>845</v>
      </c>
      <c r="M18" s="126" t="s">
        <v>845</v>
      </c>
      <c r="N18" s="23">
        <v>3</v>
      </c>
      <c r="O18" s="23" t="s">
        <v>845</v>
      </c>
      <c r="P18" s="52" t="s">
        <v>845</v>
      </c>
    </row>
    <row r="19" spans="1:16" ht="20.100000000000001" customHeight="1" thickBot="1">
      <c r="A19" s="347">
        <v>15</v>
      </c>
      <c r="B19" s="46" t="s">
        <v>850</v>
      </c>
      <c r="C19" s="51"/>
      <c r="D19" s="51"/>
      <c r="E19" s="17">
        <v>0</v>
      </c>
      <c r="F19" s="23">
        <v>0</v>
      </c>
      <c r="G19" s="17">
        <v>0</v>
      </c>
      <c r="H19" s="51"/>
      <c r="I19" s="126" t="s">
        <v>845</v>
      </c>
      <c r="J19" s="126" t="s">
        <v>845</v>
      </c>
      <c r="K19" s="126" t="s">
        <v>845</v>
      </c>
      <c r="L19" s="126" t="s">
        <v>845</v>
      </c>
      <c r="M19" s="126" t="s">
        <v>845</v>
      </c>
      <c r="N19" s="23">
        <v>3</v>
      </c>
      <c r="O19" s="23" t="s">
        <v>845</v>
      </c>
      <c r="P19" s="52" t="s">
        <v>845</v>
      </c>
    </row>
    <row r="20" spans="1:16" ht="20.100000000000001" customHeight="1" thickBot="1">
      <c r="A20" s="23">
        <v>16</v>
      </c>
      <c r="B20" s="348" t="s">
        <v>849</v>
      </c>
      <c r="C20" s="51"/>
      <c r="D20" s="51"/>
      <c r="E20" s="17">
        <v>0</v>
      </c>
      <c r="F20" s="17">
        <v>0</v>
      </c>
      <c r="G20" s="17">
        <v>0</v>
      </c>
      <c r="H20" s="51"/>
      <c r="I20" s="126" t="s">
        <v>845</v>
      </c>
      <c r="J20" s="126" t="s">
        <v>845</v>
      </c>
      <c r="K20" s="126" t="s">
        <v>845</v>
      </c>
      <c r="L20" s="126" t="s">
        <v>845</v>
      </c>
      <c r="M20" s="126" t="s">
        <v>845</v>
      </c>
      <c r="N20" s="23">
        <v>3</v>
      </c>
      <c r="O20" s="23" t="s">
        <v>845</v>
      </c>
      <c r="P20" s="52" t="s">
        <v>845</v>
      </c>
    </row>
    <row r="21" spans="1:16" ht="20.100000000000001" customHeight="1" thickBot="1">
      <c r="A21" s="347">
        <v>17</v>
      </c>
      <c r="B21" s="46" t="s">
        <v>848</v>
      </c>
      <c r="C21" s="51"/>
      <c r="D21" s="51"/>
      <c r="E21" s="17">
        <v>0</v>
      </c>
      <c r="F21" s="23">
        <v>0</v>
      </c>
      <c r="G21" s="17">
        <v>0</v>
      </c>
      <c r="H21" s="51"/>
      <c r="I21" s="126" t="s">
        <v>845</v>
      </c>
      <c r="J21" s="126" t="s">
        <v>845</v>
      </c>
      <c r="K21" s="126" t="s">
        <v>845</v>
      </c>
      <c r="L21" s="126" t="s">
        <v>845</v>
      </c>
      <c r="M21" s="126" t="s">
        <v>845</v>
      </c>
      <c r="N21" s="23">
        <v>3</v>
      </c>
      <c r="O21" s="23" t="s">
        <v>845</v>
      </c>
      <c r="P21" s="52" t="s">
        <v>845</v>
      </c>
    </row>
    <row r="22" spans="1:16" ht="20.100000000000001" customHeight="1" thickBot="1">
      <c r="A22" s="347">
        <v>18</v>
      </c>
      <c r="B22" s="46" t="s">
        <v>847</v>
      </c>
      <c r="C22" s="51"/>
      <c r="D22" s="51"/>
      <c r="E22" s="17">
        <v>0</v>
      </c>
      <c r="F22" s="23">
        <v>0</v>
      </c>
      <c r="G22" s="17">
        <v>0</v>
      </c>
      <c r="H22" s="51"/>
      <c r="I22" s="126" t="s">
        <v>845</v>
      </c>
      <c r="J22" s="126" t="s">
        <v>845</v>
      </c>
      <c r="K22" s="126" t="s">
        <v>845</v>
      </c>
      <c r="L22" s="126" t="s">
        <v>845</v>
      </c>
      <c r="M22" s="126" t="s">
        <v>845</v>
      </c>
      <c r="N22" s="23">
        <v>3</v>
      </c>
      <c r="O22" s="23" t="s">
        <v>845</v>
      </c>
      <c r="P22" s="52" t="s">
        <v>845</v>
      </c>
    </row>
    <row r="23" spans="1:16" ht="20.100000000000001" customHeight="1">
      <c r="A23" s="23">
        <v>19</v>
      </c>
      <c r="B23" s="126" t="s">
        <v>846</v>
      </c>
      <c r="C23" s="23"/>
      <c r="D23" s="23"/>
      <c r="E23" s="17">
        <v>0</v>
      </c>
      <c r="F23" s="17">
        <v>0</v>
      </c>
      <c r="G23" s="17">
        <v>0</v>
      </c>
      <c r="H23" s="23"/>
      <c r="I23" s="126" t="s">
        <v>845</v>
      </c>
      <c r="J23" s="126" t="s">
        <v>845</v>
      </c>
      <c r="K23" s="126" t="s">
        <v>845</v>
      </c>
      <c r="L23" s="126" t="s">
        <v>845</v>
      </c>
      <c r="M23" s="126" t="s">
        <v>845</v>
      </c>
      <c r="N23" s="23">
        <v>3</v>
      </c>
      <c r="O23" s="23" t="s">
        <v>845</v>
      </c>
      <c r="P23" s="52" t="s">
        <v>845</v>
      </c>
    </row>
    <row r="24" spans="1:16" ht="14.25" thickBot="1"/>
    <row r="25" spans="1:16" ht="30">
      <c r="A25" s="441" t="s">
        <v>844</v>
      </c>
      <c r="B25" s="442"/>
      <c r="C25" s="345">
        <v>565</v>
      </c>
      <c r="D25" s="345">
        <v>393</v>
      </c>
      <c r="E25" s="345">
        <v>893</v>
      </c>
      <c r="F25" s="345">
        <v>376</v>
      </c>
      <c r="G25" s="345">
        <v>113</v>
      </c>
      <c r="H25" s="345">
        <v>953</v>
      </c>
      <c r="I25" s="345">
        <v>1175</v>
      </c>
      <c r="J25" s="345">
        <v>19</v>
      </c>
      <c r="K25" s="346" t="s">
        <v>843</v>
      </c>
      <c r="L25" s="345">
        <v>1644</v>
      </c>
      <c r="M25" s="345">
        <v>810</v>
      </c>
      <c r="N25" s="345">
        <v>0</v>
      </c>
      <c r="O25" s="345">
        <v>2</v>
      </c>
      <c r="P25" s="345">
        <v>6</v>
      </c>
    </row>
    <row r="26" spans="1:16" ht="30.75">
      <c r="A26" s="124">
        <v>1</v>
      </c>
      <c r="B26" s="341" t="s">
        <v>844</v>
      </c>
      <c r="C26" s="345">
        <v>105</v>
      </c>
      <c r="D26" s="345">
        <v>100</v>
      </c>
      <c r="E26" s="345">
        <v>33</v>
      </c>
      <c r="F26" s="345">
        <v>20</v>
      </c>
      <c r="G26" s="345">
        <v>24</v>
      </c>
      <c r="H26" s="345">
        <v>108</v>
      </c>
      <c r="I26" s="345">
        <v>1175</v>
      </c>
      <c r="J26" s="345">
        <v>19</v>
      </c>
      <c r="K26" s="346" t="s">
        <v>843</v>
      </c>
      <c r="L26" s="345">
        <v>1644</v>
      </c>
      <c r="M26" s="345">
        <v>810</v>
      </c>
      <c r="N26" s="345">
        <v>0</v>
      </c>
      <c r="O26" s="345">
        <v>2</v>
      </c>
      <c r="P26" s="345">
        <v>6</v>
      </c>
    </row>
    <row r="27" spans="1:16" ht="17.25">
      <c r="A27" s="124">
        <v>2</v>
      </c>
      <c r="B27" s="341" t="s">
        <v>842</v>
      </c>
      <c r="C27" s="342">
        <v>144</v>
      </c>
      <c r="D27" s="342">
        <v>34</v>
      </c>
      <c r="E27" s="342">
        <v>160</v>
      </c>
      <c r="F27" s="342">
        <v>71</v>
      </c>
      <c r="G27" s="342">
        <v>4</v>
      </c>
      <c r="H27" s="342">
        <v>88</v>
      </c>
      <c r="I27" s="342">
        <v>0</v>
      </c>
      <c r="J27" s="342">
        <v>0</v>
      </c>
      <c r="K27" s="342">
        <v>0</v>
      </c>
      <c r="L27" s="342">
        <v>0</v>
      </c>
      <c r="M27" s="342">
        <v>0</v>
      </c>
      <c r="N27" s="342">
        <v>0</v>
      </c>
      <c r="O27" s="342">
        <v>0</v>
      </c>
      <c r="P27" s="342">
        <v>0</v>
      </c>
    </row>
    <row r="28" spans="1:16" ht="17.25">
      <c r="A28" s="124">
        <v>3</v>
      </c>
      <c r="B28" s="341" t="s">
        <v>841</v>
      </c>
      <c r="C28" s="342">
        <v>12</v>
      </c>
      <c r="D28" s="342">
        <v>17</v>
      </c>
      <c r="E28" s="342">
        <v>13</v>
      </c>
      <c r="F28" s="342">
        <v>0</v>
      </c>
      <c r="G28" s="342">
        <v>0</v>
      </c>
      <c r="H28" s="342">
        <v>45</v>
      </c>
      <c r="I28" s="342">
        <v>3</v>
      </c>
      <c r="J28" s="342">
        <v>0</v>
      </c>
      <c r="K28" s="342">
        <v>0</v>
      </c>
      <c r="L28" s="342">
        <v>0</v>
      </c>
      <c r="M28" s="342">
        <v>12</v>
      </c>
      <c r="N28" s="342">
        <v>18</v>
      </c>
      <c r="O28" s="342">
        <v>0</v>
      </c>
      <c r="P28" s="342">
        <v>0</v>
      </c>
    </row>
    <row r="29" spans="1:16" ht="17.25">
      <c r="A29" s="124">
        <v>4</v>
      </c>
      <c r="B29" s="341" t="s">
        <v>840</v>
      </c>
      <c r="C29" s="344">
        <v>4</v>
      </c>
      <c r="D29" s="344">
        <v>2</v>
      </c>
      <c r="E29" s="344">
        <v>5</v>
      </c>
      <c r="F29" s="344">
        <v>13</v>
      </c>
      <c r="G29" s="344">
        <v>0</v>
      </c>
      <c r="H29" s="344">
        <v>15</v>
      </c>
      <c r="I29" s="344">
        <v>0</v>
      </c>
      <c r="J29" s="344">
        <v>0</v>
      </c>
      <c r="K29" s="344">
        <v>0</v>
      </c>
      <c r="L29" s="344">
        <v>0</v>
      </c>
      <c r="M29" s="344">
        <v>0</v>
      </c>
      <c r="N29" s="344">
        <v>2</v>
      </c>
      <c r="O29" s="344">
        <v>0</v>
      </c>
      <c r="P29" s="344">
        <v>0</v>
      </c>
    </row>
    <row r="30" spans="1:16" ht="17.25">
      <c r="A30" s="124">
        <v>5</v>
      </c>
      <c r="B30" s="341" t="s">
        <v>839</v>
      </c>
      <c r="C30" s="342">
        <v>15</v>
      </c>
      <c r="D30" s="342">
        <v>8</v>
      </c>
      <c r="E30" s="342">
        <v>41</v>
      </c>
      <c r="F30" s="342">
        <v>0</v>
      </c>
      <c r="G30" s="342">
        <v>2</v>
      </c>
      <c r="H30" s="342">
        <v>30</v>
      </c>
      <c r="I30" s="342">
        <v>48</v>
      </c>
      <c r="J30" s="342">
        <v>0</v>
      </c>
      <c r="K30" s="342">
        <v>0</v>
      </c>
      <c r="L30" s="342">
        <v>0</v>
      </c>
      <c r="M30" s="342">
        <v>0</v>
      </c>
      <c r="N30" s="342">
        <v>9</v>
      </c>
      <c r="O30" s="342">
        <v>0</v>
      </c>
      <c r="P30" s="342">
        <v>0</v>
      </c>
    </row>
    <row r="31" spans="1:16" ht="17.25">
      <c r="A31" s="124">
        <v>6</v>
      </c>
      <c r="B31" s="341" t="s">
        <v>838</v>
      </c>
      <c r="C31" s="343">
        <v>17</v>
      </c>
      <c r="D31" s="343">
        <v>19</v>
      </c>
      <c r="E31" s="343">
        <v>57</v>
      </c>
      <c r="F31" s="343">
        <v>0</v>
      </c>
      <c r="G31" s="343">
        <v>1</v>
      </c>
      <c r="H31" s="343">
        <v>36</v>
      </c>
      <c r="I31" s="343">
        <v>0</v>
      </c>
      <c r="J31" s="343">
        <v>0</v>
      </c>
      <c r="K31" s="343">
        <v>0</v>
      </c>
      <c r="L31" s="343">
        <v>0</v>
      </c>
      <c r="M31" s="343">
        <v>0</v>
      </c>
      <c r="N31" s="343">
        <v>0</v>
      </c>
      <c r="O31" s="343">
        <v>0</v>
      </c>
      <c r="P31" s="343">
        <v>0</v>
      </c>
    </row>
    <row r="32" spans="1:16" ht="17.25">
      <c r="A32" s="124">
        <v>7</v>
      </c>
      <c r="B32" s="341" t="s">
        <v>837</v>
      </c>
      <c r="C32" s="342">
        <v>48</v>
      </c>
      <c r="D32" s="342">
        <v>16</v>
      </c>
      <c r="E32" s="342">
        <v>0</v>
      </c>
      <c r="F32" s="342">
        <v>0</v>
      </c>
      <c r="G32" s="342">
        <v>6</v>
      </c>
      <c r="H32" s="342">
        <v>63</v>
      </c>
      <c r="I32" s="342">
        <v>0</v>
      </c>
      <c r="J32" s="342">
        <v>0</v>
      </c>
      <c r="K32" s="342">
        <v>0</v>
      </c>
      <c r="L32" s="342">
        <v>0</v>
      </c>
      <c r="M32" s="342">
        <v>0</v>
      </c>
      <c r="N32" s="342">
        <v>11</v>
      </c>
      <c r="O32" s="342">
        <v>0</v>
      </c>
      <c r="P32" s="342">
        <v>0</v>
      </c>
    </row>
    <row r="33" spans="1:16" ht="17.25">
      <c r="A33" s="124">
        <v>8</v>
      </c>
      <c r="B33" s="341" t="s">
        <v>836</v>
      </c>
      <c r="C33" s="185">
        <v>5</v>
      </c>
      <c r="D33" s="185">
        <v>5</v>
      </c>
      <c r="E33" s="185">
        <v>0</v>
      </c>
      <c r="F33" s="185">
        <v>0</v>
      </c>
      <c r="G33" s="185">
        <v>0</v>
      </c>
      <c r="H33" s="185">
        <v>5</v>
      </c>
      <c r="I33" s="185">
        <v>0</v>
      </c>
      <c r="J33" s="185">
        <v>0</v>
      </c>
      <c r="K33" s="185">
        <v>0</v>
      </c>
      <c r="L33" s="185">
        <v>0</v>
      </c>
      <c r="M33" s="185">
        <v>0</v>
      </c>
      <c r="N33" s="185">
        <v>0</v>
      </c>
      <c r="O33" s="185">
        <v>0</v>
      </c>
      <c r="P33" s="185">
        <v>0</v>
      </c>
    </row>
    <row r="34" spans="1:16" ht="17.25">
      <c r="A34" s="124">
        <v>9</v>
      </c>
      <c r="B34" s="341" t="s">
        <v>835</v>
      </c>
      <c r="C34" s="185">
        <v>1</v>
      </c>
      <c r="D34" s="185">
        <v>21</v>
      </c>
      <c r="E34" s="185">
        <v>0</v>
      </c>
      <c r="F34" s="185">
        <v>0</v>
      </c>
      <c r="G34" s="185">
        <v>0</v>
      </c>
      <c r="H34" s="185">
        <v>22</v>
      </c>
      <c r="I34" s="185">
        <v>0</v>
      </c>
      <c r="J34" s="185">
        <v>0</v>
      </c>
      <c r="K34" s="185">
        <v>0</v>
      </c>
      <c r="L34" s="185">
        <v>0</v>
      </c>
      <c r="M34" s="185">
        <v>0</v>
      </c>
      <c r="N34" s="185">
        <v>0</v>
      </c>
      <c r="O34" s="185">
        <v>0</v>
      </c>
      <c r="P34" s="185">
        <v>0</v>
      </c>
    </row>
    <row r="35" spans="1:16" ht="16.5">
      <c r="A35" s="124">
        <v>10</v>
      </c>
      <c r="B35" s="337" t="s">
        <v>834</v>
      </c>
      <c r="C35" s="185">
        <v>23</v>
      </c>
      <c r="D35" s="185">
        <v>30</v>
      </c>
      <c r="E35" s="185">
        <v>297</v>
      </c>
      <c r="F35" s="185">
        <v>36</v>
      </c>
      <c r="G35" s="185">
        <v>8</v>
      </c>
      <c r="H35" s="185">
        <v>225</v>
      </c>
      <c r="I35" s="185">
        <v>0</v>
      </c>
      <c r="J35" s="185">
        <v>0</v>
      </c>
      <c r="K35" s="185">
        <v>0</v>
      </c>
      <c r="L35" s="185">
        <v>0</v>
      </c>
      <c r="M35" s="185">
        <v>0</v>
      </c>
      <c r="N35" s="185">
        <v>0</v>
      </c>
      <c r="O35" s="185">
        <v>0</v>
      </c>
      <c r="P35" s="185">
        <v>0</v>
      </c>
    </row>
    <row r="36" spans="1:16" ht="16.5">
      <c r="A36" s="124">
        <v>11</v>
      </c>
      <c r="B36" s="337" t="s">
        <v>833</v>
      </c>
      <c r="C36" s="185">
        <v>17</v>
      </c>
      <c r="D36" s="185">
        <v>12</v>
      </c>
      <c r="E36" s="185">
        <v>0</v>
      </c>
      <c r="F36" s="185">
        <v>0</v>
      </c>
      <c r="G36" s="185">
        <v>0</v>
      </c>
      <c r="H36" s="185">
        <v>54</v>
      </c>
      <c r="I36" s="185">
        <v>0</v>
      </c>
      <c r="J36" s="185">
        <v>0</v>
      </c>
      <c r="K36" s="185">
        <v>0</v>
      </c>
      <c r="L36" s="185">
        <v>0</v>
      </c>
      <c r="M36" s="185">
        <v>0</v>
      </c>
      <c r="N36" s="185">
        <v>0</v>
      </c>
      <c r="O36" s="185">
        <v>0</v>
      </c>
      <c r="P36" s="185">
        <v>0</v>
      </c>
    </row>
    <row r="37" spans="1:16" ht="16.5">
      <c r="A37" s="124">
        <v>12</v>
      </c>
      <c r="B37" s="337" t="s">
        <v>832</v>
      </c>
      <c r="C37" s="340">
        <v>25</v>
      </c>
      <c r="D37" s="340">
        <v>7</v>
      </c>
      <c r="E37" s="340">
        <v>0</v>
      </c>
      <c r="F37" s="340">
        <v>0</v>
      </c>
      <c r="G37" s="340">
        <v>0</v>
      </c>
      <c r="H37" s="340">
        <v>25</v>
      </c>
      <c r="I37" s="340">
        <v>0</v>
      </c>
      <c r="J37" s="340">
        <v>0</v>
      </c>
      <c r="K37" s="340">
        <v>0</v>
      </c>
      <c r="L37" s="340">
        <v>0</v>
      </c>
      <c r="M37" s="340">
        <v>0</v>
      </c>
      <c r="N37" s="340">
        <v>0</v>
      </c>
      <c r="O37" s="340">
        <v>0</v>
      </c>
      <c r="P37" s="340">
        <v>0</v>
      </c>
    </row>
    <row r="38" spans="1:16" ht="16.5">
      <c r="A38" s="124">
        <v>13</v>
      </c>
      <c r="B38" s="337" t="s">
        <v>831</v>
      </c>
      <c r="C38" s="185">
        <v>14</v>
      </c>
      <c r="D38" s="185">
        <v>8</v>
      </c>
      <c r="E38" s="185">
        <v>3</v>
      </c>
      <c r="F38" s="185">
        <v>1</v>
      </c>
      <c r="G38" s="185">
        <v>0</v>
      </c>
      <c r="H38" s="185">
        <v>42</v>
      </c>
      <c r="I38" s="185">
        <v>4</v>
      </c>
      <c r="J38" s="185">
        <v>0</v>
      </c>
      <c r="K38" s="185">
        <v>0</v>
      </c>
      <c r="L38" s="185">
        <v>0</v>
      </c>
      <c r="M38" s="185">
        <v>0</v>
      </c>
      <c r="N38" s="185">
        <v>0</v>
      </c>
      <c r="O38" s="185">
        <v>0</v>
      </c>
      <c r="P38" s="185">
        <v>0</v>
      </c>
    </row>
    <row r="39" spans="1:16" ht="16.5">
      <c r="A39" s="124">
        <v>14</v>
      </c>
      <c r="B39" s="337" t="s">
        <v>830</v>
      </c>
      <c r="C39" s="339">
        <v>31</v>
      </c>
      <c r="D39" s="339">
        <v>12</v>
      </c>
      <c r="E39" s="339">
        <v>0</v>
      </c>
      <c r="F39" s="339">
        <v>0</v>
      </c>
      <c r="G39" s="339">
        <v>2</v>
      </c>
      <c r="H39" s="339">
        <v>39</v>
      </c>
      <c r="I39" s="339">
        <v>0</v>
      </c>
      <c r="J39" s="339">
        <v>0</v>
      </c>
      <c r="K39" s="339">
        <v>0</v>
      </c>
      <c r="L39" s="339">
        <v>0</v>
      </c>
      <c r="M39" s="339">
        <v>0</v>
      </c>
      <c r="N39" s="339">
        <v>7</v>
      </c>
      <c r="O39" s="338">
        <v>0</v>
      </c>
      <c r="P39" s="338">
        <v>0</v>
      </c>
    </row>
    <row r="40" spans="1:16" ht="16.5">
      <c r="A40" s="124">
        <v>15</v>
      </c>
      <c r="B40" s="337" t="s">
        <v>829</v>
      </c>
      <c r="C40" s="185">
        <v>62</v>
      </c>
      <c r="D40" s="185">
        <v>47</v>
      </c>
      <c r="E40" s="185">
        <v>60</v>
      </c>
      <c r="F40" s="185">
        <v>24</v>
      </c>
      <c r="G40" s="185">
        <v>9</v>
      </c>
      <c r="H40" s="185">
        <v>31</v>
      </c>
      <c r="I40" s="185">
        <v>0</v>
      </c>
      <c r="J40" s="185">
        <v>0</v>
      </c>
      <c r="K40" s="185">
        <v>0</v>
      </c>
      <c r="L40" s="185">
        <v>0</v>
      </c>
      <c r="M40" s="185">
        <v>0</v>
      </c>
      <c r="N40" s="185">
        <v>0</v>
      </c>
      <c r="O40" s="185">
        <v>0</v>
      </c>
      <c r="P40" s="185">
        <v>0</v>
      </c>
    </row>
    <row r="41" spans="1:16" ht="16.5">
      <c r="A41" s="124">
        <v>16</v>
      </c>
      <c r="B41" s="337" t="s">
        <v>828</v>
      </c>
      <c r="C41" s="185">
        <v>0</v>
      </c>
      <c r="D41" s="185">
        <v>6</v>
      </c>
      <c r="E41" s="185">
        <v>25</v>
      </c>
      <c r="F41" s="185">
        <v>26</v>
      </c>
      <c r="G41" s="185">
        <v>0</v>
      </c>
      <c r="H41" s="185">
        <v>27</v>
      </c>
      <c r="I41" s="185">
        <v>0</v>
      </c>
      <c r="J41" s="185">
        <v>0</v>
      </c>
      <c r="K41" s="185">
        <v>0</v>
      </c>
      <c r="L41" s="185">
        <v>0</v>
      </c>
      <c r="M41" s="185">
        <v>0</v>
      </c>
      <c r="N41" s="185">
        <v>3</v>
      </c>
      <c r="O41" s="185">
        <v>0</v>
      </c>
      <c r="P41" s="185">
        <v>0</v>
      </c>
    </row>
    <row r="42" spans="1:16" ht="16.5">
      <c r="A42" s="124">
        <v>17</v>
      </c>
      <c r="B42" s="337" t="s">
        <v>827</v>
      </c>
      <c r="C42" s="185">
        <v>2</v>
      </c>
      <c r="D42" s="185">
        <v>0</v>
      </c>
      <c r="E42" s="185">
        <v>10</v>
      </c>
      <c r="F42" s="185">
        <v>9</v>
      </c>
      <c r="G42" s="185">
        <v>0</v>
      </c>
      <c r="H42" s="185">
        <v>8</v>
      </c>
      <c r="I42" s="185">
        <v>3</v>
      </c>
      <c r="J42" s="185">
        <v>0</v>
      </c>
      <c r="K42" s="185">
        <v>0</v>
      </c>
      <c r="L42" s="185">
        <v>0</v>
      </c>
      <c r="M42" s="185">
        <v>0</v>
      </c>
      <c r="N42" s="185">
        <v>0</v>
      </c>
      <c r="O42" s="185">
        <v>0</v>
      </c>
      <c r="P42" s="185">
        <v>0</v>
      </c>
    </row>
    <row r="43" spans="1:16" ht="16.5">
      <c r="A43" s="124">
        <v>18</v>
      </c>
      <c r="B43" s="337" t="s">
        <v>826</v>
      </c>
      <c r="C43" s="185">
        <v>22</v>
      </c>
      <c r="D43" s="185">
        <v>47</v>
      </c>
      <c r="E43" s="185">
        <v>184</v>
      </c>
      <c r="F43" s="185">
        <v>173</v>
      </c>
      <c r="G43" s="185">
        <v>0</v>
      </c>
      <c r="H43" s="185">
        <v>79</v>
      </c>
      <c r="I43" s="185">
        <v>0</v>
      </c>
      <c r="J43" s="185">
        <v>0</v>
      </c>
      <c r="K43" s="185">
        <v>0</v>
      </c>
      <c r="L43" s="185">
        <v>0</v>
      </c>
      <c r="M43" s="185">
        <v>0</v>
      </c>
      <c r="N43" s="185">
        <v>0</v>
      </c>
      <c r="O43" s="185">
        <v>0</v>
      </c>
      <c r="P43" s="185">
        <v>0</v>
      </c>
    </row>
    <row r="44" spans="1:16" ht="16.5">
      <c r="A44" s="124">
        <v>19</v>
      </c>
      <c r="B44" s="337" t="s">
        <v>825</v>
      </c>
      <c r="C44" s="185">
        <v>18</v>
      </c>
      <c r="D44" s="185">
        <v>2</v>
      </c>
      <c r="E44" s="185">
        <v>5</v>
      </c>
      <c r="F44" s="185">
        <v>3</v>
      </c>
      <c r="G44" s="185">
        <v>57</v>
      </c>
      <c r="H44" s="185">
        <v>11</v>
      </c>
      <c r="I44" s="185">
        <v>0</v>
      </c>
      <c r="J44" s="185">
        <v>0</v>
      </c>
      <c r="K44" s="185">
        <v>0</v>
      </c>
      <c r="L44" s="185">
        <v>0</v>
      </c>
      <c r="M44" s="185">
        <v>6</v>
      </c>
      <c r="N44" s="185">
        <v>0</v>
      </c>
      <c r="O44" s="185">
        <v>0</v>
      </c>
      <c r="P44" s="185">
        <v>0</v>
      </c>
    </row>
    <row r="46" spans="1:16" ht="15">
      <c r="A46" s="334">
        <v>1</v>
      </c>
      <c r="B46" s="334">
        <v>2</v>
      </c>
      <c r="C46" s="334">
        <v>3</v>
      </c>
      <c r="D46" s="334">
        <v>4</v>
      </c>
      <c r="E46" s="334">
        <v>5</v>
      </c>
      <c r="F46" s="334">
        <v>6</v>
      </c>
      <c r="G46" s="334">
        <v>7</v>
      </c>
      <c r="H46" s="334">
        <v>8</v>
      </c>
      <c r="I46" s="334">
        <v>9</v>
      </c>
      <c r="J46" s="334">
        <v>10</v>
      </c>
      <c r="K46" s="334">
        <v>11</v>
      </c>
      <c r="L46" s="334">
        <v>12</v>
      </c>
      <c r="M46" s="334">
        <v>13</v>
      </c>
      <c r="N46" s="334">
        <v>14</v>
      </c>
      <c r="O46" s="334">
        <v>15</v>
      </c>
      <c r="P46" s="334">
        <v>16</v>
      </c>
    </row>
    <row r="47" spans="1:16" ht="15">
      <c r="A47" s="334"/>
      <c r="B47" s="335" t="s">
        <v>824</v>
      </c>
      <c r="C47" s="334">
        <f t="shared" ref="C47:J47" si="0">SUM(C48:C54)</f>
        <v>101</v>
      </c>
      <c r="D47" s="334">
        <f t="shared" si="0"/>
        <v>209</v>
      </c>
      <c r="E47" s="334">
        <f t="shared" si="0"/>
        <v>1170</v>
      </c>
      <c r="F47" s="334">
        <f t="shared" si="0"/>
        <v>134</v>
      </c>
      <c r="G47" s="334">
        <f t="shared" si="0"/>
        <v>5</v>
      </c>
      <c r="H47" s="334">
        <f t="shared" si="0"/>
        <v>140</v>
      </c>
      <c r="I47" s="334">
        <f t="shared" si="0"/>
        <v>543</v>
      </c>
      <c r="J47" s="334">
        <f t="shared" si="0"/>
        <v>340</v>
      </c>
      <c r="K47" s="334">
        <f t="shared" ref="K47:P47" si="1">SUM(K48)</f>
        <v>73</v>
      </c>
      <c r="L47" s="334">
        <f t="shared" si="1"/>
        <v>1219</v>
      </c>
      <c r="M47" s="334">
        <f t="shared" si="1"/>
        <v>366</v>
      </c>
      <c r="N47" s="334">
        <f t="shared" si="1"/>
        <v>21</v>
      </c>
      <c r="O47" s="334">
        <f t="shared" si="1"/>
        <v>0</v>
      </c>
      <c r="P47" s="334">
        <f t="shared" si="1"/>
        <v>3</v>
      </c>
    </row>
    <row r="48" spans="1:16" ht="15">
      <c r="A48" s="334">
        <v>1</v>
      </c>
      <c r="B48" s="335" t="s">
        <v>824</v>
      </c>
      <c r="C48" s="334">
        <v>73</v>
      </c>
      <c r="D48" s="334">
        <v>177</v>
      </c>
      <c r="E48" s="334">
        <f>798+15</f>
        <v>813</v>
      </c>
      <c r="F48" s="334">
        <v>78</v>
      </c>
      <c r="G48" s="334">
        <v>2</v>
      </c>
      <c r="H48" s="334">
        <v>58</v>
      </c>
      <c r="I48" s="334">
        <v>543</v>
      </c>
      <c r="J48" s="334">
        <v>340</v>
      </c>
      <c r="K48" s="334">
        <v>73</v>
      </c>
      <c r="L48" s="334">
        <v>1219</v>
      </c>
      <c r="M48" s="334">
        <v>366</v>
      </c>
      <c r="N48" s="334">
        <v>21</v>
      </c>
      <c r="O48" s="334">
        <v>0</v>
      </c>
      <c r="P48" s="334">
        <v>3</v>
      </c>
    </row>
    <row r="49" spans="1:16" ht="15">
      <c r="A49" s="334">
        <v>2</v>
      </c>
      <c r="B49" s="335" t="s">
        <v>823</v>
      </c>
      <c r="C49" s="336">
        <v>8</v>
      </c>
      <c r="D49" s="336">
        <v>0</v>
      </c>
      <c r="E49" s="336">
        <v>231</v>
      </c>
      <c r="F49" s="336">
        <v>37</v>
      </c>
      <c r="G49" s="336">
        <v>1</v>
      </c>
      <c r="H49" s="336">
        <v>27</v>
      </c>
      <c r="I49" s="336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</row>
    <row r="50" spans="1:16" ht="15">
      <c r="A50" s="334">
        <v>3</v>
      </c>
      <c r="B50" s="335" t="s">
        <v>822</v>
      </c>
      <c r="C50" s="334">
        <v>10</v>
      </c>
      <c r="D50" s="334">
        <v>11</v>
      </c>
      <c r="E50" s="334">
        <v>32</v>
      </c>
      <c r="F50" s="334">
        <v>5</v>
      </c>
      <c r="G50" s="334">
        <v>1</v>
      </c>
      <c r="H50" s="334">
        <v>13</v>
      </c>
      <c r="I50" s="334">
        <v>0</v>
      </c>
      <c r="J50" s="334">
        <v>0</v>
      </c>
      <c r="K50" s="334">
        <v>0</v>
      </c>
      <c r="L50" s="334">
        <v>0</v>
      </c>
      <c r="M50" s="334">
        <v>0</v>
      </c>
      <c r="N50" s="334">
        <v>0</v>
      </c>
      <c r="O50" s="334">
        <v>0</v>
      </c>
      <c r="P50" s="334">
        <v>0</v>
      </c>
    </row>
    <row r="51" spans="1:16" ht="15">
      <c r="A51" s="334">
        <v>4</v>
      </c>
      <c r="B51" s="335" t="s">
        <v>821</v>
      </c>
      <c r="C51" s="334">
        <v>8</v>
      </c>
      <c r="D51" s="334">
        <v>4</v>
      </c>
      <c r="E51" s="334">
        <v>19</v>
      </c>
      <c r="F51" s="334">
        <v>6</v>
      </c>
      <c r="G51" s="334">
        <v>0</v>
      </c>
      <c r="H51" s="334">
        <v>5</v>
      </c>
      <c r="I51" s="334">
        <v>0</v>
      </c>
      <c r="J51" s="334">
        <v>0</v>
      </c>
      <c r="K51" s="334">
        <v>0</v>
      </c>
      <c r="L51" s="334">
        <v>0</v>
      </c>
      <c r="M51" s="334">
        <v>0</v>
      </c>
      <c r="N51" s="334">
        <v>0</v>
      </c>
      <c r="O51" s="334">
        <v>0</v>
      </c>
      <c r="P51" s="334">
        <v>0</v>
      </c>
    </row>
    <row r="52" spans="1:16" ht="15">
      <c r="A52" s="334">
        <v>5</v>
      </c>
      <c r="B52" s="335" t="s">
        <v>820</v>
      </c>
      <c r="C52" s="28">
        <v>2</v>
      </c>
      <c r="D52" s="28">
        <v>12</v>
      </c>
      <c r="E52" s="28">
        <v>52</v>
      </c>
      <c r="F52" s="28">
        <v>4</v>
      </c>
      <c r="G52" s="28">
        <v>0</v>
      </c>
      <c r="H52" s="28">
        <v>24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</row>
    <row r="53" spans="1:16" ht="15">
      <c r="A53" s="334">
        <v>6</v>
      </c>
      <c r="B53" s="335" t="s">
        <v>819</v>
      </c>
      <c r="C53" s="334">
        <v>0</v>
      </c>
      <c r="D53" s="334">
        <v>4</v>
      </c>
      <c r="E53" s="334">
        <v>9</v>
      </c>
      <c r="F53" s="334">
        <v>2</v>
      </c>
      <c r="G53" s="334">
        <v>1</v>
      </c>
      <c r="H53" s="334">
        <v>4</v>
      </c>
      <c r="I53" s="334">
        <v>0</v>
      </c>
      <c r="J53" s="334">
        <v>0</v>
      </c>
      <c r="K53" s="334">
        <v>0</v>
      </c>
      <c r="L53" s="334">
        <v>0</v>
      </c>
      <c r="M53" s="334">
        <v>0</v>
      </c>
      <c r="N53" s="334">
        <v>0</v>
      </c>
      <c r="O53" s="334">
        <v>0</v>
      </c>
      <c r="P53" s="334">
        <v>0</v>
      </c>
    </row>
    <row r="54" spans="1:16" ht="15">
      <c r="A54" s="334">
        <v>7</v>
      </c>
      <c r="B54" s="335" t="s">
        <v>818</v>
      </c>
      <c r="C54" s="334">
        <v>0</v>
      </c>
      <c r="D54" s="334">
        <v>1</v>
      </c>
      <c r="E54" s="334">
        <v>14</v>
      </c>
      <c r="F54" s="334">
        <v>2</v>
      </c>
      <c r="G54" s="334">
        <v>0</v>
      </c>
      <c r="H54" s="334">
        <v>9</v>
      </c>
      <c r="I54" s="334">
        <v>0</v>
      </c>
      <c r="J54" s="334">
        <v>0</v>
      </c>
      <c r="K54" s="334">
        <v>0</v>
      </c>
      <c r="L54" s="334">
        <v>0</v>
      </c>
      <c r="M54" s="334">
        <v>0</v>
      </c>
      <c r="N54" s="334">
        <v>0</v>
      </c>
      <c r="O54" s="334">
        <v>0</v>
      </c>
      <c r="P54" s="334">
        <v>0</v>
      </c>
    </row>
    <row r="56" spans="1:16" ht="14.25">
      <c r="A56" s="330">
        <v>1</v>
      </c>
      <c r="B56" s="330">
        <v>2</v>
      </c>
      <c r="C56" s="330">
        <v>3</v>
      </c>
      <c r="D56" s="330">
        <v>4</v>
      </c>
      <c r="E56" s="330">
        <v>5</v>
      </c>
      <c r="F56" s="330">
        <v>6</v>
      </c>
      <c r="G56" s="330">
        <v>7</v>
      </c>
      <c r="H56" s="330">
        <v>8</v>
      </c>
      <c r="I56" s="330">
        <v>9</v>
      </c>
      <c r="J56" s="330">
        <v>10</v>
      </c>
      <c r="K56" s="330">
        <v>11</v>
      </c>
      <c r="L56" s="330">
        <v>12</v>
      </c>
      <c r="M56" s="330">
        <v>13</v>
      </c>
      <c r="N56" s="330">
        <v>14</v>
      </c>
      <c r="O56" s="330">
        <v>15</v>
      </c>
      <c r="P56" s="330">
        <v>16</v>
      </c>
    </row>
    <row r="57" spans="1:16" ht="14.25">
      <c r="A57" s="333"/>
      <c r="B57" s="332" t="s">
        <v>816</v>
      </c>
      <c r="C57" s="330">
        <v>887</v>
      </c>
      <c r="D57" s="330">
        <v>294</v>
      </c>
      <c r="E57" s="330">
        <v>700</v>
      </c>
      <c r="F57" s="330">
        <v>690</v>
      </c>
      <c r="G57" s="330">
        <v>107</v>
      </c>
      <c r="H57" s="330">
        <v>689</v>
      </c>
      <c r="I57" s="443">
        <v>9</v>
      </c>
      <c r="J57" s="443">
        <v>10</v>
      </c>
      <c r="K57" s="443">
        <v>11</v>
      </c>
      <c r="L57" s="443">
        <v>12</v>
      </c>
      <c r="M57" s="443">
        <v>13</v>
      </c>
      <c r="N57" s="443">
        <v>14</v>
      </c>
      <c r="O57" s="331">
        <v>3</v>
      </c>
      <c r="P57" s="331" t="s">
        <v>817</v>
      </c>
    </row>
    <row r="58" spans="1:16" ht="14.25">
      <c r="A58" s="330">
        <v>1</v>
      </c>
      <c r="B58" s="184" t="s">
        <v>816</v>
      </c>
      <c r="C58" s="330">
        <v>250</v>
      </c>
      <c r="D58" s="330">
        <v>110</v>
      </c>
      <c r="E58" s="330">
        <v>111</v>
      </c>
      <c r="F58" s="330">
        <v>88</v>
      </c>
      <c r="G58" s="330">
        <v>37</v>
      </c>
      <c r="H58" s="330">
        <v>449</v>
      </c>
      <c r="I58" s="444">
        <v>870</v>
      </c>
      <c r="J58" s="444">
        <v>47</v>
      </c>
      <c r="K58" s="444">
        <v>65</v>
      </c>
      <c r="L58" s="444">
        <v>1406</v>
      </c>
      <c r="M58" s="444">
        <v>731</v>
      </c>
      <c r="N58" s="444">
        <v>48</v>
      </c>
      <c r="O58" s="438">
        <v>3</v>
      </c>
      <c r="P58" s="438">
        <v>3</v>
      </c>
    </row>
    <row r="59" spans="1:16" ht="14.25">
      <c r="A59" s="330">
        <v>2</v>
      </c>
      <c r="B59" s="184" t="s">
        <v>815</v>
      </c>
      <c r="C59" s="330">
        <v>120</v>
      </c>
      <c r="D59" s="330">
        <v>44</v>
      </c>
      <c r="E59" s="330">
        <v>71</v>
      </c>
      <c r="F59" s="330">
        <v>86</v>
      </c>
      <c r="G59" s="330">
        <v>8</v>
      </c>
      <c r="H59" s="330">
        <v>45</v>
      </c>
      <c r="I59" s="444"/>
      <c r="J59" s="444"/>
      <c r="K59" s="444"/>
      <c r="L59" s="444"/>
      <c r="M59" s="444"/>
      <c r="N59" s="444"/>
      <c r="O59" s="439">
        <v>3</v>
      </c>
      <c r="P59" s="439"/>
    </row>
    <row r="60" spans="1:16" ht="14.25">
      <c r="A60" s="330">
        <v>3</v>
      </c>
      <c r="B60" s="184" t="s">
        <v>36</v>
      </c>
      <c r="C60" s="330">
        <v>47</v>
      </c>
      <c r="D60" s="330">
        <v>14</v>
      </c>
      <c r="E60" s="330">
        <v>22</v>
      </c>
      <c r="F60" s="330">
        <v>27</v>
      </c>
      <c r="G60" s="330">
        <v>5</v>
      </c>
      <c r="H60" s="330">
        <v>68</v>
      </c>
      <c r="I60" s="444"/>
      <c r="J60" s="444"/>
      <c r="K60" s="444"/>
      <c r="L60" s="444"/>
      <c r="M60" s="444"/>
      <c r="N60" s="444"/>
      <c r="O60" s="439"/>
      <c r="P60" s="439"/>
    </row>
    <row r="61" spans="1:16" ht="14.25">
      <c r="A61" s="330">
        <v>4</v>
      </c>
      <c r="B61" s="184" t="s">
        <v>814</v>
      </c>
      <c r="C61" s="330">
        <v>18</v>
      </c>
      <c r="D61" s="330">
        <v>4</v>
      </c>
      <c r="E61" s="330">
        <v>5</v>
      </c>
      <c r="F61" s="330">
        <v>4</v>
      </c>
      <c r="G61" s="330">
        <v>0</v>
      </c>
      <c r="H61" s="330">
        <v>5</v>
      </c>
      <c r="I61" s="444"/>
      <c r="J61" s="444"/>
      <c r="K61" s="444"/>
      <c r="L61" s="444"/>
      <c r="M61" s="444"/>
      <c r="N61" s="444"/>
      <c r="O61" s="439"/>
      <c r="P61" s="439"/>
    </row>
    <row r="62" spans="1:16" ht="14.25">
      <c r="A62" s="330">
        <v>5</v>
      </c>
      <c r="B62" s="184" t="s">
        <v>813</v>
      </c>
      <c r="C62" s="330">
        <v>83</v>
      </c>
      <c r="D62" s="330">
        <v>3</v>
      </c>
      <c r="E62" s="330">
        <v>28</v>
      </c>
      <c r="F62" s="330">
        <v>30</v>
      </c>
      <c r="G62" s="330">
        <v>0</v>
      </c>
      <c r="H62" s="330">
        <v>1</v>
      </c>
      <c r="I62" s="444"/>
      <c r="J62" s="444"/>
      <c r="K62" s="444"/>
      <c r="L62" s="444"/>
      <c r="M62" s="444"/>
      <c r="N62" s="444"/>
      <c r="O62" s="439"/>
      <c r="P62" s="439"/>
    </row>
    <row r="63" spans="1:16" ht="14.25">
      <c r="A63" s="330">
        <v>6</v>
      </c>
      <c r="B63" s="184" t="s">
        <v>812</v>
      </c>
      <c r="C63" s="330">
        <v>37</v>
      </c>
      <c r="D63" s="330">
        <v>25</v>
      </c>
      <c r="E63" s="330">
        <v>29</v>
      </c>
      <c r="F63" s="330">
        <v>51</v>
      </c>
      <c r="G63" s="330">
        <v>7</v>
      </c>
      <c r="H63" s="330">
        <v>7</v>
      </c>
      <c r="I63" s="444"/>
      <c r="J63" s="444"/>
      <c r="K63" s="444"/>
      <c r="L63" s="444"/>
      <c r="M63" s="444"/>
      <c r="N63" s="444"/>
      <c r="O63" s="439"/>
      <c r="P63" s="439"/>
    </row>
    <row r="64" spans="1:16" ht="14.25">
      <c r="A64" s="330">
        <v>7</v>
      </c>
      <c r="B64" s="184" t="s">
        <v>811</v>
      </c>
      <c r="C64" s="330">
        <v>16</v>
      </c>
      <c r="D64" s="330">
        <v>4</v>
      </c>
      <c r="E64" s="330">
        <v>39</v>
      </c>
      <c r="F64" s="330">
        <v>36</v>
      </c>
      <c r="G64" s="330">
        <v>2</v>
      </c>
      <c r="H64" s="330">
        <v>16</v>
      </c>
      <c r="I64" s="444"/>
      <c r="J64" s="444"/>
      <c r="K64" s="444"/>
      <c r="L64" s="444"/>
      <c r="M64" s="444"/>
      <c r="N64" s="444"/>
      <c r="O64" s="439"/>
      <c r="P64" s="439"/>
    </row>
    <row r="65" spans="1:16" ht="14.25">
      <c r="A65" s="330">
        <v>8</v>
      </c>
      <c r="B65" s="184" t="s">
        <v>18</v>
      </c>
      <c r="C65" s="330">
        <v>38</v>
      </c>
      <c r="D65" s="330">
        <v>6</v>
      </c>
      <c r="E65" s="330">
        <v>60</v>
      </c>
      <c r="F65" s="330">
        <v>49</v>
      </c>
      <c r="G65" s="330">
        <v>3</v>
      </c>
      <c r="H65" s="330">
        <v>8</v>
      </c>
      <c r="I65" s="444"/>
      <c r="J65" s="444"/>
      <c r="K65" s="444"/>
      <c r="L65" s="444"/>
      <c r="M65" s="444"/>
      <c r="N65" s="444"/>
      <c r="O65" s="439"/>
      <c r="P65" s="439"/>
    </row>
    <row r="66" spans="1:16" ht="14.25">
      <c r="A66" s="330">
        <v>9</v>
      </c>
      <c r="B66" s="184" t="s">
        <v>810</v>
      </c>
      <c r="C66" s="330">
        <v>97</v>
      </c>
      <c r="D66" s="330">
        <v>14</v>
      </c>
      <c r="E66" s="330">
        <v>52</v>
      </c>
      <c r="F66" s="330">
        <v>36</v>
      </c>
      <c r="G66" s="330">
        <v>6</v>
      </c>
      <c r="H66" s="330">
        <v>1</v>
      </c>
      <c r="I66" s="444"/>
      <c r="J66" s="444"/>
      <c r="K66" s="444"/>
      <c r="L66" s="444"/>
      <c r="M66" s="444"/>
      <c r="N66" s="444"/>
      <c r="O66" s="439"/>
      <c r="P66" s="439"/>
    </row>
    <row r="67" spans="1:16" ht="14.25">
      <c r="A67" s="330">
        <v>10</v>
      </c>
      <c r="B67" s="184" t="s">
        <v>809</v>
      </c>
      <c r="C67" s="330">
        <v>14</v>
      </c>
      <c r="D67" s="330">
        <v>4</v>
      </c>
      <c r="E67" s="330">
        <v>41</v>
      </c>
      <c r="F67" s="330">
        <v>28</v>
      </c>
      <c r="G67" s="330">
        <v>3</v>
      </c>
      <c r="H67" s="330">
        <v>11</v>
      </c>
      <c r="I67" s="444"/>
      <c r="J67" s="444"/>
      <c r="K67" s="444"/>
      <c r="L67" s="444"/>
      <c r="M67" s="444"/>
      <c r="N67" s="444"/>
      <c r="O67" s="439"/>
      <c r="P67" s="439"/>
    </row>
    <row r="68" spans="1:16" ht="14.25">
      <c r="A68" s="330">
        <v>11</v>
      </c>
      <c r="B68" s="184" t="s">
        <v>808</v>
      </c>
      <c r="C68" s="330">
        <v>3</v>
      </c>
      <c r="D68" s="330">
        <v>4</v>
      </c>
      <c r="E68" s="330">
        <v>6</v>
      </c>
      <c r="F68" s="330">
        <v>0</v>
      </c>
      <c r="G68" s="330">
        <v>2</v>
      </c>
      <c r="H68" s="330">
        <v>0</v>
      </c>
      <c r="I68" s="444"/>
      <c r="J68" s="444"/>
      <c r="K68" s="444"/>
      <c r="L68" s="444"/>
      <c r="M68" s="444"/>
      <c r="N68" s="444"/>
      <c r="O68" s="439"/>
      <c r="P68" s="439"/>
    </row>
    <row r="69" spans="1:16" ht="14.25">
      <c r="A69" s="330">
        <v>12</v>
      </c>
      <c r="B69" s="184" t="s">
        <v>807</v>
      </c>
      <c r="C69" s="330">
        <v>8</v>
      </c>
      <c r="D69" s="330">
        <v>2</v>
      </c>
      <c r="E69" s="330">
        <v>37</v>
      </c>
      <c r="F69" s="330">
        <v>35</v>
      </c>
      <c r="G69" s="330">
        <v>0</v>
      </c>
      <c r="H69" s="330">
        <v>3</v>
      </c>
      <c r="I69" s="444"/>
      <c r="J69" s="444"/>
      <c r="K69" s="444"/>
      <c r="L69" s="444"/>
      <c r="M69" s="444"/>
      <c r="N69" s="444"/>
      <c r="O69" s="439"/>
      <c r="P69" s="439"/>
    </row>
    <row r="70" spans="1:16" ht="14.25">
      <c r="A70" s="330">
        <v>13</v>
      </c>
      <c r="B70" s="184" t="s">
        <v>806</v>
      </c>
      <c r="C70" s="330">
        <v>33</v>
      </c>
      <c r="D70" s="330">
        <v>18</v>
      </c>
      <c r="E70" s="330">
        <v>56</v>
      </c>
      <c r="F70" s="330">
        <v>61</v>
      </c>
      <c r="G70" s="330">
        <v>5</v>
      </c>
      <c r="H70" s="330">
        <v>36</v>
      </c>
      <c r="I70" s="444"/>
      <c r="J70" s="444"/>
      <c r="K70" s="444"/>
      <c r="L70" s="444"/>
      <c r="M70" s="444"/>
      <c r="N70" s="444"/>
      <c r="O70" s="439"/>
      <c r="P70" s="439"/>
    </row>
    <row r="71" spans="1:16" ht="14.25">
      <c r="A71" s="330">
        <v>14</v>
      </c>
      <c r="B71" s="184" t="s">
        <v>805</v>
      </c>
      <c r="C71" s="330">
        <v>22</v>
      </c>
      <c r="D71" s="330">
        <v>6</v>
      </c>
      <c r="E71" s="330">
        <v>25</v>
      </c>
      <c r="F71" s="330">
        <v>37</v>
      </c>
      <c r="G71" s="330">
        <v>8</v>
      </c>
      <c r="H71" s="330">
        <v>12</v>
      </c>
      <c r="I71" s="444"/>
      <c r="J71" s="444"/>
      <c r="K71" s="444"/>
      <c r="L71" s="444"/>
      <c r="M71" s="444"/>
      <c r="N71" s="444"/>
      <c r="O71" s="439"/>
      <c r="P71" s="439"/>
    </row>
    <row r="72" spans="1:16" ht="14.25">
      <c r="A72" s="330">
        <v>15</v>
      </c>
      <c r="B72" s="184" t="s">
        <v>804</v>
      </c>
      <c r="C72" s="330">
        <v>21</v>
      </c>
      <c r="D72" s="330">
        <v>5</v>
      </c>
      <c r="E72" s="330">
        <v>54</v>
      </c>
      <c r="F72" s="330">
        <v>46</v>
      </c>
      <c r="G72" s="330">
        <v>2</v>
      </c>
      <c r="H72" s="330">
        <v>6</v>
      </c>
      <c r="I72" s="444"/>
      <c r="J72" s="444"/>
      <c r="K72" s="444"/>
      <c r="L72" s="444"/>
      <c r="M72" s="444"/>
      <c r="N72" s="444"/>
      <c r="O72" s="439"/>
      <c r="P72" s="439"/>
    </row>
    <row r="73" spans="1:16" ht="14.25">
      <c r="A73" s="330">
        <v>16</v>
      </c>
      <c r="B73" s="184" t="s">
        <v>803</v>
      </c>
      <c r="C73" s="330">
        <v>16</v>
      </c>
      <c r="D73" s="330">
        <v>9</v>
      </c>
      <c r="E73" s="330">
        <v>32</v>
      </c>
      <c r="F73" s="330">
        <v>45</v>
      </c>
      <c r="G73" s="330">
        <v>3</v>
      </c>
      <c r="H73" s="330">
        <v>7</v>
      </c>
      <c r="I73" s="444"/>
      <c r="J73" s="444"/>
      <c r="K73" s="444"/>
      <c r="L73" s="444"/>
      <c r="M73" s="444"/>
      <c r="N73" s="444"/>
      <c r="O73" s="439"/>
      <c r="P73" s="439"/>
    </row>
    <row r="74" spans="1:16" ht="14.25">
      <c r="A74" s="330">
        <v>17</v>
      </c>
      <c r="B74" s="184" t="s">
        <v>802</v>
      </c>
      <c r="C74" s="329">
        <v>64</v>
      </c>
      <c r="D74" s="329">
        <v>22</v>
      </c>
      <c r="E74" s="329">
        <v>32</v>
      </c>
      <c r="F74" s="329">
        <v>31</v>
      </c>
      <c r="G74" s="329">
        <v>16</v>
      </c>
      <c r="H74" s="329">
        <v>14</v>
      </c>
      <c r="I74" s="445"/>
      <c r="J74" s="445"/>
      <c r="K74" s="445"/>
      <c r="L74" s="445"/>
      <c r="M74" s="445"/>
      <c r="N74" s="445"/>
      <c r="O74" s="440"/>
      <c r="P74" s="440"/>
    </row>
    <row r="75" spans="1:16">
      <c r="A75" s="478"/>
      <c r="B75" s="478" t="s">
        <v>983</v>
      </c>
      <c r="C75" s="478">
        <f>C57+C47+C25+C5</f>
        <v>1996</v>
      </c>
      <c r="D75" s="478">
        <f>D57+D47+D25+D5</f>
        <v>996</v>
      </c>
      <c r="E75" s="478">
        <f>E57+E47+E25+E5</f>
        <v>2763</v>
      </c>
      <c r="F75" s="478">
        <f>F57+F47+F25+F5</f>
        <v>1200</v>
      </c>
      <c r="G75" s="478">
        <f>G57+G47+G25+G5+G6+G11</f>
        <v>230</v>
      </c>
      <c r="H75" s="478">
        <f>H57+H47+H25+H5</f>
        <v>2722</v>
      </c>
      <c r="I75" s="478">
        <f>I57+I47+I25+I5+I30+I38+I42</f>
        <v>2743</v>
      </c>
      <c r="J75" s="478">
        <f>J57+J47+J25+J5</f>
        <v>673</v>
      </c>
      <c r="K75" s="478">
        <f>K57+K47+199+1355+K5</f>
        <v>1638</v>
      </c>
      <c r="L75" s="478">
        <f>L47+L25+L5+L57</f>
        <v>3636</v>
      </c>
      <c r="M75" s="478">
        <f>M5+M287+M47+M25+M5</f>
        <v>2386</v>
      </c>
      <c r="N75" s="478">
        <f>N57+N47+N25+N28+N32+N5</f>
        <v>118</v>
      </c>
      <c r="O75" s="478">
        <f>O58+O57+O47+O25+O5</f>
        <v>8</v>
      </c>
      <c r="P75" s="478">
        <f>P58+P47+P26+P5</f>
        <v>15</v>
      </c>
    </row>
  </sheetData>
  <mergeCells count="11">
    <mergeCell ref="P58:P74"/>
    <mergeCell ref="A1:P1"/>
    <mergeCell ref="A2:P2"/>
    <mergeCell ref="A25:B25"/>
    <mergeCell ref="I57:I74"/>
    <mergeCell ref="J57:J74"/>
    <mergeCell ref="K57:K74"/>
    <mergeCell ref="L57:L74"/>
    <mergeCell ref="M57:M74"/>
    <mergeCell ref="N57:N74"/>
    <mergeCell ref="O58:O74"/>
  </mergeCells>
  <printOptions horizontalCentered="1"/>
  <pageMargins left="0.25" right="0.25" top="0.75" bottom="0.75" header="0.3" footer="0.3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72AF-C9F5-4C47-8B4D-9F0097149BB0}">
  <dimension ref="A1:P98"/>
  <sheetViews>
    <sheetView workbookViewId="0">
      <selection activeCell="G94" sqref="G94"/>
    </sheetView>
  </sheetViews>
  <sheetFormatPr defaultRowHeight="17.25"/>
  <cols>
    <col min="1" max="1" width="4.42578125" style="57" customWidth="1"/>
    <col min="2" max="2" width="26" style="56" customWidth="1"/>
    <col min="3" max="3" width="7" style="56" customWidth="1"/>
    <col min="4" max="4" width="7.85546875" style="56" customWidth="1"/>
    <col min="5" max="5" width="8.7109375" style="56" customWidth="1"/>
    <col min="6" max="6" width="7.7109375" style="56" customWidth="1"/>
    <col min="7" max="7" width="7.28515625" style="56" customWidth="1"/>
    <col min="8" max="8" width="8.5703125" style="56" customWidth="1"/>
    <col min="9" max="9" width="7.5703125" style="56" customWidth="1"/>
    <col min="10" max="10" width="7" style="56" customWidth="1"/>
    <col min="11" max="11" width="10.5703125" style="56" customWidth="1"/>
    <col min="12" max="12" width="8.7109375" style="56" customWidth="1"/>
    <col min="13" max="13" width="7.7109375" style="56" customWidth="1"/>
    <col min="14" max="14" width="9.85546875" style="56" customWidth="1"/>
    <col min="15" max="15" width="8.7109375" style="56" customWidth="1"/>
    <col min="16" max="16" width="13.85546875" style="56" customWidth="1"/>
    <col min="17" max="16384" width="9.140625" style="56"/>
  </cols>
  <sheetData>
    <row r="1" spans="1:16" ht="47.25" customHeight="1">
      <c r="A1" s="400" t="s">
        <v>801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</row>
    <row r="2" spans="1:16" ht="26.25" customHeight="1">
      <c r="A2" s="402" t="s">
        <v>800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ht="153.75" customHeight="1">
      <c r="A3" s="328" t="s">
        <v>0</v>
      </c>
      <c r="B3" s="328" t="s">
        <v>1</v>
      </c>
      <c r="C3" s="327" t="s">
        <v>3</v>
      </c>
      <c r="D3" s="327" t="s">
        <v>4</v>
      </c>
      <c r="E3" s="327" t="s">
        <v>8</v>
      </c>
      <c r="F3" s="327" t="s">
        <v>6</v>
      </c>
      <c r="G3" s="327" t="s">
        <v>9</v>
      </c>
      <c r="H3" s="327" t="s">
        <v>5</v>
      </c>
      <c r="I3" s="327" t="s">
        <v>10</v>
      </c>
      <c r="J3" s="327" t="s">
        <v>11</v>
      </c>
      <c r="K3" s="327" t="s">
        <v>12</v>
      </c>
      <c r="L3" s="327" t="s">
        <v>13</v>
      </c>
      <c r="M3" s="327" t="s">
        <v>14</v>
      </c>
      <c r="N3" s="327" t="s">
        <v>7</v>
      </c>
      <c r="O3" s="327" t="s">
        <v>15</v>
      </c>
      <c r="P3" s="327" t="s">
        <v>2</v>
      </c>
    </row>
    <row r="4" spans="1:16" ht="21" customHeight="1" thickBot="1">
      <c r="A4" s="65">
        <v>1</v>
      </c>
      <c r="B4" s="65">
        <v>2</v>
      </c>
      <c r="C4" s="65">
        <v>3</v>
      </c>
      <c r="D4" s="65">
        <v>4</v>
      </c>
      <c r="E4" s="65">
        <v>5</v>
      </c>
      <c r="F4" s="65">
        <v>6</v>
      </c>
      <c r="G4" s="65">
        <v>7</v>
      </c>
      <c r="H4" s="65">
        <v>8</v>
      </c>
      <c r="I4" s="65">
        <v>9</v>
      </c>
      <c r="J4" s="65">
        <v>10</v>
      </c>
      <c r="K4" s="65">
        <v>11</v>
      </c>
      <c r="L4" s="65">
        <v>12</v>
      </c>
      <c r="M4" s="65">
        <v>13</v>
      </c>
      <c r="N4" s="65">
        <v>14</v>
      </c>
      <c r="O4" s="65">
        <v>15</v>
      </c>
      <c r="P4" s="65">
        <v>16</v>
      </c>
    </row>
    <row r="5" spans="1:16" ht="24" customHeight="1">
      <c r="A5" s="298">
        <v>1</v>
      </c>
      <c r="B5" s="227" t="s">
        <v>799</v>
      </c>
      <c r="C5" s="325">
        <v>75</v>
      </c>
      <c r="D5" s="325">
        <v>119</v>
      </c>
      <c r="E5" s="326">
        <v>311</v>
      </c>
      <c r="F5" s="326">
        <v>566</v>
      </c>
      <c r="G5" s="317">
        <v>0</v>
      </c>
      <c r="H5" s="325">
        <v>332</v>
      </c>
      <c r="I5" s="317">
        <v>329</v>
      </c>
      <c r="J5" s="317">
        <v>156</v>
      </c>
      <c r="K5" s="317">
        <v>39</v>
      </c>
      <c r="L5" s="317">
        <v>2525</v>
      </c>
      <c r="M5" s="317">
        <v>1125</v>
      </c>
      <c r="N5" s="317">
        <v>0</v>
      </c>
      <c r="O5" s="317">
        <v>1</v>
      </c>
      <c r="P5" s="316">
        <v>3</v>
      </c>
    </row>
    <row r="6" spans="1:16" ht="20.100000000000001" customHeight="1">
      <c r="A6" s="289">
        <v>2</v>
      </c>
      <c r="B6" s="315" t="s">
        <v>798</v>
      </c>
      <c r="C6" s="64">
        <v>2</v>
      </c>
      <c r="D6" s="60">
        <v>3</v>
      </c>
      <c r="E6" s="324">
        <v>26</v>
      </c>
      <c r="F6" s="322">
        <v>71</v>
      </c>
      <c r="G6" s="64">
        <v>0</v>
      </c>
      <c r="H6" s="60">
        <v>62</v>
      </c>
      <c r="I6" s="64">
        <v>6</v>
      </c>
      <c r="J6" s="64">
        <v>0</v>
      </c>
      <c r="K6" s="64">
        <v>0</v>
      </c>
      <c r="L6" s="64">
        <v>0</v>
      </c>
      <c r="M6" s="64">
        <v>0</v>
      </c>
      <c r="N6" s="64">
        <v>0</v>
      </c>
      <c r="O6" s="64">
        <v>0</v>
      </c>
      <c r="P6" s="314">
        <v>0</v>
      </c>
    </row>
    <row r="7" spans="1:16" ht="20.100000000000001" customHeight="1">
      <c r="A7" s="289">
        <v>3</v>
      </c>
      <c r="B7" s="315" t="s">
        <v>656</v>
      </c>
      <c r="C7" s="64">
        <v>2</v>
      </c>
      <c r="D7" s="60">
        <v>6</v>
      </c>
      <c r="E7" s="324">
        <v>36</v>
      </c>
      <c r="F7" s="322">
        <v>51</v>
      </c>
      <c r="G7" s="64">
        <v>1</v>
      </c>
      <c r="H7" s="60">
        <v>60</v>
      </c>
      <c r="I7" s="64">
        <v>13</v>
      </c>
      <c r="J7" s="64">
        <v>3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314">
        <v>0</v>
      </c>
    </row>
    <row r="8" spans="1:16" ht="20.100000000000001" customHeight="1">
      <c r="A8" s="289">
        <v>4</v>
      </c>
      <c r="B8" s="315" t="s">
        <v>797</v>
      </c>
      <c r="C8" s="60">
        <v>9</v>
      </c>
      <c r="D8" s="60">
        <v>3</v>
      </c>
      <c r="E8" s="324">
        <v>27</v>
      </c>
      <c r="F8" s="322">
        <v>73</v>
      </c>
      <c r="G8" s="64">
        <v>0</v>
      </c>
      <c r="H8" s="60">
        <v>80</v>
      </c>
      <c r="I8" s="64">
        <v>19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314">
        <v>0</v>
      </c>
    </row>
    <row r="9" spans="1:16" ht="18" customHeight="1">
      <c r="A9" s="289">
        <v>5</v>
      </c>
      <c r="B9" s="315" t="s">
        <v>796</v>
      </c>
      <c r="C9" s="60">
        <v>19</v>
      </c>
      <c r="D9" s="60">
        <v>3</v>
      </c>
      <c r="E9" s="324">
        <v>35</v>
      </c>
      <c r="F9" s="322">
        <v>162</v>
      </c>
      <c r="G9" s="64">
        <v>0</v>
      </c>
      <c r="H9" s="60">
        <v>21</v>
      </c>
      <c r="I9" s="64">
        <v>8</v>
      </c>
      <c r="J9" s="64">
        <v>1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  <c r="P9" s="314">
        <v>0</v>
      </c>
    </row>
    <row r="10" spans="1:16" ht="20.100000000000001" customHeight="1">
      <c r="A10" s="289">
        <v>6</v>
      </c>
      <c r="B10" s="304" t="s">
        <v>795</v>
      </c>
      <c r="C10" s="60">
        <v>1</v>
      </c>
      <c r="D10" s="64">
        <v>1</v>
      </c>
      <c r="E10" s="324">
        <v>10</v>
      </c>
      <c r="F10" s="322">
        <v>29</v>
      </c>
      <c r="G10" s="64">
        <v>0</v>
      </c>
      <c r="H10" s="60">
        <v>13</v>
      </c>
      <c r="I10" s="64">
        <v>13</v>
      </c>
      <c r="J10" s="64">
        <v>0</v>
      </c>
      <c r="K10" s="64">
        <v>0</v>
      </c>
      <c r="L10" s="64">
        <v>0</v>
      </c>
      <c r="M10" s="64">
        <v>0</v>
      </c>
      <c r="N10" s="64">
        <v>0</v>
      </c>
      <c r="O10" s="64">
        <v>0</v>
      </c>
      <c r="P10" s="314">
        <v>0</v>
      </c>
    </row>
    <row r="11" spans="1:16" ht="20.100000000000001" customHeight="1">
      <c r="A11" s="289">
        <v>7</v>
      </c>
      <c r="B11" s="304" t="s">
        <v>794</v>
      </c>
      <c r="C11" s="64">
        <v>0</v>
      </c>
      <c r="D11" s="64">
        <v>0</v>
      </c>
      <c r="E11" s="324">
        <v>11</v>
      </c>
      <c r="F11" s="322">
        <v>51</v>
      </c>
      <c r="G11" s="64">
        <v>0</v>
      </c>
      <c r="H11" s="306">
        <v>36</v>
      </c>
      <c r="I11" s="64">
        <v>2</v>
      </c>
      <c r="J11" s="64">
        <v>0</v>
      </c>
      <c r="K11" s="64">
        <v>0</v>
      </c>
      <c r="L11" s="64">
        <v>0</v>
      </c>
      <c r="M11" s="64">
        <v>0</v>
      </c>
      <c r="N11" s="64">
        <v>0</v>
      </c>
      <c r="O11" s="64">
        <v>0</v>
      </c>
      <c r="P11" s="314">
        <v>0</v>
      </c>
    </row>
    <row r="12" spans="1:16" ht="20.100000000000001" customHeight="1">
      <c r="A12" s="289">
        <v>8</v>
      </c>
      <c r="B12" s="304" t="s">
        <v>16</v>
      </c>
      <c r="C12" s="64">
        <v>0</v>
      </c>
      <c r="D12" s="60">
        <v>2</v>
      </c>
      <c r="E12" s="324">
        <v>14</v>
      </c>
      <c r="F12" s="322">
        <v>35</v>
      </c>
      <c r="G12" s="64">
        <v>0</v>
      </c>
      <c r="H12" s="60">
        <v>22</v>
      </c>
      <c r="I12" s="64">
        <v>11</v>
      </c>
      <c r="J12" s="64">
        <v>1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  <c r="P12" s="314">
        <v>0</v>
      </c>
    </row>
    <row r="13" spans="1:16" ht="19.5" customHeight="1">
      <c r="A13" s="289">
        <v>9</v>
      </c>
      <c r="B13" s="304" t="s">
        <v>793</v>
      </c>
      <c r="C13" s="64">
        <v>0</v>
      </c>
      <c r="D13" s="60">
        <v>1</v>
      </c>
      <c r="E13" s="324">
        <v>11</v>
      </c>
      <c r="F13" s="322">
        <v>99</v>
      </c>
      <c r="G13" s="64">
        <v>6</v>
      </c>
      <c r="H13" s="60">
        <v>36</v>
      </c>
      <c r="I13" s="64">
        <v>9</v>
      </c>
      <c r="J13" s="64">
        <v>1</v>
      </c>
      <c r="K13" s="64">
        <v>0</v>
      </c>
      <c r="L13" s="64">
        <v>0</v>
      </c>
      <c r="M13" s="64">
        <v>0</v>
      </c>
      <c r="N13" s="64">
        <v>0</v>
      </c>
      <c r="O13" s="64">
        <v>0</v>
      </c>
      <c r="P13" s="314">
        <v>0</v>
      </c>
    </row>
    <row r="14" spans="1:16" ht="20.25" customHeight="1">
      <c r="A14" s="289">
        <v>10</v>
      </c>
      <c r="B14" s="315" t="s">
        <v>792</v>
      </c>
      <c r="C14" s="60">
        <v>1</v>
      </c>
      <c r="D14" s="60">
        <v>1</v>
      </c>
      <c r="E14" s="322">
        <v>5</v>
      </c>
      <c r="F14" s="322">
        <v>75</v>
      </c>
      <c r="G14" s="64">
        <v>0</v>
      </c>
      <c r="H14" s="60">
        <v>1</v>
      </c>
      <c r="I14" s="64">
        <v>2</v>
      </c>
      <c r="J14" s="64">
        <v>0</v>
      </c>
      <c r="K14" s="64">
        <v>0</v>
      </c>
      <c r="L14" s="64">
        <v>0</v>
      </c>
      <c r="M14" s="64">
        <v>0</v>
      </c>
      <c r="N14" s="64">
        <v>0</v>
      </c>
      <c r="O14" s="64">
        <v>0</v>
      </c>
      <c r="P14" s="314">
        <v>0</v>
      </c>
    </row>
    <row r="15" spans="1:16" ht="21.75" customHeight="1">
      <c r="A15" s="289">
        <v>11</v>
      </c>
      <c r="B15" s="315" t="s">
        <v>791</v>
      </c>
      <c r="C15" s="60">
        <v>75</v>
      </c>
      <c r="D15" s="60">
        <v>8</v>
      </c>
      <c r="E15" s="243">
        <v>45</v>
      </c>
      <c r="F15" s="322">
        <v>37</v>
      </c>
      <c r="G15" s="64">
        <v>0</v>
      </c>
      <c r="H15" s="60">
        <v>80</v>
      </c>
      <c r="I15" s="64">
        <v>13</v>
      </c>
      <c r="J15" s="64">
        <v>3</v>
      </c>
      <c r="K15" s="64">
        <v>0</v>
      </c>
      <c r="L15" s="64">
        <v>0</v>
      </c>
      <c r="M15" s="64">
        <v>0</v>
      </c>
      <c r="N15" s="64">
        <v>0</v>
      </c>
      <c r="O15" s="64">
        <v>0</v>
      </c>
      <c r="P15" s="314">
        <v>0</v>
      </c>
    </row>
    <row r="16" spans="1:16" ht="18" customHeight="1">
      <c r="A16" s="289">
        <v>12</v>
      </c>
      <c r="B16" s="315" t="s">
        <v>790</v>
      </c>
      <c r="C16" s="60">
        <v>2</v>
      </c>
      <c r="D16" s="60">
        <v>4</v>
      </c>
      <c r="E16" s="243">
        <v>95</v>
      </c>
      <c r="F16" s="322">
        <v>353</v>
      </c>
      <c r="G16" s="64">
        <v>0</v>
      </c>
      <c r="H16" s="60">
        <v>124</v>
      </c>
      <c r="I16" s="64">
        <v>59</v>
      </c>
      <c r="J16" s="64">
        <v>10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314">
        <v>0</v>
      </c>
    </row>
    <row r="17" spans="1:16" ht="19.5" customHeight="1">
      <c r="A17" s="289">
        <v>13</v>
      </c>
      <c r="B17" s="315" t="s">
        <v>574</v>
      </c>
      <c r="C17" s="60">
        <v>21</v>
      </c>
      <c r="D17" s="60">
        <v>7</v>
      </c>
      <c r="E17" s="324">
        <v>120</v>
      </c>
      <c r="F17" s="322">
        <v>84</v>
      </c>
      <c r="G17" s="64">
        <v>0</v>
      </c>
      <c r="H17" s="60">
        <v>32</v>
      </c>
      <c r="I17" s="64">
        <v>31</v>
      </c>
      <c r="J17" s="64">
        <v>2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314">
        <v>0</v>
      </c>
    </row>
    <row r="18" spans="1:16" ht="19.5" customHeight="1">
      <c r="A18" s="289">
        <v>14</v>
      </c>
      <c r="B18" s="315" t="s">
        <v>789</v>
      </c>
      <c r="C18" s="62">
        <v>14</v>
      </c>
      <c r="D18" s="62">
        <v>14</v>
      </c>
      <c r="E18" s="243">
        <v>31</v>
      </c>
      <c r="F18" s="322">
        <v>145</v>
      </c>
      <c r="G18" s="64">
        <v>0</v>
      </c>
      <c r="H18" s="60">
        <v>21</v>
      </c>
      <c r="I18" s="64">
        <v>25</v>
      </c>
      <c r="J18" s="64">
        <v>0</v>
      </c>
      <c r="K18" s="64">
        <v>0</v>
      </c>
      <c r="L18" s="64">
        <v>0</v>
      </c>
      <c r="M18" s="64">
        <v>0</v>
      </c>
      <c r="N18" s="64">
        <v>0</v>
      </c>
      <c r="O18" s="64">
        <v>0</v>
      </c>
      <c r="P18" s="314">
        <v>0</v>
      </c>
    </row>
    <row r="19" spans="1:16" ht="18.75" customHeight="1">
      <c r="A19" s="289">
        <v>15</v>
      </c>
      <c r="B19" s="315" t="s">
        <v>788</v>
      </c>
      <c r="C19" s="62">
        <v>5</v>
      </c>
      <c r="D19" s="62">
        <v>1</v>
      </c>
      <c r="E19" s="243">
        <v>39</v>
      </c>
      <c r="F19" s="322">
        <v>94</v>
      </c>
      <c r="G19" s="64">
        <v>0</v>
      </c>
      <c r="H19" s="62">
        <v>43</v>
      </c>
      <c r="I19" s="64">
        <v>13</v>
      </c>
      <c r="J19" s="64">
        <v>3</v>
      </c>
      <c r="K19" s="64">
        <v>0</v>
      </c>
      <c r="L19" s="64">
        <v>0</v>
      </c>
      <c r="M19" s="64">
        <v>0</v>
      </c>
      <c r="N19" s="64">
        <v>0</v>
      </c>
      <c r="O19" s="64">
        <v>0</v>
      </c>
      <c r="P19" s="314">
        <v>0</v>
      </c>
    </row>
    <row r="20" spans="1:16" ht="18" customHeight="1">
      <c r="A20" s="289">
        <v>16</v>
      </c>
      <c r="B20" s="315" t="s">
        <v>787</v>
      </c>
      <c r="C20" s="60">
        <v>7</v>
      </c>
      <c r="D20" s="60">
        <v>2</v>
      </c>
      <c r="E20" s="243">
        <v>13</v>
      </c>
      <c r="F20" s="322">
        <v>109</v>
      </c>
      <c r="G20" s="64">
        <v>0</v>
      </c>
      <c r="H20" s="62">
        <v>38</v>
      </c>
      <c r="I20" s="64">
        <v>23</v>
      </c>
      <c r="J20" s="64">
        <v>0</v>
      </c>
      <c r="K20" s="64">
        <v>0</v>
      </c>
      <c r="L20" s="64">
        <v>0</v>
      </c>
      <c r="M20" s="64">
        <v>0</v>
      </c>
      <c r="N20" s="64">
        <v>0</v>
      </c>
      <c r="O20" s="64">
        <v>0</v>
      </c>
      <c r="P20" s="314">
        <v>0</v>
      </c>
    </row>
    <row r="21" spans="1:16" ht="21.75" customHeight="1">
      <c r="A21" s="289">
        <v>17</v>
      </c>
      <c r="B21" s="315" t="s">
        <v>786</v>
      </c>
      <c r="C21" s="60">
        <v>1</v>
      </c>
      <c r="D21" s="60">
        <v>2</v>
      </c>
      <c r="E21" s="243">
        <v>34</v>
      </c>
      <c r="F21" s="322">
        <v>54</v>
      </c>
      <c r="G21" s="64">
        <v>2</v>
      </c>
      <c r="H21" s="62">
        <v>32</v>
      </c>
      <c r="I21" s="64">
        <v>12</v>
      </c>
      <c r="J21" s="64">
        <v>1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314">
        <v>0</v>
      </c>
    </row>
    <row r="22" spans="1:16" ht="18.75" customHeight="1">
      <c r="A22" s="289">
        <v>18</v>
      </c>
      <c r="B22" s="315" t="s">
        <v>785</v>
      </c>
      <c r="C22" s="60">
        <v>3</v>
      </c>
      <c r="D22" s="64">
        <v>0</v>
      </c>
      <c r="E22" s="243">
        <v>24</v>
      </c>
      <c r="F22" s="322">
        <v>185</v>
      </c>
      <c r="G22" s="64">
        <v>0</v>
      </c>
      <c r="H22" s="60">
        <v>46</v>
      </c>
      <c r="I22" s="64">
        <v>13</v>
      </c>
      <c r="J22" s="64">
        <v>2</v>
      </c>
      <c r="K22" s="64">
        <v>0</v>
      </c>
      <c r="L22" s="64">
        <v>0</v>
      </c>
      <c r="M22" s="64">
        <v>0</v>
      </c>
      <c r="N22" s="64">
        <v>0</v>
      </c>
      <c r="O22" s="64">
        <v>0</v>
      </c>
      <c r="P22" s="314">
        <v>0</v>
      </c>
    </row>
    <row r="23" spans="1:16" ht="17.25" customHeight="1">
      <c r="A23" s="289">
        <v>19</v>
      </c>
      <c r="B23" s="315" t="s">
        <v>784</v>
      </c>
      <c r="C23" s="60">
        <v>1</v>
      </c>
      <c r="D23" s="64">
        <v>0</v>
      </c>
      <c r="E23" s="322">
        <v>9</v>
      </c>
      <c r="F23" s="322">
        <v>26</v>
      </c>
      <c r="G23" s="64">
        <v>0</v>
      </c>
      <c r="H23" s="60">
        <v>16</v>
      </c>
      <c r="I23" s="64">
        <v>2</v>
      </c>
      <c r="J23" s="64">
        <v>0</v>
      </c>
      <c r="K23" s="64">
        <v>0</v>
      </c>
      <c r="L23" s="64">
        <v>0</v>
      </c>
      <c r="M23" s="64">
        <v>0</v>
      </c>
      <c r="N23" s="64">
        <v>0</v>
      </c>
      <c r="O23" s="64">
        <v>0</v>
      </c>
      <c r="P23" s="314">
        <v>0</v>
      </c>
    </row>
    <row r="24" spans="1:16" ht="19.5" customHeight="1">
      <c r="A24" s="289">
        <v>20</v>
      </c>
      <c r="B24" s="315" t="s">
        <v>783</v>
      </c>
      <c r="C24" s="64">
        <v>0</v>
      </c>
      <c r="D24" s="60">
        <v>4</v>
      </c>
      <c r="E24" s="243">
        <v>43</v>
      </c>
      <c r="F24" s="322">
        <v>142</v>
      </c>
      <c r="G24" s="64">
        <v>0</v>
      </c>
      <c r="H24" s="62">
        <v>49</v>
      </c>
      <c r="I24" s="64">
        <v>18</v>
      </c>
      <c r="J24" s="64">
        <v>5</v>
      </c>
      <c r="K24" s="64">
        <v>0</v>
      </c>
      <c r="L24" s="64">
        <v>0</v>
      </c>
      <c r="M24" s="64">
        <v>0</v>
      </c>
      <c r="N24" s="64">
        <v>0</v>
      </c>
      <c r="O24" s="64">
        <v>0</v>
      </c>
      <c r="P24" s="314">
        <v>0</v>
      </c>
    </row>
    <row r="25" spans="1:16" ht="18" customHeight="1">
      <c r="A25" s="289">
        <v>21</v>
      </c>
      <c r="B25" s="323" t="s">
        <v>647</v>
      </c>
      <c r="C25" s="60">
        <v>13</v>
      </c>
      <c r="D25" s="60">
        <v>7</v>
      </c>
      <c r="E25" s="243">
        <v>118</v>
      </c>
      <c r="F25" s="322">
        <v>962</v>
      </c>
      <c r="G25" s="64">
        <v>0</v>
      </c>
      <c r="H25" s="60">
        <v>152</v>
      </c>
      <c r="I25" s="64">
        <v>31</v>
      </c>
      <c r="J25" s="62">
        <v>6</v>
      </c>
      <c r="K25" s="64">
        <v>0</v>
      </c>
      <c r="L25" s="64">
        <v>0</v>
      </c>
      <c r="M25" s="64">
        <v>0</v>
      </c>
      <c r="N25" s="64">
        <v>0</v>
      </c>
      <c r="O25" s="64">
        <v>0</v>
      </c>
      <c r="P25" s="314">
        <v>0</v>
      </c>
    </row>
    <row r="26" spans="1:16" ht="18" thickBot="1">
      <c r="A26" s="285">
        <v>22</v>
      </c>
      <c r="B26" s="321" t="s">
        <v>782</v>
      </c>
      <c r="C26" s="300">
        <v>30</v>
      </c>
      <c r="D26" s="300">
        <v>10</v>
      </c>
      <c r="E26" s="320">
        <v>55</v>
      </c>
      <c r="F26" s="319">
        <v>70</v>
      </c>
      <c r="G26" s="63">
        <v>0</v>
      </c>
      <c r="H26" s="300">
        <v>12</v>
      </c>
      <c r="I26" s="318">
        <v>52</v>
      </c>
      <c r="J26" s="63">
        <v>1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311">
        <v>0</v>
      </c>
    </row>
    <row r="27" spans="1:16">
      <c r="A27" s="298">
        <v>1</v>
      </c>
      <c r="B27" s="227" t="s">
        <v>781</v>
      </c>
      <c r="C27" s="317">
        <v>68</v>
      </c>
      <c r="D27" s="317">
        <v>18</v>
      </c>
      <c r="E27" s="317">
        <v>198</v>
      </c>
      <c r="F27" s="317">
        <v>422</v>
      </c>
      <c r="G27" s="317">
        <v>2</v>
      </c>
      <c r="H27" s="317">
        <v>48</v>
      </c>
      <c r="I27" s="317">
        <v>24</v>
      </c>
      <c r="J27" s="317">
        <v>24</v>
      </c>
      <c r="K27" s="317">
        <v>33</v>
      </c>
      <c r="L27" s="317">
        <v>207</v>
      </c>
      <c r="M27" s="317">
        <v>226</v>
      </c>
      <c r="N27" s="317">
        <v>3</v>
      </c>
      <c r="O27" s="317">
        <v>1</v>
      </c>
      <c r="P27" s="316">
        <v>3</v>
      </c>
    </row>
    <row r="28" spans="1:16">
      <c r="A28" s="289">
        <v>2</v>
      </c>
      <c r="B28" s="315" t="s">
        <v>18</v>
      </c>
      <c r="C28" s="62">
        <v>9</v>
      </c>
      <c r="D28" s="62">
        <v>7</v>
      </c>
      <c r="E28" s="64">
        <v>0</v>
      </c>
      <c r="F28" s="64">
        <v>0</v>
      </c>
      <c r="G28" s="62">
        <v>0</v>
      </c>
      <c r="H28" s="62">
        <v>89</v>
      </c>
      <c r="I28" s="64">
        <v>0</v>
      </c>
      <c r="J28" s="64">
        <v>0</v>
      </c>
      <c r="K28" s="64">
        <v>0</v>
      </c>
      <c r="L28" s="64">
        <v>0</v>
      </c>
      <c r="M28" s="64">
        <v>0</v>
      </c>
      <c r="N28" s="64">
        <v>0</v>
      </c>
      <c r="O28" s="64">
        <v>0</v>
      </c>
      <c r="P28" s="314">
        <v>0</v>
      </c>
    </row>
    <row r="29" spans="1:16">
      <c r="A29" s="289">
        <v>3</v>
      </c>
      <c r="B29" s="315" t="s">
        <v>138</v>
      </c>
      <c r="C29" s="62">
        <v>43</v>
      </c>
      <c r="D29" s="62">
        <v>9</v>
      </c>
      <c r="E29" s="64">
        <v>0</v>
      </c>
      <c r="F29" s="64">
        <v>0</v>
      </c>
      <c r="G29" s="62">
        <v>2</v>
      </c>
      <c r="H29" s="62">
        <v>31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314">
        <v>0</v>
      </c>
    </row>
    <row r="30" spans="1:16">
      <c r="A30" s="289">
        <v>4</v>
      </c>
      <c r="B30" s="315" t="s">
        <v>780</v>
      </c>
      <c r="C30" s="62">
        <v>90</v>
      </c>
      <c r="D30" s="62">
        <v>22</v>
      </c>
      <c r="E30" s="64">
        <v>0</v>
      </c>
      <c r="F30" s="64">
        <v>0</v>
      </c>
      <c r="G30" s="62">
        <v>0</v>
      </c>
      <c r="H30" s="62">
        <v>46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4">
        <v>0</v>
      </c>
      <c r="P30" s="314">
        <v>0</v>
      </c>
    </row>
    <row r="31" spans="1:16">
      <c r="A31" s="289">
        <v>5</v>
      </c>
      <c r="B31" s="315" t="s">
        <v>779</v>
      </c>
      <c r="C31" s="62">
        <v>68</v>
      </c>
      <c r="D31" s="62">
        <v>16</v>
      </c>
      <c r="E31" s="64">
        <v>0</v>
      </c>
      <c r="F31" s="64">
        <v>0</v>
      </c>
      <c r="G31" s="62">
        <v>2</v>
      </c>
      <c r="H31" s="62">
        <v>36</v>
      </c>
      <c r="I31" s="64">
        <v>0</v>
      </c>
      <c r="J31" s="64">
        <v>0</v>
      </c>
      <c r="K31" s="64">
        <v>0</v>
      </c>
      <c r="L31" s="64">
        <v>0</v>
      </c>
      <c r="M31" s="64">
        <v>0</v>
      </c>
      <c r="N31" s="64">
        <v>0</v>
      </c>
      <c r="O31" s="64">
        <v>0</v>
      </c>
      <c r="P31" s="314">
        <v>0</v>
      </c>
    </row>
    <row r="32" spans="1:16">
      <c r="A32" s="289">
        <v>6</v>
      </c>
      <c r="B32" s="315" t="s">
        <v>778</v>
      </c>
      <c r="C32" s="62">
        <v>2</v>
      </c>
      <c r="D32" s="62">
        <v>1</v>
      </c>
      <c r="E32" s="64">
        <v>0</v>
      </c>
      <c r="F32" s="64">
        <v>0</v>
      </c>
      <c r="G32" s="62">
        <v>0</v>
      </c>
      <c r="H32" s="62">
        <v>28</v>
      </c>
      <c r="I32" s="64">
        <v>0</v>
      </c>
      <c r="J32" s="64">
        <v>0</v>
      </c>
      <c r="K32" s="64">
        <v>0</v>
      </c>
      <c r="L32" s="64">
        <v>0</v>
      </c>
      <c r="M32" s="64">
        <v>0</v>
      </c>
      <c r="N32" s="64">
        <v>0</v>
      </c>
      <c r="O32" s="64">
        <v>0</v>
      </c>
      <c r="P32" s="314">
        <v>0</v>
      </c>
    </row>
    <row r="33" spans="1:16">
      <c r="A33" s="289">
        <v>7</v>
      </c>
      <c r="B33" s="315" t="s">
        <v>521</v>
      </c>
      <c r="C33" s="62">
        <v>26</v>
      </c>
      <c r="D33" s="62">
        <v>3</v>
      </c>
      <c r="E33" s="64">
        <v>0</v>
      </c>
      <c r="F33" s="64">
        <v>0</v>
      </c>
      <c r="G33" s="62">
        <v>1</v>
      </c>
      <c r="H33" s="62">
        <v>3</v>
      </c>
      <c r="I33" s="64">
        <v>0</v>
      </c>
      <c r="J33" s="64">
        <v>0</v>
      </c>
      <c r="K33" s="64">
        <v>0</v>
      </c>
      <c r="L33" s="64">
        <v>0</v>
      </c>
      <c r="M33" s="64">
        <v>0</v>
      </c>
      <c r="N33" s="64">
        <v>0</v>
      </c>
      <c r="O33" s="64">
        <v>0</v>
      </c>
      <c r="P33" s="314">
        <v>0</v>
      </c>
    </row>
    <row r="34" spans="1:16">
      <c r="A34" s="289">
        <v>8</v>
      </c>
      <c r="B34" s="315" t="s">
        <v>777</v>
      </c>
      <c r="C34" s="62">
        <v>0</v>
      </c>
      <c r="D34" s="62">
        <v>3</v>
      </c>
      <c r="E34" s="64">
        <v>0</v>
      </c>
      <c r="F34" s="64">
        <v>0</v>
      </c>
      <c r="G34" s="62">
        <v>0</v>
      </c>
      <c r="H34" s="62">
        <v>94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  <c r="N34" s="64">
        <v>0</v>
      </c>
      <c r="O34" s="64">
        <v>0</v>
      </c>
      <c r="P34" s="314">
        <v>0</v>
      </c>
    </row>
    <row r="35" spans="1:16">
      <c r="A35" s="289">
        <v>9</v>
      </c>
      <c r="B35" s="315" t="s">
        <v>776</v>
      </c>
      <c r="C35" s="62">
        <v>0</v>
      </c>
      <c r="D35" s="62">
        <v>16</v>
      </c>
      <c r="E35" s="64">
        <v>0</v>
      </c>
      <c r="F35" s="64">
        <v>0</v>
      </c>
      <c r="G35" s="62">
        <v>0</v>
      </c>
      <c r="H35" s="62">
        <v>30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314">
        <v>0</v>
      </c>
    </row>
    <row r="36" spans="1:16" ht="18" thickBot="1">
      <c r="A36" s="285">
        <v>10</v>
      </c>
      <c r="B36" s="313" t="s">
        <v>775</v>
      </c>
      <c r="C36" s="312">
        <v>13</v>
      </c>
      <c r="D36" s="312">
        <v>5</v>
      </c>
      <c r="E36" s="63">
        <v>0</v>
      </c>
      <c r="F36" s="63">
        <v>0</v>
      </c>
      <c r="G36" s="312">
        <v>0</v>
      </c>
      <c r="H36" s="312">
        <v>30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311">
        <v>0</v>
      </c>
    </row>
    <row r="37" spans="1:16">
      <c r="A37" s="298">
        <v>1</v>
      </c>
      <c r="B37" s="310" t="s">
        <v>774</v>
      </c>
      <c r="C37" s="309">
        <v>595</v>
      </c>
      <c r="D37" s="309">
        <v>670</v>
      </c>
      <c r="E37" s="309">
        <v>685</v>
      </c>
      <c r="F37" s="309">
        <v>562</v>
      </c>
      <c r="G37" s="309">
        <v>0</v>
      </c>
      <c r="H37" s="309">
        <v>23</v>
      </c>
      <c r="I37" s="308">
        <v>2250</v>
      </c>
      <c r="J37" s="308">
        <v>1963</v>
      </c>
      <c r="K37" s="308">
        <v>37</v>
      </c>
      <c r="L37" s="308">
        <v>1384</v>
      </c>
      <c r="M37" s="308">
        <v>463</v>
      </c>
      <c r="N37" s="308">
        <v>0</v>
      </c>
      <c r="O37" s="308">
        <v>0</v>
      </c>
      <c r="P37" s="307">
        <v>3</v>
      </c>
    </row>
    <row r="38" spans="1:16">
      <c r="A38" s="289">
        <v>2</v>
      </c>
      <c r="B38" s="304" t="s">
        <v>17</v>
      </c>
      <c r="C38" s="60">
        <v>44</v>
      </c>
      <c r="D38" s="60">
        <v>9</v>
      </c>
      <c r="E38" s="60">
        <v>23</v>
      </c>
      <c r="F38" s="60">
        <v>61</v>
      </c>
      <c r="G38" s="60">
        <v>0</v>
      </c>
      <c r="H38" s="60">
        <v>23</v>
      </c>
      <c r="I38" s="60"/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303">
        <v>0</v>
      </c>
    </row>
    <row r="39" spans="1:16">
      <c r="A39" s="289">
        <v>3</v>
      </c>
      <c r="B39" s="304" t="s">
        <v>773</v>
      </c>
      <c r="C39" s="60">
        <v>160</v>
      </c>
      <c r="D39" s="60">
        <v>74</v>
      </c>
      <c r="E39" s="60">
        <v>200</v>
      </c>
      <c r="F39" s="60">
        <v>0</v>
      </c>
      <c r="G39" s="60">
        <v>50</v>
      </c>
      <c r="H39" s="60">
        <v>44</v>
      </c>
      <c r="I39" s="60">
        <v>0</v>
      </c>
      <c r="J39" s="60">
        <v>0</v>
      </c>
      <c r="K39" s="60"/>
      <c r="L39" s="60">
        <v>0</v>
      </c>
      <c r="M39" s="60">
        <v>0</v>
      </c>
      <c r="N39" s="60">
        <v>0</v>
      </c>
      <c r="O39" s="60">
        <v>0</v>
      </c>
      <c r="P39" s="303">
        <v>0</v>
      </c>
    </row>
    <row r="40" spans="1:16">
      <c r="A40" s="305">
        <v>4</v>
      </c>
      <c r="B40" s="304" t="s">
        <v>772</v>
      </c>
      <c r="C40" s="60">
        <v>19</v>
      </c>
      <c r="D40" s="60">
        <v>5</v>
      </c>
      <c r="E40" s="60">
        <v>45</v>
      </c>
      <c r="F40" s="60">
        <v>45</v>
      </c>
      <c r="G40" s="60">
        <v>2</v>
      </c>
      <c r="H40" s="60">
        <v>31</v>
      </c>
      <c r="I40" s="60">
        <v>0</v>
      </c>
      <c r="J40" s="60">
        <v>0</v>
      </c>
      <c r="K40" s="60">
        <v>0</v>
      </c>
      <c r="L40" s="60">
        <v>0</v>
      </c>
      <c r="M40" s="60">
        <v>0</v>
      </c>
      <c r="N40" s="60">
        <v>0</v>
      </c>
      <c r="O40" s="60">
        <v>0</v>
      </c>
      <c r="P40" s="303">
        <v>0</v>
      </c>
    </row>
    <row r="41" spans="1:16" ht="33">
      <c r="A41" s="289">
        <v>5</v>
      </c>
      <c r="B41" s="304" t="s">
        <v>771</v>
      </c>
      <c r="C41" s="60">
        <v>14</v>
      </c>
      <c r="D41" s="60">
        <v>4</v>
      </c>
      <c r="E41" s="60">
        <v>2</v>
      </c>
      <c r="F41" s="60">
        <v>11</v>
      </c>
      <c r="G41" s="60">
        <v>0</v>
      </c>
      <c r="H41" s="60">
        <v>31</v>
      </c>
      <c r="I41" s="60">
        <v>0</v>
      </c>
      <c r="J41" s="60">
        <v>0</v>
      </c>
      <c r="K41" s="60">
        <v>0</v>
      </c>
      <c r="L41" s="60">
        <v>0</v>
      </c>
      <c r="M41" s="60">
        <v>0</v>
      </c>
      <c r="N41" s="60">
        <v>0</v>
      </c>
      <c r="O41" s="60">
        <v>0</v>
      </c>
      <c r="P41" s="303">
        <v>0</v>
      </c>
    </row>
    <row r="42" spans="1:16">
      <c r="A42" s="289">
        <v>6</v>
      </c>
      <c r="B42" s="304" t="s">
        <v>21</v>
      </c>
      <c r="C42" s="60">
        <v>17</v>
      </c>
      <c r="D42" s="60">
        <v>4</v>
      </c>
      <c r="E42" s="60">
        <v>54</v>
      </c>
      <c r="F42" s="60">
        <v>453</v>
      </c>
      <c r="G42" s="60">
        <v>4</v>
      </c>
      <c r="H42" s="60">
        <v>97</v>
      </c>
      <c r="I42" s="60">
        <v>0</v>
      </c>
      <c r="J42" s="60">
        <v>0</v>
      </c>
      <c r="K42" s="60">
        <v>0</v>
      </c>
      <c r="L42" s="60">
        <v>0</v>
      </c>
      <c r="M42" s="60">
        <v>0</v>
      </c>
      <c r="N42" s="60">
        <v>0</v>
      </c>
      <c r="O42" s="60">
        <v>0</v>
      </c>
      <c r="P42" s="303">
        <v>0</v>
      </c>
    </row>
    <row r="43" spans="1:16">
      <c r="A43" s="289">
        <v>7</v>
      </c>
      <c r="B43" s="304" t="s">
        <v>770</v>
      </c>
      <c r="C43" s="60">
        <v>89</v>
      </c>
      <c r="D43" s="60">
        <v>11</v>
      </c>
      <c r="E43" s="60">
        <v>35</v>
      </c>
      <c r="F43" s="60">
        <v>42</v>
      </c>
      <c r="G43" s="60">
        <v>2</v>
      </c>
      <c r="H43" s="60">
        <v>56</v>
      </c>
      <c r="I43" s="60">
        <v>1</v>
      </c>
      <c r="J43" s="60">
        <v>0</v>
      </c>
      <c r="K43" s="60">
        <v>0</v>
      </c>
      <c r="L43" s="60">
        <v>0</v>
      </c>
      <c r="M43" s="60">
        <v>0</v>
      </c>
      <c r="N43" s="60">
        <v>0</v>
      </c>
      <c r="O43" s="60">
        <v>0</v>
      </c>
      <c r="P43" s="303">
        <v>0</v>
      </c>
    </row>
    <row r="44" spans="1:16">
      <c r="A44" s="289">
        <v>8</v>
      </c>
      <c r="B44" s="304" t="s">
        <v>769</v>
      </c>
      <c r="C44" s="60">
        <v>28</v>
      </c>
      <c r="D44" s="60">
        <v>8</v>
      </c>
      <c r="E44" s="60">
        <v>35</v>
      </c>
      <c r="F44" s="60">
        <v>35</v>
      </c>
      <c r="G44" s="60">
        <v>0</v>
      </c>
      <c r="H44" s="60">
        <v>21</v>
      </c>
      <c r="I44" s="60">
        <v>4</v>
      </c>
      <c r="J44" s="60">
        <v>2</v>
      </c>
      <c r="K44" s="60">
        <v>0</v>
      </c>
      <c r="L44" s="60">
        <v>0</v>
      </c>
      <c r="M44" s="60">
        <v>0</v>
      </c>
      <c r="N44" s="60">
        <v>0</v>
      </c>
      <c r="O44" s="60">
        <v>0</v>
      </c>
      <c r="P44" s="303">
        <v>0</v>
      </c>
    </row>
    <row r="45" spans="1:16">
      <c r="A45" s="289">
        <v>9</v>
      </c>
      <c r="B45" s="304" t="s">
        <v>768</v>
      </c>
      <c r="C45" s="60">
        <v>30</v>
      </c>
      <c r="D45" s="60">
        <v>3</v>
      </c>
      <c r="E45" s="60">
        <v>15</v>
      </c>
      <c r="F45" s="60">
        <v>26</v>
      </c>
      <c r="G45" s="60">
        <v>1</v>
      </c>
      <c r="H45" s="60">
        <v>39</v>
      </c>
      <c r="I45" s="60">
        <v>0</v>
      </c>
      <c r="J45" s="60">
        <v>0</v>
      </c>
      <c r="K45" s="60">
        <v>0</v>
      </c>
      <c r="L45" s="60">
        <v>0</v>
      </c>
      <c r="M45" s="60">
        <v>0</v>
      </c>
      <c r="N45" s="60">
        <v>0</v>
      </c>
      <c r="O45" s="60">
        <v>0</v>
      </c>
      <c r="P45" s="303">
        <v>0</v>
      </c>
    </row>
    <row r="46" spans="1:16">
      <c r="A46" s="289">
        <v>10</v>
      </c>
      <c r="B46" s="304" t="s">
        <v>767</v>
      </c>
      <c r="C46" s="60">
        <v>72</v>
      </c>
      <c r="D46" s="60">
        <v>48</v>
      </c>
      <c r="E46" s="60">
        <v>780</v>
      </c>
      <c r="F46" s="60">
        <v>950</v>
      </c>
      <c r="G46" s="60">
        <v>8</v>
      </c>
      <c r="H46" s="60">
        <v>152</v>
      </c>
      <c r="I46" s="60">
        <v>7</v>
      </c>
      <c r="J46" s="60">
        <v>8</v>
      </c>
      <c r="K46" s="60">
        <v>0</v>
      </c>
      <c r="L46" s="60">
        <v>0</v>
      </c>
      <c r="M46" s="60">
        <v>0</v>
      </c>
      <c r="N46" s="60">
        <v>0</v>
      </c>
      <c r="O46" s="60">
        <v>0</v>
      </c>
      <c r="P46" s="303">
        <v>0</v>
      </c>
    </row>
    <row r="47" spans="1:16">
      <c r="A47" s="289">
        <v>11</v>
      </c>
      <c r="B47" s="304" t="s">
        <v>766</v>
      </c>
      <c r="C47" s="60">
        <v>12</v>
      </c>
      <c r="D47" s="60">
        <v>0</v>
      </c>
      <c r="E47" s="60">
        <v>0</v>
      </c>
      <c r="F47" s="60">
        <v>15</v>
      </c>
      <c r="G47" s="60">
        <v>0</v>
      </c>
      <c r="H47" s="60">
        <v>18</v>
      </c>
      <c r="I47" s="60">
        <v>0</v>
      </c>
      <c r="J47" s="60">
        <v>0</v>
      </c>
      <c r="K47" s="60">
        <v>0</v>
      </c>
      <c r="L47" s="60">
        <v>0</v>
      </c>
      <c r="M47" s="60">
        <v>0</v>
      </c>
      <c r="N47" s="60">
        <v>0</v>
      </c>
      <c r="O47" s="60">
        <v>0</v>
      </c>
      <c r="P47" s="303">
        <v>0</v>
      </c>
    </row>
    <row r="48" spans="1:16">
      <c r="A48" s="305">
        <v>12</v>
      </c>
      <c r="B48" s="304" t="s">
        <v>765</v>
      </c>
      <c r="C48" s="60">
        <v>166</v>
      </c>
      <c r="D48" s="60">
        <v>25</v>
      </c>
      <c r="E48" s="60">
        <v>19</v>
      </c>
      <c r="F48" s="60">
        <v>75</v>
      </c>
      <c r="G48" s="60">
        <v>17</v>
      </c>
      <c r="H48" s="60">
        <v>99</v>
      </c>
      <c r="I48" s="60">
        <v>23</v>
      </c>
      <c r="J48" s="60">
        <v>0</v>
      </c>
      <c r="K48" s="60">
        <v>0</v>
      </c>
      <c r="L48" s="60">
        <v>0</v>
      </c>
      <c r="M48" s="60">
        <v>0</v>
      </c>
      <c r="N48" s="60">
        <v>0</v>
      </c>
      <c r="O48" s="60">
        <v>0</v>
      </c>
      <c r="P48" s="303">
        <v>0</v>
      </c>
    </row>
    <row r="49" spans="1:16">
      <c r="A49" s="289">
        <v>13</v>
      </c>
      <c r="B49" s="304" t="s">
        <v>764</v>
      </c>
      <c r="C49" s="60">
        <v>48</v>
      </c>
      <c r="D49" s="60">
        <v>15</v>
      </c>
      <c r="E49" s="60">
        <v>22</v>
      </c>
      <c r="F49" s="60">
        <v>53</v>
      </c>
      <c r="G49" s="60">
        <v>11</v>
      </c>
      <c r="H49" s="60">
        <v>38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60">
        <v>0</v>
      </c>
      <c r="P49" s="303">
        <v>0</v>
      </c>
    </row>
    <row r="50" spans="1:16">
      <c r="A50" s="289">
        <v>14</v>
      </c>
      <c r="B50" s="304" t="s">
        <v>763</v>
      </c>
      <c r="C50" s="60">
        <v>15</v>
      </c>
      <c r="D50" s="60">
        <v>1</v>
      </c>
      <c r="E50" s="60">
        <v>2</v>
      </c>
      <c r="F50" s="60">
        <v>56</v>
      </c>
      <c r="G50" s="60">
        <v>2</v>
      </c>
      <c r="H50" s="60">
        <v>16</v>
      </c>
      <c r="I50" s="60">
        <v>0</v>
      </c>
      <c r="J50" s="60">
        <v>0</v>
      </c>
      <c r="K50" s="60">
        <v>0</v>
      </c>
      <c r="L50" s="60">
        <v>0</v>
      </c>
      <c r="M50" s="60">
        <v>0</v>
      </c>
      <c r="N50" s="60">
        <v>0</v>
      </c>
      <c r="O50" s="60">
        <v>0</v>
      </c>
      <c r="P50" s="303">
        <v>0</v>
      </c>
    </row>
    <row r="51" spans="1:16">
      <c r="A51" s="289">
        <v>15</v>
      </c>
      <c r="B51" s="304" t="s">
        <v>762</v>
      </c>
      <c r="C51" s="60">
        <v>24</v>
      </c>
      <c r="D51" s="60">
        <v>3</v>
      </c>
      <c r="E51" s="60">
        <v>23</v>
      </c>
      <c r="F51" s="60">
        <v>37</v>
      </c>
      <c r="G51" s="60">
        <v>0</v>
      </c>
      <c r="H51" s="60">
        <v>13</v>
      </c>
      <c r="I51" s="60">
        <v>0</v>
      </c>
      <c r="J51" s="60">
        <v>0</v>
      </c>
      <c r="K51" s="60">
        <v>0</v>
      </c>
      <c r="L51" s="60">
        <v>0</v>
      </c>
      <c r="M51" s="60">
        <v>0</v>
      </c>
      <c r="N51" s="60">
        <v>0</v>
      </c>
      <c r="O51" s="60">
        <v>0</v>
      </c>
      <c r="P51" s="303">
        <v>0</v>
      </c>
    </row>
    <row r="52" spans="1:16">
      <c r="A52" s="289">
        <v>16</v>
      </c>
      <c r="B52" s="304" t="s">
        <v>761</v>
      </c>
      <c r="C52" s="60">
        <v>80</v>
      </c>
      <c r="D52" s="60">
        <v>4</v>
      </c>
      <c r="E52" s="60">
        <v>6</v>
      </c>
      <c r="F52" s="60">
        <v>46</v>
      </c>
      <c r="G52" s="60">
        <v>2</v>
      </c>
      <c r="H52" s="60">
        <v>53</v>
      </c>
      <c r="I52" s="60">
        <v>0</v>
      </c>
      <c r="J52" s="60">
        <v>0</v>
      </c>
      <c r="K52" s="60">
        <v>0</v>
      </c>
      <c r="L52" s="60">
        <v>0</v>
      </c>
      <c r="M52" s="60">
        <v>0</v>
      </c>
      <c r="N52" s="60" t="s">
        <v>760</v>
      </c>
      <c r="O52" s="60">
        <v>0</v>
      </c>
      <c r="P52" s="303">
        <v>0</v>
      </c>
    </row>
    <row r="53" spans="1:16">
      <c r="A53" s="305">
        <v>17</v>
      </c>
      <c r="B53" s="304" t="s">
        <v>759</v>
      </c>
      <c r="C53" s="60">
        <v>60</v>
      </c>
      <c r="D53" s="60">
        <v>5</v>
      </c>
      <c r="E53" s="60">
        <v>180</v>
      </c>
      <c r="F53" s="60">
        <v>3</v>
      </c>
      <c r="G53" s="60">
        <v>1</v>
      </c>
      <c r="H53" s="60">
        <v>38</v>
      </c>
      <c r="I53" s="60">
        <v>2</v>
      </c>
      <c r="J53" s="60">
        <v>2</v>
      </c>
      <c r="K53" s="60">
        <v>0</v>
      </c>
      <c r="L53" s="60">
        <v>0</v>
      </c>
      <c r="M53" s="60">
        <v>0</v>
      </c>
      <c r="N53" s="60">
        <v>0</v>
      </c>
      <c r="O53" s="60">
        <v>0</v>
      </c>
      <c r="P53" s="303">
        <v>0</v>
      </c>
    </row>
    <row r="54" spans="1:16">
      <c r="A54" s="289">
        <v>18</v>
      </c>
      <c r="B54" s="304" t="s">
        <v>700</v>
      </c>
      <c r="C54" s="60">
        <v>34</v>
      </c>
      <c r="D54" s="60">
        <v>3</v>
      </c>
      <c r="E54" s="60">
        <v>17</v>
      </c>
      <c r="F54" s="60">
        <v>6</v>
      </c>
      <c r="G54" s="60">
        <v>4</v>
      </c>
      <c r="H54" s="60">
        <v>40</v>
      </c>
      <c r="I54" s="60">
        <v>0</v>
      </c>
      <c r="J54" s="60">
        <v>0</v>
      </c>
      <c r="K54" s="60">
        <v>0</v>
      </c>
      <c r="L54" s="60">
        <v>0</v>
      </c>
      <c r="M54" s="60">
        <v>0</v>
      </c>
      <c r="N54" s="60">
        <v>0</v>
      </c>
      <c r="O54" s="60">
        <v>0</v>
      </c>
      <c r="P54" s="303">
        <v>0</v>
      </c>
    </row>
    <row r="55" spans="1:16">
      <c r="A55" s="305">
        <v>19</v>
      </c>
      <c r="B55" s="304" t="s">
        <v>758</v>
      </c>
      <c r="C55" s="60">
        <v>81</v>
      </c>
      <c r="D55" s="60">
        <v>23</v>
      </c>
      <c r="E55" s="60">
        <v>72</v>
      </c>
      <c r="F55" s="60">
        <v>0</v>
      </c>
      <c r="G55" s="60">
        <v>0</v>
      </c>
      <c r="H55" s="60">
        <v>94</v>
      </c>
      <c r="I55" s="60">
        <v>0</v>
      </c>
      <c r="J55" s="60">
        <v>0</v>
      </c>
      <c r="K55" s="60">
        <v>0</v>
      </c>
      <c r="L55" s="60">
        <v>0</v>
      </c>
      <c r="M55" s="60">
        <v>0</v>
      </c>
      <c r="N55" s="60">
        <v>0</v>
      </c>
      <c r="O55" s="60">
        <v>0</v>
      </c>
      <c r="P55" s="303">
        <v>0</v>
      </c>
    </row>
    <row r="56" spans="1:16">
      <c r="A56" s="305">
        <v>20</v>
      </c>
      <c r="B56" s="304" t="s">
        <v>757</v>
      </c>
      <c r="C56" s="60">
        <v>7</v>
      </c>
      <c r="D56" s="60">
        <v>1</v>
      </c>
      <c r="E56" s="60">
        <v>0</v>
      </c>
      <c r="F56" s="60">
        <v>40</v>
      </c>
      <c r="G56" s="60">
        <v>0</v>
      </c>
      <c r="H56" s="60">
        <v>6</v>
      </c>
      <c r="I56" s="60">
        <v>0</v>
      </c>
      <c r="J56" s="60">
        <v>0</v>
      </c>
      <c r="K56" s="60">
        <v>0</v>
      </c>
      <c r="L56" s="60">
        <v>0</v>
      </c>
      <c r="M56" s="60">
        <v>0</v>
      </c>
      <c r="N56" s="60">
        <v>0</v>
      </c>
      <c r="O56" s="60">
        <v>0</v>
      </c>
      <c r="P56" s="303">
        <v>0</v>
      </c>
    </row>
    <row r="57" spans="1:16">
      <c r="A57" s="305">
        <v>21</v>
      </c>
      <c r="B57" s="304" t="s">
        <v>756</v>
      </c>
      <c r="C57" s="60">
        <v>96</v>
      </c>
      <c r="D57" s="60">
        <v>94</v>
      </c>
      <c r="E57" s="60">
        <v>53</v>
      </c>
      <c r="F57" s="60">
        <v>56</v>
      </c>
      <c r="G57" s="60">
        <v>58</v>
      </c>
      <c r="H57" s="60">
        <v>162</v>
      </c>
      <c r="I57" s="60">
        <v>0</v>
      </c>
      <c r="J57" s="60">
        <v>0</v>
      </c>
      <c r="K57" s="60">
        <v>0</v>
      </c>
      <c r="L57" s="60">
        <v>0</v>
      </c>
      <c r="M57" s="60">
        <v>0</v>
      </c>
      <c r="N57" s="60">
        <v>0</v>
      </c>
      <c r="O57" s="60">
        <v>0</v>
      </c>
      <c r="P57" s="303">
        <v>0</v>
      </c>
    </row>
    <row r="58" spans="1:16">
      <c r="A58" s="305">
        <v>22</v>
      </c>
      <c r="B58" s="304" t="s">
        <v>755</v>
      </c>
      <c r="C58" s="60">
        <v>10</v>
      </c>
      <c r="D58" s="60">
        <v>0</v>
      </c>
      <c r="E58" s="60">
        <v>0</v>
      </c>
      <c r="F58" s="60">
        <v>0</v>
      </c>
      <c r="G58" s="60">
        <v>0</v>
      </c>
      <c r="H58" s="60">
        <v>0</v>
      </c>
      <c r="I58" s="60">
        <v>0</v>
      </c>
      <c r="J58" s="60">
        <v>0</v>
      </c>
      <c r="K58" s="60">
        <v>0</v>
      </c>
      <c r="L58" s="60">
        <v>0</v>
      </c>
      <c r="M58" s="60">
        <v>0</v>
      </c>
      <c r="N58" s="60">
        <v>0</v>
      </c>
      <c r="O58" s="60">
        <v>0</v>
      </c>
      <c r="P58" s="303">
        <v>0</v>
      </c>
    </row>
    <row r="59" spans="1:16">
      <c r="A59" s="305">
        <v>23</v>
      </c>
      <c r="B59" s="304" t="s">
        <v>754</v>
      </c>
      <c r="C59" s="60">
        <v>34</v>
      </c>
      <c r="D59" s="60">
        <v>4</v>
      </c>
      <c r="E59" s="60">
        <v>50</v>
      </c>
      <c r="F59" s="60">
        <v>10</v>
      </c>
      <c r="G59" s="60">
        <v>2</v>
      </c>
      <c r="H59" s="60">
        <v>31</v>
      </c>
      <c r="I59" s="60">
        <v>0</v>
      </c>
      <c r="J59" s="60">
        <v>0</v>
      </c>
      <c r="K59" s="60">
        <v>0</v>
      </c>
      <c r="L59" s="60">
        <v>0</v>
      </c>
      <c r="M59" s="60">
        <v>0</v>
      </c>
      <c r="N59" s="60">
        <v>0</v>
      </c>
      <c r="O59" s="60">
        <v>0</v>
      </c>
      <c r="P59" s="303">
        <v>0</v>
      </c>
    </row>
    <row r="60" spans="1:16">
      <c r="A60" s="305">
        <v>24</v>
      </c>
      <c r="B60" s="304" t="s">
        <v>753</v>
      </c>
      <c r="C60" s="306">
        <v>41</v>
      </c>
      <c r="D60" s="306">
        <v>11</v>
      </c>
      <c r="E60" s="306">
        <v>65</v>
      </c>
      <c r="F60" s="306">
        <v>50</v>
      </c>
      <c r="G60" s="306">
        <v>3</v>
      </c>
      <c r="H60" s="306">
        <v>67</v>
      </c>
      <c r="I60" s="60">
        <v>0</v>
      </c>
      <c r="J60" s="60">
        <v>0</v>
      </c>
      <c r="K60" s="60">
        <v>0</v>
      </c>
      <c r="L60" s="60">
        <v>0</v>
      </c>
      <c r="M60" s="60">
        <v>0</v>
      </c>
      <c r="N60" s="60">
        <v>0</v>
      </c>
      <c r="O60" s="60">
        <v>0</v>
      </c>
      <c r="P60" s="303">
        <v>0</v>
      </c>
    </row>
    <row r="61" spans="1:16">
      <c r="A61" s="305">
        <v>25</v>
      </c>
      <c r="B61" s="304" t="s">
        <v>752</v>
      </c>
      <c r="C61" s="60">
        <v>56</v>
      </c>
      <c r="D61" s="60">
        <v>5</v>
      </c>
      <c r="E61" s="60">
        <v>27</v>
      </c>
      <c r="F61" s="60">
        <v>21</v>
      </c>
      <c r="G61" s="60">
        <v>4</v>
      </c>
      <c r="H61" s="60">
        <v>36</v>
      </c>
      <c r="I61" s="60">
        <v>3</v>
      </c>
      <c r="J61" s="60">
        <v>3</v>
      </c>
      <c r="K61" s="60">
        <v>0</v>
      </c>
      <c r="L61" s="60">
        <v>0</v>
      </c>
      <c r="M61" s="60">
        <v>0</v>
      </c>
      <c r="N61" s="60">
        <v>0</v>
      </c>
      <c r="O61" s="60">
        <v>0</v>
      </c>
      <c r="P61" s="303">
        <v>0</v>
      </c>
    </row>
    <row r="62" spans="1:16">
      <c r="A62" s="289">
        <v>26</v>
      </c>
      <c r="B62" s="304" t="s">
        <v>751</v>
      </c>
      <c r="C62" s="60">
        <v>29</v>
      </c>
      <c r="D62" s="60">
        <v>9</v>
      </c>
      <c r="E62" s="60">
        <v>86</v>
      </c>
      <c r="F62" s="60">
        <v>320</v>
      </c>
      <c r="G62" s="60">
        <v>4</v>
      </c>
      <c r="H62" s="60">
        <v>85</v>
      </c>
      <c r="I62" s="60">
        <v>2</v>
      </c>
      <c r="J62" s="60">
        <v>12</v>
      </c>
      <c r="K62" s="60">
        <v>0</v>
      </c>
      <c r="L62" s="60">
        <v>0</v>
      </c>
      <c r="M62" s="60">
        <v>0</v>
      </c>
      <c r="N62" s="60">
        <v>0</v>
      </c>
      <c r="O62" s="60">
        <v>0</v>
      </c>
      <c r="P62" s="303">
        <v>0</v>
      </c>
    </row>
    <row r="63" spans="1:16">
      <c r="A63" s="289">
        <v>27</v>
      </c>
      <c r="B63" s="304" t="s">
        <v>750</v>
      </c>
      <c r="C63" s="60">
        <v>51</v>
      </c>
      <c r="D63" s="60">
        <v>7</v>
      </c>
      <c r="E63" s="60">
        <v>210</v>
      </c>
      <c r="F63" s="60">
        <v>94</v>
      </c>
      <c r="G63" s="60">
        <v>14</v>
      </c>
      <c r="H63" s="60">
        <v>176</v>
      </c>
      <c r="I63" s="60">
        <v>9</v>
      </c>
      <c r="J63" s="60">
        <v>9</v>
      </c>
      <c r="K63" s="60">
        <v>0</v>
      </c>
      <c r="L63" s="60">
        <v>0</v>
      </c>
      <c r="M63" s="60">
        <v>0</v>
      </c>
      <c r="N63" s="60">
        <v>0</v>
      </c>
      <c r="O63" s="60">
        <v>0</v>
      </c>
      <c r="P63" s="303">
        <v>0</v>
      </c>
    </row>
    <row r="64" spans="1:16" ht="18" thickBot="1">
      <c r="A64" s="302">
        <v>28</v>
      </c>
      <c r="B64" s="301" t="s">
        <v>749</v>
      </c>
      <c r="C64" s="300">
        <v>3</v>
      </c>
      <c r="D64" s="300">
        <v>2</v>
      </c>
      <c r="E64" s="300">
        <v>5</v>
      </c>
      <c r="F64" s="300">
        <v>10</v>
      </c>
      <c r="G64" s="300">
        <v>2</v>
      </c>
      <c r="H64" s="300">
        <v>7</v>
      </c>
      <c r="I64" s="300">
        <v>0</v>
      </c>
      <c r="J64" s="300">
        <v>0</v>
      </c>
      <c r="K64" s="300">
        <v>0</v>
      </c>
      <c r="L64" s="300">
        <v>0</v>
      </c>
      <c r="M64" s="300">
        <v>0</v>
      </c>
      <c r="N64" s="300">
        <v>0</v>
      </c>
      <c r="O64" s="300">
        <v>0</v>
      </c>
      <c r="P64" s="299">
        <v>0</v>
      </c>
    </row>
    <row r="65" spans="1:16" s="237" customFormat="1" ht="24" customHeight="1">
      <c r="A65" s="298">
        <v>1</v>
      </c>
      <c r="B65" s="297" t="s">
        <v>748</v>
      </c>
      <c r="C65" s="296">
        <v>170</v>
      </c>
      <c r="D65" s="296">
        <v>46</v>
      </c>
      <c r="E65" s="296">
        <v>120</v>
      </c>
      <c r="F65" s="296">
        <v>120</v>
      </c>
      <c r="G65" s="296">
        <v>688</v>
      </c>
      <c r="H65" s="296">
        <v>70</v>
      </c>
      <c r="I65" s="296">
        <v>180</v>
      </c>
      <c r="J65" s="296">
        <v>170</v>
      </c>
      <c r="K65" s="296">
        <v>218</v>
      </c>
      <c r="L65" s="296">
        <v>580</v>
      </c>
      <c r="M65" s="296">
        <v>380</v>
      </c>
      <c r="N65" s="296">
        <v>0</v>
      </c>
      <c r="O65" s="296">
        <v>18</v>
      </c>
      <c r="P65" s="295">
        <v>4</v>
      </c>
    </row>
    <row r="66" spans="1:16">
      <c r="A66" s="289">
        <v>2</v>
      </c>
      <c r="B66" s="290" t="s">
        <v>747</v>
      </c>
      <c r="C66" s="287">
        <v>26</v>
      </c>
      <c r="D66" s="287">
        <v>9</v>
      </c>
      <c r="E66" s="287">
        <v>29</v>
      </c>
      <c r="F66" s="287">
        <v>45</v>
      </c>
      <c r="G66" s="287">
        <v>5</v>
      </c>
      <c r="H66" s="287">
        <v>4</v>
      </c>
      <c r="I66" s="287">
        <v>9</v>
      </c>
      <c r="J66" s="287">
        <v>0</v>
      </c>
      <c r="K66" s="287">
        <v>0</v>
      </c>
      <c r="L66" s="287">
        <v>0</v>
      </c>
      <c r="M66" s="287">
        <v>0</v>
      </c>
      <c r="N66" s="287">
        <v>0</v>
      </c>
      <c r="O66" s="287">
        <v>0</v>
      </c>
      <c r="P66" s="286">
        <v>0</v>
      </c>
    </row>
    <row r="67" spans="1:16">
      <c r="A67" s="289">
        <v>3</v>
      </c>
      <c r="B67" s="290" t="s">
        <v>746</v>
      </c>
      <c r="C67" s="287">
        <v>1</v>
      </c>
      <c r="D67" s="287">
        <v>3</v>
      </c>
      <c r="E67" s="287">
        <v>0</v>
      </c>
      <c r="F67" s="287">
        <v>0</v>
      </c>
      <c r="G67" s="287">
        <v>0</v>
      </c>
      <c r="H67" s="287">
        <v>4</v>
      </c>
      <c r="I67" s="287">
        <v>0</v>
      </c>
      <c r="J67" s="287">
        <v>0</v>
      </c>
      <c r="K67" s="287">
        <v>0</v>
      </c>
      <c r="L67" s="287">
        <v>0</v>
      </c>
      <c r="M67" s="287">
        <v>0</v>
      </c>
      <c r="N67" s="287">
        <v>0</v>
      </c>
      <c r="O67" s="287">
        <v>0</v>
      </c>
      <c r="P67" s="286">
        <v>0</v>
      </c>
    </row>
    <row r="68" spans="1:16">
      <c r="A68" s="289">
        <v>4</v>
      </c>
      <c r="B68" s="290" t="s">
        <v>745</v>
      </c>
      <c r="C68" s="292">
        <v>7</v>
      </c>
      <c r="D68" s="292">
        <v>1</v>
      </c>
      <c r="E68" s="292">
        <v>5</v>
      </c>
      <c r="F68" s="292">
        <v>5</v>
      </c>
      <c r="G68" s="292">
        <v>4</v>
      </c>
      <c r="H68" s="292">
        <v>9</v>
      </c>
      <c r="I68" s="294">
        <v>10</v>
      </c>
      <c r="J68" s="292">
        <v>10</v>
      </c>
      <c r="K68" s="292">
        <v>0</v>
      </c>
      <c r="L68" s="292">
        <v>1</v>
      </c>
      <c r="M68" s="292">
        <v>1</v>
      </c>
      <c r="N68" s="292">
        <v>1</v>
      </c>
      <c r="O68" s="292">
        <v>0</v>
      </c>
      <c r="P68" s="291">
        <v>0</v>
      </c>
    </row>
    <row r="69" spans="1:16">
      <c r="A69" s="289">
        <v>5</v>
      </c>
      <c r="B69" s="290" t="s">
        <v>608</v>
      </c>
      <c r="C69" s="287">
        <v>6</v>
      </c>
      <c r="D69" s="287">
        <v>1</v>
      </c>
      <c r="E69" s="287">
        <v>0</v>
      </c>
      <c r="F69" s="287">
        <v>4</v>
      </c>
      <c r="G69" s="287">
        <v>0</v>
      </c>
      <c r="H69" s="287">
        <v>14</v>
      </c>
      <c r="I69" s="287">
        <v>0</v>
      </c>
      <c r="J69" s="287">
        <v>0</v>
      </c>
      <c r="K69" s="287">
        <v>0</v>
      </c>
      <c r="L69" s="287">
        <v>0</v>
      </c>
      <c r="M69" s="287">
        <v>0</v>
      </c>
      <c r="N69" s="287">
        <v>0</v>
      </c>
      <c r="O69" s="287">
        <v>0</v>
      </c>
      <c r="P69" s="286">
        <v>0</v>
      </c>
    </row>
    <row r="70" spans="1:16">
      <c r="A70" s="289">
        <v>6</v>
      </c>
      <c r="B70" s="290" t="s">
        <v>744</v>
      </c>
      <c r="C70" s="287">
        <v>8</v>
      </c>
      <c r="D70" s="287">
        <v>6</v>
      </c>
      <c r="E70" s="287">
        <v>10</v>
      </c>
      <c r="F70" s="287">
        <v>50</v>
      </c>
      <c r="G70" s="287">
        <v>5</v>
      </c>
      <c r="H70" s="287">
        <v>10</v>
      </c>
      <c r="I70" s="287">
        <v>12</v>
      </c>
      <c r="J70" s="287">
        <v>12</v>
      </c>
      <c r="K70" s="287">
        <v>0</v>
      </c>
      <c r="L70" s="287">
        <v>0</v>
      </c>
      <c r="M70" s="287">
        <v>0</v>
      </c>
      <c r="N70" s="287">
        <v>0</v>
      </c>
      <c r="O70" s="287">
        <v>0</v>
      </c>
      <c r="P70" s="286">
        <v>0</v>
      </c>
    </row>
    <row r="71" spans="1:16">
      <c r="A71" s="289">
        <v>7</v>
      </c>
      <c r="B71" s="290" t="s">
        <v>743</v>
      </c>
      <c r="C71" s="287">
        <v>11</v>
      </c>
      <c r="D71" s="287">
        <v>6</v>
      </c>
      <c r="E71" s="287">
        <v>0</v>
      </c>
      <c r="F71" s="287">
        <v>0</v>
      </c>
      <c r="G71" s="287">
        <v>14</v>
      </c>
      <c r="H71" s="287">
        <v>2</v>
      </c>
      <c r="I71" s="287">
        <v>0</v>
      </c>
      <c r="J71" s="287">
        <v>0</v>
      </c>
      <c r="K71" s="287">
        <v>0</v>
      </c>
      <c r="L71" s="287">
        <v>0</v>
      </c>
      <c r="M71" s="287">
        <v>0</v>
      </c>
      <c r="N71" s="287">
        <v>0</v>
      </c>
      <c r="O71" s="287">
        <v>0</v>
      </c>
      <c r="P71" s="286">
        <v>0</v>
      </c>
    </row>
    <row r="72" spans="1:16">
      <c r="A72" s="289">
        <v>8</v>
      </c>
      <c r="B72" s="290" t="s">
        <v>742</v>
      </c>
      <c r="C72" s="287">
        <v>5</v>
      </c>
      <c r="D72" s="287">
        <v>0</v>
      </c>
      <c r="E72" s="287">
        <v>3</v>
      </c>
      <c r="F72" s="287">
        <v>37</v>
      </c>
      <c r="G72" s="287">
        <v>0</v>
      </c>
      <c r="H72" s="287">
        <v>0</v>
      </c>
      <c r="I72" s="287">
        <v>0</v>
      </c>
      <c r="J72" s="287">
        <v>0</v>
      </c>
      <c r="K72" s="287">
        <v>0</v>
      </c>
      <c r="L72" s="287">
        <v>0</v>
      </c>
      <c r="M72" s="287">
        <v>0</v>
      </c>
      <c r="N72" s="287">
        <v>0</v>
      </c>
      <c r="O72" s="287">
        <v>0</v>
      </c>
      <c r="P72" s="286">
        <v>0</v>
      </c>
    </row>
    <row r="73" spans="1:16">
      <c r="A73" s="289">
        <v>9</v>
      </c>
      <c r="B73" s="290" t="s">
        <v>741</v>
      </c>
      <c r="C73" s="287">
        <v>1</v>
      </c>
      <c r="D73" s="287">
        <v>0</v>
      </c>
      <c r="E73" s="287">
        <v>0</v>
      </c>
      <c r="F73" s="287">
        <v>0</v>
      </c>
      <c r="G73" s="287">
        <v>0</v>
      </c>
      <c r="H73" s="287">
        <v>0</v>
      </c>
      <c r="I73" s="287">
        <v>0</v>
      </c>
      <c r="J73" s="287">
        <v>0</v>
      </c>
      <c r="K73" s="287">
        <v>0</v>
      </c>
      <c r="L73" s="287">
        <v>0</v>
      </c>
      <c r="M73" s="287">
        <v>0</v>
      </c>
      <c r="N73" s="287">
        <v>0</v>
      </c>
      <c r="O73" s="287">
        <v>0</v>
      </c>
      <c r="P73" s="286">
        <v>0</v>
      </c>
    </row>
    <row r="74" spans="1:16">
      <c r="A74" s="289">
        <v>10</v>
      </c>
      <c r="B74" s="290" t="s">
        <v>740</v>
      </c>
      <c r="C74" s="287">
        <v>7</v>
      </c>
      <c r="D74" s="287">
        <v>1</v>
      </c>
      <c r="E74" s="287">
        <v>0</v>
      </c>
      <c r="F74" s="287">
        <v>4</v>
      </c>
      <c r="G74" s="287">
        <v>4</v>
      </c>
      <c r="H74" s="287">
        <v>0</v>
      </c>
      <c r="I74" s="287">
        <v>10</v>
      </c>
      <c r="J74" s="287">
        <v>10</v>
      </c>
      <c r="K74" s="287">
        <v>0</v>
      </c>
      <c r="L74" s="287">
        <v>0</v>
      </c>
      <c r="M74" s="287">
        <v>0</v>
      </c>
      <c r="N74" s="287">
        <v>0</v>
      </c>
      <c r="O74" s="287">
        <v>0</v>
      </c>
      <c r="P74" s="286">
        <v>0</v>
      </c>
    </row>
    <row r="75" spans="1:16">
      <c r="A75" s="289">
        <v>11</v>
      </c>
      <c r="B75" s="290" t="s">
        <v>739</v>
      </c>
      <c r="C75" s="287">
        <v>3</v>
      </c>
      <c r="D75" s="287">
        <v>1</v>
      </c>
      <c r="E75" s="287">
        <v>3</v>
      </c>
      <c r="F75" s="287">
        <v>51</v>
      </c>
      <c r="G75" s="287">
        <v>2</v>
      </c>
      <c r="H75" s="287">
        <v>60</v>
      </c>
      <c r="I75" s="287">
        <v>7</v>
      </c>
      <c r="J75" s="287">
        <v>7</v>
      </c>
      <c r="K75" s="287">
        <v>0</v>
      </c>
      <c r="L75" s="287">
        <v>0</v>
      </c>
      <c r="M75" s="287">
        <v>0</v>
      </c>
      <c r="N75" s="287">
        <v>0</v>
      </c>
      <c r="O75" s="287">
        <v>0</v>
      </c>
      <c r="P75" s="286">
        <v>0</v>
      </c>
    </row>
    <row r="76" spans="1:16">
      <c r="A76" s="289">
        <v>12</v>
      </c>
      <c r="B76" s="290" t="s">
        <v>738</v>
      </c>
      <c r="C76" s="293">
        <v>8</v>
      </c>
      <c r="D76" s="293">
        <v>5</v>
      </c>
      <c r="E76" s="293">
        <v>13</v>
      </c>
      <c r="F76" s="293">
        <v>30</v>
      </c>
      <c r="G76" s="293">
        <v>2</v>
      </c>
      <c r="H76" s="293">
        <v>8</v>
      </c>
      <c r="I76" s="293">
        <v>1</v>
      </c>
      <c r="J76" s="293">
        <v>1</v>
      </c>
      <c r="K76" s="293">
        <v>0</v>
      </c>
      <c r="L76" s="293">
        <v>0</v>
      </c>
      <c r="M76" s="293">
        <v>0</v>
      </c>
      <c r="N76" s="293">
        <v>0</v>
      </c>
      <c r="O76" s="293">
        <v>0</v>
      </c>
      <c r="P76" s="286">
        <v>0</v>
      </c>
    </row>
    <row r="77" spans="1:16">
      <c r="A77" s="289">
        <v>13</v>
      </c>
      <c r="B77" s="290" t="s">
        <v>737</v>
      </c>
      <c r="C77" s="287">
        <v>22</v>
      </c>
      <c r="D77" s="287">
        <v>7</v>
      </c>
      <c r="E77" s="287">
        <v>20</v>
      </c>
      <c r="F77" s="287">
        <v>15</v>
      </c>
      <c r="G77" s="287">
        <v>8</v>
      </c>
      <c r="H77" s="287">
        <v>5</v>
      </c>
      <c r="I77" s="287">
        <v>6</v>
      </c>
      <c r="J77" s="287">
        <v>0</v>
      </c>
      <c r="K77" s="287">
        <v>0</v>
      </c>
      <c r="L77" s="287">
        <v>1</v>
      </c>
      <c r="M77" s="287">
        <v>0</v>
      </c>
      <c r="N77" s="287">
        <v>1</v>
      </c>
      <c r="O77" s="287">
        <v>0</v>
      </c>
      <c r="P77" s="286">
        <v>0</v>
      </c>
    </row>
    <row r="78" spans="1:16">
      <c r="A78" s="289">
        <v>14</v>
      </c>
      <c r="B78" s="290" t="s">
        <v>736</v>
      </c>
      <c r="C78" s="287">
        <v>2</v>
      </c>
      <c r="D78" s="287">
        <v>2</v>
      </c>
      <c r="E78" s="287">
        <v>0</v>
      </c>
      <c r="F78" s="287">
        <v>4</v>
      </c>
      <c r="G78" s="287">
        <v>1</v>
      </c>
      <c r="H78" s="287">
        <v>36</v>
      </c>
      <c r="I78" s="287">
        <v>1</v>
      </c>
      <c r="J78" s="287">
        <v>1</v>
      </c>
      <c r="K78" s="287">
        <v>0</v>
      </c>
      <c r="L78" s="287">
        <v>0</v>
      </c>
      <c r="M78" s="287">
        <v>0</v>
      </c>
      <c r="N78" s="287">
        <v>0</v>
      </c>
      <c r="O78" s="287">
        <v>0</v>
      </c>
      <c r="P78" s="286">
        <v>0</v>
      </c>
    </row>
    <row r="79" spans="1:16">
      <c r="A79" s="289">
        <v>15</v>
      </c>
      <c r="B79" s="290" t="s">
        <v>735</v>
      </c>
      <c r="C79" s="287">
        <v>17</v>
      </c>
      <c r="D79" s="287">
        <v>4</v>
      </c>
      <c r="E79" s="287">
        <v>13</v>
      </c>
      <c r="F79" s="287">
        <v>0</v>
      </c>
      <c r="G79" s="287">
        <v>9</v>
      </c>
      <c r="H79" s="287">
        <v>0</v>
      </c>
      <c r="I79" s="287">
        <v>0</v>
      </c>
      <c r="J79" s="287">
        <v>0</v>
      </c>
      <c r="K79" s="287">
        <v>0</v>
      </c>
      <c r="L79" s="287">
        <v>0</v>
      </c>
      <c r="M79" s="287">
        <v>0</v>
      </c>
      <c r="N79" s="287">
        <v>0</v>
      </c>
      <c r="O79" s="287">
        <v>0</v>
      </c>
      <c r="P79" s="286">
        <v>0</v>
      </c>
    </row>
    <row r="80" spans="1:16">
      <c r="A80" s="289">
        <v>16</v>
      </c>
      <c r="B80" s="290" t="s">
        <v>734</v>
      </c>
      <c r="C80" s="287">
        <v>40</v>
      </c>
      <c r="D80" s="287">
        <v>20</v>
      </c>
      <c r="E80" s="287">
        <v>320</v>
      </c>
      <c r="F80" s="287">
        <v>860</v>
      </c>
      <c r="G80" s="287">
        <v>30</v>
      </c>
      <c r="H80" s="287">
        <v>342</v>
      </c>
      <c r="I80" s="287">
        <v>112</v>
      </c>
      <c r="J80" s="287">
        <v>70</v>
      </c>
      <c r="K80" s="287">
        <v>0</v>
      </c>
      <c r="L80" s="287">
        <v>0</v>
      </c>
      <c r="M80" s="287">
        <v>0</v>
      </c>
      <c r="N80" s="287">
        <v>0</v>
      </c>
      <c r="O80" s="287">
        <v>0</v>
      </c>
      <c r="P80" s="286">
        <v>0</v>
      </c>
    </row>
    <row r="81" spans="1:16">
      <c r="A81" s="289">
        <v>17</v>
      </c>
      <c r="B81" s="290" t="s">
        <v>733</v>
      </c>
      <c r="C81" s="287">
        <v>82</v>
      </c>
      <c r="D81" s="287">
        <v>15</v>
      </c>
      <c r="E81" s="287">
        <v>43</v>
      </c>
      <c r="F81" s="287">
        <v>73</v>
      </c>
      <c r="G81" s="287">
        <v>16</v>
      </c>
      <c r="H81" s="287">
        <v>520</v>
      </c>
      <c r="I81" s="287">
        <v>5</v>
      </c>
      <c r="J81" s="287">
        <v>5</v>
      </c>
      <c r="K81" s="287">
        <v>0</v>
      </c>
      <c r="L81" s="287">
        <v>0</v>
      </c>
      <c r="M81" s="287">
        <v>0</v>
      </c>
      <c r="N81" s="287">
        <v>0</v>
      </c>
      <c r="O81" s="287">
        <v>0</v>
      </c>
      <c r="P81" s="286">
        <v>0</v>
      </c>
    </row>
    <row r="82" spans="1:16">
      <c r="A82" s="289">
        <v>18</v>
      </c>
      <c r="B82" s="290" t="s">
        <v>732</v>
      </c>
      <c r="C82" s="287">
        <v>25</v>
      </c>
      <c r="D82" s="287">
        <v>15</v>
      </c>
      <c r="E82" s="287">
        <v>40</v>
      </c>
      <c r="F82" s="287">
        <v>50</v>
      </c>
      <c r="G82" s="287">
        <v>15</v>
      </c>
      <c r="H82" s="287">
        <v>10</v>
      </c>
      <c r="I82" s="287">
        <v>0</v>
      </c>
      <c r="J82" s="287">
        <v>0</v>
      </c>
      <c r="K82" s="287">
        <v>0</v>
      </c>
      <c r="L82" s="287">
        <v>0</v>
      </c>
      <c r="M82" s="287">
        <v>0</v>
      </c>
      <c r="N82" s="287">
        <v>0</v>
      </c>
      <c r="O82" s="287">
        <v>0</v>
      </c>
      <c r="P82" s="286">
        <v>0</v>
      </c>
    </row>
    <row r="83" spans="1:16">
      <c r="A83" s="289">
        <v>19</v>
      </c>
      <c r="B83" s="290" t="s">
        <v>731</v>
      </c>
      <c r="C83" s="287">
        <v>13</v>
      </c>
      <c r="D83" s="287">
        <v>10</v>
      </c>
      <c r="E83" s="287">
        <v>30</v>
      </c>
      <c r="F83" s="287">
        <v>18</v>
      </c>
      <c r="G83" s="287">
        <v>0</v>
      </c>
      <c r="H83" s="287">
        <v>15</v>
      </c>
      <c r="I83" s="287">
        <v>0</v>
      </c>
      <c r="J83" s="287">
        <v>0</v>
      </c>
      <c r="K83" s="287">
        <v>0</v>
      </c>
      <c r="L83" s="287">
        <v>0</v>
      </c>
      <c r="M83" s="287">
        <v>0</v>
      </c>
      <c r="N83" s="287">
        <v>0</v>
      </c>
      <c r="O83" s="287">
        <v>0</v>
      </c>
      <c r="P83" s="286">
        <v>0</v>
      </c>
    </row>
    <row r="84" spans="1:16">
      <c r="A84" s="289">
        <v>20</v>
      </c>
      <c r="B84" s="290" t="s">
        <v>730</v>
      </c>
      <c r="C84" s="287">
        <v>4</v>
      </c>
      <c r="D84" s="287">
        <v>4</v>
      </c>
      <c r="E84" s="287">
        <v>10</v>
      </c>
      <c r="F84" s="287">
        <v>3</v>
      </c>
      <c r="G84" s="287">
        <v>0</v>
      </c>
      <c r="H84" s="287">
        <v>8</v>
      </c>
      <c r="I84" s="287">
        <v>5</v>
      </c>
      <c r="J84" s="287">
        <v>0</v>
      </c>
      <c r="K84" s="287">
        <v>0</v>
      </c>
      <c r="L84" s="287">
        <v>4</v>
      </c>
      <c r="M84" s="287">
        <v>2</v>
      </c>
      <c r="N84" s="287">
        <v>0</v>
      </c>
      <c r="O84" s="287">
        <v>0</v>
      </c>
      <c r="P84" s="286">
        <v>0</v>
      </c>
    </row>
    <row r="85" spans="1:16">
      <c r="A85" s="289">
        <v>21</v>
      </c>
      <c r="B85" s="290" t="s">
        <v>729</v>
      </c>
      <c r="C85" s="287">
        <v>1</v>
      </c>
      <c r="D85" s="287">
        <v>0</v>
      </c>
      <c r="E85" s="287">
        <v>0</v>
      </c>
      <c r="F85" s="287">
        <v>0</v>
      </c>
      <c r="G85" s="287">
        <v>0</v>
      </c>
      <c r="H85" s="287">
        <v>1</v>
      </c>
      <c r="I85" s="287">
        <v>0</v>
      </c>
      <c r="J85" s="287">
        <v>0</v>
      </c>
      <c r="K85" s="287">
        <v>0</v>
      </c>
      <c r="L85" s="287">
        <v>0</v>
      </c>
      <c r="M85" s="287">
        <v>0</v>
      </c>
      <c r="N85" s="287">
        <v>0</v>
      </c>
      <c r="O85" s="287">
        <v>0</v>
      </c>
      <c r="P85" s="286">
        <v>0</v>
      </c>
    </row>
    <row r="86" spans="1:16">
      <c r="A86" s="289">
        <v>22</v>
      </c>
      <c r="B86" s="290" t="s">
        <v>728</v>
      </c>
      <c r="C86" s="287">
        <v>3</v>
      </c>
      <c r="D86" s="287">
        <v>3</v>
      </c>
      <c r="E86" s="287">
        <v>0</v>
      </c>
      <c r="F86" s="287">
        <v>2</v>
      </c>
      <c r="G86" s="287">
        <v>2</v>
      </c>
      <c r="H86" s="287">
        <v>4</v>
      </c>
      <c r="I86" s="287">
        <v>0</v>
      </c>
      <c r="J86" s="287">
        <v>0</v>
      </c>
      <c r="K86" s="287">
        <v>0</v>
      </c>
      <c r="L86" s="287">
        <v>0</v>
      </c>
      <c r="M86" s="287">
        <v>0</v>
      </c>
      <c r="N86" s="287">
        <v>0</v>
      </c>
      <c r="O86" s="287">
        <v>0</v>
      </c>
      <c r="P86" s="286">
        <v>0</v>
      </c>
    </row>
    <row r="87" spans="1:16">
      <c r="A87" s="289">
        <v>23</v>
      </c>
      <c r="B87" s="290" t="s">
        <v>727</v>
      </c>
      <c r="C87" s="287">
        <v>4</v>
      </c>
      <c r="D87" s="287">
        <v>2</v>
      </c>
      <c r="E87" s="287">
        <v>4</v>
      </c>
      <c r="F87" s="287">
        <v>0</v>
      </c>
      <c r="G87" s="287">
        <v>0</v>
      </c>
      <c r="H87" s="287">
        <v>5</v>
      </c>
      <c r="I87" s="287">
        <v>0</v>
      </c>
      <c r="J87" s="287">
        <v>0</v>
      </c>
      <c r="K87" s="287">
        <v>0</v>
      </c>
      <c r="L87" s="287">
        <v>0</v>
      </c>
      <c r="M87" s="287">
        <v>0</v>
      </c>
      <c r="N87" s="287">
        <v>0</v>
      </c>
      <c r="O87" s="287">
        <v>0</v>
      </c>
      <c r="P87" s="286">
        <v>0</v>
      </c>
    </row>
    <row r="88" spans="1:16">
      <c r="A88" s="289">
        <v>24</v>
      </c>
      <c r="B88" s="290" t="s">
        <v>137</v>
      </c>
      <c r="C88" s="292">
        <v>6</v>
      </c>
      <c r="D88" s="292">
        <v>8</v>
      </c>
      <c r="E88" s="292">
        <v>0</v>
      </c>
      <c r="F88" s="292">
        <v>0</v>
      </c>
      <c r="G88" s="292">
        <v>0</v>
      </c>
      <c r="H88" s="292">
        <v>0</v>
      </c>
      <c r="I88" s="292">
        <v>0</v>
      </c>
      <c r="J88" s="292">
        <v>28</v>
      </c>
      <c r="K88" s="292">
        <v>0</v>
      </c>
      <c r="L88" s="292">
        <v>0</v>
      </c>
      <c r="M88" s="292">
        <v>0</v>
      </c>
      <c r="N88" s="292">
        <v>0</v>
      </c>
      <c r="O88" s="292">
        <v>0</v>
      </c>
      <c r="P88" s="291">
        <v>0</v>
      </c>
    </row>
    <row r="89" spans="1:16">
      <c r="A89" s="289">
        <v>25</v>
      </c>
      <c r="B89" s="290" t="s">
        <v>726</v>
      </c>
      <c r="C89" s="287">
        <v>3</v>
      </c>
      <c r="D89" s="287">
        <v>2</v>
      </c>
      <c r="E89" s="287">
        <v>0</v>
      </c>
      <c r="F89" s="287">
        <v>0</v>
      </c>
      <c r="G89" s="287">
        <v>0</v>
      </c>
      <c r="H89" s="287">
        <v>3</v>
      </c>
      <c r="I89" s="287">
        <v>5</v>
      </c>
      <c r="J89" s="287">
        <v>0</v>
      </c>
      <c r="K89" s="287">
        <v>0</v>
      </c>
      <c r="L89" s="287">
        <v>0</v>
      </c>
      <c r="M89" s="287">
        <v>0</v>
      </c>
      <c r="N89" s="287">
        <v>0</v>
      </c>
      <c r="O89" s="287">
        <v>0</v>
      </c>
      <c r="P89" s="286">
        <v>0</v>
      </c>
    </row>
    <row r="90" spans="1:16">
      <c r="A90" s="289">
        <v>26</v>
      </c>
      <c r="B90" s="290" t="s">
        <v>725</v>
      </c>
      <c r="C90" s="287">
        <v>24</v>
      </c>
      <c r="D90" s="287">
        <v>5</v>
      </c>
      <c r="E90" s="287">
        <v>0</v>
      </c>
      <c r="F90" s="287">
        <v>0</v>
      </c>
      <c r="G90" s="287">
        <v>0</v>
      </c>
      <c r="H90" s="287">
        <v>3</v>
      </c>
      <c r="I90" s="287">
        <v>6</v>
      </c>
      <c r="J90" s="287">
        <v>0</v>
      </c>
      <c r="K90" s="287">
        <v>0</v>
      </c>
      <c r="L90" s="287">
        <v>0</v>
      </c>
      <c r="M90" s="287">
        <v>0</v>
      </c>
      <c r="N90" s="287">
        <v>0</v>
      </c>
      <c r="O90" s="287">
        <v>0</v>
      </c>
      <c r="P90" s="286">
        <v>0</v>
      </c>
    </row>
    <row r="91" spans="1:16">
      <c r="A91" s="289">
        <v>27</v>
      </c>
      <c r="B91" s="290" t="s">
        <v>724</v>
      </c>
      <c r="C91" s="287">
        <v>15</v>
      </c>
      <c r="D91" s="287">
        <v>5</v>
      </c>
      <c r="E91" s="287">
        <v>40</v>
      </c>
      <c r="F91" s="287">
        <v>50</v>
      </c>
      <c r="G91" s="287">
        <v>5</v>
      </c>
      <c r="H91" s="287">
        <v>3</v>
      </c>
      <c r="I91" s="287">
        <v>2</v>
      </c>
      <c r="J91" s="287">
        <v>3</v>
      </c>
      <c r="K91" s="287">
        <v>0</v>
      </c>
      <c r="L91" s="287">
        <v>0</v>
      </c>
      <c r="M91" s="287">
        <v>0</v>
      </c>
      <c r="N91" s="287">
        <v>2</v>
      </c>
      <c r="O91" s="287">
        <v>0</v>
      </c>
      <c r="P91" s="286">
        <v>0</v>
      </c>
    </row>
    <row r="92" spans="1:16">
      <c r="A92" s="289">
        <v>28</v>
      </c>
      <c r="B92" s="290" t="s">
        <v>723</v>
      </c>
      <c r="C92" s="287">
        <v>8</v>
      </c>
      <c r="D92" s="287">
        <v>3</v>
      </c>
      <c r="E92" s="287">
        <v>10</v>
      </c>
      <c r="F92" s="287">
        <v>22</v>
      </c>
      <c r="G92" s="287">
        <v>15</v>
      </c>
      <c r="H92" s="287">
        <v>21</v>
      </c>
      <c r="I92" s="287">
        <v>7</v>
      </c>
      <c r="J92" s="287">
        <v>0</v>
      </c>
      <c r="K92" s="287">
        <v>0</v>
      </c>
      <c r="L92" s="287">
        <v>0</v>
      </c>
      <c r="M92" s="287">
        <v>0</v>
      </c>
      <c r="N92" s="287">
        <v>0</v>
      </c>
      <c r="O92" s="287">
        <v>0</v>
      </c>
      <c r="P92" s="286">
        <v>0</v>
      </c>
    </row>
    <row r="93" spans="1:16">
      <c r="A93" s="289">
        <v>29</v>
      </c>
      <c r="B93" s="288" t="s">
        <v>722</v>
      </c>
      <c r="C93" s="287">
        <v>4</v>
      </c>
      <c r="D93" s="287">
        <v>2</v>
      </c>
      <c r="E93" s="287">
        <v>0</v>
      </c>
      <c r="F93" s="287">
        <v>0</v>
      </c>
      <c r="G93" s="287">
        <v>2</v>
      </c>
      <c r="H93" s="287">
        <v>5</v>
      </c>
      <c r="I93" s="287">
        <v>0</v>
      </c>
      <c r="J93" s="287">
        <v>0</v>
      </c>
      <c r="K93" s="287">
        <v>0</v>
      </c>
      <c r="L93" s="287">
        <v>0</v>
      </c>
      <c r="M93" s="287">
        <v>0</v>
      </c>
      <c r="N93" s="287">
        <v>0</v>
      </c>
      <c r="O93" s="287">
        <v>0</v>
      </c>
      <c r="P93" s="286">
        <v>0</v>
      </c>
    </row>
    <row r="94" spans="1:16">
      <c r="A94" s="289">
        <v>30</v>
      </c>
      <c r="B94" s="288" t="s">
        <v>721</v>
      </c>
      <c r="C94" s="287">
        <v>22</v>
      </c>
      <c r="D94" s="287">
        <v>14</v>
      </c>
      <c r="E94" s="287">
        <v>28</v>
      </c>
      <c r="F94" s="287">
        <v>83</v>
      </c>
      <c r="G94" s="287">
        <v>34</v>
      </c>
      <c r="H94" s="287">
        <v>11</v>
      </c>
      <c r="I94" s="287">
        <v>3</v>
      </c>
      <c r="J94" s="287">
        <v>3</v>
      </c>
      <c r="K94" s="287">
        <v>0</v>
      </c>
      <c r="L94" s="287">
        <v>0</v>
      </c>
      <c r="M94" s="287">
        <v>0</v>
      </c>
      <c r="N94" s="287">
        <v>0</v>
      </c>
      <c r="O94" s="287">
        <v>0</v>
      </c>
      <c r="P94" s="286">
        <v>0</v>
      </c>
    </row>
    <row r="95" spans="1:16">
      <c r="A95" s="289">
        <v>31</v>
      </c>
      <c r="B95" s="288" t="s">
        <v>720</v>
      </c>
      <c r="C95" s="287">
        <v>1</v>
      </c>
      <c r="D95" s="287">
        <v>1</v>
      </c>
      <c r="E95" s="287">
        <v>7</v>
      </c>
      <c r="F95" s="287">
        <v>5</v>
      </c>
      <c r="G95" s="287">
        <v>17</v>
      </c>
      <c r="H95" s="287">
        <v>0</v>
      </c>
      <c r="I95" s="287">
        <v>3</v>
      </c>
      <c r="J95" s="287">
        <v>3</v>
      </c>
      <c r="K95" s="287">
        <v>0</v>
      </c>
      <c r="L95" s="287">
        <v>0</v>
      </c>
      <c r="M95" s="287">
        <v>0</v>
      </c>
      <c r="N95" s="287">
        <v>0</v>
      </c>
      <c r="O95" s="287">
        <v>0</v>
      </c>
      <c r="P95" s="286">
        <v>0</v>
      </c>
    </row>
    <row r="96" spans="1:16">
      <c r="A96" s="289">
        <v>32</v>
      </c>
      <c r="B96" s="288" t="s">
        <v>719</v>
      </c>
      <c r="C96" s="287">
        <v>12</v>
      </c>
      <c r="D96" s="287">
        <v>1</v>
      </c>
      <c r="E96" s="287">
        <v>0</v>
      </c>
      <c r="F96" s="287">
        <v>0</v>
      </c>
      <c r="G96" s="287">
        <v>0</v>
      </c>
      <c r="H96" s="287">
        <v>26</v>
      </c>
      <c r="I96" s="287">
        <v>0</v>
      </c>
      <c r="J96" s="287">
        <v>0</v>
      </c>
      <c r="K96" s="287">
        <v>0</v>
      </c>
      <c r="L96" s="287">
        <v>0</v>
      </c>
      <c r="M96" s="287">
        <v>0</v>
      </c>
      <c r="N96" s="287">
        <v>0</v>
      </c>
      <c r="O96" s="287">
        <v>0</v>
      </c>
      <c r="P96" s="286">
        <v>0</v>
      </c>
    </row>
    <row r="97" spans="1:16" ht="18" thickBot="1">
      <c r="A97" s="285">
        <v>33</v>
      </c>
      <c r="B97" s="284" t="s">
        <v>718</v>
      </c>
      <c r="C97" s="283">
        <v>16</v>
      </c>
      <c r="D97" s="283">
        <v>5</v>
      </c>
      <c r="E97" s="283">
        <v>11</v>
      </c>
      <c r="F97" s="283">
        <v>217</v>
      </c>
      <c r="G97" s="283">
        <v>0</v>
      </c>
      <c r="H97" s="283">
        <v>157</v>
      </c>
      <c r="I97" s="283">
        <v>0</v>
      </c>
      <c r="J97" s="283">
        <v>0</v>
      </c>
      <c r="K97" s="283">
        <v>0</v>
      </c>
      <c r="L97" s="283">
        <v>0</v>
      </c>
      <c r="M97" s="283">
        <v>0</v>
      </c>
      <c r="N97" s="283">
        <v>0</v>
      </c>
      <c r="O97" s="283">
        <v>0</v>
      </c>
      <c r="P97" s="282">
        <v>0</v>
      </c>
    </row>
    <row r="98" spans="1:16">
      <c r="A98" s="403" t="s">
        <v>453</v>
      </c>
      <c r="B98" s="403"/>
      <c r="C98" s="281">
        <f t="shared" ref="C98:P98" si="0">SUM(C5:C97)</f>
        <v>3092</v>
      </c>
      <c r="D98" s="281">
        <f t="shared" si="0"/>
        <v>1553</v>
      </c>
      <c r="E98" s="281">
        <f t="shared" si="0"/>
        <v>4780</v>
      </c>
      <c r="F98" s="281">
        <f t="shared" si="0"/>
        <v>8720</v>
      </c>
      <c r="G98" s="281">
        <f t="shared" si="0"/>
        <v>1085</v>
      </c>
      <c r="H98" s="281">
        <f t="shared" si="0"/>
        <v>4595</v>
      </c>
      <c r="I98" s="281">
        <f t="shared" si="0"/>
        <v>3413</v>
      </c>
      <c r="J98" s="281">
        <f t="shared" si="0"/>
        <v>2541</v>
      </c>
      <c r="K98" s="281">
        <f t="shared" si="0"/>
        <v>327</v>
      </c>
      <c r="L98" s="281">
        <f t="shared" si="0"/>
        <v>4702</v>
      </c>
      <c r="M98" s="281">
        <f t="shared" si="0"/>
        <v>2197</v>
      </c>
      <c r="N98" s="281">
        <f t="shared" si="0"/>
        <v>7</v>
      </c>
      <c r="O98" s="281">
        <f t="shared" si="0"/>
        <v>20</v>
      </c>
      <c r="P98" s="281">
        <f t="shared" si="0"/>
        <v>13</v>
      </c>
    </row>
  </sheetData>
  <mergeCells count="3">
    <mergeCell ref="A1:P1"/>
    <mergeCell ref="A2:P2"/>
    <mergeCell ref="A98:B98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F8635-C396-44E9-80DB-B9D46878EA40}">
  <dimension ref="A1:Q108"/>
  <sheetViews>
    <sheetView zoomScale="103" zoomScaleNormal="103" workbookViewId="0">
      <selection activeCell="C116" sqref="C116"/>
    </sheetView>
  </sheetViews>
  <sheetFormatPr defaultRowHeight="13.5"/>
  <cols>
    <col min="1" max="1" width="29" style="1" customWidth="1"/>
    <col min="2" max="2" width="19.5703125" style="1" customWidth="1"/>
    <col min="3" max="3" width="11.28515625" style="1" customWidth="1"/>
    <col min="4" max="4" width="8.5703125" style="1" customWidth="1"/>
    <col min="5" max="5" width="10.7109375" style="1" customWidth="1"/>
    <col min="6" max="6" width="9.28515625" style="1" customWidth="1"/>
    <col min="7" max="7" width="8.140625" style="1" customWidth="1"/>
    <col min="8" max="8" width="7" style="1" customWidth="1"/>
    <col min="9" max="9" width="6.5703125" style="1" customWidth="1"/>
    <col min="10" max="10" width="8.7109375" style="1" customWidth="1"/>
    <col min="11" max="11" width="12.140625" style="1" customWidth="1"/>
    <col min="12" max="12" width="7.5703125" style="1" customWidth="1"/>
    <col min="13" max="13" width="6.7109375" style="1" customWidth="1"/>
    <col min="14" max="14" width="8.7109375" style="1" customWidth="1"/>
    <col min="15" max="15" width="5.42578125" style="1" customWidth="1"/>
    <col min="16" max="16" width="22.85546875" style="1" customWidth="1"/>
    <col min="17" max="16384" width="9.140625" style="1"/>
  </cols>
  <sheetData>
    <row r="1" spans="1:16" ht="64.5" customHeight="1">
      <c r="A1" s="404" t="s">
        <v>133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</row>
    <row r="2" spans="1:16" ht="28.5" customHeight="1" thickBot="1">
      <c r="A2" s="406" t="s">
        <v>441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16" ht="164.25" customHeight="1" thickBot="1">
      <c r="A3" s="45" t="s">
        <v>0</v>
      </c>
      <c r="B3" s="44" t="s">
        <v>1</v>
      </c>
      <c r="C3" s="43" t="s">
        <v>3</v>
      </c>
      <c r="D3" s="43" t="s">
        <v>4</v>
      </c>
      <c r="E3" s="43" t="s">
        <v>8</v>
      </c>
      <c r="F3" s="43" t="s">
        <v>6</v>
      </c>
      <c r="G3" s="43" t="s">
        <v>9</v>
      </c>
      <c r="H3" s="43" t="s">
        <v>5</v>
      </c>
      <c r="I3" s="43" t="s">
        <v>10</v>
      </c>
      <c r="J3" s="43" t="s">
        <v>11</v>
      </c>
      <c r="K3" s="43" t="s">
        <v>12</v>
      </c>
      <c r="L3" s="43" t="s">
        <v>13</v>
      </c>
      <c r="M3" s="43" t="s">
        <v>14</v>
      </c>
      <c r="N3" s="43" t="s">
        <v>7</v>
      </c>
      <c r="O3" s="43" t="s">
        <v>15</v>
      </c>
      <c r="P3" s="42" t="s">
        <v>2</v>
      </c>
    </row>
    <row r="4" spans="1:16" ht="15.75" customHeight="1">
      <c r="A4" s="41">
        <v>1</v>
      </c>
      <c r="B4" s="36">
        <v>2</v>
      </c>
      <c r="C4" s="36">
        <v>3</v>
      </c>
      <c r="D4" s="40">
        <v>4</v>
      </c>
      <c r="E4" s="36">
        <v>5</v>
      </c>
      <c r="F4" s="36">
        <v>6</v>
      </c>
      <c r="G4" s="36">
        <v>7</v>
      </c>
      <c r="H4" s="36">
        <v>8</v>
      </c>
      <c r="I4" s="36">
        <v>9</v>
      </c>
      <c r="J4" s="36">
        <v>10</v>
      </c>
      <c r="K4" s="36">
        <v>11</v>
      </c>
      <c r="L4" s="36">
        <v>12</v>
      </c>
      <c r="M4" s="36">
        <v>13</v>
      </c>
      <c r="N4" s="36">
        <v>14</v>
      </c>
      <c r="O4" s="36">
        <v>15</v>
      </c>
      <c r="P4" s="35">
        <v>16</v>
      </c>
    </row>
    <row r="5" spans="1:16" ht="4.5" customHeight="1" thickBot="1">
      <c r="A5" s="39"/>
      <c r="B5" s="38"/>
      <c r="C5" s="37"/>
      <c r="D5" s="37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5"/>
    </row>
    <row r="6" spans="1:16" s="160" customFormat="1" ht="30.75" customHeight="1" thickBot="1">
      <c r="A6" s="166" t="s">
        <v>132</v>
      </c>
      <c r="B6" s="165"/>
      <c r="C6" s="164">
        <v>1546</v>
      </c>
      <c r="D6" s="163">
        <v>687</v>
      </c>
      <c r="E6" s="161">
        <v>2180</v>
      </c>
      <c r="F6" s="161">
        <v>2593</v>
      </c>
      <c r="G6" s="161">
        <v>1006</v>
      </c>
      <c r="H6" s="161">
        <v>1705</v>
      </c>
      <c r="I6" s="161">
        <v>6310</v>
      </c>
      <c r="J6" s="161">
        <v>5677</v>
      </c>
      <c r="K6" s="162">
        <v>1645</v>
      </c>
      <c r="L6" s="162">
        <v>685</v>
      </c>
      <c r="M6" s="162">
        <v>489</v>
      </c>
      <c r="N6" s="161">
        <v>462</v>
      </c>
      <c r="O6" s="161">
        <v>1</v>
      </c>
      <c r="P6" s="120">
        <v>4</v>
      </c>
    </row>
    <row r="7" spans="1:16" s="56" customFormat="1" ht="21" customHeight="1">
      <c r="A7" s="159">
        <v>1</v>
      </c>
      <c r="B7" s="158" t="s">
        <v>131</v>
      </c>
      <c r="C7" s="151">
        <v>181</v>
      </c>
      <c r="D7" s="151">
        <v>140</v>
      </c>
      <c r="E7" s="151">
        <v>150</v>
      </c>
      <c r="F7" s="151">
        <v>95</v>
      </c>
      <c r="G7" s="151">
        <v>68</v>
      </c>
      <c r="H7" s="151">
        <v>35</v>
      </c>
      <c r="I7" s="151">
        <v>4147</v>
      </c>
      <c r="J7" s="151">
        <v>3895</v>
      </c>
      <c r="K7" s="151">
        <v>1645</v>
      </c>
      <c r="L7" s="151">
        <v>685</v>
      </c>
      <c r="M7" s="151">
        <v>489</v>
      </c>
      <c r="N7" s="151">
        <v>462</v>
      </c>
      <c r="O7" s="151">
        <v>1</v>
      </c>
      <c r="P7" s="121"/>
    </row>
    <row r="8" spans="1:16" s="56" customFormat="1" ht="18.75" customHeight="1">
      <c r="A8" s="146">
        <v>2</v>
      </c>
      <c r="B8" s="157" t="s">
        <v>130</v>
      </c>
      <c r="C8" s="153">
        <v>53</v>
      </c>
      <c r="D8" s="153">
        <v>11</v>
      </c>
      <c r="E8" s="153">
        <v>19</v>
      </c>
      <c r="F8" s="153">
        <v>39</v>
      </c>
      <c r="G8" s="153">
        <v>22</v>
      </c>
      <c r="H8" s="153">
        <v>34</v>
      </c>
      <c r="I8" s="156">
        <v>4</v>
      </c>
      <c r="J8" s="156">
        <v>4</v>
      </c>
      <c r="K8" s="156">
        <v>0</v>
      </c>
      <c r="L8" s="156">
        <v>0</v>
      </c>
      <c r="M8" s="156">
        <v>0</v>
      </c>
      <c r="N8" s="156">
        <v>0</v>
      </c>
      <c r="O8" s="156">
        <v>0</v>
      </c>
      <c r="P8" s="121"/>
    </row>
    <row r="9" spans="1:16" s="56" customFormat="1" ht="16.5" customHeight="1">
      <c r="A9" s="146">
        <v>3</v>
      </c>
      <c r="B9" s="128" t="s">
        <v>129</v>
      </c>
      <c r="C9" s="129">
        <v>95</v>
      </c>
      <c r="D9" s="129">
        <v>40</v>
      </c>
      <c r="E9" s="129">
        <v>87</v>
      </c>
      <c r="F9" s="153">
        <v>58</v>
      </c>
      <c r="G9" s="129">
        <v>10</v>
      </c>
      <c r="H9" s="129">
        <v>65</v>
      </c>
      <c r="I9" s="129">
        <v>10</v>
      </c>
      <c r="J9" s="129">
        <v>9</v>
      </c>
      <c r="K9" s="153">
        <v>0</v>
      </c>
      <c r="L9" s="153">
        <v>0</v>
      </c>
      <c r="M9" s="153">
        <v>0</v>
      </c>
      <c r="N9" s="153">
        <v>15</v>
      </c>
      <c r="O9" s="153">
        <v>0</v>
      </c>
      <c r="P9" s="121"/>
    </row>
    <row r="10" spans="1:16" s="56" customFormat="1" ht="15.75" customHeight="1">
      <c r="A10" s="146">
        <v>4</v>
      </c>
      <c r="B10" s="128" t="s">
        <v>128</v>
      </c>
      <c r="C10" s="129">
        <v>58</v>
      </c>
      <c r="D10" s="129">
        <v>21</v>
      </c>
      <c r="E10" s="129">
        <v>21</v>
      </c>
      <c r="F10" s="153">
        <v>30</v>
      </c>
      <c r="G10" s="129">
        <v>342</v>
      </c>
      <c r="H10" s="129">
        <v>87</v>
      </c>
      <c r="I10" s="128">
        <v>361</v>
      </c>
      <c r="J10" s="128">
        <v>358</v>
      </c>
      <c r="K10" s="153">
        <v>0</v>
      </c>
      <c r="L10" s="153">
        <v>0</v>
      </c>
      <c r="M10" s="153">
        <v>0</v>
      </c>
      <c r="N10" s="153">
        <v>10</v>
      </c>
      <c r="O10" s="153">
        <v>0</v>
      </c>
      <c r="P10" s="121"/>
    </row>
    <row r="11" spans="1:16" s="56" customFormat="1" ht="18" customHeight="1" thickBot="1">
      <c r="A11" s="155">
        <v>5</v>
      </c>
      <c r="B11" s="154" t="s">
        <v>127</v>
      </c>
      <c r="C11" s="129">
        <v>43</v>
      </c>
      <c r="D11" s="129">
        <v>18</v>
      </c>
      <c r="E11" s="129">
        <v>13</v>
      </c>
      <c r="F11" s="153">
        <v>22</v>
      </c>
      <c r="G11" s="129">
        <v>0</v>
      </c>
      <c r="H11" s="129">
        <v>121</v>
      </c>
      <c r="I11" s="129">
        <v>90</v>
      </c>
      <c r="J11" s="129">
        <v>86</v>
      </c>
      <c r="K11" s="153">
        <v>0</v>
      </c>
      <c r="L11" s="153">
        <v>0</v>
      </c>
      <c r="M11" s="153">
        <v>0</v>
      </c>
      <c r="N11" s="153">
        <v>12</v>
      </c>
      <c r="O11" s="153">
        <v>0</v>
      </c>
      <c r="P11" s="121"/>
    </row>
    <row r="12" spans="1:16" s="57" customFormat="1" ht="19.5" customHeight="1">
      <c r="A12" s="152">
        <v>6</v>
      </c>
      <c r="B12" s="151" t="s">
        <v>126</v>
      </c>
      <c r="C12" s="150">
        <v>8</v>
      </c>
      <c r="D12" s="150">
        <v>4</v>
      </c>
      <c r="E12" s="150">
        <v>16</v>
      </c>
      <c r="F12" s="150">
        <v>12</v>
      </c>
      <c r="G12" s="150">
        <v>59</v>
      </c>
      <c r="H12" s="150">
        <v>7</v>
      </c>
      <c r="I12" s="150">
        <v>3</v>
      </c>
      <c r="J12" s="150">
        <v>3</v>
      </c>
      <c r="K12" s="150">
        <v>0</v>
      </c>
      <c r="L12" s="150">
        <v>0</v>
      </c>
      <c r="M12" s="150">
        <v>0</v>
      </c>
      <c r="N12" s="150">
        <v>11</v>
      </c>
      <c r="O12" s="150">
        <v>0</v>
      </c>
      <c r="P12" s="121"/>
    </row>
    <row r="13" spans="1:16" s="56" customFormat="1" ht="20.100000000000001" customHeight="1">
      <c r="A13" s="147">
        <v>7</v>
      </c>
      <c r="B13" s="128" t="s">
        <v>125</v>
      </c>
      <c r="C13" s="129">
        <v>19</v>
      </c>
      <c r="D13" s="129">
        <v>5</v>
      </c>
      <c r="E13" s="129">
        <v>30</v>
      </c>
      <c r="F13" s="129">
        <v>137</v>
      </c>
      <c r="G13" s="129">
        <v>4</v>
      </c>
      <c r="H13" s="129">
        <v>9</v>
      </c>
      <c r="I13" s="129">
        <v>15</v>
      </c>
      <c r="J13" s="129">
        <v>2</v>
      </c>
      <c r="K13" s="129">
        <v>0</v>
      </c>
      <c r="L13" s="129">
        <v>0</v>
      </c>
      <c r="M13" s="129">
        <v>0</v>
      </c>
      <c r="N13" s="129">
        <v>0</v>
      </c>
      <c r="O13" s="129">
        <v>0</v>
      </c>
      <c r="P13" s="121"/>
    </row>
    <row r="14" spans="1:16" s="56" customFormat="1" ht="20.100000000000001" customHeight="1">
      <c r="A14" s="147">
        <v>8</v>
      </c>
      <c r="B14" s="128" t="s">
        <v>124</v>
      </c>
      <c r="C14" s="129">
        <v>37</v>
      </c>
      <c r="D14" s="129">
        <v>5</v>
      </c>
      <c r="E14" s="129">
        <v>69</v>
      </c>
      <c r="F14" s="129">
        <v>105</v>
      </c>
      <c r="G14" s="129">
        <v>4</v>
      </c>
      <c r="H14" s="129">
        <v>3</v>
      </c>
      <c r="I14" s="129">
        <v>2</v>
      </c>
      <c r="J14" s="129">
        <v>1</v>
      </c>
      <c r="K14" s="129">
        <v>0</v>
      </c>
      <c r="L14" s="129">
        <v>0</v>
      </c>
      <c r="M14" s="129">
        <v>0</v>
      </c>
      <c r="N14" s="129">
        <v>10</v>
      </c>
      <c r="O14" s="129">
        <v>0</v>
      </c>
      <c r="P14" s="121"/>
    </row>
    <row r="15" spans="1:16" s="56" customFormat="1" ht="20.100000000000001" customHeight="1">
      <c r="A15" s="147">
        <v>9</v>
      </c>
      <c r="B15" s="128" t="s">
        <v>123</v>
      </c>
      <c r="C15" s="129">
        <v>12</v>
      </c>
      <c r="D15" s="129">
        <v>13</v>
      </c>
      <c r="E15" s="129">
        <v>100</v>
      </c>
      <c r="F15" s="129">
        <v>72</v>
      </c>
      <c r="G15" s="129">
        <v>9</v>
      </c>
      <c r="H15" s="129">
        <v>93</v>
      </c>
      <c r="I15" s="129">
        <v>26</v>
      </c>
      <c r="J15" s="129">
        <v>26</v>
      </c>
      <c r="K15" s="129">
        <v>0</v>
      </c>
      <c r="L15" s="129">
        <v>0</v>
      </c>
      <c r="M15" s="129">
        <v>0</v>
      </c>
      <c r="N15" s="129">
        <v>9</v>
      </c>
      <c r="O15" s="129">
        <v>0</v>
      </c>
      <c r="P15" s="121"/>
    </row>
    <row r="16" spans="1:16" s="56" customFormat="1" ht="20.100000000000001" customHeight="1">
      <c r="A16" s="147">
        <v>10</v>
      </c>
      <c r="B16" s="128" t="s">
        <v>122</v>
      </c>
      <c r="C16" s="129">
        <v>16</v>
      </c>
      <c r="D16" s="129">
        <v>10</v>
      </c>
      <c r="E16" s="129">
        <v>15</v>
      </c>
      <c r="F16" s="129">
        <v>20</v>
      </c>
      <c r="G16" s="129">
        <v>10</v>
      </c>
      <c r="H16" s="129">
        <v>22</v>
      </c>
      <c r="I16" s="129">
        <v>53</v>
      </c>
      <c r="J16" s="129">
        <v>52</v>
      </c>
      <c r="K16" s="129">
        <v>0</v>
      </c>
      <c r="L16" s="129">
        <v>0</v>
      </c>
      <c r="M16" s="129">
        <v>0</v>
      </c>
      <c r="N16" s="129">
        <v>0</v>
      </c>
      <c r="O16" s="129">
        <v>0</v>
      </c>
      <c r="P16" s="121"/>
    </row>
    <row r="17" spans="1:16" s="56" customFormat="1" ht="20.100000000000001" customHeight="1">
      <c r="A17" s="147">
        <v>11</v>
      </c>
      <c r="B17" s="128" t="s">
        <v>121</v>
      </c>
      <c r="C17" s="129">
        <v>15</v>
      </c>
      <c r="D17" s="129">
        <v>4</v>
      </c>
      <c r="E17" s="129">
        <v>12</v>
      </c>
      <c r="F17" s="129">
        <v>8</v>
      </c>
      <c r="G17" s="129">
        <v>3</v>
      </c>
      <c r="H17" s="129">
        <v>18</v>
      </c>
      <c r="I17" s="129">
        <v>59</v>
      </c>
      <c r="J17" s="129">
        <v>8</v>
      </c>
      <c r="K17" s="129">
        <v>0</v>
      </c>
      <c r="L17" s="129">
        <v>0</v>
      </c>
      <c r="M17" s="129">
        <v>0</v>
      </c>
      <c r="N17" s="129">
        <v>9</v>
      </c>
      <c r="O17" s="129">
        <v>0</v>
      </c>
      <c r="P17" s="121"/>
    </row>
    <row r="18" spans="1:16" s="56" customFormat="1" ht="20.100000000000001" customHeight="1">
      <c r="A18" s="147">
        <v>12</v>
      </c>
      <c r="B18" s="128" t="s">
        <v>120</v>
      </c>
      <c r="C18" s="129">
        <v>23</v>
      </c>
      <c r="D18" s="129">
        <v>18</v>
      </c>
      <c r="E18" s="129">
        <v>25</v>
      </c>
      <c r="F18" s="129">
        <v>45</v>
      </c>
      <c r="G18" s="129">
        <v>26</v>
      </c>
      <c r="H18" s="129">
        <v>80</v>
      </c>
      <c r="I18" s="129">
        <v>15</v>
      </c>
      <c r="J18" s="129">
        <v>14</v>
      </c>
      <c r="K18" s="129">
        <v>0</v>
      </c>
      <c r="L18" s="129">
        <v>0</v>
      </c>
      <c r="M18" s="129">
        <v>0</v>
      </c>
      <c r="N18" s="129">
        <v>8</v>
      </c>
      <c r="O18" s="129">
        <v>0</v>
      </c>
      <c r="P18" s="121"/>
    </row>
    <row r="19" spans="1:16" s="56" customFormat="1" ht="20.100000000000001" customHeight="1">
      <c r="A19" s="147">
        <v>13</v>
      </c>
      <c r="B19" s="128" t="s">
        <v>119</v>
      </c>
      <c r="C19" s="129">
        <v>25</v>
      </c>
      <c r="D19" s="129">
        <v>14</v>
      </c>
      <c r="E19" s="129">
        <v>5</v>
      </c>
      <c r="F19" s="129">
        <v>30</v>
      </c>
      <c r="G19" s="129">
        <v>3</v>
      </c>
      <c r="H19" s="129">
        <v>21</v>
      </c>
      <c r="I19" s="129">
        <v>5</v>
      </c>
      <c r="J19" s="129">
        <v>5</v>
      </c>
      <c r="K19" s="129">
        <v>0</v>
      </c>
      <c r="L19" s="129">
        <v>0</v>
      </c>
      <c r="M19" s="129">
        <v>0</v>
      </c>
      <c r="N19" s="129">
        <v>5</v>
      </c>
      <c r="O19" s="129">
        <v>0</v>
      </c>
      <c r="P19" s="121"/>
    </row>
    <row r="20" spans="1:16" s="56" customFormat="1" ht="20.100000000000001" customHeight="1">
      <c r="A20" s="147">
        <v>14</v>
      </c>
      <c r="B20" s="128" t="s">
        <v>118</v>
      </c>
      <c r="C20" s="129">
        <v>74</v>
      </c>
      <c r="D20" s="129">
        <v>15</v>
      </c>
      <c r="E20" s="129">
        <v>26</v>
      </c>
      <c r="F20" s="129">
        <v>183</v>
      </c>
      <c r="G20" s="129">
        <v>17</v>
      </c>
      <c r="H20" s="129">
        <v>15</v>
      </c>
      <c r="I20" s="129">
        <v>121</v>
      </c>
      <c r="J20" s="129">
        <v>120</v>
      </c>
      <c r="K20" s="129">
        <v>0</v>
      </c>
      <c r="L20" s="129">
        <v>0</v>
      </c>
      <c r="M20" s="129">
        <v>0</v>
      </c>
      <c r="N20" s="129">
        <v>2</v>
      </c>
      <c r="O20" s="129">
        <v>0</v>
      </c>
      <c r="P20" s="121"/>
    </row>
    <row r="21" spans="1:16" s="56" customFormat="1" ht="20.100000000000001" customHeight="1">
      <c r="A21" s="147">
        <v>15</v>
      </c>
      <c r="B21" s="128" t="s">
        <v>117</v>
      </c>
      <c r="C21" s="129">
        <v>4</v>
      </c>
      <c r="D21" s="129">
        <v>12</v>
      </c>
      <c r="E21" s="129">
        <v>15</v>
      </c>
      <c r="F21" s="129">
        <v>50</v>
      </c>
      <c r="G21" s="129">
        <v>5</v>
      </c>
      <c r="H21" s="129">
        <v>7</v>
      </c>
      <c r="I21" s="129">
        <v>2</v>
      </c>
      <c r="J21" s="129">
        <v>2</v>
      </c>
      <c r="K21" s="129">
        <v>0</v>
      </c>
      <c r="L21" s="129">
        <v>0</v>
      </c>
      <c r="M21" s="129">
        <v>0</v>
      </c>
      <c r="N21" s="129">
        <v>1</v>
      </c>
      <c r="O21" s="129">
        <v>0</v>
      </c>
      <c r="P21" s="121"/>
    </row>
    <row r="22" spans="1:16" s="56" customFormat="1" ht="20.100000000000001" customHeight="1">
      <c r="A22" s="147">
        <v>16</v>
      </c>
      <c r="B22" s="128" t="s">
        <v>116</v>
      </c>
      <c r="C22" s="129">
        <v>47</v>
      </c>
      <c r="D22" s="129">
        <v>6</v>
      </c>
      <c r="E22" s="129">
        <v>50</v>
      </c>
      <c r="F22" s="129">
        <v>140</v>
      </c>
      <c r="G22" s="129">
        <v>42</v>
      </c>
      <c r="H22" s="129">
        <v>22</v>
      </c>
      <c r="I22" s="129">
        <v>74</v>
      </c>
      <c r="J22" s="129">
        <v>74</v>
      </c>
      <c r="K22" s="129">
        <v>0</v>
      </c>
      <c r="L22" s="129">
        <v>0</v>
      </c>
      <c r="M22" s="129">
        <v>0</v>
      </c>
      <c r="N22" s="129">
        <v>30</v>
      </c>
      <c r="O22" s="129">
        <v>0</v>
      </c>
      <c r="P22" s="121"/>
    </row>
    <row r="23" spans="1:16" s="56" customFormat="1" ht="20.100000000000001" customHeight="1">
      <c r="A23" s="147">
        <v>17</v>
      </c>
      <c r="B23" s="128" t="s">
        <v>115</v>
      </c>
      <c r="C23" s="129">
        <v>18</v>
      </c>
      <c r="D23" s="129">
        <v>8</v>
      </c>
      <c r="E23" s="129">
        <v>138</v>
      </c>
      <c r="F23" s="129">
        <v>144</v>
      </c>
      <c r="G23" s="129">
        <v>3</v>
      </c>
      <c r="H23" s="129">
        <v>23</v>
      </c>
      <c r="I23" s="129">
        <v>1</v>
      </c>
      <c r="J23" s="129">
        <v>49</v>
      </c>
      <c r="K23" s="129">
        <v>0</v>
      </c>
      <c r="L23" s="129">
        <v>0</v>
      </c>
      <c r="M23" s="129">
        <v>0</v>
      </c>
      <c r="N23" s="129">
        <v>38</v>
      </c>
      <c r="O23" s="129">
        <v>0</v>
      </c>
      <c r="P23" s="121"/>
    </row>
    <row r="24" spans="1:16" s="56" customFormat="1" ht="20.100000000000001" customHeight="1">
      <c r="A24" s="146">
        <v>18</v>
      </c>
      <c r="B24" s="57" t="s">
        <v>114</v>
      </c>
      <c r="C24" s="144">
        <v>9</v>
      </c>
      <c r="D24" s="144">
        <v>2</v>
      </c>
      <c r="E24" s="143">
        <v>63</v>
      </c>
      <c r="F24" s="57">
        <v>84</v>
      </c>
      <c r="G24" s="144">
        <v>1</v>
      </c>
      <c r="H24" s="144">
        <v>12</v>
      </c>
      <c r="I24" s="144">
        <v>1</v>
      </c>
      <c r="J24" s="143">
        <v>1</v>
      </c>
      <c r="K24" s="145">
        <v>0</v>
      </c>
      <c r="L24" s="145">
        <v>0</v>
      </c>
      <c r="M24" s="145">
        <v>0</v>
      </c>
      <c r="N24" s="144">
        <v>33</v>
      </c>
      <c r="O24" s="143">
        <v>0</v>
      </c>
      <c r="P24" s="121"/>
    </row>
    <row r="25" spans="1:16" s="56" customFormat="1" ht="20.100000000000001" customHeight="1" thickBot="1">
      <c r="A25" s="142">
        <v>19</v>
      </c>
      <c r="B25" s="128" t="s">
        <v>113</v>
      </c>
      <c r="C25" s="129">
        <v>9</v>
      </c>
      <c r="D25" s="129">
        <v>8</v>
      </c>
      <c r="E25" s="129">
        <v>126</v>
      </c>
      <c r="F25" s="129">
        <v>19</v>
      </c>
      <c r="G25" s="129">
        <v>1</v>
      </c>
      <c r="H25" s="129">
        <v>37</v>
      </c>
      <c r="I25" s="129">
        <v>12</v>
      </c>
      <c r="J25" s="129">
        <v>11</v>
      </c>
      <c r="K25" s="129"/>
      <c r="L25" s="129">
        <v>0</v>
      </c>
      <c r="M25" s="129">
        <v>0</v>
      </c>
      <c r="N25" s="129">
        <v>25</v>
      </c>
      <c r="O25" s="129">
        <v>0</v>
      </c>
      <c r="P25" s="121"/>
    </row>
    <row r="26" spans="1:16" s="56" customFormat="1" ht="19.5" customHeight="1">
      <c r="A26" s="133">
        <v>19</v>
      </c>
      <c r="B26" s="132" t="s">
        <v>112</v>
      </c>
      <c r="C26" s="131">
        <v>40</v>
      </c>
      <c r="D26" s="131">
        <v>15</v>
      </c>
      <c r="E26" s="131">
        <v>1</v>
      </c>
      <c r="F26" s="131">
        <v>5</v>
      </c>
      <c r="G26" s="131">
        <v>2</v>
      </c>
      <c r="H26" s="131">
        <v>116</v>
      </c>
      <c r="I26" s="131">
        <v>105</v>
      </c>
      <c r="J26" s="131">
        <v>4</v>
      </c>
      <c r="K26" s="131">
        <v>0</v>
      </c>
      <c r="L26" s="131">
        <v>0</v>
      </c>
      <c r="M26" s="131">
        <v>0</v>
      </c>
      <c r="N26" s="131">
        <v>37</v>
      </c>
      <c r="O26" s="131">
        <v>0</v>
      </c>
      <c r="P26" s="121"/>
    </row>
    <row r="27" spans="1:16" s="56" customFormat="1" ht="20.100000000000001" customHeight="1">
      <c r="A27" s="130">
        <v>21</v>
      </c>
      <c r="B27" s="128" t="s">
        <v>111</v>
      </c>
      <c r="C27" s="129">
        <v>20</v>
      </c>
      <c r="D27" s="129">
        <v>3</v>
      </c>
      <c r="E27" s="129">
        <v>59</v>
      </c>
      <c r="F27" s="129">
        <v>52</v>
      </c>
      <c r="G27" s="129">
        <v>16</v>
      </c>
      <c r="H27" s="129">
        <v>45</v>
      </c>
      <c r="I27" s="129">
        <v>14</v>
      </c>
      <c r="J27" s="129">
        <v>13</v>
      </c>
      <c r="K27" s="134">
        <v>0</v>
      </c>
      <c r="L27" s="134">
        <v>0</v>
      </c>
      <c r="M27" s="134">
        <v>0</v>
      </c>
      <c r="N27" s="134">
        <v>0</v>
      </c>
      <c r="O27" s="134">
        <v>0</v>
      </c>
      <c r="P27" s="121"/>
    </row>
    <row r="28" spans="1:16" s="56" customFormat="1" ht="20.100000000000001" customHeight="1">
      <c r="A28" s="130">
        <v>22</v>
      </c>
      <c r="B28" s="128" t="s">
        <v>110</v>
      </c>
      <c r="C28" s="129">
        <v>77</v>
      </c>
      <c r="D28" s="129">
        <v>0</v>
      </c>
      <c r="E28" s="129">
        <v>66</v>
      </c>
      <c r="F28" s="129">
        <v>71</v>
      </c>
      <c r="G28" s="129">
        <v>11</v>
      </c>
      <c r="H28" s="129">
        <v>4</v>
      </c>
      <c r="I28" s="128">
        <v>3</v>
      </c>
      <c r="J28" s="128">
        <v>3</v>
      </c>
      <c r="K28" s="134">
        <v>0</v>
      </c>
      <c r="L28" s="134">
        <v>0</v>
      </c>
      <c r="M28" s="134">
        <v>0</v>
      </c>
      <c r="N28" s="134">
        <v>0</v>
      </c>
      <c r="O28" s="134">
        <v>0</v>
      </c>
      <c r="P28" s="121"/>
    </row>
    <row r="29" spans="1:16" s="56" customFormat="1" ht="20.100000000000001" customHeight="1" thickBot="1">
      <c r="A29" s="130">
        <v>23</v>
      </c>
      <c r="B29" s="128" t="s">
        <v>109</v>
      </c>
      <c r="C29" s="129">
        <v>6</v>
      </c>
      <c r="D29" s="129">
        <v>3</v>
      </c>
      <c r="E29" s="129">
        <v>2</v>
      </c>
      <c r="F29" s="129">
        <v>8</v>
      </c>
      <c r="G29" s="129">
        <v>8</v>
      </c>
      <c r="H29" s="129">
        <v>13</v>
      </c>
      <c r="I29" s="129">
        <v>20</v>
      </c>
      <c r="J29" s="129">
        <v>18</v>
      </c>
      <c r="K29" s="134">
        <v>0</v>
      </c>
      <c r="L29" s="134">
        <v>0</v>
      </c>
      <c r="M29" s="134">
        <v>0</v>
      </c>
      <c r="N29" s="134">
        <v>0</v>
      </c>
      <c r="O29" s="134">
        <v>0</v>
      </c>
      <c r="P29" s="121"/>
    </row>
    <row r="30" spans="1:16" s="56" customFormat="1" ht="20.100000000000001" customHeight="1">
      <c r="A30" s="133">
        <v>24</v>
      </c>
      <c r="B30" s="132" t="s">
        <v>108</v>
      </c>
      <c r="C30" s="131">
        <v>10</v>
      </c>
      <c r="D30" s="131">
        <v>11</v>
      </c>
      <c r="E30" s="131">
        <v>0</v>
      </c>
      <c r="F30" s="131">
        <v>15</v>
      </c>
      <c r="G30" s="131">
        <v>4</v>
      </c>
      <c r="H30" s="131">
        <v>27</v>
      </c>
      <c r="I30" s="131">
        <v>30</v>
      </c>
      <c r="J30" s="131">
        <v>30</v>
      </c>
      <c r="K30" s="131">
        <v>0</v>
      </c>
      <c r="L30" s="131">
        <v>0</v>
      </c>
      <c r="M30" s="131">
        <v>0</v>
      </c>
      <c r="N30" s="131">
        <v>0</v>
      </c>
      <c r="O30" s="131">
        <v>0</v>
      </c>
      <c r="P30" s="121"/>
    </row>
    <row r="31" spans="1:16" s="56" customFormat="1" ht="15" customHeight="1">
      <c r="A31" s="130">
        <v>25</v>
      </c>
      <c r="B31" s="128" t="s">
        <v>107</v>
      </c>
      <c r="C31" s="129">
        <v>59</v>
      </c>
      <c r="D31" s="129">
        <v>11</v>
      </c>
      <c r="E31" s="129">
        <v>35</v>
      </c>
      <c r="F31" s="129">
        <v>5</v>
      </c>
      <c r="G31" s="129">
        <v>6</v>
      </c>
      <c r="H31" s="129">
        <v>6</v>
      </c>
      <c r="I31" s="128">
        <v>97</v>
      </c>
      <c r="J31" s="128">
        <v>12</v>
      </c>
      <c r="K31" s="128">
        <v>0</v>
      </c>
      <c r="L31" s="128">
        <v>0</v>
      </c>
      <c r="M31" s="128">
        <v>0</v>
      </c>
      <c r="N31" s="128">
        <v>0</v>
      </c>
      <c r="O31" s="128">
        <v>0</v>
      </c>
      <c r="P31" s="121"/>
    </row>
    <row r="32" spans="1:16" s="56" customFormat="1" ht="15" customHeight="1">
      <c r="A32" s="130">
        <v>26</v>
      </c>
      <c r="B32" s="128" t="s">
        <v>106</v>
      </c>
      <c r="C32" s="129">
        <v>62</v>
      </c>
      <c r="D32" s="129">
        <v>34</v>
      </c>
      <c r="E32" s="129">
        <v>18</v>
      </c>
      <c r="F32" s="129">
        <v>89</v>
      </c>
      <c r="G32" s="129">
        <v>30</v>
      </c>
      <c r="H32" s="129">
        <v>167</v>
      </c>
      <c r="I32" s="129">
        <v>23</v>
      </c>
      <c r="J32" s="129">
        <v>21</v>
      </c>
      <c r="K32" s="134">
        <v>0</v>
      </c>
      <c r="L32" s="134">
        <v>0</v>
      </c>
      <c r="M32" s="134">
        <v>0</v>
      </c>
      <c r="N32" s="134">
        <v>0</v>
      </c>
      <c r="O32" s="134">
        <v>0</v>
      </c>
      <c r="P32" s="121"/>
    </row>
    <row r="33" spans="1:17" s="56" customFormat="1" ht="15" customHeight="1">
      <c r="A33" s="130">
        <v>27</v>
      </c>
      <c r="B33" s="128" t="s">
        <v>105</v>
      </c>
      <c r="C33" s="129">
        <v>11</v>
      </c>
      <c r="D33" s="129">
        <v>7</v>
      </c>
      <c r="E33" s="129">
        <v>197</v>
      </c>
      <c r="F33" s="129">
        <v>11</v>
      </c>
      <c r="G33" s="129">
        <v>20</v>
      </c>
      <c r="H33" s="129">
        <v>14</v>
      </c>
      <c r="I33" s="128">
        <v>52</v>
      </c>
      <c r="J33" s="128">
        <v>11</v>
      </c>
      <c r="K33" s="134">
        <v>0</v>
      </c>
      <c r="L33" s="134">
        <v>0</v>
      </c>
      <c r="M33" s="134">
        <v>0</v>
      </c>
      <c r="N33" s="134">
        <v>25</v>
      </c>
      <c r="O33" s="134">
        <v>0</v>
      </c>
      <c r="P33" s="121"/>
    </row>
    <row r="34" spans="1:17" s="56" customFormat="1" ht="15.75" customHeight="1" thickBot="1">
      <c r="A34" s="130">
        <v>28</v>
      </c>
      <c r="B34" s="128" t="s">
        <v>104</v>
      </c>
      <c r="C34" s="129">
        <v>38</v>
      </c>
      <c r="D34" s="129">
        <v>13</v>
      </c>
      <c r="E34" s="129">
        <v>2</v>
      </c>
      <c r="F34" s="129">
        <v>12</v>
      </c>
      <c r="G34" s="129">
        <v>45</v>
      </c>
      <c r="H34" s="129">
        <v>48</v>
      </c>
      <c r="I34" s="129">
        <v>143</v>
      </c>
      <c r="J34" s="129">
        <v>139</v>
      </c>
      <c r="K34" s="134">
        <v>0</v>
      </c>
      <c r="L34" s="134">
        <v>0</v>
      </c>
      <c r="M34" s="134">
        <v>0</v>
      </c>
      <c r="N34" s="134">
        <v>0</v>
      </c>
      <c r="O34" s="134">
        <v>0</v>
      </c>
      <c r="P34" s="121"/>
    </row>
    <row r="35" spans="1:17" s="56" customFormat="1" ht="15" customHeight="1">
      <c r="A35" s="133">
        <v>29</v>
      </c>
      <c r="B35" s="132" t="s">
        <v>103</v>
      </c>
      <c r="C35" s="131">
        <v>86</v>
      </c>
      <c r="D35" s="131">
        <v>8</v>
      </c>
      <c r="E35" s="131">
        <v>250</v>
      </c>
      <c r="F35" s="131">
        <v>140</v>
      </c>
      <c r="G35" s="131">
        <v>30</v>
      </c>
      <c r="H35" s="131">
        <v>15</v>
      </c>
      <c r="I35" s="131">
        <v>1</v>
      </c>
      <c r="J35" s="131">
        <v>1</v>
      </c>
      <c r="K35" s="131">
        <v>0</v>
      </c>
      <c r="L35" s="131">
        <v>0</v>
      </c>
      <c r="M35" s="131">
        <v>0</v>
      </c>
      <c r="N35" s="131">
        <v>0</v>
      </c>
      <c r="O35" s="131">
        <v>0</v>
      </c>
      <c r="P35" s="121"/>
    </row>
    <row r="36" spans="1:17" s="56" customFormat="1" ht="15" customHeight="1">
      <c r="A36" s="130">
        <v>30</v>
      </c>
      <c r="B36" s="128" t="s">
        <v>102</v>
      </c>
      <c r="C36" s="129">
        <v>68</v>
      </c>
      <c r="D36" s="129">
        <v>21</v>
      </c>
      <c r="E36" s="129">
        <v>7</v>
      </c>
      <c r="F36" s="129">
        <v>30</v>
      </c>
      <c r="G36" s="129">
        <v>5</v>
      </c>
      <c r="H36" s="129">
        <v>61</v>
      </c>
      <c r="I36" s="128">
        <v>97</v>
      </c>
      <c r="J36" s="128">
        <v>95</v>
      </c>
      <c r="K36" s="128">
        <v>0</v>
      </c>
      <c r="L36" s="128">
        <v>0</v>
      </c>
      <c r="M36" s="128">
        <v>0</v>
      </c>
      <c r="N36" s="128">
        <v>4</v>
      </c>
      <c r="O36" s="128">
        <v>0</v>
      </c>
      <c r="P36" s="121"/>
    </row>
    <row r="37" spans="1:17" s="56" customFormat="1" ht="15" customHeight="1">
      <c r="A37" s="130">
        <v>31</v>
      </c>
      <c r="B37" s="128" t="s">
        <v>101</v>
      </c>
      <c r="C37" s="129">
        <v>17</v>
      </c>
      <c r="D37" s="129">
        <v>8</v>
      </c>
      <c r="E37" s="129">
        <v>162</v>
      </c>
      <c r="F37" s="129">
        <v>241</v>
      </c>
      <c r="G37" s="129">
        <v>0</v>
      </c>
      <c r="H37" s="129">
        <v>85</v>
      </c>
      <c r="I37" s="129">
        <v>80</v>
      </c>
      <c r="J37" s="129">
        <v>80</v>
      </c>
      <c r="K37" s="134">
        <v>0</v>
      </c>
      <c r="L37" s="134">
        <v>0</v>
      </c>
      <c r="M37" s="134">
        <v>0</v>
      </c>
      <c r="N37" s="134">
        <v>55</v>
      </c>
      <c r="O37" s="134">
        <v>0</v>
      </c>
      <c r="P37" s="121"/>
    </row>
    <row r="38" spans="1:17" s="56" customFormat="1" ht="15" customHeight="1">
      <c r="A38" s="130">
        <v>32</v>
      </c>
      <c r="B38" s="128" t="s">
        <v>18</v>
      </c>
      <c r="C38" s="129">
        <v>75</v>
      </c>
      <c r="D38" s="129">
        <v>30</v>
      </c>
      <c r="E38" s="129">
        <v>46</v>
      </c>
      <c r="F38" s="129">
        <v>29</v>
      </c>
      <c r="G38" s="129">
        <v>4</v>
      </c>
      <c r="H38" s="129">
        <v>76</v>
      </c>
      <c r="I38" s="128">
        <v>124</v>
      </c>
      <c r="J38" s="128">
        <v>25</v>
      </c>
      <c r="K38" s="134">
        <v>0</v>
      </c>
      <c r="L38" s="134">
        <v>0</v>
      </c>
      <c r="M38" s="134">
        <v>0</v>
      </c>
      <c r="N38" s="134">
        <v>17</v>
      </c>
      <c r="O38" s="134">
        <v>0</v>
      </c>
      <c r="P38" s="121"/>
    </row>
    <row r="39" spans="1:17" s="56" customFormat="1" ht="15.75" customHeight="1" thickBot="1">
      <c r="A39" s="130">
        <v>33</v>
      </c>
      <c r="B39" s="128" t="s">
        <v>32</v>
      </c>
      <c r="C39" s="129">
        <v>92</v>
      </c>
      <c r="D39" s="129">
        <v>100</v>
      </c>
      <c r="E39" s="129">
        <v>200</v>
      </c>
      <c r="F39" s="129">
        <v>250</v>
      </c>
      <c r="G39" s="129">
        <v>8</v>
      </c>
      <c r="H39" s="129">
        <v>103</v>
      </c>
      <c r="I39" s="129">
        <v>285</v>
      </c>
      <c r="J39" s="129">
        <v>281</v>
      </c>
      <c r="K39" s="134">
        <v>0</v>
      </c>
      <c r="L39" s="134">
        <v>0</v>
      </c>
      <c r="M39" s="134">
        <v>0</v>
      </c>
      <c r="N39" s="134">
        <v>6</v>
      </c>
      <c r="O39" s="134">
        <v>0</v>
      </c>
      <c r="P39" s="121"/>
    </row>
    <row r="40" spans="1:17" s="56" customFormat="1" ht="15" customHeight="1">
      <c r="A40" s="133">
        <v>34</v>
      </c>
      <c r="B40" s="132" t="s">
        <v>100</v>
      </c>
      <c r="C40" s="131">
        <v>37</v>
      </c>
      <c r="D40" s="131">
        <v>21</v>
      </c>
      <c r="E40" s="131">
        <v>40</v>
      </c>
      <c r="F40" s="131">
        <v>11</v>
      </c>
      <c r="G40" s="131">
        <v>53</v>
      </c>
      <c r="H40" s="131">
        <v>69</v>
      </c>
      <c r="I40" s="131">
        <v>66</v>
      </c>
      <c r="J40" s="131">
        <v>61</v>
      </c>
      <c r="K40" s="131">
        <v>0</v>
      </c>
      <c r="L40" s="131">
        <v>0</v>
      </c>
      <c r="M40" s="131">
        <v>0</v>
      </c>
      <c r="N40" s="131">
        <v>38</v>
      </c>
      <c r="O40" s="131">
        <v>0</v>
      </c>
      <c r="P40" s="121"/>
    </row>
    <row r="41" spans="1:17" s="56" customFormat="1" ht="15" customHeight="1">
      <c r="A41" s="130">
        <v>35</v>
      </c>
      <c r="B41" s="128" t="s">
        <v>29</v>
      </c>
      <c r="C41" s="129">
        <v>25</v>
      </c>
      <c r="D41" s="129">
        <v>6</v>
      </c>
      <c r="E41" s="129">
        <v>40</v>
      </c>
      <c r="F41" s="129">
        <v>200</v>
      </c>
      <c r="G41" s="129">
        <v>55</v>
      </c>
      <c r="H41" s="129">
        <v>7</v>
      </c>
      <c r="I41" s="128">
        <v>8</v>
      </c>
      <c r="J41" s="128">
        <v>7</v>
      </c>
      <c r="K41" s="128">
        <v>0</v>
      </c>
      <c r="L41" s="128">
        <v>0</v>
      </c>
      <c r="M41" s="128">
        <v>0</v>
      </c>
      <c r="N41" s="128">
        <v>25</v>
      </c>
      <c r="O41" s="128">
        <v>0</v>
      </c>
      <c r="P41" s="121"/>
    </row>
    <row r="42" spans="1:17" s="56" customFormat="1" ht="15" customHeight="1">
      <c r="A42" s="130">
        <v>36</v>
      </c>
      <c r="B42" s="128" t="s">
        <v>99</v>
      </c>
      <c r="C42" s="129">
        <v>1</v>
      </c>
      <c r="D42" s="129">
        <v>2</v>
      </c>
      <c r="E42" s="129">
        <v>20</v>
      </c>
      <c r="F42" s="129">
        <v>40</v>
      </c>
      <c r="G42" s="129">
        <v>3</v>
      </c>
      <c r="H42" s="129">
        <v>10</v>
      </c>
      <c r="I42" s="129">
        <v>20</v>
      </c>
      <c r="J42" s="129">
        <v>18</v>
      </c>
      <c r="K42" s="134">
        <v>0</v>
      </c>
      <c r="L42" s="134">
        <v>0</v>
      </c>
      <c r="M42" s="134">
        <v>0</v>
      </c>
      <c r="N42" s="134">
        <v>12</v>
      </c>
      <c r="O42" s="134">
        <v>0</v>
      </c>
      <c r="P42" s="121"/>
    </row>
    <row r="43" spans="1:17" s="56" customFormat="1" ht="15" customHeight="1">
      <c r="A43" s="130">
        <v>37</v>
      </c>
      <c r="B43" s="128" t="s">
        <v>98</v>
      </c>
      <c r="C43" s="129">
        <v>32</v>
      </c>
      <c r="D43" s="129">
        <v>23</v>
      </c>
      <c r="E43" s="129">
        <v>50</v>
      </c>
      <c r="F43" s="129">
        <v>73</v>
      </c>
      <c r="G43" s="129">
        <v>2</v>
      </c>
      <c r="H43" s="129">
        <v>120</v>
      </c>
      <c r="I43" s="128">
        <v>8</v>
      </c>
      <c r="J43" s="128">
        <v>8</v>
      </c>
      <c r="K43" s="134">
        <v>0</v>
      </c>
      <c r="L43" s="134">
        <v>0</v>
      </c>
      <c r="M43" s="134">
        <v>0</v>
      </c>
      <c r="N43" s="134">
        <v>0</v>
      </c>
      <c r="O43" s="134">
        <v>0</v>
      </c>
      <c r="P43" s="121"/>
    </row>
    <row r="44" spans="1:17" s="56" customFormat="1" ht="15" customHeight="1">
      <c r="A44" s="130">
        <v>38</v>
      </c>
      <c r="B44" s="128" t="s">
        <v>97</v>
      </c>
      <c r="C44" s="129">
        <v>44</v>
      </c>
      <c r="D44" s="129">
        <v>17</v>
      </c>
      <c r="E44" s="129">
        <v>5</v>
      </c>
      <c r="F44" s="129">
        <v>18</v>
      </c>
      <c r="G44" s="129">
        <v>75</v>
      </c>
      <c r="H44" s="129">
        <v>8</v>
      </c>
      <c r="I44" s="129">
        <v>133</v>
      </c>
      <c r="J44" s="129">
        <v>130</v>
      </c>
      <c r="K44" s="134">
        <v>0</v>
      </c>
      <c r="L44" s="134">
        <v>0</v>
      </c>
      <c r="M44" s="134">
        <v>0</v>
      </c>
      <c r="N44" s="134">
        <v>25</v>
      </c>
      <c r="O44" s="134">
        <v>0</v>
      </c>
      <c r="P44" s="122"/>
    </row>
    <row r="45" spans="1:17" s="135" customFormat="1" ht="24.75" customHeight="1">
      <c r="A45" s="149" t="s">
        <v>96</v>
      </c>
      <c r="B45" s="138"/>
      <c r="C45" s="137">
        <v>1084</v>
      </c>
      <c r="D45" s="137">
        <v>404</v>
      </c>
      <c r="E45" s="137">
        <v>676</v>
      </c>
      <c r="F45" s="137">
        <v>1224</v>
      </c>
      <c r="G45" s="137">
        <v>392</v>
      </c>
      <c r="H45" s="137">
        <v>404</v>
      </c>
      <c r="I45" s="137">
        <v>383</v>
      </c>
      <c r="J45" s="137">
        <v>661</v>
      </c>
      <c r="K45" s="137">
        <v>736</v>
      </c>
      <c r="L45" s="137">
        <v>1539</v>
      </c>
      <c r="M45" s="137">
        <v>599</v>
      </c>
      <c r="N45" s="137">
        <v>626</v>
      </c>
      <c r="O45" s="137">
        <v>0</v>
      </c>
      <c r="P45" s="446">
        <v>4</v>
      </c>
      <c r="Q45" s="148"/>
    </row>
    <row r="46" spans="1:17" s="56" customFormat="1" ht="20.100000000000001" customHeight="1">
      <c r="A46" s="147">
        <v>1</v>
      </c>
      <c r="B46" s="128" t="s">
        <v>95</v>
      </c>
      <c r="C46" s="129">
        <v>245</v>
      </c>
      <c r="D46" s="129">
        <v>168</v>
      </c>
      <c r="E46" s="129">
        <v>350</v>
      </c>
      <c r="F46" s="129">
        <v>0</v>
      </c>
      <c r="G46" s="129">
        <v>0</v>
      </c>
      <c r="H46" s="129">
        <v>5</v>
      </c>
      <c r="I46" s="129">
        <v>145</v>
      </c>
      <c r="J46" s="129">
        <v>487</v>
      </c>
      <c r="K46" s="129">
        <v>736</v>
      </c>
      <c r="L46" s="129">
        <v>1527</v>
      </c>
      <c r="M46" s="129">
        <v>590</v>
      </c>
      <c r="N46" s="129">
        <v>0</v>
      </c>
      <c r="O46" s="129">
        <v>0</v>
      </c>
      <c r="P46" s="341"/>
    </row>
    <row r="47" spans="1:17" s="56" customFormat="1" ht="20.100000000000001" customHeight="1">
      <c r="A47" s="147">
        <v>2</v>
      </c>
      <c r="B47" s="128" t="s">
        <v>94</v>
      </c>
      <c r="C47" s="129">
        <v>598</v>
      </c>
      <c r="D47" s="129">
        <v>77</v>
      </c>
      <c r="E47" s="129">
        <v>250</v>
      </c>
      <c r="F47" s="129">
        <v>563</v>
      </c>
      <c r="G47" s="129">
        <v>221</v>
      </c>
      <c r="H47" s="129">
        <v>25</v>
      </c>
      <c r="I47" s="129">
        <v>189</v>
      </c>
      <c r="J47" s="129">
        <v>144</v>
      </c>
      <c r="K47" s="129">
        <v>0</v>
      </c>
      <c r="L47" s="129">
        <v>0</v>
      </c>
      <c r="M47" s="129">
        <v>0</v>
      </c>
      <c r="N47" s="129">
        <v>165</v>
      </c>
      <c r="O47" s="129">
        <v>0</v>
      </c>
      <c r="P47" s="341"/>
    </row>
    <row r="48" spans="1:17" s="56" customFormat="1" ht="20.100000000000001" customHeight="1">
      <c r="A48" s="146">
        <v>3</v>
      </c>
      <c r="B48" s="57" t="s">
        <v>93</v>
      </c>
      <c r="C48" s="144">
        <v>53</v>
      </c>
      <c r="D48" s="144">
        <v>42</v>
      </c>
      <c r="E48" s="143">
        <v>15</v>
      </c>
      <c r="F48" s="57">
        <v>176</v>
      </c>
      <c r="G48" s="144">
        <v>118</v>
      </c>
      <c r="H48" s="144">
        <v>23</v>
      </c>
      <c r="I48" s="144">
        <v>27</v>
      </c>
      <c r="J48" s="143">
        <v>26</v>
      </c>
      <c r="K48" s="145">
        <v>0</v>
      </c>
      <c r="L48" s="145">
        <v>0</v>
      </c>
      <c r="M48" s="145">
        <v>0</v>
      </c>
      <c r="N48" s="144">
        <v>74</v>
      </c>
      <c r="O48" s="143">
        <v>0</v>
      </c>
      <c r="P48" s="341"/>
    </row>
    <row r="49" spans="1:16" s="56" customFormat="1" ht="20.100000000000001" customHeight="1" thickBot="1">
      <c r="A49" s="142">
        <v>4</v>
      </c>
      <c r="B49" s="128" t="s">
        <v>92</v>
      </c>
      <c r="C49" s="129">
        <v>34</v>
      </c>
      <c r="D49" s="129">
        <v>8</v>
      </c>
      <c r="E49" s="129">
        <v>14</v>
      </c>
      <c r="F49" s="129">
        <v>320</v>
      </c>
      <c r="G49" s="129">
        <v>9</v>
      </c>
      <c r="H49" s="129">
        <v>19</v>
      </c>
      <c r="I49" s="129">
        <v>0</v>
      </c>
      <c r="J49" s="129">
        <v>0</v>
      </c>
      <c r="K49" s="129">
        <v>0</v>
      </c>
      <c r="L49" s="129">
        <v>0</v>
      </c>
      <c r="M49" s="129">
        <v>0</v>
      </c>
      <c r="N49" s="129">
        <v>90</v>
      </c>
      <c r="O49" s="129">
        <v>0</v>
      </c>
      <c r="P49" s="341"/>
    </row>
    <row r="50" spans="1:16" s="56" customFormat="1" ht="19.5" customHeight="1">
      <c r="A50" s="133">
        <v>5</v>
      </c>
      <c r="B50" s="132" t="s">
        <v>91</v>
      </c>
      <c r="C50" s="131">
        <v>44</v>
      </c>
      <c r="D50" s="131">
        <v>48</v>
      </c>
      <c r="E50" s="131">
        <v>24</v>
      </c>
      <c r="F50" s="131">
        <v>135</v>
      </c>
      <c r="G50" s="131">
        <v>0</v>
      </c>
      <c r="H50" s="131">
        <v>118</v>
      </c>
      <c r="I50" s="131">
        <v>0</v>
      </c>
      <c r="J50" s="131">
        <v>0</v>
      </c>
      <c r="K50" s="131">
        <v>0</v>
      </c>
      <c r="L50" s="131">
        <v>11</v>
      </c>
      <c r="M50" s="131">
        <v>7</v>
      </c>
      <c r="N50" s="131">
        <v>52</v>
      </c>
      <c r="O50" s="131">
        <v>0</v>
      </c>
      <c r="P50" s="341"/>
    </row>
    <row r="51" spans="1:16" s="56" customFormat="1" ht="20.100000000000001" customHeight="1">
      <c r="A51" s="130">
        <v>6</v>
      </c>
      <c r="B51" s="128" t="s">
        <v>90</v>
      </c>
      <c r="C51" s="129">
        <v>27</v>
      </c>
      <c r="D51" s="129">
        <v>28</v>
      </c>
      <c r="E51" s="129">
        <v>2</v>
      </c>
      <c r="F51" s="129">
        <v>2</v>
      </c>
      <c r="G51" s="129">
        <v>1</v>
      </c>
      <c r="H51" s="129">
        <v>75</v>
      </c>
      <c r="I51" s="129">
        <v>16</v>
      </c>
      <c r="J51" s="129">
        <v>0</v>
      </c>
      <c r="K51" s="134">
        <v>0</v>
      </c>
      <c r="L51" s="134">
        <v>0</v>
      </c>
      <c r="M51" s="134">
        <v>0</v>
      </c>
      <c r="N51" s="134">
        <v>73</v>
      </c>
      <c r="O51" s="134">
        <v>0</v>
      </c>
      <c r="P51" s="341"/>
    </row>
    <row r="52" spans="1:16" s="56" customFormat="1" ht="20.100000000000001" customHeight="1">
      <c r="A52" s="130">
        <v>7</v>
      </c>
      <c r="B52" s="128" t="s">
        <v>89</v>
      </c>
      <c r="C52" s="129">
        <v>21</v>
      </c>
      <c r="D52" s="129">
        <v>9</v>
      </c>
      <c r="E52" s="129">
        <v>2</v>
      </c>
      <c r="F52" s="129">
        <v>11</v>
      </c>
      <c r="G52" s="129">
        <v>39</v>
      </c>
      <c r="H52" s="129">
        <v>17</v>
      </c>
      <c r="I52" s="128">
        <v>6</v>
      </c>
      <c r="J52" s="128">
        <v>0</v>
      </c>
      <c r="K52" s="134">
        <v>0</v>
      </c>
      <c r="L52" s="134">
        <v>1</v>
      </c>
      <c r="M52" s="134">
        <v>2</v>
      </c>
      <c r="N52" s="134">
        <v>45</v>
      </c>
      <c r="O52" s="134">
        <v>0</v>
      </c>
      <c r="P52" s="341"/>
    </row>
    <row r="53" spans="1:16" s="56" customFormat="1" ht="20.100000000000001" customHeight="1" thickBot="1">
      <c r="A53" s="130">
        <v>8</v>
      </c>
      <c r="B53" s="128" t="s">
        <v>88</v>
      </c>
      <c r="C53" s="129">
        <v>16</v>
      </c>
      <c r="D53" s="129">
        <v>7</v>
      </c>
      <c r="E53" s="129">
        <v>5</v>
      </c>
      <c r="F53" s="129">
        <v>0</v>
      </c>
      <c r="G53" s="129">
        <v>2</v>
      </c>
      <c r="H53" s="129">
        <v>71</v>
      </c>
      <c r="I53" s="129">
        <v>0</v>
      </c>
      <c r="J53" s="129">
        <v>0</v>
      </c>
      <c r="K53" s="134">
        <v>0</v>
      </c>
      <c r="L53" s="134">
        <v>0</v>
      </c>
      <c r="M53" s="134">
        <v>0</v>
      </c>
      <c r="N53" s="134">
        <v>38</v>
      </c>
      <c r="O53" s="134">
        <v>0</v>
      </c>
      <c r="P53" s="341"/>
    </row>
    <row r="54" spans="1:16" s="56" customFormat="1" ht="20.100000000000001" customHeight="1">
      <c r="A54" s="133">
        <v>9</v>
      </c>
      <c r="B54" s="132" t="s">
        <v>87</v>
      </c>
      <c r="C54" s="131">
        <v>7</v>
      </c>
      <c r="D54" s="131">
        <v>5</v>
      </c>
      <c r="E54" s="131">
        <v>0</v>
      </c>
      <c r="F54" s="131">
        <v>0</v>
      </c>
      <c r="G54" s="131">
        <v>0</v>
      </c>
      <c r="H54" s="131">
        <v>5</v>
      </c>
      <c r="I54" s="131">
        <v>0</v>
      </c>
      <c r="J54" s="131">
        <v>0</v>
      </c>
      <c r="K54" s="131">
        <v>0</v>
      </c>
      <c r="L54" s="131">
        <v>0</v>
      </c>
      <c r="M54" s="131">
        <v>0</v>
      </c>
      <c r="N54" s="131">
        <v>10</v>
      </c>
      <c r="O54" s="131">
        <v>0</v>
      </c>
      <c r="P54" s="341"/>
    </row>
    <row r="55" spans="1:16" s="56" customFormat="1" ht="15" customHeight="1">
      <c r="A55" s="130">
        <v>10</v>
      </c>
      <c r="B55" s="128" t="s">
        <v>86</v>
      </c>
      <c r="C55" s="129">
        <v>11</v>
      </c>
      <c r="D55" s="129">
        <v>5</v>
      </c>
      <c r="E55" s="129">
        <v>0</v>
      </c>
      <c r="F55" s="129">
        <v>0</v>
      </c>
      <c r="G55" s="129">
        <v>0</v>
      </c>
      <c r="H55" s="129">
        <v>18</v>
      </c>
      <c r="I55" s="128">
        <v>0</v>
      </c>
      <c r="J55" s="128">
        <v>0</v>
      </c>
      <c r="K55" s="128">
        <v>0</v>
      </c>
      <c r="L55" s="128">
        <v>0</v>
      </c>
      <c r="M55" s="128">
        <v>0</v>
      </c>
      <c r="N55" s="128">
        <v>30</v>
      </c>
      <c r="O55" s="128">
        <v>0</v>
      </c>
      <c r="P55" s="341"/>
    </row>
    <row r="56" spans="1:16" s="56" customFormat="1" ht="15" customHeight="1">
      <c r="A56" s="130">
        <v>11</v>
      </c>
      <c r="B56" s="128" t="s">
        <v>85</v>
      </c>
      <c r="C56" s="129">
        <v>28</v>
      </c>
      <c r="D56" s="129">
        <v>7</v>
      </c>
      <c r="E56" s="129">
        <v>10</v>
      </c>
      <c r="F56" s="129">
        <v>15</v>
      </c>
      <c r="G56" s="129">
        <v>1</v>
      </c>
      <c r="H56" s="129">
        <v>28</v>
      </c>
      <c r="I56" s="129">
        <v>0</v>
      </c>
      <c r="J56" s="129">
        <v>4</v>
      </c>
      <c r="K56" s="134">
        <v>0</v>
      </c>
      <c r="L56" s="134">
        <v>0</v>
      </c>
      <c r="M56" s="134">
        <v>0</v>
      </c>
      <c r="N56" s="134">
        <v>40</v>
      </c>
      <c r="O56" s="134">
        <v>0</v>
      </c>
      <c r="P56" s="341"/>
    </row>
    <row r="57" spans="1:16" s="56" customFormat="1" ht="21" customHeight="1" thickBot="1">
      <c r="A57" s="130">
        <v>12</v>
      </c>
      <c r="B57" s="128" t="s">
        <v>84</v>
      </c>
      <c r="C57" s="129">
        <v>0</v>
      </c>
      <c r="D57" s="129">
        <v>0</v>
      </c>
      <c r="E57" s="129">
        <v>4</v>
      </c>
      <c r="F57" s="129">
        <v>2</v>
      </c>
      <c r="G57" s="129">
        <v>1</v>
      </c>
      <c r="H57" s="129">
        <v>0</v>
      </c>
      <c r="I57" s="128">
        <v>0</v>
      </c>
      <c r="J57" s="128">
        <v>0</v>
      </c>
      <c r="K57" s="134">
        <v>0</v>
      </c>
      <c r="L57" s="134">
        <v>0</v>
      </c>
      <c r="M57" s="134">
        <v>0</v>
      </c>
      <c r="N57" s="134">
        <v>9</v>
      </c>
      <c r="O57" s="134">
        <v>0</v>
      </c>
      <c r="P57" s="341"/>
    </row>
    <row r="58" spans="1:16" s="135" customFormat="1" ht="22.5" customHeight="1">
      <c r="A58" s="31" t="s">
        <v>83</v>
      </c>
      <c r="B58" s="141"/>
      <c r="C58" s="140">
        <v>2428</v>
      </c>
      <c r="D58" s="140">
        <v>743</v>
      </c>
      <c r="E58" s="140">
        <v>1032</v>
      </c>
      <c r="F58" s="140">
        <v>2330</v>
      </c>
      <c r="G58" s="140">
        <v>222</v>
      </c>
      <c r="H58" s="140">
        <v>1142</v>
      </c>
      <c r="I58" s="140">
        <v>2321</v>
      </c>
      <c r="J58" s="140">
        <v>824</v>
      </c>
      <c r="K58" s="140">
        <v>2131</v>
      </c>
      <c r="L58" s="140">
        <v>3150</v>
      </c>
      <c r="M58" s="140">
        <v>1029</v>
      </c>
      <c r="N58" s="140">
        <v>354</v>
      </c>
      <c r="O58" s="140">
        <v>0</v>
      </c>
      <c r="P58" s="446">
        <v>5</v>
      </c>
    </row>
    <row r="59" spans="1:16" s="56" customFormat="1" ht="15" customHeight="1">
      <c r="A59" s="130">
        <v>1</v>
      </c>
      <c r="B59" s="128" t="s">
        <v>82</v>
      </c>
      <c r="C59" s="129">
        <v>513</v>
      </c>
      <c r="D59" s="129">
        <v>141</v>
      </c>
      <c r="E59" s="129">
        <v>52</v>
      </c>
      <c r="F59" s="129">
        <v>385</v>
      </c>
      <c r="G59" s="129">
        <v>2</v>
      </c>
      <c r="H59" s="129">
        <v>275</v>
      </c>
      <c r="I59" s="128">
        <v>1796</v>
      </c>
      <c r="J59" s="128">
        <v>657</v>
      </c>
      <c r="K59" s="128">
        <v>2131</v>
      </c>
      <c r="L59" s="128">
        <v>2738</v>
      </c>
      <c r="M59" s="128">
        <v>987</v>
      </c>
      <c r="N59" s="128">
        <v>18</v>
      </c>
      <c r="O59" s="128">
        <v>0</v>
      </c>
      <c r="P59" s="341">
        <v>5</v>
      </c>
    </row>
    <row r="60" spans="1:16" s="56" customFormat="1" ht="15" customHeight="1">
      <c r="A60" s="130">
        <v>2</v>
      </c>
      <c r="B60" s="128" t="s">
        <v>81</v>
      </c>
      <c r="C60" s="129">
        <v>11</v>
      </c>
      <c r="D60" s="129">
        <v>7</v>
      </c>
      <c r="E60" s="129">
        <v>4</v>
      </c>
      <c r="F60" s="129">
        <v>11</v>
      </c>
      <c r="G60" s="129">
        <v>1</v>
      </c>
      <c r="H60" s="129">
        <v>13</v>
      </c>
      <c r="I60" s="129">
        <v>6</v>
      </c>
      <c r="J60" s="129">
        <v>0</v>
      </c>
      <c r="K60" s="134">
        <v>0</v>
      </c>
      <c r="L60" s="134">
        <v>0</v>
      </c>
      <c r="M60" s="134">
        <v>0</v>
      </c>
      <c r="N60" s="134">
        <v>16</v>
      </c>
      <c r="O60" s="134">
        <v>0</v>
      </c>
      <c r="P60" s="341">
        <v>0</v>
      </c>
    </row>
    <row r="61" spans="1:16" s="56" customFormat="1" ht="15" customHeight="1">
      <c r="A61" s="130">
        <v>3</v>
      </c>
      <c r="B61" s="128" t="s">
        <v>80</v>
      </c>
      <c r="C61" s="129">
        <v>203</v>
      </c>
      <c r="D61" s="129">
        <v>108</v>
      </c>
      <c r="E61" s="129">
        <v>180</v>
      </c>
      <c r="F61" s="129">
        <v>398</v>
      </c>
      <c r="G61" s="129">
        <v>52</v>
      </c>
      <c r="H61" s="129">
        <v>110</v>
      </c>
      <c r="I61" s="128">
        <v>0</v>
      </c>
      <c r="J61" s="128">
        <v>0</v>
      </c>
      <c r="K61" s="134">
        <v>0</v>
      </c>
      <c r="L61" s="134">
        <v>0</v>
      </c>
      <c r="M61" s="134">
        <v>0</v>
      </c>
      <c r="N61" s="134">
        <v>0</v>
      </c>
      <c r="O61" s="134">
        <v>0</v>
      </c>
      <c r="P61" s="341">
        <v>0</v>
      </c>
    </row>
    <row r="62" spans="1:16" s="56" customFormat="1" ht="15.75" customHeight="1" thickBot="1">
      <c r="A62" s="130">
        <v>4</v>
      </c>
      <c r="B62" s="128" t="s">
        <v>79</v>
      </c>
      <c r="C62" s="129">
        <v>16</v>
      </c>
      <c r="D62" s="129">
        <v>11</v>
      </c>
      <c r="E62" s="129">
        <v>28</v>
      </c>
      <c r="F62" s="129">
        <v>0</v>
      </c>
      <c r="G62" s="129">
        <v>9</v>
      </c>
      <c r="H62" s="129">
        <v>53</v>
      </c>
      <c r="I62" s="129">
        <v>33</v>
      </c>
      <c r="J62" s="129">
        <v>19</v>
      </c>
      <c r="K62" s="134">
        <v>0</v>
      </c>
      <c r="L62" s="134">
        <v>22</v>
      </c>
      <c r="M62" s="134">
        <v>7</v>
      </c>
      <c r="N62" s="134">
        <v>22</v>
      </c>
      <c r="O62" s="134">
        <v>0</v>
      </c>
      <c r="P62" s="341">
        <v>0</v>
      </c>
    </row>
    <row r="63" spans="1:16" s="56" customFormat="1" ht="15" customHeight="1">
      <c r="A63" s="133">
        <v>5</v>
      </c>
      <c r="B63" s="132" t="s">
        <v>78</v>
      </c>
      <c r="C63" s="131">
        <v>72</v>
      </c>
      <c r="D63" s="131">
        <v>3</v>
      </c>
      <c r="E63" s="131">
        <v>54</v>
      </c>
      <c r="F63" s="131">
        <v>15</v>
      </c>
      <c r="G63" s="131">
        <v>0</v>
      </c>
      <c r="H63" s="131">
        <v>14</v>
      </c>
      <c r="I63" s="131">
        <v>0</v>
      </c>
      <c r="J63" s="131">
        <v>0</v>
      </c>
      <c r="K63" s="131">
        <v>0</v>
      </c>
      <c r="L63" s="131">
        <v>5</v>
      </c>
      <c r="M63" s="131">
        <v>0</v>
      </c>
      <c r="N63" s="131">
        <v>7</v>
      </c>
      <c r="O63" s="131">
        <v>0</v>
      </c>
      <c r="P63" s="341">
        <v>0</v>
      </c>
    </row>
    <row r="64" spans="1:16" s="56" customFormat="1" ht="15" customHeight="1">
      <c r="A64" s="130">
        <v>6</v>
      </c>
      <c r="B64" s="128" t="s">
        <v>77</v>
      </c>
      <c r="C64" s="129">
        <v>25</v>
      </c>
      <c r="D64" s="129">
        <v>15</v>
      </c>
      <c r="E64" s="129">
        <v>30</v>
      </c>
      <c r="F64" s="129">
        <v>20</v>
      </c>
      <c r="G64" s="129">
        <v>5</v>
      </c>
      <c r="H64" s="129">
        <v>15</v>
      </c>
      <c r="I64" s="128">
        <v>15</v>
      </c>
      <c r="J64" s="128">
        <v>10</v>
      </c>
      <c r="K64" s="128">
        <v>0</v>
      </c>
      <c r="L64" s="128">
        <v>5</v>
      </c>
      <c r="M64" s="128">
        <v>5</v>
      </c>
      <c r="N64" s="128">
        <v>5</v>
      </c>
      <c r="O64" s="128">
        <v>0</v>
      </c>
      <c r="P64" s="341">
        <v>0</v>
      </c>
    </row>
    <row r="65" spans="1:16" s="56" customFormat="1" ht="15" customHeight="1">
      <c r="A65" s="130">
        <v>7</v>
      </c>
      <c r="B65" s="128" t="s">
        <v>76</v>
      </c>
      <c r="C65" s="129">
        <v>41</v>
      </c>
      <c r="D65" s="129">
        <v>5</v>
      </c>
      <c r="E65" s="129">
        <v>39</v>
      </c>
      <c r="F65" s="129">
        <v>0</v>
      </c>
      <c r="G65" s="129">
        <v>0</v>
      </c>
      <c r="H65" s="129">
        <v>87</v>
      </c>
      <c r="I65" s="129">
        <v>5</v>
      </c>
      <c r="J65" s="129">
        <v>0</v>
      </c>
      <c r="K65" s="134">
        <v>0</v>
      </c>
      <c r="L65" s="134">
        <v>5</v>
      </c>
      <c r="M65" s="134">
        <v>0</v>
      </c>
      <c r="N65" s="134">
        <v>38</v>
      </c>
      <c r="O65" s="134">
        <v>0</v>
      </c>
      <c r="P65" s="341">
        <v>0</v>
      </c>
    </row>
    <row r="66" spans="1:16" s="56" customFormat="1" ht="15" customHeight="1">
      <c r="A66" s="130">
        <v>8</v>
      </c>
      <c r="B66" s="128" t="s">
        <v>75</v>
      </c>
      <c r="C66" s="129">
        <v>12</v>
      </c>
      <c r="D66" s="129">
        <v>0</v>
      </c>
      <c r="E66" s="129">
        <v>107</v>
      </c>
      <c r="F66" s="129">
        <v>132</v>
      </c>
      <c r="G66" s="129">
        <v>8</v>
      </c>
      <c r="H66" s="129">
        <v>14</v>
      </c>
      <c r="I66" s="128">
        <v>2</v>
      </c>
      <c r="J66" s="128">
        <v>0</v>
      </c>
      <c r="K66" s="134">
        <v>0</v>
      </c>
      <c r="L66" s="134">
        <v>0</v>
      </c>
      <c r="M66" s="134">
        <v>0</v>
      </c>
      <c r="N66" s="134">
        <v>9</v>
      </c>
      <c r="O66" s="134">
        <v>0</v>
      </c>
      <c r="P66" s="341">
        <v>0</v>
      </c>
    </row>
    <row r="67" spans="1:16" s="56" customFormat="1" ht="15" customHeight="1">
      <c r="A67" s="130">
        <v>9</v>
      </c>
      <c r="B67" s="128" t="s">
        <v>74</v>
      </c>
      <c r="C67" s="129">
        <v>30</v>
      </c>
      <c r="D67" s="129">
        <v>5</v>
      </c>
      <c r="E67" s="129">
        <v>2</v>
      </c>
      <c r="F67" s="129">
        <v>214</v>
      </c>
      <c r="G67" s="129">
        <v>3</v>
      </c>
      <c r="H67" s="129">
        <v>7</v>
      </c>
      <c r="I67" s="129">
        <v>24</v>
      </c>
      <c r="J67" s="129">
        <v>24</v>
      </c>
      <c r="K67" s="134">
        <v>0</v>
      </c>
      <c r="L67" s="134">
        <v>0</v>
      </c>
      <c r="M67" s="134">
        <v>0</v>
      </c>
      <c r="N67" s="134">
        <v>0</v>
      </c>
      <c r="O67" s="134">
        <v>0</v>
      </c>
      <c r="P67" s="341">
        <v>0</v>
      </c>
    </row>
    <row r="68" spans="1:16" s="56" customFormat="1" ht="20.100000000000001" customHeight="1">
      <c r="A68" s="130">
        <v>10</v>
      </c>
      <c r="B68" s="128" t="s">
        <v>73</v>
      </c>
      <c r="C68" s="129">
        <v>48</v>
      </c>
      <c r="D68" s="129">
        <v>7</v>
      </c>
      <c r="E68" s="129">
        <v>82</v>
      </c>
      <c r="F68" s="129">
        <v>38</v>
      </c>
      <c r="G68" s="129">
        <v>12</v>
      </c>
      <c r="H68" s="129">
        <v>45</v>
      </c>
      <c r="I68" s="128">
        <v>30</v>
      </c>
      <c r="J68" s="128">
        <v>3</v>
      </c>
      <c r="K68" s="134">
        <v>0</v>
      </c>
      <c r="L68" s="134">
        <v>42</v>
      </c>
      <c r="M68" s="134">
        <v>0</v>
      </c>
      <c r="N68" s="134">
        <v>48</v>
      </c>
      <c r="O68" s="134">
        <v>0</v>
      </c>
      <c r="P68" s="341">
        <v>0</v>
      </c>
    </row>
    <row r="69" spans="1:16" s="56" customFormat="1" ht="20.100000000000001" customHeight="1" thickBot="1">
      <c r="A69" s="130">
        <v>11</v>
      </c>
      <c r="B69" s="128" t="s">
        <v>72</v>
      </c>
      <c r="C69" s="129">
        <v>57</v>
      </c>
      <c r="D69" s="129">
        <v>14</v>
      </c>
      <c r="E69" s="129">
        <v>5</v>
      </c>
      <c r="F69" s="129">
        <v>17</v>
      </c>
      <c r="G69" s="129">
        <v>0</v>
      </c>
      <c r="H69" s="129">
        <v>18</v>
      </c>
      <c r="I69" s="129">
        <v>89</v>
      </c>
      <c r="J69" s="129">
        <v>0</v>
      </c>
      <c r="K69" s="134">
        <v>0</v>
      </c>
      <c r="L69" s="134">
        <v>47</v>
      </c>
      <c r="M69" s="134">
        <v>0</v>
      </c>
      <c r="N69" s="134">
        <v>0</v>
      </c>
      <c r="O69" s="134">
        <v>0</v>
      </c>
      <c r="P69" s="341">
        <v>0</v>
      </c>
    </row>
    <row r="70" spans="1:16" s="56" customFormat="1" ht="20.100000000000001" customHeight="1">
      <c r="A70" s="133">
        <v>12</v>
      </c>
      <c r="B70" s="132" t="s">
        <v>71</v>
      </c>
      <c r="C70" s="131">
        <v>115</v>
      </c>
      <c r="D70" s="131">
        <v>45</v>
      </c>
      <c r="E70" s="131">
        <v>110</v>
      </c>
      <c r="F70" s="131">
        <v>270</v>
      </c>
      <c r="G70" s="131">
        <v>10</v>
      </c>
      <c r="H70" s="131">
        <v>13</v>
      </c>
      <c r="I70" s="131">
        <v>16</v>
      </c>
      <c r="J70" s="131">
        <v>12</v>
      </c>
      <c r="K70" s="131">
        <v>0</v>
      </c>
      <c r="L70" s="131">
        <v>16</v>
      </c>
      <c r="M70" s="131">
        <v>0</v>
      </c>
      <c r="N70" s="131">
        <v>0</v>
      </c>
      <c r="O70" s="131">
        <v>0</v>
      </c>
      <c r="P70" s="341">
        <v>0</v>
      </c>
    </row>
    <row r="71" spans="1:16" s="56" customFormat="1" ht="15" customHeight="1">
      <c r="A71" s="130">
        <v>13</v>
      </c>
      <c r="B71" s="128" t="s">
        <v>70</v>
      </c>
      <c r="C71" s="129">
        <v>48</v>
      </c>
      <c r="D71" s="129">
        <v>3</v>
      </c>
      <c r="E71" s="129">
        <v>31</v>
      </c>
      <c r="F71" s="129">
        <v>0</v>
      </c>
      <c r="G71" s="129">
        <v>0</v>
      </c>
      <c r="H71" s="129">
        <v>20</v>
      </c>
      <c r="I71" s="128">
        <v>14</v>
      </c>
      <c r="J71" s="128">
        <v>0</v>
      </c>
      <c r="K71" s="128">
        <v>0</v>
      </c>
      <c r="L71" s="128">
        <v>0</v>
      </c>
      <c r="M71" s="128">
        <v>0</v>
      </c>
      <c r="N71" s="128">
        <v>41</v>
      </c>
      <c r="O71" s="128">
        <v>0</v>
      </c>
      <c r="P71" s="341">
        <v>0</v>
      </c>
    </row>
    <row r="72" spans="1:16" s="56" customFormat="1" ht="15" customHeight="1">
      <c r="A72" s="130">
        <v>14</v>
      </c>
      <c r="B72" s="128" t="s">
        <v>69</v>
      </c>
      <c r="C72" s="129">
        <v>110</v>
      </c>
      <c r="D72" s="129">
        <v>19</v>
      </c>
      <c r="E72" s="129">
        <v>15</v>
      </c>
      <c r="F72" s="129">
        <v>32</v>
      </c>
      <c r="G72" s="129">
        <v>0</v>
      </c>
      <c r="H72" s="129">
        <v>52</v>
      </c>
      <c r="I72" s="129">
        <v>5</v>
      </c>
      <c r="J72" s="129">
        <v>5</v>
      </c>
      <c r="K72" s="134">
        <v>0</v>
      </c>
      <c r="L72" s="134">
        <v>0</v>
      </c>
      <c r="M72" s="134">
        <v>0</v>
      </c>
      <c r="N72" s="134">
        <v>0</v>
      </c>
      <c r="O72" s="134">
        <v>0</v>
      </c>
      <c r="P72" s="341">
        <v>0</v>
      </c>
    </row>
    <row r="73" spans="1:16" s="56" customFormat="1" ht="15" customHeight="1">
      <c r="A73" s="130">
        <v>15</v>
      </c>
      <c r="B73" s="128" t="s">
        <v>68</v>
      </c>
      <c r="C73" s="129">
        <v>107</v>
      </c>
      <c r="D73" s="129">
        <v>17</v>
      </c>
      <c r="E73" s="129">
        <v>40</v>
      </c>
      <c r="F73" s="129">
        <v>60</v>
      </c>
      <c r="G73" s="129">
        <v>7</v>
      </c>
      <c r="H73" s="129">
        <v>46</v>
      </c>
      <c r="I73" s="128">
        <v>25</v>
      </c>
      <c r="J73" s="128">
        <v>20</v>
      </c>
      <c r="K73" s="134">
        <v>0</v>
      </c>
      <c r="L73" s="134">
        <v>0</v>
      </c>
      <c r="M73" s="134">
        <v>0</v>
      </c>
      <c r="N73" s="134">
        <v>10</v>
      </c>
      <c r="O73" s="134">
        <v>0</v>
      </c>
      <c r="P73" s="341">
        <v>0</v>
      </c>
    </row>
    <row r="74" spans="1:16" s="56" customFormat="1" ht="15.75" customHeight="1" thickBot="1">
      <c r="A74" s="130">
        <v>16</v>
      </c>
      <c r="B74" s="128" t="s">
        <v>67</v>
      </c>
      <c r="C74" s="129">
        <v>28</v>
      </c>
      <c r="D74" s="129">
        <v>16</v>
      </c>
      <c r="E74" s="129">
        <v>44</v>
      </c>
      <c r="F74" s="129">
        <v>86</v>
      </c>
      <c r="G74" s="129">
        <v>5</v>
      </c>
      <c r="H74" s="129">
        <v>25</v>
      </c>
      <c r="I74" s="129">
        <v>10</v>
      </c>
      <c r="J74" s="129">
        <v>0</v>
      </c>
      <c r="K74" s="134">
        <v>0</v>
      </c>
      <c r="L74" s="134">
        <v>0</v>
      </c>
      <c r="M74" s="134">
        <v>0</v>
      </c>
      <c r="N74" s="134">
        <v>10</v>
      </c>
      <c r="O74" s="134">
        <v>0</v>
      </c>
      <c r="P74" s="341">
        <v>0</v>
      </c>
    </row>
    <row r="75" spans="1:16" s="56" customFormat="1" ht="15" customHeight="1">
      <c r="A75" s="133">
        <v>17</v>
      </c>
      <c r="B75" s="132" t="s">
        <v>66</v>
      </c>
      <c r="C75" s="131">
        <v>139</v>
      </c>
      <c r="D75" s="131">
        <v>35</v>
      </c>
      <c r="E75" s="131">
        <v>60</v>
      </c>
      <c r="F75" s="131">
        <v>0</v>
      </c>
      <c r="G75" s="131">
        <v>7</v>
      </c>
      <c r="H75" s="131">
        <v>65</v>
      </c>
      <c r="I75" s="131">
        <v>28</v>
      </c>
      <c r="J75" s="131">
        <v>21</v>
      </c>
      <c r="K75" s="131">
        <v>0</v>
      </c>
      <c r="L75" s="131">
        <v>24</v>
      </c>
      <c r="M75" s="131">
        <v>0</v>
      </c>
      <c r="N75" s="131">
        <v>7</v>
      </c>
      <c r="O75" s="131">
        <v>0</v>
      </c>
      <c r="P75" s="341">
        <v>0</v>
      </c>
    </row>
    <row r="76" spans="1:16" s="56" customFormat="1" ht="15" customHeight="1">
      <c r="A76" s="130">
        <v>18</v>
      </c>
      <c r="B76" s="128" t="s">
        <v>65</v>
      </c>
      <c r="C76" s="129">
        <v>32</v>
      </c>
      <c r="D76" s="129">
        <v>7</v>
      </c>
      <c r="E76" s="129">
        <v>3</v>
      </c>
      <c r="F76" s="129">
        <v>16</v>
      </c>
      <c r="G76" s="129">
        <v>0</v>
      </c>
      <c r="H76" s="129">
        <v>19</v>
      </c>
      <c r="I76" s="128">
        <v>10</v>
      </c>
      <c r="J76" s="128">
        <v>0</v>
      </c>
      <c r="K76" s="128">
        <v>0</v>
      </c>
      <c r="L76" s="128">
        <v>0</v>
      </c>
      <c r="M76" s="128">
        <v>0</v>
      </c>
      <c r="N76" s="128">
        <v>19</v>
      </c>
      <c r="O76" s="128">
        <v>0</v>
      </c>
      <c r="P76" s="341">
        <v>0</v>
      </c>
    </row>
    <row r="77" spans="1:16" s="56" customFormat="1" ht="15" customHeight="1">
      <c r="A77" s="130">
        <v>19</v>
      </c>
      <c r="B77" s="128" t="s">
        <v>64</v>
      </c>
      <c r="C77" s="129">
        <v>315</v>
      </c>
      <c r="D77" s="129">
        <v>56</v>
      </c>
      <c r="E77" s="129">
        <v>0</v>
      </c>
      <c r="F77" s="129">
        <v>275</v>
      </c>
      <c r="G77" s="129">
        <v>0</v>
      </c>
      <c r="H77" s="129">
        <v>58</v>
      </c>
      <c r="I77" s="129">
        <v>30</v>
      </c>
      <c r="J77" s="129">
        <v>0</v>
      </c>
      <c r="K77" s="134">
        <v>0</v>
      </c>
      <c r="L77" s="134">
        <v>50</v>
      </c>
      <c r="M77" s="134">
        <v>0</v>
      </c>
      <c r="N77" s="134">
        <v>0</v>
      </c>
      <c r="O77" s="134">
        <v>0</v>
      </c>
      <c r="P77" s="341">
        <v>0</v>
      </c>
    </row>
    <row r="78" spans="1:16" s="56" customFormat="1" ht="15" customHeight="1">
      <c r="A78" s="130">
        <v>20</v>
      </c>
      <c r="B78" s="128" t="s">
        <v>63</v>
      </c>
      <c r="C78" s="129">
        <v>35</v>
      </c>
      <c r="D78" s="129">
        <v>4</v>
      </c>
      <c r="E78" s="129">
        <v>11</v>
      </c>
      <c r="F78" s="129">
        <v>38</v>
      </c>
      <c r="G78" s="129">
        <v>9</v>
      </c>
      <c r="H78" s="129">
        <v>21</v>
      </c>
      <c r="I78" s="128">
        <v>15</v>
      </c>
      <c r="J78" s="128">
        <v>0</v>
      </c>
      <c r="K78" s="134">
        <v>0</v>
      </c>
      <c r="L78" s="134">
        <v>16</v>
      </c>
      <c r="M78" s="134">
        <v>0</v>
      </c>
      <c r="N78" s="134">
        <v>1</v>
      </c>
      <c r="O78" s="134">
        <v>0</v>
      </c>
      <c r="P78" s="341">
        <v>0</v>
      </c>
    </row>
    <row r="79" spans="1:16" s="56" customFormat="1" ht="15.75" customHeight="1" thickBot="1">
      <c r="A79" s="130">
        <v>21</v>
      </c>
      <c r="B79" s="128" t="s">
        <v>62</v>
      </c>
      <c r="C79" s="129">
        <v>107</v>
      </c>
      <c r="D79" s="129">
        <v>102</v>
      </c>
      <c r="E79" s="129">
        <v>0</v>
      </c>
      <c r="F79" s="129">
        <v>10</v>
      </c>
      <c r="G79" s="129">
        <v>0</v>
      </c>
      <c r="H79" s="129">
        <v>31</v>
      </c>
      <c r="I79" s="129">
        <v>14</v>
      </c>
      <c r="J79" s="129">
        <v>17</v>
      </c>
      <c r="K79" s="134">
        <v>0</v>
      </c>
      <c r="L79" s="134">
        <v>91</v>
      </c>
      <c r="M79" s="134">
        <v>0</v>
      </c>
      <c r="N79" s="134">
        <v>35</v>
      </c>
      <c r="O79" s="134">
        <v>0</v>
      </c>
      <c r="P79" s="341">
        <v>0</v>
      </c>
    </row>
    <row r="80" spans="1:16" s="56" customFormat="1" ht="15" customHeight="1">
      <c r="A80" s="133">
        <v>22</v>
      </c>
      <c r="B80" s="132" t="s">
        <v>61</v>
      </c>
      <c r="C80" s="131">
        <v>104</v>
      </c>
      <c r="D80" s="131">
        <v>10</v>
      </c>
      <c r="E80" s="131">
        <v>81</v>
      </c>
      <c r="F80" s="131">
        <v>260</v>
      </c>
      <c r="G80" s="131">
        <v>80</v>
      </c>
      <c r="H80" s="131">
        <v>20</v>
      </c>
      <c r="I80" s="131">
        <v>26</v>
      </c>
      <c r="J80" s="131">
        <v>12</v>
      </c>
      <c r="K80" s="131">
        <v>0</v>
      </c>
      <c r="L80" s="131">
        <v>8</v>
      </c>
      <c r="M80" s="131">
        <v>0</v>
      </c>
      <c r="N80" s="131">
        <v>0</v>
      </c>
      <c r="O80" s="131">
        <v>0</v>
      </c>
      <c r="P80" s="341">
        <v>0</v>
      </c>
    </row>
    <row r="81" spans="1:16" s="56" customFormat="1" ht="15" customHeight="1">
      <c r="A81" s="130">
        <v>23</v>
      </c>
      <c r="B81" s="128" t="s">
        <v>60</v>
      </c>
      <c r="C81" s="129">
        <v>27</v>
      </c>
      <c r="D81" s="129">
        <v>5</v>
      </c>
      <c r="E81" s="129">
        <v>28</v>
      </c>
      <c r="F81" s="129">
        <v>19</v>
      </c>
      <c r="G81" s="129">
        <v>5</v>
      </c>
      <c r="H81" s="129">
        <v>43</v>
      </c>
      <c r="I81" s="128">
        <v>80</v>
      </c>
      <c r="J81" s="128">
        <v>7</v>
      </c>
      <c r="K81" s="128">
        <v>0</v>
      </c>
      <c r="L81" s="128">
        <v>11</v>
      </c>
      <c r="M81" s="128">
        <v>18</v>
      </c>
      <c r="N81" s="128">
        <v>9</v>
      </c>
      <c r="O81" s="128">
        <v>0</v>
      </c>
      <c r="P81" s="341">
        <v>0</v>
      </c>
    </row>
    <row r="82" spans="1:16" s="56" customFormat="1" ht="15" customHeight="1">
      <c r="A82" s="130">
        <v>24</v>
      </c>
      <c r="B82" s="128" t="s">
        <v>59</v>
      </c>
      <c r="C82" s="129">
        <v>84</v>
      </c>
      <c r="D82" s="129">
        <v>2</v>
      </c>
      <c r="E82" s="129">
        <v>4</v>
      </c>
      <c r="F82" s="129">
        <v>10</v>
      </c>
      <c r="G82" s="129">
        <v>1</v>
      </c>
      <c r="H82" s="129">
        <v>37</v>
      </c>
      <c r="I82" s="129">
        <v>12</v>
      </c>
      <c r="J82" s="129">
        <v>0</v>
      </c>
      <c r="K82" s="134">
        <v>0</v>
      </c>
      <c r="L82" s="134">
        <v>20</v>
      </c>
      <c r="M82" s="134">
        <v>0</v>
      </c>
      <c r="N82" s="134">
        <v>23</v>
      </c>
      <c r="O82" s="134">
        <v>0</v>
      </c>
      <c r="P82" s="341">
        <v>0</v>
      </c>
    </row>
    <row r="83" spans="1:16" s="56" customFormat="1" ht="15" customHeight="1">
      <c r="A83" s="130">
        <v>25</v>
      </c>
      <c r="B83" s="128" t="s">
        <v>58</v>
      </c>
      <c r="C83" s="129">
        <v>55</v>
      </c>
      <c r="D83" s="129">
        <v>14</v>
      </c>
      <c r="E83" s="129">
        <v>12</v>
      </c>
      <c r="F83" s="129">
        <v>0</v>
      </c>
      <c r="G83" s="129">
        <v>0</v>
      </c>
      <c r="H83" s="129">
        <v>15</v>
      </c>
      <c r="I83" s="128">
        <v>20</v>
      </c>
      <c r="J83" s="128">
        <v>7</v>
      </c>
      <c r="K83" s="134">
        <v>0</v>
      </c>
      <c r="L83" s="134">
        <v>12</v>
      </c>
      <c r="M83" s="134">
        <v>12</v>
      </c>
      <c r="N83" s="134">
        <v>33</v>
      </c>
      <c r="O83" s="134">
        <v>0</v>
      </c>
      <c r="P83" s="341">
        <v>0</v>
      </c>
    </row>
    <row r="84" spans="1:16" s="56" customFormat="1" ht="15" customHeight="1">
      <c r="A84" s="130">
        <v>26</v>
      </c>
      <c r="B84" s="128" t="s">
        <v>57</v>
      </c>
      <c r="C84" s="129">
        <v>80</v>
      </c>
      <c r="D84" s="129">
        <v>90</v>
      </c>
      <c r="E84" s="129">
        <v>7</v>
      </c>
      <c r="F84" s="129">
        <v>12</v>
      </c>
      <c r="G84" s="129">
        <v>6</v>
      </c>
      <c r="H84" s="129">
        <v>12</v>
      </c>
      <c r="I84" s="129">
        <v>14</v>
      </c>
      <c r="J84" s="129">
        <v>5</v>
      </c>
      <c r="K84" s="134">
        <v>0</v>
      </c>
      <c r="L84" s="134">
        <v>38</v>
      </c>
      <c r="M84" s="134">
        <v>0</v>
      </c>
      <c r="N84" s="134">
        <v>3</v>
      </c>
      <c r="O84" s="134">
        <v>0</v>
      </c>
      <c r="P84" s="341">
        <v>0</v>
      </c>
    </row>
    <row r="85" spans="1:16" s="56" customFormat="1" ht="20.100000000000001" customHeight="1">
      <c r="A85" s="130">
        <v>27</v>
      </c>
      <c r="B85" s="128" t="s">
        <v>56</v>
      </c>
      <c r="C85" s="129">
        <v>14</v>
      </c>
      <c r="D85" s="129">
        <v>2</v>
      </c>
      <c r="E85" s="129">
        <v>3</v>
      </c>
      <c r="F85" s="129">
        <v>12</v>
      </c>
      <c r="G85" s="129">
        <v>0</v>
      </c>
      <c r="H85" s="129">
        <v>14</v>
      </c>
      <c r="I85" s="128">
        <v>2</v>
      </c>
      <c r="J85" s="128">
        <v>5</v>
      </c>
      <c r="K85" s="134">
        <v>0</v>
      </c>
      <c r="L85" s="134">
        <v>0</v>
      </c>
      <c r="M85" s="134">
        <v>0</v>
      </c>
      <c r="N85" s="134">
        <v>0</v>
      </c>
      <c r="O85" s="134">
        <v>0</v>
      </c>
      <c r="P85" s="341">
        <v>0</v>
      </c>
    </row>
    <row r="86" spans="1:16" s="135" customFormat="1" ht="20.100000000000001" customHeight="1" thickBot="1">
      <c r="A86" s="139" t="s">
        <v>440</v>
      </c>
      <c r="B86" s="138"/>
      <c r="C86" s="137">
        <v>1320</v>
      </c>
      <c r="D86" s="137">
        <v>554</v>
      </c>
      <c r="E86" s="137">
        <v>911</v>
      </c>
      <c r="F86" s="137">
        <v>1423</v>
      </c>
      <c r="G86" s="137">
        <v>1491</v>
      </c>
      <c r="H86" s="137">
        <v>1136</v>
      </c>
      <c r="I86" s="137">
        <v>602</v>
      </c>
      <c r="J86" s="137">
        <v>216</v>
      </c>
      <c r="K86" s="136">
        <v>775</v>
      </c>
      <c r="L86" s="136">
        <v>927</v>
      </c>
      <c r="M86" s="136">
        <v>490</v>
      </c>
      <c r="N86" s="136">
        <v>765</v>
      </c>
      <c r="O86" s="136">
        <v>3</v>
      </c>
      <c r="P86" s="446">
        <v>4</v>
      </c>
    </row>
    <row r="87" spans="1:16" s="56" customFormat="1" ht="20.100000000000001" customHeight="1">
      <c r="A87" s="133">
        <v>1</v>
      </c>
      <c r="B87" s="132" t="s">
        <v>55</v>
      </c>
      <c r="C87" s="131">
        <v>142</v>
      </c>
      <c r="D87" s="131">
        <v>156</v>
      </c>
      <c r="E87" s="131">
        <v>346</v>
      </c>
      <c r="F87" s="131">
        <v>257</v>
      </c>
      <c r="G87" s="131">
        <v>136</v>
      </c>
      <c r="H87" s="131">
        <v>184</v>
      </c>
      <c r="I87" s="131">
        <v>130</v>
      </c>
      <c r="J87" s="131">
        <v>216</v>
      </c>
      <c r="K87" s="131">
        <v>775</v>
      </c>
      <c r="L87" s="131">
        <v>927</v>
      </c>
      <c r="M87" s="131">
        <v>490</v>
      </c>
      <c r="N87" s="131">
        <v>0</v>
      </c>
      <c r="O87" s="131">
        <v>3</v>
      </c>
      <c r="P87" s="341">
        <v>4</v>
      </c>
    </row>
    <row r="88" spans="1:16" s="56" customFormat="1" ht="15" customHeight="1">
      <c r="A88" s="130">
        <v>2</v>
      </c>
      <c r="B88" s="128" t="s">
        <v>54</v>
      </c>
      <c r="C88" s="129">
        <v>199</v>
      </c>
      <c r="D88" s="129">
        <v>54</v>
      </c>
      <c r="E88" s="129">
        <v>15</v>
      </c>
      <c r="F88" s="129">
        <v>176</v>
      </c>
      <c r="G88" s="129">
        <v>15</v>
      </c>
      <c r="H88" s="129">
        <v>188</v>
      </c>
      <c r="I88" s="128">
        <v>67</v>
      </c>
      <c r="J88" s="128">
        <v>0</v>
      </c>
      <c r="K88" s="128">
        <v>0</v>
      </c>
      <c r="L88" s="128">
        <v>0</v>
      </c>
      <c r="M88" s="128">
        <v>0</v>
      </c>
      <c r="N88" s="128">
        <v>55</v>
      </c>
      <c r="O88" s="128">
        <v>0</v>
      </c>
      <c r="P88" s="341">
        <v>0</v>
      </c>
    </row>
    <row r="89" spans="1:16" s="56" customFormat="1" ht="15" customHeight="1">
      <c r="A89" s="130">
        <v>3</v>
      </c>
      <c r="B89" s="128" t="s">
        <v>53</v>
      </c>
      <c r="C89" s="129">
        <v>228</v>
      </c>
      <c r="D89" s="129">
        <v>38</v>
      </c>
      <c r="E89" s="129">
        <v>11</v>
      </c>
      <c r="F89" s="129">
        <v>77</v>
      </c>
      <c r="G89" s="129">
        <v>115</v>
      </c>
      <c r="H89" s="129">
        <v>85</v>
      </c>
      <c r="I89" s="129">
        <v>62</v>
      </c>
      <c r="J89" s="129">
        <v>0</v>
      </c>
      <c r="K89" s="134">
        <v>0</v>
      </c>
      <c r="L89" s="134">
        <v>0</v>
      </c>
      <c r="M89" s="134">
        <v>0</v>
      </c>
      <c r="N89" s="134">
        <v>17</v>
      </c>
      <c r="O89" s="134">
        <v>0</v>
      </c>
      <c r="P89" s="341">
        <v>0</v>
      </c>
    </row>
    <row r="90" spans="1:16" s="56" customFormat="1" ht="15" customHeight="1">
      <c r="A90" s="130">
        <v>4</v>
      </c>
      <c r="B90" s="128" t="s">
        <v>52</v>
      </c>
      <c r="C90" s="129">
        <v>61</v>
      </c>
      <c r="D90" s="129">
        <v>23</v>
      </c>
      <c r="E90" s="129">
        <v>6</v>
      </c>
      <c r="F90" s="129">
        <v>118</v>
      </c>
      <c r="G90" s="129">
        <v>242</v>
      </c>
      <c r="H90" s="129">
        <v>125</v>
      </c>
      <c r="I90" s="128">
        <v>34</v>
      </c>
      <c r="J90" s="128">
        <v>0</v>
      </c>
      <c r="K90" s="134">
        <v>0</v>
      </c>
      <c r="L90" s="134">
        <v>0</v>
      </c>
      <c r="M90" s="134">
        <v>0</v>
      </c>
      <c r="N90" s="134">
        <v>41</v>
      </c>
      <c r="O90" s="134">
        <v>0</v>
      </c>
      <c r="P90" s="341">
        <v>0</v>
      </c>
    </row>
    <row r="91" spans="1:16" s="56" customFormat="1" ht="15.75" customHeight="1" thickBot="1">
      <c r="A91" s="130">
        <v>5</v>
      </c>
      <c r="B91" s="128" t="s">
        <v>51</v>
      </c>
      <c r="C91" s="129">
        <v>9</v>
      </c>
      <c r="D91" s="129">
        <v>24</v>
      </c>
      <c r="E91" s="129">
        <v>18</v>
      </c>
      <c r="F91" s="129">
        <v>83</v>
      </c>
      <c r="G91" s="129">
        <v>52</v>
      </c>
      <c r="H91" s="129">
        <v>27</v>
      </c>
      <c r="I91" s="129">
        <v>15</v>
      </c>
      <c r="J91" s="129">
        <v>0</v>
      </c>
      <c r="K91" s="134">
        <v>0</v>
      </c>
      <c r="L91" s="134">
        <v>0</v>
      </c>
      <c r="M91" s="134">
        <v>0</v>
      </c>
      <c r="N91" s="134">
        <v>34</v>
      </c>
      <c r="O91" s="134">
        <v>0</v>
      </c>
      <c r="P91" s="341">
        <v>0</v>
      </c>
    </row>
    <row r="92" spans="1:16" s="56" customFormat="1" ht="15" customHeight="1">
      <c r="A92" s="133">
        <v>6</v>
      </c>
      <c r="B92" s="132" t="s">
        <v>50</v>
      </c>
      <c r="C92" s="131">
        <v>14</v>
      </c>
      <c r="D92" s="131">
        <v>8</v>
      </c>
      <c r="E92" s="131">
        <v>44</v>
      </c>
      <c r="F92" s="131">
        <v>61</v>
      </c>
      <c r="G92" s="131">
        <v>6</v>
      </c>
      <c r="H92" s="131">
        <v>27</v>
      </c>
      <c r="I92" s="131">
        <v>24</v>
      </c>
      <c r="J92" s="131">
        <v>0</v>
      </c>
      <c r="K92" s="131">
        <v>0</v>
      </c>
      <c r="L92" s="131">
        <v>0</v>
      </c>
      <c r="M92" s="131">
        <v>0</v>
      </c>
      <c r="N92" s="131">
        <v>59</v>
      </c>
      <c r="O92" s="131">
        <v>0</v>
      </c>
      <c r="P92" s="341">
        <v>0</v>
      </c>
    </row>
    <row r="93" spans="1:16" s="56" customFormat="1" ht="15" customHeight="1">
      <c r="A93" s="130">
        <v>7</v>
      </c>
      <c r="B93" s="128" t="s">
        <v>49</v>
      </c>
      <c r="C93" s="129">
        <v>76</v>
      </c>
      <c r="D93" s="129">
        <v>9</v>
      </c>
      <c r="E93" s="129">
        <v>0</v>
      </c>
      <c r="F93" s="129">
        <v>26</v>
      </c>
      <c r="G93" s="129">
        <v>75</v>
      </c>
      <c r="H93" s="129">
        <v>63</v>
      </c>
      <c r="I93" s="128">
        <v>28</v>
      </c>
      <c r="J93" s="128">
        <v>0</v>
      </c>
      <c r="K93" s="128">
        <v>0</v>
      </c>
      <c r="L93" s="128">
        <v>0</v>
      </c>
      <c r="M93" s="128">
        <v>0</v>
      </c>
      <c r="N93" s="128">
        <v>52</v>
      </c>
      <c r="O93" s="128">
        <v>0</v>
      </c>
      <c r="P93" s="341">
        <v>0</v>
      </c>
    </row>
    <row r="94" spans="1:16" s="56" customFormat="1" ht="15" customHeight="1">
      <c r="A94" s="130">
        <v>8</v>
      </c>
      <c r="B94" s="128" t="s">
        <v>48</v>
      </c>
      <c r="C94" s="129">
        <v>36</v>
      </c>
      <c r="D94" s="129">
        <v>32</v>
      </c>
      <c r="E94" s="129">
        <v>37</v>
      </c>
      <c r="F94" s="129">
        <v>84</v>
      </c>
      <c r="G94" s="129">
        <v>155</v>
      </c>
      <c r="H94" s="129">
        <v>44</v>
      </c>
      <c r="I94" s="129">
        <v>37</v>
      </c>
      <c r="J94" s="129">
        <v>0</v>
      </c>
      <c r="K94" s="134">
        <v>0</v>
      </c>
      <c r="L94" s="134">
        <v>0</v>
      </c>
      <c r="M94" s="134">
        <v>0</v>
      </c>
      <c r="N94" s="134">
        <v>32</v>
      </c>
      <c r="O94" s="134">
        <v>0</v>
      </c>
      <c r="P94" s="341">
        <v>0</v>
      </c>
    </row>
    <row r="95" spans="1:16" s="56" customFormat="1" ht="15" customHeight="1">
      <c r="A95" s="130">
        <v>9</v>
      </c>
      <c r="B95" s="128" t="s">
        <v>47</v>
      </c>
      <c r="C95" s="129">
        <v>9</v>
      </c>
      <c r="D95" s="129">
        <v>24</v>
      </c>
      <c r="E95" s="129">
        <v>18</v>
      </c>
      <c r="F95" s="129">
        <v>83</v>
      </c>
      <c r="G95" s="129">
        <v>52</v>
      </c>
      <c r="H95" s="129">
        <v>27</v>
      </c>
      <c r="I95" s="128">
        <v>15</v>
      </c>
      <c r="J95" s="128">
        <v>0</v>
      </c>
      <c r="K95" s="134">
        <v>0</v>
      </c>
      <c r="L95" s="134">
        <v>0</v>
      </c>
      <c r="M95" s="134">
        <v>0</v>
      </c>
      <c r="N95" s="134">
        <v>34</v>
      </c>
      <c r="O95" s="134">
        <v>0</v>
      </c>
      <c r="P95" s="341">
        <v>0</v>
      </c>
    </row>
    <row r="96" spans="1:16" s="56" customFormat="1" ht="15.75" customHeight="1" thickBot="1">
      <c r="A96" s="130">
        <v>10</v>
      </c>
      <c r="B96" s="128" t="s">
        <v>46</v>
      </c>
      <c r="C96" s="129">
        <v>75</v>
      </c>
      <c r="D96" s="129">
        <v>26</v>
      </c>
      <c r="E96" s="129">
        <v>190</v>
      </c>
      <c r="F96" s="129">
        <v>222</v>
      </c>
      <c r="G96" s="129">
        <v>195</v>
      </c>
      <c r="H96" s="129">
        <v>87</v>
      </c>
      <c r="I96" s="129">
        <v>55</v>
      </c>
      <c r="J96" s="129">
        <v>0</v>
      </c>
      <c r="K96" s="134">
        <v>0</v>
      </c>
      <c r="L96" s="134">
        <v>0</v>
      </c>
      <c r="M96" s="134">
        <v>0</v>
      </c>
      <c r="N96" s="134">
        <v>27</v>
      </c>
      <c r="O96" s="134">
        <v>0</v>
      </c>
      <c r="P96" s="341">
        <v>0</v>
      </c>
    </row>
    <row r="97" spans="1:16" s="56" customFormat="1" ht="15" customHeight="1">
      <c r="A97" s="133">
        <v>11</v>
      </c>
      <c r="B97" s="132" t="s">
        <v>45</v>
      </c>
      <c r="C97" s="131">
        <v>111</v>
      </c>
      <c r="D97" s="131">
        <v>6</v>
      </c>
      <c r="E97" s="131">
        <v>3</v>
      </c>
      <c r="F97" s="131">
        <v>37</v>
      </c>
      <c r="G97" s="131">
        <v>37</v>
      </c>
      <c r="H97" s="131">
        <v>9</v>
      </c>
      <c r="I97" s="131">
        <v>30</v>
      </c>
      <c r="J97" s="131">
        <v>0</v>
      </c>
      <c r="K97" s="131">
        <v>0</v>
      </c>
      <c r="L97" s="131">
        <v>0</v>
      </c>
      <c r="M97" s="131">
        <v>0</v>
      </c>
      <c r="N97" s="131">
        <v>55</v>
      </c>
      <c r="O97" s="131">
        <v>0</v>
      </c>
      <c r="P97" s="341">
        <v>0</v>
      </c>
    </row>
    <row r="98" spans="1:16" s="56" customFormat="1" ht="15" customHeight="1">
      <c r="A98" s="130">
        <v>12</v>
      </c>
      <c r="B98" s="128" t="s">
        <v>44</v>
      </c>
      <c r="C98" s="129">
        <v>49</v>
      </c>
      <c r="D98" s="129">
        <v>53</v>
      </c>
      <c r="E98" s="129">
        <v>9</v>
      </c>
      <c r="F98" s="129">
        <v>42</v>
      </c>
      <c r="G98" s="129">
        <v>78</v>
      </c>
      <c r="H98" s="129">
        <v>47</v>
      </c>
      <c r="I98" s="128">
        <v>21</v>
      </c>
      <c r="J98" s="128">
        <v>0</v>
      </c>
      <c r="K98" s="128">
        <v>0</v>
      </c>
      <c r="L98" s="128">
        <v>0</v>
      </c>
      <c r="M98" s="128">
        <v>0</v>
      </c>
      <c r="N98" s="128">
        <v>33</v>
      </c>
      <c r="O98" s="128">
        <v>0</v>
      </c>
      <c r="P98" s="341">
        <v>0</v>
      </c>
    </row>
    <row r="99" spans="1:16" s="56" customFormat="1" ht="15" customHeight="1">
      <c r="A99" s="130">
        <v>13</v>
      </c>
      <c r="B99" s="128" t="s">
        <v>43</v>
      </c>
      <c r="C99" s="129">
        <v>132</v>
      </c>
      <c r="D99" s="129">
        <v>38</v>
      </c>
      <c r="E99" s="129">
        <v>0</v>
      </c>
      <c r="F99" s="129">
        <v>25</v>
      </c>
      <c r="G99" s="129">
        <v>182</v>
      </c>
      <c r="H99" s="129">
        <v>51</v>
      </c>
      <c r="I99" s="129">
        <v>23</v>
      </c>
      <c r="J99" s="129">
        <v>0</v>
      </c>
      <c r="K99" s="134">
        <v>0</v>
      </c>
      <c r="L99" s="134">
        <v>0</v>
      </c>
      <c r="M99" s="134">
        <v>0</v>
      </c>
      <c r="N99" s="134">
        <v>63</v>
      </c>
      <c r="O99" s="134">
        <v>0</v>
      </c>
      <c r="P99" s="341">
        <v>0</v>
      </c>
    </row>
    <row r="100" spans="1:16" s="56" customFormat="1" ht="15" customHeight="1">
      <c r="A100" s="130">
        <v>14</v>
      </c>
      <c r="B100" s="128" t="s">
        <v>42</v>
      </c>
      <c r="C100" s="129">
        <v>66</v>
      </c>
      <c r="D100" s="129">
        <v>17</v>
      </c>
      <c r="E100" s="129">
        <v>90</v>
      </c>
      <c r="F100" s="129">
        <v>64</v>
      </c>
      <c r="G100" s="129">
        <v>98</v>
      </c>
      <c r="H100" s="129">
        <v>39</v>
      </c>
      <c r="I100" s="128">
        <v>26</v>
      </c>
      <c r="J100" s="128">
        <v>0</v>
      </c>
      <c r="K100" s="134">
        <v>0</v>
      </c>
      <c r="L100" s="134">
        <v>0</v>
      </c>
      <c r="M100" s="134">
        <v>0</v>
      </c>
      <c r="N100" s="134">
        <v>35</v>
      </c>
      <c r="O100" s="134">
        <v>0</v>
      </c>
      <c r="P100" s="341">
        <v>0</v>
      </c>
    </row>
    <row r="101" spans="1:16" s="56" customFormat="1" ht="15" customHeight="1">
      <c r="A101" s="130">
        <v>15</v>
      </c>
      <c r="B101" s="128" t="s">
        <v>41</v>
      </c>
      <c r="C101" s="129">
        <v>5</v>
      </c>
      <c r="D101" s="129">
        <v>3</v>
      </c>
      <c r="E101" s="129">
        <v>59</v>
      </c>
      <c r="F101" s="129">
        <v>17</v>
      </c>
      <c r="G101" s="129">
        <v>31</v>
      </c>
      <c r="H101" s="129">
        <v>23</v>
      </c>
      <c r="I101" s="129">
        <v>3</v>
      </c>
      <c r="J101" s="129">
        <v>0</v>
      </c>
      <c r="K101" s="134">
        <v>0</v>
      </c>
      <c r="L101" s="134">
        <v>0</v>
      </c>
      <c r="M101" s="134">
        <v>0</v>
      </c>
      <c r="N101" s="134">
        <v>55</v>
      </c>
      <c r="O101" s="134">
        <v>0</v>
      </c>
      <c r="P101" s="341">
        <v>0</v>
      </c>
    </row>
    <row r="102" spans="1:16" s="56" customFormat="1" ht="20.100000000000001" customHeight="1">
      <c r="A102" s="130">
        <v>16</v>
      </c>
      <c r="B102" s="128" t="s">
        <v>40</v>
      </c>
      <c r="C102" s="129">
        <v>87</v>
      </c>
      <c r="D102" s="129">
        <v>36</v>
      </c>
      <c r="E102" s="129">
        <v>63</v>
      </c>
      <c r="F102" s="129">
        <v>46</v>
      </c>
      <c r="G102" s="129">
        <v>19</v>
      </c>
      <c r="H102" s="129">
        <v>72</v>
      </c>
      <c r="I102" s="128">
        <v>24</v>
      </c>
      <c r="J102" s="128">
        <v>0</v>
      </c>
      <c r="K102" s="134">
        <v>0</v>
      </c>
      <c r="L102" s="134">
        <v>0</v>
      </c>
      <c r="M102" s="134">
        <v>0</v>
      </c>
      <c r="N102" s="134">
        <v>57</v>
      </c>
      <c r="O102" s="134">
        <v>0</v>
      </c>
      <c r="P102" s="341">
        <v>0</v>
      </c>
    </row>
    <row r="103" spans="1:16" s="56" customFormat="1" ht="20.100000000000001" customHeight="1" thickBot="1">
      <c r="A103" s="130">
        <v>17</v>
      </c>
      <c r="B103" s="128" t="s">
        <v>39</v>
      </c>
      <c r="C103" s="129">
        <v>11</v>
      </c>
      <c r="D103" s="129">
        <v>2</v>
      </c>
      <c r="E103" s="129">
        <v>2</v>
      </c>
      <c r="F103" s="129">
        <v>2</v>
      </c>
      <c r="G103" s="129">
        <v>3</v>
      </c>
      <c r="H103" s="129">
        <v>27</v>
      </c>
      <c r="I103" s="129">
        <v>4</v>
      </c>
      <c r="J103" s="129">
        <v>0</v>
      </c>
      <c r="K103" s="134">
        <v>0</v>
      </c>
      <c r="L103" s="134">
        <v>0</v>
      </c>
      <c r="M103" s="134">
        <v>0</v>
      </c>
      <c r="N103" s="134">
        <v>36</v>
      </c>
      <c r="O103" s="134">
        <v>0</v>
      </c>
      <c r="P103" s="341">
        <v>0</v>
      </c>
    </row>
    <row r="104" spans="1:16" s="56" customFormat="1" ht="20.100000000000001" customHeight="1">
      <c r="A104" s="133">
        <v>18</v>
      </c>
      <c r="B104" s="132" t="s">
        <v>38</v>
      </c>
      <c r="C104" s="131">
        <v>3</v>
      </c>
      <c r="D104" s="131">
        <v>0</v>
      </c>
      <c r="E104" s="131">
        <v>0</v>
      </c>
      <c r="F104" s="131">
        <v>0</v>
      </c>
      <c r="G104" s="131">
        <v>0</v>
      </c>
      <c r="H104" s="131">
        <v>2</v>
      </c>
      <c r="I104" s="131">
        <v>1</v>
      </c>
      <c r="J104" s="131">
        <v>0</v>
      </c>
      <c r="K104" s="131">
        <v>0</v>
      </c>
      <c r="L104" s="131">
        <v>0</v>
      </c>
      <c r="M104" s="131">
        <v>0</v>
      </c>
      <c r="N104" s="131">
        <v>32</v>
      </c>
      <c r="O104" s="131">
        <v>0</v>
      </c>
      <c r="P104" s="341">
        <v>0</v>
      </c>
    </row>
    <row r="105" spans="1:16" s="56" customFormat="1" ht="18.75" customHeight="1">
      <c r="A105" s="130">
        <v>19</v>
      </c>
      <c r="B105" s="128" t="s">
        <v>37</v>
      </c>
      <c r="C105" s="129">
        <v>7</v>
      </c>
      <c r="D105" s="129">
        <v>5</v>
      </c>
      <c r="E105" s="129">
        <v>0</v>
      </c>
      <c r="F105" s="129">
        <v>3</v>
      </c>
      <c r="G105" s="129">
        <v>0</v>
      </c>
      <c r="H105" s="129">
        <v>9</v>
      </c>
      <c r="I105" s="128">
        <v>3</v>
      </c>
      <c r="J105" s="128">
        <v>0</v>
      </c>
      <c r="K105" s="128">
        <v>0</v>
      </c>
      <c r="L105" s="128">
        <v>0</v>
      </c>
      <c r="M105" s="128">
        <v>0</v>
      </c>
      <c r="N105" s="128">
        <v>48</v>
      </c>
      <c r="O105" s="128">
        <v>0</v>
      </c>
      <c r="P105" s="341">
        <v>0</v>
      </c>
    </row>
    <row r="106" spans="1:16" ht="15" customHeight="1">
      <c r="A106" s="30"/>
      <c r="B106" s="126"/>
      <c r="C106" s="23"/>
      <c r="D106" s="23"/>
      <c r="E106" s="23"/>
      <c r="F106" s="23"/>
      <c r="G106" s="23"/>
      <c r="H106" s="23"/>
      <c r="I106" s="23"/>
      <c r="J106" s="23"/>
      <c r="K106" s="29"/>
      <c r="L106" s="29"/>
      <c r="M106" s="29"/>
      <c r="N106" s="29"/>
      <c r="O106" s="29"/>
      <c r="P106" s="447"/>
    </row>
    <row r="107" spans="1:16" ht="15" customHeight="1">
      <c r="A107" s="30"/>
      <c r="B107" s="126" t="s">
        <v>983</v>
      </c>
      <c r="C107" s="448">
        <f>C86+C58+C45+C6</f>
        <v>6378</v>
      </c>
      <c r="D107" s="448">
        <f>D86+D58+D45+D6</f>
        <v>2388</v>
      </c>
      <c r="E107" s="448">
        <f>E86+E58+E45+E6</f>
        <v>4799</v>
      </c>
      <c r="F107" s="448">
        <f>F86+F58+F45+F6</f>
        <v>7570</v>
      </c>
      <c r="G107" s="448">
        <f>G86+G58+G45+G6</f>
        <v>3111</v>
      </c>
      <c r="H107" s="448">
        <f>H86+H58+H45+H6</f>
        <v>4387</v>
      </c>
      <c r="I107" s="449">
        <f>I86+I58+I45+I6</f>
        <v>9616</v>
      </c>
      <c r="J107" s="449">
        <f>J86+J58+J45+J6</f>
        <v>7378</v>
      </c>
      <c r="K107" s="450">
        <f>K86+K58+K45+K6</f>
        <v>5287</v>
      </c>
      <c r="L107" s="450">
        <f>L86+L58+L45+L6</f>
        <v>6301</v>
      </c>
      <c r="M107" s="450">
        <f>M86+M58+M45+M6</f>
        <v>2607</v>
      </c>
      <c r="N107" s="450">
        <f>N86+N58+N45+N6</f>
        <v>2207</v>
      </c>
      <c r="O107" s="450">
        <f>O86+O58+O45+O6</f>
        <v>4</v>
      </c>
      <c r="P107" s="451">
        <f>P86+P58+P45+P6</f>
        <v>17</v>
      </c>
    </row>
    <row r="108" spans="1:16" ht="15.75" customHeight="1">
      <c r="A108" s="30"/>
      <c r="B108" s="126"/>
      <c r="C108" s="23"/>
      <c r="D108" s="23"/>
      <c r="E108" s="23"/>
      <c r="F108" s="23"/>
      <c r="G108" s="23"/>
      <c r="H108" s="23"/>
      <c r="I108" s="23"/>
      <c r="J108" s="23"/>
      <c r="K108" s="29"/>
      <c r="L108" s="29"/>
      <c r="M108" s="29"/>
      <c r="N108" s="29"/>
      <c r="O108" s="29"/>
      <c r="P108" s="447"/>
    </row>
  </sheetData>
  <mergeCells count="2">
    <mergeCell ref="A1:P1"/>
    <mergeCell ref="A2:P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73C20-0607-431C-9386-5333D6A18C31}">
  <dimension ref="A1:AM110"/>
  <sheetViews>
    <sheetView workbookViewId="0">
      <selection activeCell="C109" sqref="C109:P110"/>
    </sheetView>
  </sheetViews>
  <sheetFormatPr defaultRowHeight="15"/>
  <cols>
    <col min="1" max="1" width="5.140625" customWidth="1"/>
    <col min="2" max="2" width="20" customWidth="1"/>
    <col min="5" max="5" width="19" customWidth="1"/>
    <col min="6" max="6" width="21.85546875" customWidth="1"/>
    <col min="7" max="7" width="14.28515625" style="258" customWidth="1"/>
    <col min="10" max="10" width="9.140625" style="258"/>
    <col min="11" max="11" width="13.28515625" customWidth="1"/>
  </cols>
  <sheetData>
    <row r="1" spans="1:16" ht="48.75" customHeight="1">
      <c r="A1" s="408" t="s">
        <v>717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</row>
    <row r="2" spans="1:16" ht="24.75" customHeight="1">
      <c r="A2" s="410" t="s">
        <v>716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</row>
    <row r="3" spans="1:16" ht="313.5">
      <c r="A3" s="280" t="s">
        <v>0</v>
      </c>
      <c r="B3" s="280" t="s">
        <v>1</v>
      </c>
      <c r="C3" s="278" t="s">
        <v>3</v>
      </c>
      <c r="D3" s="278" t="s">
        <v>4</v>
      </c>
      <c r="E3" s="278" t="s">
        <v>8</v>
      </c>
      <c r="F3" s="278" t="s">
        <v>6</v>
      </c>
      <c r="G3" s="279" t="s">
        <v>9</v>
      </c>
      <c r="H3" s="278" t="s">
        <v>5</v>
      </c>
      <c r="I3" s="278" t="s">
        <v>10</v>
      </c>
      <c r="J3" s="279" t="s">
        <v>11</v>
      </c>
      <c r="K3" s="278" t="s">
        <v>12</v>
      </c>
      <c r="L3" s="278" t="s">
        <v>13</v>
      </c>
      <c r="M3" s="278" t="s">
        <v>14</v>
      </c>
      <c r="N3" s="278" t="s">
        <v>7</v>
      </c>
      <c r="O3" s="278" t="s">
        <v>15</v>
      </c>
      <c r="P3" s="278" t="s">
        <v>2</v>
      </c>
    </row>
    <row r="4" spans="1:16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277">
        <v>7</v>
      </c>
      <c r="H4" s="5">
        <v>8</v>
      </c>
      <c r="I4" s="5">
        <v>9</v>
      </c>
      <c r="J4" s="277">
        <v>10</v>
      </c>
      <c r="K4" s="5">
        <v>11</v>
      </c>
      <c r="L4" s="5">
        <v>12</v>
      </c>
      <c r="M4" s="5">
        <v>13</v>
      </c>
      <c r="N4" s="5">
        <v>14</v>
      </c>
      <c r="O4" s="5">
        <v>15</v>
      </c>
      <c r="P4" s="5">
        <v>16</v>
      </c>
    </row>
    <row r="5" spans="1:16" ht="21" customHeight="1">
      <c r="A5" s="4">
        <v>1</v>
      </c>
      <c r="B5" s="262" t="s">
        <v>33</v>
      </c>
      <c r="C5" s="261">
        <v>344</v>
      </c>
      <c r="D5" s="261">
        <v>59</v>
      </c>
      <c r="E5" s="261">
        <v>638</v>
      </c>
      <c r="F5" s="261">
        <v>0</v>
      </c>
      <c r="G5" s="115">
        <v>0</v>
      </c>
      <c r="H5" s="261">
        <v>0</v>
      </c>
      <c r="I5" s="261">
        <v>1610</v>
      </c>
      <c r="J5" s="115">
        <v>1131</v>
      </c>
      <c r="K5" s="261">
        <v>351</v>
      </c>
      <c r="L5" s="261">
        <v>2110</v>
      </c>
      <c r="M5" s="261">
        <v>1730</v>
      </c>
      <c r="N5" s="261">
        <v>566</v>
      </c>
      <c r="O5" s="261">
        <v>7</v>
      </c>
      <c r="P5" s="261">
        <v>3</v>
      </c>
    </row>
    <row r="6" spans="1:16">
      <c r="A6" s="4">
        <v>1</v>
      </c>
      <c r="B6" s="259" t="s">
        <v>715</v>
      </c>
      <c r="C6" s="4">
        <v>10</v>
      </c>
      <c r="D6" s="4">
        <v>10</v>
      </c>
      <c r="E6" s="4">
        <v>90</v>
      </c>
      <c r="F6" s="4">
        <v>0</v>
      </c>
      <c r="G6" s="53">
        <v>0</v>
      </c>
      <c r="H6" s="4">
        <v>0</v>
      </c>
      <c r="I6" s="4"/>
      <c r="J6" s="53">
        <v>0</v>
      </c>
      <c r="K6" s="4">
        <v>0</v>
      </c>
      <c r="L6" s="4">
        <v>0</v>
      </c>
      <c r="M6" s="4">
        <v>0</v>
      </c>
      <c r="N6" s="4">
        <v>299</v>
      </c>
      <c r="O6" s="4">
        <v>0</v>
      </c>
      <c r="P6" s="4">
        <v>0</v>
      </c>
    </row>
    <row r="7" spans="1:16">
      <c r="A7" s="4">
        <v>2</v>
      </c>
      <c r="B7" s="259" t="s">
        <v>714</v>
      </c>
      <c r="C7" s="4">
        <v>36</v>
      </c>
      <c r="D7" s="4">
        <v>0</v>
      </c>
      <c r="E7" s="4">
        <v>49</v>
      </c>
      <c r="F7" s="4">
        <v>0</v>
      </c>
      <c r="G7" s="53">
        <v>0</v>
      </c>
      <c r="H7" s="4">
        <v>0</v>
      </c>
      <c r="I7" s="4">
        <v>0</v>
      </c>
      <c r="J7" s="53">
        <v>0</v>
      </c>
      <c r="K7" s="4">
        <v>0</v>
      </c>
      <c r="L7" s="4">
        <v>0</v>
      </c>
      <c r="M7" s="4">
        <v>0</v>
      </c>
      <c r="N7" s="4">
        <v>24</v>
      </c>
      <c r="O7" s="4">
        <v>0</v>
      </c>
      <c r="P7" s="4">
        <v>0</v>
      </c>
    </row>
    <row r="8" spans="1:16">
      <c r="A8" s="4">
        <v>3</v>
      </c>
      <c r="B8" s="259" t="s">
        <v>713</v>
      </c>
      <c r="C8" s="4">
        <v>33</v>
      </c>
      <c r="D8" s="4">
        <v>4</v>
      </c>
      <c r="E8" s="4">
        <v>4</v>
      </c>
      <c r="F8" s="4">
        <v>0</v>
      </c>
      <c r="G8" s="53">
        <v>0</v>
      </c>
      <c r="H8" s="4">
        <v>0</v>
      </c>
      <c r="I8" s="4">
        <v>0</v>
      </c>
      <c r="J8" s="53">
        <v>0</v>
      </c>
      <c r="K8" s="4">
        <v>0</v>
      </c>
      <c r="L8" s="4">
        <v>0</v>
      </c>
      <c r="M8" s="4">
        <v>0</v>
      </c>
      <c r="N8" s="4">
        <v>25</v>
      </c>
      <c r="O8" s="4">
        <v>0</v>
      </c>
      <c r="P8" s="4">
        <v>0</v>
      </c>
    </row>
    <row r="9" spans="1:16" ht="17.25" customHeight="1">
      <c r="A9" s="4">
        <v>4</v>
      </c>
      <c r="B9" s="259" t="s">
        <v>712</v>
      </c>
      <c r="C9" s="4">
        <v>52</v>
      </c>
      <c r="D9" s="4">
        <v>0</v>
      </c>
      <c r="E9" s="261">
        <v>82</v>
      </c>
      <c r="F9" s="261">
        <v>0</v>
      </c>
      <c r="G9" s="115">
        <v>0</v>
      </c>
      <c r="H9" s="4">
        <v>0</v>
      </c>
      <c r="I9" s="261">
        <v>0</v>
      </c>
      <c r="J9" s="115">
        <v>0</v>
      </c>
      <c r="K9" s="261">
        <v>0</v>
      </c>
      <c r="L9" s="261">
        <v>0</v>
      </c>
      <c r="M9" s="261">
        <v>0</v>
      </c>
      <c r="N9" s="261">
        <v>20</v>
      </c>
      <c r="O9" s="261">
        <v>0</v>
      </c>
      <c r="P9" s="261">
        <v>0</v>
      </c>
    </row>
    <row r="10" spans="1:16">
      <c r="A10" s="4">
        <v>5</v>
      </c>
      <c r="B10" s="259" t="s">
        <v>711</v>
      </c>
      <c r="C10" s="4">
        <v>42</v>
      </c>
      <c r="D10" s="4">
        <v>2</v>
      </c>
      <c r="E10" s="4">
        <v>40</v>
      </c>
      <c r="F10" s="4">
        <v>0</v>
      </c>
      <c r="G10" s="53">
        <v>0</v>
      </c>
      <c r="H10" s="4">
        <v>0</v>
      </c>
      <c r="I10" s="4">
        <v>0</v>
      </c>
      <c r="J10" s="53">
        <v>0</v>
      </c>
      <c r="K10" s="4">
        <v>0</v>
      </c>
      <c r="L10" s="4">
        <v>0</v>
      </c>
      <c r="M10" s="4">
        <v>0</v>
      </c>
      <c r="N10" s="4">
        <v>29</v>
      </c>
      <c r="O10" s="4">
        <v>0</v>
      </c>
      <c r="P10" s="4">
        <v>0</v>
      </c>
    </row>
    <row r="11" spans="1:16">
      <c r="A11" s="4">
        <v>6</v>
      </c>
      <c r="B11" s="259" t="s">
        <v>710</v>
      </c>
      <c r="C11" s="4">
        <v>33</v>
      </c>
      <c r="D11" s="4">
        <v>14</v>
      </c>
      <c r="E11" s="4">
        <v>94</v>
      </c>
      <c r="F11" s="4">
        <v>0</v>
      </c>
      <c r="G11" s="53">
        <v>0</v>
      </c>
      <c r="H11" s="4">
        <v>0</v>
      </c>
      <c r="I11" s="4">
        <v>0</v>
      </c>
      <c r="J11" s="53">
        <v>0</v>
      </c>
      <c r="K11" s="4">
        <v>0</v>
      </c>
      <c r="L11" s="4">
        <v>0</v>
      </c>
      <c r="M11" s="4">
        <v>0</v>
      </c>
      <c r="N11" s="4">
        <v>21</v>
      </c>
      <c r="O11" s="4">
        <v>0</v>
      </c>
      <c r="P11" s="4">
        <v>0</v>
      </c>
    </row>
    <row r="12" spans="1:16">
      <c r="A12" s="4">
        <v>7</v>
      </c>
      <c r="B12" s="259" t="s">
        <v>709</v>
      </c>
      <c r="C12" s="4">
        <v>22</v>
      </c>
      <c r="D12" s="4">
        <v>10</v>
      </c>
      <c r="E12" s="4">
        <v>0</v>
      </c>
      <c r="F12" s="4">
        <v>0</v>
      </c>
      <c r="G12" s="53">
        <v>0</v>
      </c>
      <c r="H12" s="4">
        <v>0</v>
      </c>
      <c r="I12" s="4">
        <v>0</v>
      </c>
      <c r="J12" s="53">
        <v>0</v>
      </c>
      <c r="K12" s="4">
        <v>0</v>
      </c>
      <c r="L12" s="4">
        <v>0</v>
      </c>
      <c r="M12" s="4">
        <v>0</v>
      </c>
      <c r="N12" s="4">
        <v>50</v>
      </c>
      <c r="O12" s="4">
        <v>0</v>
      </c>
      <c r="P12" s="4">
        <v>0</v>
      </c>
    </row>
    <row r="13" spans="1:16">
      <c r="A13" s="4">
        <v>8</v>
      </c>
      <c r="B13" s="259" t="s">
        <v>708</v>
      </c>
      <c r="C13" s="4">
        <v>33</v>
      </c>
      <c r="D13" s="4">
        <v>13</v>
      </c>
      <c r="E13" s="4">
        <v>55</v>
      </c>
      <c r="F13" s="4">
        <v>0</v>
      </c>
      <c r="G13" s="53">
        <v>0</v>
      </c>
      <c r="H13" s="4">
        <v>0</v>
      </c>
      <c r="I13" s="4">
        <v>0</v>
      </c>
      <c r="J13" s="53">
        <v>0</v>
      </c>
      <c r="K13" s="4">
        <v>0</v>
      </c>
      <c r="L13" s="4">
        <v>0</v>
      </c>
      <c r="M13" s="4">
        <v>0</v>
      </c>
      <c r="N13" s="4">
        <v>25</v>
      </c>
      <c r="O13" s="4">
        <v>0</v>
      </c>
      <c r="P13" s="4">
        <v>0</v>
      </c>
    </row>
    <row r="14" spans="1:16">
      <c r="A14" s="4">
        <v>9</v>
      </c>
      <c r="B14" s="259" t="s">
        <v>707</v>
      </c>
      <c r="C14" s="4">
        <v>16</v>
      </c>
      <c r="D14" s="4">
        <v>0</v>
      </c>
      <c r="E14" s="4">
        <v>31</v>
      </c>
      <c r="F14" s="4">
        <v>0</v>
      </c>
      <c r="G14" s="53">
        <v>0</v>
      </c>
      <c r="H14" s="4">
        <v>0</v>
      </c>
      <c r="I14" s="4">
        <v>0</v>
      </c>
      <c r="J14" s="53">
        <v>0</v>
      </c>
      <c r="K14" s="4">
        <v>0</v>
      </c>
      <c r="L14" s="4">
        <v>0</v>
      </c>
      <c r="M14" s="4">
        <v>0</v>
      </c>
      <c r="N14" s="4">
        <v>21</v>
      </c>
      <c r="O14" s="4">
        <v>0</v>
      </c>
      <c r="P14" s="4">
        <v>0</v>
      </c>
    </row>
    <row r="15" spans="1:16" ht="21.75" customHeight="1">
      <c r="A15" s="4">
        <v>10</v>
      </c>
      <c r="B15" s="259" t="s">
        <v>349</v>
      </c>
      <c r="C15" s="18">
        <v>46</v>
      </c>
      <c r="D15" s="18">
        <v>0</v>
      </c>
      <c r="E15" s="114">
        <v>42</v>
      </c>
      <c r="F15" s="114">
        <v>0</v>
      </c>
      <c r="G15" s="116">
        <v>0</v>
      </c>
      <c r="H15" s="18">
        <v>0</v>
      </c>
      <c r="I15" s="114">
        <v>0</v>
      </c>
      <c r="J15" s="116">
        <v>0</v>
      </c>
      <c r="K15" s="114">
        <v>0</v>
      </c>
      <c r="L15" s="114">
        <v>0</v>
      </c>
      <c r="M15" s="114">
        <v>0</v>
      </c>
      <c r="N15" s="114">
        <v>20</v>
      </c>
      <c r="O15" s="114">
        <v>0</v>
      </c>
      <c r="P15" s="114">
        <v>0</v>
      </c>
    </row>
    <row r="16" spans="1:16">
      <c r="A16" s="4">
        <v>11</v>
      </c>
      <c r="B16" s="259" t="s">
        <v>706</v>
      </c>
      <c r="C16" s="4">
        <v>21</v>
      </c>
      <c r="D16" s="4">
        <v>6</v>
      </c>
      <c r="E16" s="4">
        <v>151</v>
      </c>
      <c r="F16" s="4">
        <v>0</v>
      </c>
      <c r="G16" s="53">
        <v>0</v>
      </c>
      <c r="H16" s="4">
        <v>0</v>
      </c>
      <c r="I16" s="4">
        <v>0</v>
      </c>
      <c r="J16" s="53">
        <v>0</v>
      </c>
      <c r="K16" s="4">
        <v>0</v>
      </c>
      <c r="L16" s="4">
        <v>0</v>
      </c>
      <c r="M16" s="4">
        <v>0</v>
      </c>
      <c r="N16" s="4">
        <v>32</v>
      </c>
      <c r="O16" s="4">
        <v>0</v>
      </c>
      <c r="P16" s="4">
        <v>0</v>
      </c>
    </row>
    <row r="17" spans="1:16" ht="40.5" customHeight="1">
      <c r="A17" s="113">
        <v>2</v>
      </c>
      <c r="B17" s="276" t="s">
        <v>705</v>
      </c>
      <c r="C17" s="261">
        <v>162</v>
      </c>
      <c r="D17" s="261">
        <v>112</v>
      </c>
      <c r="E17" s="261" t="s">
        <v>704</v>
      </c>
      <c r="F17" s="261" t="s">
        <v>704</v>
      </c>
      <c r="G17" s="114">
        <v>39</v>
      </c>
      <c r="H17" s="261">
        <v>133</v>
      </c>
      <c r="I17" s="261">
        <v>1089</v>
      </c>
      <c r="J17" s="261"/>
      <c r="K17" s="4" t="s">
        <v>703</v>
      </c>
      <c r="L17" s="261">
        <v>871</v>
      </c>
      <c r="M17" s="261">
        <v>1744</v>
      </c>
      <c r="N17" s="261">
        <v>20</v>
      </c>
      <c r="O17" s="261">
        <v>5</v>
      </c>
      <c r="P17" s="261">
        <v>2</v>
      </c>
    </row>
    <row r="18" spans="1:16" ht="34.5">
      <c r="A18" s="4">
        <v>1</v>
      </c>
      <c r="B18" s="275" t="s">
        <v>702</v>
      </c>
      <c r="C18" s="261">
        <v>145</v>
      </c>
      <c r="D18" s="261">
        <v>107</v>
      </c>
      <c r="E18" s="4" t="s">
        <v>701</v>
      </c>
      <c r="F18" s="4" t="s">
        <v>701</v>
      </c>
      <c r="G18" s="261">
        <v>35</v>
      </c>
      <c r="H18" s="261">
        <v>125</v>
      </c>
      <c r="I18" s="261">
        <v>1044</v>
      </c>
      <c r="J18" s="261">
        <v>1350</v>
      </c>
      <c r="M18" s="261">
        <v>1744</v>
      </c>
      <c r="N18" s="4">
        <v>0</v>
      </c>
      <c r="O18" s="4">
        <v>2</v>
      </c>
      <c r="P18" s="261">
        <v>2</v>
      </c>
    </row>
    <row r="19" spans="1:16" ht="21" customHeight="1">
      <c r="A19" s="4">
        <v>2</v>
      </c>
      <c r="B19" s="275" t="s">
        <v>700</v>
      </c>
      <c r="C19" s="261">
        <v>17</v>
      </c>
      <c r="D19" s="261">
        <v>5</v>
      </c>
      <c r="E19" s="4" t="s">
        <v>699</v>
      </c>
      <c r="F19" s="4" t="s">
        <v>699</v>
      </c>
      <c r="G19" s="114">
        <v>4</v>
      </c>
      <c r="H19" s="261">
        <v>8</v>
      </c>
      <c r="I19" s="261">
        <v>45</v>
      </c>
      <c r="J19" s="4">
        <v>0</v>
      </c>
      <c r="K19" s="4">
        <v>0</v>
      </c>
      <c r="L19" s="4">
        <v>0</v>
      </c>
      <c r="M19" s="4">
        <v>0</v>
      </c>
      <c r="N19" s="261">
        <v>20</v>
      </c>
      <c r="O19" s="4">
        <v>0</v>
      </c>
      <c r="P19" s="4">
        <v>0</v>
      </c>
    </row>
    <row r="20" spans="1:16" ht="28.5" customHeight="1">
      <c r="A20" s="113">
        <v>3</v>
      </c>
      <c r="B20" s="262" t="s">
        <v>653</v>
      </c>
      <c r="C20" s="118">
        <v>3021</v>
      </c>
      <c r="D20" s="118">
        <v>2129</v>
      </c>
      <c r="E20" s="115">
        <v>579</v>
      </c>
      <c r="F20" s="115">
        <v>235</v>
      </c>
      <c r="G20" s="116">
        <v>267</v>
      </c>
      <c r="H20" s="115">
        <v>220</v>
      </c>
      <c r="I20" s="116">
        <v>270</v>
      </c>
      <c r="J20" s="116">
        <v>270</v>
      </c>
      <c r="K20" s="116">
        <v>2094</v>
      </c>
      <c r="L20" s="116">
        <v>4117</v>
      </c>
      <c r="M20" s="116">
        <v>3138</v>
      </c>
      <c r="N20" s="115">
        <v>85</v>
      </c>
      <c r="O20" s="115">
        <v>6</v>
      </c>
      <c r="P20" s="115">
        <v>7</v>
      </c>
    </row>
    <row r="21" spans="1:16" ht="17.25">
      <c r="A21" s="4">
        <v>1</v>
      </c>
      <c r="B21" s="264" t="s">
        <v>698</v>
      </c>
      <c r="C21" s="269">
        <v>280</v>
      </c>
      <c r="D21" s="269">
        <v>130</v>
      </c>
      <c r="E21" s="269">
        <v>155</v>
      </c>
      <c r="F21" s="269">
        <v>16</v>
      </c>
      <c r="G21" s="269">
        <v>11</v>
      </c>
      <c r="H21" s="53">
        <v>15</v>
      </c>
      <c r="I21" s="116">
        <v>270</v>
      </c>
      <c r="J21" s="116">
        <v>270</v>
      </c>
      <c r="K21" s="116">
        <v>2094</v>
      </c>
      <c r="L21" s="116">
        <v>4117</v>
      </c>
      <c r="M21" s="116">
        <v>3138</v>
      </c>
      <c r="N21" s="115">
        <v>85</v>
      </c>
      <c r="O21" s="115">
        <v>6</v>
      </c>
      <c r="P21" s="115">
        <v>7</v>
      </c>
    </row>
    <row r="22" spans="1:16" ht="17.25">
      <c r="A22" s="4">
        <v>2</v>
      </c>
      <c r="B22" s="264" t="s">
        <v>697</v>
      </c>
      <c r="C22" s="4">
        <v>88</v>
      </c>
      <c r="D22" s="4">
        <v>53</v>
      </c>
      <c r="E22" s="4">
        <v>15</v>
      </c>
      <c r="F22" s="4">
        <v>8</v>
      </c>
      <c r="G22" s="4">
        <v>8</v>
      </c>
      <c r="H22" s="4">
        <v>8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</row>
    <row r="23" spans="1:16" ht="17.25">
      <c r="A23" s="4">
        <v>3</v>
      </c>
      <c r="B23" s="264" t="s">
        <v>696</v>
      </c>
      <c r="C23" s="4">
        <v>85</v>
      </c>
      <c r="D23" s="4">
        <v>55</v>
      </c>
      <c r="E23" s="4">
        <v>15</v>
      </c>
      <c r="F23" s="4">
        <v>7</v>
      </c>
      <c r="G23" s="4">
        <v>8</v>
      </c>
      <c r="H23" s="4">
        <v>7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</row>
    <row r="24" spans="1:16" ht="17.25">
      <c r="A24" s="4">
        <v>4</v>
      </c>
      <c r="B24" s="264" t="s">
        <v>695</v>
      </c>
      <c r="C24" s="4">
        <v>84</v>
      </c>
      <c r="D24" s="4">
        <v>55</v>
      </c>
      <c r="E24" s="4">
        <v>15</v>
      </c>
      <c r="F24" s="4">
        <v>8</v>
      </c>
      <c r="G24" s="18">
        <v>7</v>
      </c>
      <c r="H24" s="4">
        <v>6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4">
        <v>0</v>
      </c>
      <c r="O24" s="4">
        <v>0</v>
      </c>
      <c r="P24" s="4">
        <v>0</v>
      </c>
    </row>
    <row r="25" spans="1:16" ht="17.25">
      <c r="A25" s="4">
        <v>5</v>
      </c>
      <c r="B25" s="264" t="s">
        <v>694</v>
      </c>
      <c r="C25" s="18">
        <v>82</v>
      </c>
      <c r="D25" s="18">
        <v>63</v>
      </c>
      <c r="E25" s="18">
        <v>17</v>
      </c>
      <c r="F25" s="18">
        <v>6</v>
      </c>
      <c r="G25" s="4">
        <v>7</v>
      </c>
      <c r="H25" s="18">
        <v>7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</row>
    <row r="26" spans="1:16" ht="17.25">
      <c r="A26" s="4">
        <v>6</v>
      </c>
      <c r="B26" s="264" t="s">
        <v>78</v>
      </c>
      <c r="C26" s="4">
        <v>89</v>
      </c>
      <c r="D26" s="4">
        <v>59</v>
      </c>
      <c r="E26" s="4">
        <v>18</v>
      </c>
      <c r="F26" s="4">
        <v>7</v>
      </c>
      <c r="G26" s="4">
        <v>6</v>
      </c>
      <c r="H26" s="4">
        <v>7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</row>
    <row r="27" spans="1:16" ht="17.25">
      <c r="A27" s="4">
        <v>7</v>
      </c>
      <c r="B27" s="264" t="s">
        <v>33</v>
      </c>
      <c r="C27" s="4">
        <v>62</v>
      </c>
      <c r="D27" s="4">
        <v>64</v>
      </c>
      <c r="E27" s="4">
        <v>16</v>
      </c>
      <c r="F27" s="4">
        <v>7</v>
      </c>
      <c r="G27" s="4">
        <v>9</v>
      </c>
      <c r="H27" s="4">
        <v>6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</row>
    <row r="28" spans="1:16" ht="17.25">
      <c r="A28" s="4">
        <v>8</v>
      </c>
      <c r="B28" s="264" t="s">
        <v>693</v>
      </c>
      <c r="C28" s="4">
        <v>95</v>
      </c>
      <c r="D28" s="4">
        <v>62</v>
      </c>
      <c r="E28" s="4">
        <v>13</v>
      </c>
      <c r="F28" s="4">
        <v>9</v>
      </c>
      <c r="G28" s="4">
        <v>10</v>
      </c>
      <c r="H28" s="4">
        <v>6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</row>
    <row r="29" spans="1:16" ht="17.25">
      <c r="A29" s="4">
        <v>9</v>
      </c>
      <c r="B29" s="264" t="s">
        <v>692</v>
      </c>
      <c r="C29" s="4">
        <v>96</v>
      </c>
      <c r="D29" s="4">
        <v>61</v>
      </c>
      <c r="E29" s="4">
        <v>14</v>
      </c>
      <c r="F29" s="4">
        <v>8</v>
      </c>
      <c r="G29" s="4">
        <v>8</v>
      </c>
      <c r="H29" s="4">
        <v>6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</row>
    <row r="30" spans="1:16" ht="17.25">
      <c r="A30" s="4">
        <v>10</v>
      </c>
      <c r="B30" s="264" t="s">
        <v>691</v>
      </c>
      <c r="C30" s="4">
        <v>98</v>
      </c>
      <c r="D30" s="4">
        <v>65</v>
      </c>
      <c r="E30" s="4">
        <v>12</v>
      </c>
      <c r="F30" s="4">
        <v>7</v>
      </c>
      <c r="G30" s="18">
        <v>7</v>
      </c>
      <c r="H30" s="4">
        <v>7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4">
        <v>0</v>
      </c>
    </row>
    <row r="31" spans="1:16" ht="17.25">
      <c r="A31" s="4">
        <v>11</v>
      </c>
      <c r="B31" s="264" t="s">
        <v>690</v>
      </c>
      <c r="C31" s="4">
        <v>91</v>
      </c>
      <c r="D31" s="4">
        <v>74</v>
      </c>
      <c r="E31" s="4">
        <v>14</v>
      </c>
      <c r="F31" s="4">
        <v>8</v>
      </c>
      <c r="G31" s="4">
        <v>12</v>
      </c>
      <c r="H31" s="4">
        <v>5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</row>
    <row r="32" spans="1:16" ht="17.25">
      <c r="A32" s="4">
        <v>12</v>
      </c>
      <c r="B32" s="264" t="s">
        <v>689</v>
      </c>
      <c r="C32" s="4">
        <v>95</v>
      </c>
      <c r="D32" s="4">
        <v>58</v>
      </c>
      <c r="E32" s="4">
        <v>16</v>
      </c>
      <c r="F32" s="4">
        <v>7</v>
      </c>
      <c r="G32" s="4">
        <v>8</v>
      </c>
      <c r="H32" s="4">
        <v>8</v>
      </c>
      <c r="I32" s="4">
        <v>0</v>
      </c>
      <c r="J32" s="27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</row>
    <row r="33" spans="1:16" ht="17.25">
      <c r="A33" s="4">
        <v>13</v>
      </c>
      <c r="B33" s="264" t="s">
        <v>531</v>
      </c>
      <c r="C33" s="4">
        <v>99</v>
      </c>
      <c r="D33" s="4">
        <v>59</v>
      </c>
      <c r="E33" s="4">
        <v>14</v>
      </c>
      <c r="F33" s="4">
        <v>7</v>
      </c>
      <c r="G33" s="4">
        <v>8</v>
      </c>
      <c r="H33" s="4">
        <v>7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</row>
    <row r="34" spans="1:16" ht="17.25">
      <c r="A34" s="4">
        <v>14</v>
      </c>
      <c r="B34" s="264" t="s">
        <v>688</v>
      </c>
      <c r="C34" s="4">
        <v>98</v>
      </c>
      <c r="D34" s="4">
        <v>43</v>
      </c>
      <c r="E34" s="4">
        <v>16</v>
      </c>
      <c r="F34" s="4">
        <v>7</v>
      </c>
      <c r="G34" s="18">
        <v>9</v>
      </c>
      <c r="H34" s="4">
        <v>8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4">
        <v>0</v>
      </c>
      <c r="O34" s="4">
        <v>0</v>
      </c>
      <c r="P34" s="4">
        <v>0</v>
      </c>
    </row>
    <row r="35" spans="1:16" ht="17.25">
      <c r="A35" s="4">
        <v>15</v>
      </c>
      <c r="B35" s="264" t="s">
        <v>687</v>
      </c>
      <c r="C35" s="4">
        <v>96</v>
      </c>
      <c r="D35" s="4">
        <v>84</v>
      </c>
      <c r="E35" s="4">
        <v>12</v>
      </c>
      <c r="F35" s="4">
        <v>10</v>
      </c>
      <c r="G35" s="4">
        <v>11</v>
      </c>
      <c r="H35" s="4">
        <v>7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</row>
    <row r="36" spans="1:16" ht="17.25">
      <c r="A36" s="4">
        <v>16</v>
      </c>
      <c r="B36" s="264" t="s">
        <v>686</v>
      </c>
      <c r="C36" s="4">
        <v>99</v>
      </c>
      <c r="D36" s="4">
        <v>54</v>
      </c>
      <c r="E36" s="4">
        <v>15</v>
      </c>
      <c r="F36" s="4">
        <v>6</v>
      </c>
      <c r="G36" s="4">
        <v>9</v>
      </c>
      <c r="H36" s="4">
        <v>6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</row>
    <row r="37" spans="1:16" ht="17.25">
      <c r="A37" s="4">
        <v>17</v>
      </c>
      <c r="B37" s="264" t="s">
        <v>685</v>
      </c>
      <c r="C37" s="4">
        <v>97</v>
      </c>
      <c r="D37" s="4">
        <v>56</v>
      </c>
      <c r="E37" s="4">
        <v>12</v>
      </c>
      <c r="F37" s="4">
        <v>7</v>
      </c>
      <c r="G37" s="4">
        <v>9</v>
      </c>
      <c r="H37" s="4">
        <v>8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</row>
    <row r="38" spans="1:16" ht="17.25">
      <c r="A38" s="4">
        <v>18</v>
      </c>
      <c r="B38" s="264" t="s">
        <v>684</v>
      </c>
      <c r="C38" s="18">
        <v>120</v>
      </c>
      <c r="D38" s="18">
        <v>76</v>
      </c>
      <c r="E38" s="18">
        <v>18</v>
      </c>
      <c r="F38" s="18">
        <v>8</v>
      </c>
      <c r="G38" s="4">
        <v>8</v>
      </c>
      <c r="H38" s="18">
        <v>7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</row>
    <row r="39" spans="1:16" ht="17.25">
      <c r="A39" s="4">
        <v>19</v>
      </c>
      <c r="B39" s="264" t="s">
        <v>683</v>
      </c>
      <c r="C39" s="4">
        <v>99</v>
      </c>
      <c r="D39" s="4">
        <v>74</v>
      </c>
      <c r="E39" s="4">
        <v>14</v>
      </c>
      <c r="F39" s="4">
        <v>7</v>
      </c>
      <c r="G39" s="4">
        <v>9</v>
      </c>
      <c r="H39" s="4">
        <v>8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</row>
    <row r="40" spans="1:16" ht="17.25">
      <c r="A40" s="4">
        <v>20</v>
      </c>
      <c r="B40" s="264" t="s">
        <v>682</v>
      </c>
      <c r="C40" s="4">
        <v>78</v>
      </c>
      <c r="D40" s="4">
        <v>75</v>
      </c>
      <c r="E40" s="4">
        <v>13</v>
      </c>
      <c r="F40" s="4">
        <v>8</v>
      </c>
      <c r="G40" s="18">
        <v>8</v>
      </c>
      <c r="H40" s="4">
        <v>7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4">
        <v>0</v>
      </c>
    </row>
    <row r="41" spans="1:16" ht="17.25">
      <c r="A41" s="4">
        <v>21</v>
      </c>
      <c r="B41" s="264" t="s">
        <v>681</v>
      </c>
      <c r="C41" s="260">
        <v>89</v>
      </c>
      <c r="D41" s="260">
        <v>86</v>
      </c>
      <c r="E41" s="260">
        <v>12</v>
      </c>
      <c r="F41" s="260">
        <v>7</v>
      </c>
      <c r="G41" s="4">
        <v>9</v>
      </c>
      <c r="H41" s="260">
        <v>6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</row>
    <row r="42" spans="1:16" ht="17.25">
      <c r="A42" s="4">
        <v>22</v>
      </c>
      <c r="B42" s="264" t="s">
        <v>680</v>
      </c>
      <c r="C42" s="260">
        <v>78</v>
      </c>
      <c r="D42" s="260">
        <v>59</v>
      </c>
      <c r="E42" s="260">
        <v>13</v>
      </c>
      <c r="F42" s="260">
        <v>6</v>
      </c>
      <c r="G42" s="4">
        <v>8</v>
      </c>
      <c r="H42" s="260">
        <v>8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</row>
    <row r="43" spans="1:16" ht="17.25">
      <c r="A43" s="4">
        <v>23</v>
      </c>
      <c r="B43" s="264" t="s">
        <v>679</v>
      </c>
      <c r="C43" s="260">
        <v>102</v>
      </c>
      <c r="D43" s="260">
        <v>56</v>
      </c>
      <c r="E43" s="260">
        <v>11</v>
      </c>
      <c r="F43" s="260">
        <v>7</v>
      </c>
      <c r="G43" s="4">
        <v>6</v>
      </c>
      <c r="H43" s="260">
        <v>7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</row>
    <row r="44" spans="1:16" ht="17.25">
      <c r="A44" s="4">
        <v>24</v>
      </c>
      <c r="B44" s="264" t="s">
        <v>574</v>
      </c>
      <c r="C44" s="260">
        <v>79</v>
      </c>
      <c r="D44" s="260">
        <v>78</v>
      </c>
      <c r="E44" s="260">
        <v>16</v>
      </c>
      <c r="F44" s="260">
        <v>7</v>
      </c>
      <c r="G44" s="18">
        <v>9</v>
      </c>
      <c r="H44" s="260">
        <v>7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4">
        <v>0</v>
      </c>
      <c r="O44" s="4">
        <v>0</v>
      </c>
      <c r="P44" s="4">
        <v>0</v>
      </c>
    </row>
    <row r="45" spans="1:16" ht="17.25">
      <c r="A45" s="4">
        <v>25</v>
      </c>
      <c r="B45" s="264" t="s">
        <v>678</v>
      </c>
      <c r="C45" s="260">
        <v>83</v>
      </c>
      <c r="D45" s="260">
        <v>58</v>
      </c>
      <c r="E45" s="260">
        <v>14</v>
      </c>
      <c r="F45" s="260">
        <v>8</v>
      </c>
      <c r="G45" s="4">
        <v>8</v>
      </c>
      <c r="H45" s="260">
        <v>7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</row>
    <row r="46" spans="1:16" ht="17.25">
      <c r="A46" s="4">
        <v>26</v>
      </c>
      <c r="B46" s="264" t="s">
        <v>29</v>
      </c>
      <c r="C46" s="260">
        <v>98</v>
      </c>
      <c r="D46" s="260">
        <v>84</v>
      </c>
      <c r="E46" s="260">
        <v>13</v>
      </c>
      <c r="F46" s="260">
        <v>6</v>
      </c>
      <c r="G46" s="4">
        <v>8</v>
      </c>
      <c r="H46" s="260">
        <v>7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</row>
    <row r="47" spans="1:16" ht="17.25">
      <c r="A47" s="4">
        <v>27</v>
      </c>
      <c r="B47" s="264" t="s">
        <v>677</v>
      </c>
      <c r="C47" s="260">
        <v>95</v>
      </c>
      <c r="D47" s="260">
        <v>82</v>
      </c>
      <c r="E47" s="260">
        <v>14</v>
      </c>
      <c r="F47" s="260">
        <v>8</v>
      </c>
      <c r="G47" s="4">
        <v>9</v>
      </c>
      <c r="H47" s="260">
        <v>6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</row>
    <row r="48" spans="1:16" ht="17.25">
      <c r="A48" s="4">
        <v>28</v>
      </c>
      <c r="B48" s="264" t="s">
        <v>676</v>
      </c>
      <c r="C48" s="260">
        <v>83</v>
      </c>
      <c r="D48" s="260">
        <v>85</v>
      </c>
      <c r="E48" s="260">
        <v>12</v>
      </c>
      <c r="F48" s="260">
        <v>8</v>
      </c>
      <c r="G48" s="4">
        <v>11</v>
      </c>
      <c r="H48" s="260">
        <v>6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</row>
    <row r="49" spans="1:39" ht="17.25">
      <c r="A49" s="4">
        <v>29</v>
      </c>
      <c r="B49" s="264" t="s">
        <v>675</v>
      </c>
      <c r="C49" s="260">
        <v>99</v>
      </c>
      <c r="D49" s="260">
        <v>74</v>
      </c>
      <c r="E49" s="260">
        <v>13</v>
      </c>
      <c r="F49" s="260">
        <v>7</v>
      </c>
      <c r="G49" s="4">
        <v>10</v>
      </c>
      <c r="H49" s="260">
        <v>7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</row>
    <row r="50" spans="1:39" ht="17.25">
      <c r="A50" s="4">
        <v>30</v>
      </c>
      <c r="B50" s="264" t="s">
        <v>674</v>
      </c>
      <c r="C50" s="260">
        <v>93</v>
      </c>
      <c r="D50" s="260">
        <v>69</v>
      </c>
      <c r="E50" s="260">
        <v>13</v>
      </c>
      <c r="F50" s="260">
        <v>6</v>
      </c>
      <c r="G50" s="18">
        <v>8</v>
      </c>
      <c r="H50" s="260">
        <v>7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4">
        <v>0</v>
      </c>
    </row>
    <row r="51" spans="1:39" ht="17.25">
      <c r="A51" s="4">
        <v>31</v>
      </c>
      <c r="B51" s="264" t="s">
        <v>673</v>
      </c>
      <c r="C51" s="260">
        <v>115</v>
      </c>
      <c r="D51" s="260">
        <v>78</v>
      </c>
      <c r="E51" s="260">
        <v>14</v>
      </c>
      <c r="F51" s="260">
        <v>7</v>
      </c>
      <c r="G51" s="4">
        <v>9</v>
      </c>
      <c r="H51" s="260">
        <v>6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</row>
    <row r="52" spans="1:39" ht="33" customHeight="1">
      <c r="A52" s="113">
        <v>4</v>
      </c>
      <c r="B52" s="262" t="s">
        <v>672</v>
      </c>
      <c r="C52" s="118">
        <f t="shared" ref="C52:P52" si="0">C61+C60+C59+C58+C57+C56+C55+C54+C53</f>
        <v>286</v>
      </c>
      <c r="D52" s="118">
        <f t="shared" si="0"/>
        <v>106</v>
      </c>
      <c r="E52" s="118">
        <f t="shared" si="0"/>
        <v>577</v>
      </c>
      <c r="F52" s="118">
        <f t="shared" si="0"/>
        <v>2495</v>
      </c>
      <c r="G52" s="118">
        <f t="shared" si="0"/>
        <v>66</v>
      </c>
      <c r="H52" s="118">
        <f t="shared" si="0"/>
        <v>345</v>
      </c>
      <c r="I52" s="118">
        <f t="shared" si="0"/>
        <v>1153</v>
      </c>
      <c r="J52" s="118">
        <f t="shared" si="0"/>
        <v>640</v>
      </c>
      <c r="K52" s="118">
        <f t="shared" si="0"/>
        <v>13</v>
      </c>
      <c r="L52" s="118">
        <f t="shared" si="0"/>
        <v>1918</v>
      </c>
      <c r="M52" s="118">
        <f t="shared" si="0"/>
        <v>865</v>
      </c>
      <c r="N52" s="118">
        <f t="shared" si="0"/>
        <v>166</v>
      </c>
      <c r="O52" s="118">
        <f t="shared" si="0"/>
        <v>0</v>
      </c>
      <c r="P52" s="118">
        <f t="shared" si="0"/>
        <v>3</v>
      </c>
    </row>
    <row r="53" spans="1:39" ht="17.25">
      <c r="A53" s="4">
        <v>1</v>
      </c>
      <c r="B53" s="264" t="s">
        <v>672</v>
      </c>
      <c r="C53" s="53">
        <v>52</v>
      </c>
      <c r="D53" s="53">
        <v>31</v>
      </c>
      <c r="E53" s="265">
        <v>100</v>
      </c>
      <c r="F53" s="265">
        <v>1400</v>
      </c>
      <c r="G53" s="269">
        <v>23</v>
      </c>
      <c r="H53" s="53">
        <v>70</v>
      </c>
      <c r="I53" s="53">
        <v>954</v>
      </c>
      <c r="J53" s="53">
        <v>637</v>
      </c>
      <c r="K53" s="53">
        <v>13</v>
      </c>
      <c r="L53" s="53">
        <v>1918</v>
      </c>
      <c r="M53" s="53">
        <v>865</v>
      </c>
      <c r="N53" s="53">
        <v>101</v>
      </c>
      <c r="O53" s="53">
        <v>0</v>
      </c>
      <c r="P53" s="53">
        <v>3</v>
      </c>
    </row>
    <row r="54" spans="1:39" ht="17.25">
      <c r="A54" s="4">
        <v>2</v>
      </c>
      <c r="B54" s="264" t="s">
        <v>671</v>
      </c>
      <c r="C54" s="265">
        <v>28</v>
      </c>
      <c r="D54" s="265">
        <v>13</v>
      </c>
      <c r="E54" s="265">
        <v>0</v>
      </c>
      <c r="F54" s="265">
        <v>0</v>
      </c>
      <c r="G54" s="53">
        <v>0</v>
      </c>
      <c r="H54" s="53">
        <v>39</v>
      </c>
      <c r="I54" s="53">
        <v>55</v>
      </c>
      <c r="J54" s="53">
        <v>0</v>
      </c>
      <c r="K54" s="53">
        <v>0</v>
      </c>
      <c r="L54" s="53">
        <v>0</v>
      </c>
      <c r="M54" s="53">
        <v>0</v>
      </c>
      <c r="N54" s="53">
        <v>18</v>
      </c>
      <c r="O54" s="53">
        <v>0</v>
      </c>
      <c r="P54" s="53">
        <v>0</v>
      </c>
    </row>
    <row r="55" spans="1:39" ht="17.25">
      <c r="A55" s="4">
        <v>3</v>
      </c>
      <c r="B55" s="264" t="s">
        <v>670</v>
      </c>
      <c r="C55" s="273">
        <v>43</v>
      </c>
      <c r="D55" s="273">
        <v>10</v>
      </c>
      <c r="E55" s="273">
        <v>0</v>
      </c>
      <c r="F55" s="273">
        <v>12</v>
      </c>
      <c r="G55" s="273">
        <v>0</v>
      </c>
      <c r="H55" s="273">
        <v>22</v>
      </c>
      <c r="I55" s="273">
        <v>3</v>
      </c>
      <c r="J55" s="273">
        <v>3</v>
      </c>
      <c r="K55" s="273">
        <v>0</v>
      </c>
      <c r="L55" s="273">
        <v>0</v>
      </c>
      <c r="M55" s="273">
        <v>0</v>
      </c>
      <c r="N55" s="273">
        <v>6</v>
      </c>
      <c r="O55" s="273">
        <v>0</v>
      </c>
      <c r="P55" s="53">
        <v>0</v>
      </c>
    </row>
    <row r="56" spans="1:39" ht="17.25">
      <c r="A56" s="4">
        <v>4</v>
      </c>
      <c r="B56" s="264" t="s">
        <v>669</v>
      </c>
      <c r="C56" s="265">
        <v>16</v>
      </c>
      <c r="D56" s="265">
        <v>2</v>
      </c>
      <c r="E56" s="265">
        <v>111</v>
      </c>
      <c r="F56" s="265">
        <v>241</v>
      </c>
      <c r="G56" s="53">
        <v>5</v>
      </c>
      <c r="H56" s="53">
        <v>22</v>
      </c>
      <c r="I56" s="53">
        <v>6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</row>
    <row r="57" spans="1:39" ht="17.25">
      <c r="A57" s="4">
        <v>5</v>
      </c>
      <c r="B57" s="264" t="s">
        <v>668</v>
      </c>
      <c r="C57" s="53">
        <v>46</v>
      </c>
      <c r="D57" s="53">
        <v>12</v>
      </c>
      <c r="E57" s="53">
        <v>22</v>
      </c>
      <c r="F57" s="53">
        <v>42</v>
      </c>
      <c r="G57" s="269">
        <v>31</v>
      </c>
      <c r="H57" s="53">
        <v>34</v>
      </c>
      <c r="I57" s="53">
        <v>26</v>
      </c>
      <c r="J57" s="53">
        <v>0</v>
      </c>
      <c r="K57" s="53">
        <v>0</v>
      </c>
      <c r="L57" s="53">
        <v>0</v>
      </c>
      <c r="M57" s="53">
        <v>0</v>
      </c>
      <c r="N57" s="53">
        <v>15</v>
      </c>
      <c r="O57" s="53">
        <v>0</v>
      </c>
      <c r="P57" s="53">
        <v>0</v>
      </c>
    </row>
    <row r="58" spans="1:39" ht="17.25">
      <c r="A58" s="4">
        <v>6</v>
      </c>
      <c r="B58" s="264" t="s">
        <v>667</v>
      </c>
      <c r="C58" s="265">
        <v>26</v>
      </c>
      <c r="D58" s="265">
        <v>11</v>
      </c>
      <c r="E58" s="265">
        <v>9</v>
      </c>
      <c r="F58" s="265">
        <v>31</v>
      </c>
      <c r="G58" s="53">
        <v>0</v>
      </c>
      <c r="H58" s="53">
        <v>50</v>
      </c>
      <c r="I58" s="53">
        <v>9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</row>
    <row r="59" spans="1:39" ht="17.25">
      <c r="A59" s="4">
        <v>7</v>
      </c>
      <c r="B59" s="264" t="s">
        <v>666</v>
      </c>
      <c r="C59" s="272">
        <v>20</v>
      </c>
      <c r="D59" s="272">
        <v>17</v>
      </c>
      <c r="E59" s="272">
        <v>145</v>
      </c>
      <c r="F59" s="272">
        <v>520</v>
      </c>
      <c r="G59" s="53">
        <v>6</v>
      </c>
      <c r="H59" s="53">
        <v>70</v>
      </c>
      <c r="I59" s="53">
        <v>52</v>
      </c>
      <c r="J59" s="53"/>
      <c r="K59" s="53">
        <v>0</v>
      </c>
      <c r="L59" s="53">
        <v>0</v>
      </c>
      <c r="M59" s="53">
        <v>0</v>
      </c>
      <c r="N59" s="53">
        <v>26</v>
      </c>
      <c r="O59" s="53">
        <v>0</v>
      </c>
      <c r="P59" s="53">
        <v>0</v>
      </c>
    </row>
    <row r="60" spans="1:39" ht="17.25">
      <c r="A60" s="4">
        <v>8</v>
      </c>
      <c r="B60" s="264" t="s">
        <v>196</v>
      </c>
      <c r="C60" s="265">
        <v>32</v>
      </c>
      <c r="D60" s="265">
        <v>7</v>
      </c>
      <c r="E60" s="265">
        <v>149</v>
      </c>
      <c r="F60" s="265">
        <v>232</v>
      </c>
      <c r="G60" s="53">
        <v>1</v>
      </c>
      <c r="H60" s="53">
        <v>24</v>
      </c>
      <c r="I60" s="53">
        <v>23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58"/>
      <c r="AJ60" s="258"/>
      <c r="AK60" s="258"/>
      <c r="AL60" s="258"/>
      <c r="AM60" s="258"/>
    </row>
    <row r="61" spans="1:39" ht="17.25">
      <c r="A61" s="4">
        <v>9</v>
      </c>
      <c r="B61" s="264" t="s">
        <v>665</v>
      </c>
      <c r="C61" s="265">
        <v>23</v>
      </c>
      <c r="D61" s="265">
        <v>3</v>
      </c>
      <c r="E61" s="265">
        <v>41</v>
      </c>
      <c r="F61" s="265">
        <v>17</v>
      </c>
      <c r="G61" s="269">
        <v>0</v>
      </c>
      <c r="H61" s="269">
        <v>14</v>
      </c>
      <c r="I61" s="269">
        <v>25</v>
      </c>
      <c r="J61" s="269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258"/>
      <c r="R61" s="258"/>
      <c r="S61" s="258"/>
      <c r="T61" s="258"/>
      <c r="U61" s="258"/>
      <c r="V61" s="258"/>
      <c r="W61" s="258"/>
      <c r="X61" s="258"/>
      <c r="Y61" s="258"/>
      <c r="Z61" s="258"/>
      <c r="AA61" s="258"/>
      <c r="AB61" s="258"/>
      <c r="AC61" s="258"/>
      <c r="AD61" s="258"/>
      <c r="AE61" s="258"/>
      <c r="AF61" s="258"/>
      <c r="AG61" s="258"/>
      <c r="AH61" s="258"/>
      <c r="AI61" s="258"/>
      <c r="AJ61" s="258"/>
      <c r="AK61" s="258"/>
      <c r="AL61" s="258"/>
      <c r="AM61" s="258"/>
    </row>
    <row r="62" spans="1:39" s="266" customFormat="1" ht="16.5">
      <c r="A62" s="117">
        <v>5</v>
      </c>
      <c r="B62" s="271" t="s">
        <v>664</v>
      </c>
      <c r="C62" s="115">
        <v>465</v>
      </c>
      <c r="D62" s="115">
        <v>110</v>
      </c>
      <c r="E62" s="115">
        <v>0</v>
      </c>
      <c r="F62" s="115">
        <v>0</v>
      </c>
      <c r="G62" s="116">
        <v>0</v>
      </c>
      <c r="H62" s="115">
        <v>550</v>
      </c>
      <c r="I62" s="115">
        <v>141</v>
      </c>
      <c r="J62" s="115">
        <v>19</v>
      </c>
      <c r="K62" s="115">
        <f>683+51</f>
        <v>734</v>
      </c>
      <c r="L62" s="115">
        <v>1019</v>
      </c>
      <c r="M62" s="115">
        <v>683</v>
      </c>
      <c r="N62" s="115">
        <v>47</v>
      </c>
      <c r="O62" s="115">
        <v>0</v>
      </c>
      <c r="P62" s="115">
        <v>3</v>
      </c>
      <c r="Q62" s="258"/>
      <c r="R62" s="258"/>
      <c r="S62" s="258"/>
      <c r="T62" s="258"/>
      <c r="U62" s="258"/>
      <c r="V62" s="258"/>
      <c r="W62" s="258"/>
      <c r="X62" s="258"/>
      <c r="Y62" s="258"/>
      <c r="Z62" s="258"/>
      <c r="AA62" s="258"/>
      <c r="AB62" s="258"/>
      <c r="AC62" s="258"/>
      <c r="AD62" s="258"/>
      <c r="AE62" s="258"/>
      <c r="AF62" s="258"/>
      <c r="AG62" s="258"/>
      <c r="AH62" s="258"/>
      <c r="AI62" s="258"/>
      <c r="AJ62" s="258"/>
      <c r="AK62" s="258"/>
      <c r="AL62" s="258"/>
      <c r="AM62" s="258"/>
    </row>
    <row r="63" spans="1:39" ht="17.25">
      <c r="A63" s="4">
        <v>1</v>
      </c>
      <c r="B63" s="264" t="s">
        <v>663</v>
      </c>
      <c r="C63" s="260">
        <v>18</v>
      </c>
      <c r="D63" s="260">
        <v>11</v>
      </c>
      <c r="E63" s="260">
        <v>0</v>
      </c>
      <c r="F63" s="260">
        <v>0</v>
      </c>
      <c r="G63" s="260">
        <v>0</v>
      </c>
      <c r="H63" s="260">
        <v>40</v>
      </c>
      <c r="I63" s="261">
        <v>0</v>
      </c>
      <c r="J63" s="261">
        <v>0</v>
      </c>
      <c r="K63" s="261">
        <v>0</v>
      </c>
      <c r="L63" s="261">
        <v>8</v>
      </c>
      <c r="M63" s="261">
        <v>12</v>
      </c>
      <c r="N63" s="261">
        <v>28</v>
      </c>
      <c r="O63" s="261">
        <v>0</v>
      </c>
      <c r="P63" s="261">
        <v>0</v>
      </c>
      <c r="Q63" s="258"/>
      <c r="R63" s="258"/>
      <c r="S63" s="258"/>
      <c r="T63" s="258"/>
      <c r="U63" s="258"/>
      <c r="V63" s="258"/>
      <c r="W63" s="258"/>
      <c r="X63" s="258"/>
      <c r="Y63" s="258"/>
      <c r="Z63" s="258"/>
      <c r="AA63" s="258"/>
      <c r="AB63" s="258"/>
      <c r="AC63" s="258"/>
      <c r="AD63" s="258"/>
      <c r="AE63" s="258"/>
      <c r="AF63" s="258"/>
      <c r="AG63" s="258"/>
      <c r="AH63" s="258"/>
      <c r="AI63" s="258"/>
      <c r="AJ63" s="258"/>
      <c r="AK63" s="258"/>
      <c r="AL63" s="258"/>
      <c r="AM63" s="258"/>
    </row>
    <row r="64" spans="1:39" s="266" customFormat="1" ht="17.25">
      <c r="A64" s="4">
        <v>2</v>
      </c>
      <c r="B64" s="264" t="s">
        <v>662</v>
      </c>
      <c r="C64" s="263">
        <v>39</v>
      </c>
      <c r="D64" s="263">
        <v>15</v>
      </c>
      <c r="E64" s="263">
        <v>0</v>
      </c>
      <c r="F64" s="263">
        <v>0</v>
      </c>
      <c r="G64" s="263">
        <v>0</v>
      </c>
      <c r="H64" s="263">
        <v>42</v>
      </c>
      <c r="I64" s="23">
        <v>5</v>
      </c>
      <c r="J64" s="23">
        <v>0</v>
      </c>
      <c r="K64" s="23">
        <v>0</v>
      </c>
      <c r="L64" s="23">
        <v>31</v>
      </c>
      <c r="M64" s="23">
        <v>13</v>
      </c>
      <c r="N64" s="23">
        <v>41</v>
      </c>
      <c r="O64" s="23">
        <v>0</v>
      </c>
      <c r="P64" s="23">
        <v>0</v>
      </c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8"/>
      <c r="AJ64" s="258"/>
      <c r="AK64" s="258"/>
      <c r="AL64" s="258"/>
      <c r="AM64" s="258"/>
    </row>
    <row r="65" spans="1:39" s="266" customFormat="1" ht="17.25">
      <c r="A65" s="4">
        <v>3</v>
      </c>
      <c r="B65" s="264" t="s">
        <v>661</v>
      </c>
      <c r="C65" s="260">
        <v>18</v>
      </c>
      <c r="D65" s="260">
        <v>8</v>
      </c>
      <c r="E65" s="260">
        <v>0</v>
      </c>
      <c r="F65" s="260">
        <v>0</v>
      </c>
      <c r="G65" s="260">
        <v>0</v>
      </c>
      <c r="H65" s="260">
        <v>48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4">
        <v>0</v>
      </c>
      <c r="O65" s="4">
        <v>0</v>
      </c>
      <c r="P65" s="4">
        <v>0</v>
      </c>
      <c r="Q65" s="258"/>
      <c r="R65" s="258"/>
      <c r="S65" s="258"/>
      <c r="T65" s="258"/>
      <c r="U65" s="258"/>
      <c r="V65" s="258"/>
      <c r="W65" s="258"/>
      <c r="X65" s="258"/>
      <c r="Y65" s="258"/>
      <c r="Z65" s="258"/>
      <c r="AA65" s="258"/>
      <c r="AB65" s="258"/>
      <c r="AC65" s="258"/>
      <c r="AD65" s="258"/>
      <c r="AE65" s="258"/>
      <c r="AF65" s="258"/>
      <c r="AG65" s="258"/>
      <c r="AH65" s="258"/>
      <c r="AI65" s="258"/>
      <c r="AJ65" s="258"/>
      <c r="AK65" s="258"/>
      <c r="AL65" s="258"/>
      <c r="AM65" s="258"/>
    </row>
    <row r="66" spans="1:39" s="266" customFormat="1" ht="17.25">
      <c r="A66" s="4">
        <v>4</v>
      </c>
      <c r="B66" s="264" t="s">
        <v>660</v>
      </c>
      <c r="C66" s="260">
        <v>4</v>
      </c>
      <c r="D66" s="260">
        <v>3</v>
      </c>
      <c r="E66" s="260">
        <v>0</v>
      </c>
      <c r="F66" s="260">
        <v>0</v>
      </c>
      <c r="G66" s="260">
        <v>0</v>
      </c>
      <c r="H66" s="260">
        <v>62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258"/>
      <c r="R66" s="258"/>
      <c r="S66" s="258"/>
      <c r="T66" s="258"/>
      <c r="U66" s="258"/>
      <c r="V66" s="258"/>
      <c r="W66" s="258"/>
      <c r="X66" s="258"/>
      <c r="Y66" s="258"/>
      <c r="Z66" s="258"/>
      <c r="AA66" s="258"/>
      <c r="AB66" s="258"/>
      <c r="AC66" s="258"/>
      <c r="AD66" s="258"/>
      <c r="AE66" s="258"/>
      <c r="AF66" s="258"/>
      <c r="AG66" s="258"/>
      <c r="AH66" s="258"/>
      <c r="AI66" s="258"/>
      <c r="AJ66" s="258"/>
      <c r="AK66" s="258"/>
      <c r="AL66" s="258"/>
      <c r="AM66" s="258"/>
    </row>
    <row r="67" spans="1:39" s="266" customFormat="1" ht="17.25">
      <c r="A67" s="4">
        <v>5</v>
      </c>
      <c r="B67" s="264" t="s">
        <v>659</v>
      </c>
      <c r="C67" s="260">
        <v>47</v>
      </c>
      <c r="D67" s="260">
        <v>5</v>
      </c>
      <c r="E67" s="260">
        <v>0</v>
      </c>
      <c r="F67" s="260">
        <v>0</v>
      </c>
      <c r="G67" s="260">
        <v>0</v>
      </c>
      <c r="H67" s="260">
        <v>18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258"/>
      <c r="R67" s="258"/>
      <c r="S67" s="258"/>
      <c r="T67" s="258"/>
      <c r="U67" s="258"/>
      <c r="V67" s="258"/>
      <c r="W67" s="258"/>
      <c r="X67" s="258"/>
      <c r="Y67" s="258"/>
      <c r="Z67" s="258"/>
      <c r="AA67" s="258"/>
      <c r="AB67" s="258"/>
      <c r="AC67" s="258"/>
      <c r="AD67" s="258"/>
      <c r="AE67" s="258"/>
      <c r="AF67" s="258"/>
      <c r="AG67" s="258"/>
      <c r="AH67" s="258"/>
      <c r="AI67" s="258"/>
      <c r="AJ67" s="258"/>
      <c r="AK67" s="258"/>
      <c r="AL67" s="258"/>
      <c r="AM67" s="258"/>
    </row>
    <row r="68" spans="1:39" s="266" customFormat="1" ht="17.25">
      <c r="A68" s="53">
        <v>6</v>
      </c>
      <c r="B68" s="264" t="s">
        <v>658</v>
      </c>
      <c r="C68" s="53">
        <v>127</v>
      </c>
      <c r="D68" s="53">
        <v>28</v>
      </c>
      <c r="E68" s="270">
        <v>0</v>
      </c>
      <c r="F68" s="53">
        <v>0</v>
      </c>
      <c r="G68" s="53">
        <v>0</v>
      </c>
      <c r="H68" s="53">
        <v>93</v>
      </c>
      <c r="I68" s="53">
        <v>10</v>
      </c>
      <c r="J68" s="53">
        <v>0</v>
      </c>
      <c r="K68" s="270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258"/>
      <c r="R68" s="258"/>
      <c r="S68" s="258"/>
      <c r="T68" s="258"/>
      <c r="U68" s="258"/>
      <c r="V68" s="258"/>
      <c r="W68" s="258"/>
      <c r="X68" s="258"/>
      <c r="Y68" s="258"/>
      <c r="Z68" s="258"/>
      <c r="AA68" s="258"/>
      <c r="AB68" s="258"/>
      <c r="AC68" s="258"/>
      <c r="AD68" s="258"/>
      <c r="AE68" s="258"/>
      <c r="AF68" s="258"/>
      <c r="AG68" s="258"/>
      <c r="AH68" s="258"/>
      <c r="AI68" s="258"/>
      <c r="AJ68" s="258"/>
      <c r="AK68" s="258"/>
      <c r="AL68" s="258"/>
      <c r="AM68" s="258"/>
    </row>
    <row r="69" spans="1:39" s="266" customFormat="1" ht="17.25">
      <c r="A69" s="4">
        <v>7</v>
      </c>
      <c r="B69" s="264" t="s">
        <v>657</v>
      </c>
      <c r="C69" s="260">
        <v>24</v>
      </c>
      <c r="D69" s="260">
        <v>6</v>
      </c>
      <c r="E69" s="260">
        <v>0</v>
      </c>
      <c r="F69" s="260">
        <v>0</v>
      </c>
      <c r="G69" s="260">
        <v>0</v>
      </c>
      <c r="H69" s="260">
        <v>83</v>
      </c>
      <c r="I69" s="4">
        <v>8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258"/>
      <c r="R69" s="258"/>
      <c r="S69" s="258"/>
      <c r="T69" s="258"/>
      <c r="U69" s="258"/>
      <c r="V69" s="258"/>
      <c r="W69" s="258"/>
      <c r="X69" s="258"/>
      <c r="Y69" s="258"/>
      <c r="Z69" s="258"/>
      <c r="AA69" s="258"/>
      <c r="AB69" s="258"/>
      <c r="AC69" s="258"/>
      <c r="AD69" s="258"/>
      <c r="AE69" s="258"/>
      <c r="AF69" s="258"/>
      <c r="AG69" s="258"/>
      <c r="AH69" s="258"/>
      <c r="AI69" s="258"/>
      <c r="AJ69" s="258"/>
      <c r="AK69" s="258"/>
      <c r="AL69" s="258"/>
      <c r="AM69" s="258"/>
    </row>
    <row r="70" spans="1:39" s="266" customFormat="1" ht="17.25">
      <c r="A70" s="4">
        <v>8</v>
      </c>
      <c r="B70" s="264" t="s">
        <v>656</v>
      </c>
      <c r="C70" s="260">
        <v>14</v>
      </c>
      <c r="D70" s="260">
        <v>1</v>
      </c>
      <c r="E70" s="260">
        <v>0</v>
      </c>
      <c r="F70" s="260">
        <v>0</v>
      </c>
      <c r="G70" s="260">
        <v>0</v>
      </c>
      <c r="H70" s="260">
        <v>17</v>
      </c>
      <c r="I70" s="4">
        <v>1</v>
      </c>
      <c r="J70" s="4">
        <v>0</v>
      </c>
      <c r="K70" s="4">
        <v>0</v>
      </c>
      <c r="L70" s="4">
        <v>35</v>
      </c>
      <c r="M70" s="4">
        <v>11</v>
      </c>
      <c r="N70" s="4">
        <v>35</v>
      </c>
      <c r="O70" s="4">
        <v>0</v>
      </c>
      <c r="P70" s="4">
        <v>0</v>
      </c>
      <c r="Q70" s="258"/>
      <c r="R70" s="258"/>
      <c r="S70" s="258"/>
      <c r="T70" s="258"/>
      <c r="U70" s="258"/>
      <c r="V70" s="258"/>
      <c r="W70" s="258"/>
      <c r="X70" s="258"/>
      <c r="Y70" s="258"/>
      <c r="Z70" s="258"/>
      <c r="AA70" s="258"/>
      <c r="AB70" s="258"/>
      <c r="AC70" s="258"/>
      <c r="AD70" s="258"/>
      <c r="AE70" s="258"/>
      <c r="AF70" s="258"/>
      <c r="AG70" s="258"/>
      <c r="AH70" s="258"/>
      <c r="AI70" s="258"/>
      <c r="AJ70" s="258"/>
      <c r="AK70" s="258"/>
      <c r="AL70" s="258"/>
      <c r="AM70" s="258"/>
    </row>
    <row r="71" spans="1:39" s="258" customFormat="1" ht="17.25">
      <c r="A71" s="53">
        <v>9</v>
      </c>
      <c r="B71" s="264" t="s">
        <v>655</v>
      </c>
      <c r="C71" s="265">
        <v>72</v>
      </c>
      <c r="D71" s="265">
        <v>0</v>
      </c>
      <c r="E71" s="265">
        <v>0</v>
      </c>
      <c r="F71" s="265">
        <v>0</v>
      </c>
      <c r="G71" s="265">
        <v>0</v>
      </c>
      <c r="H71" s="265">
        <v>8</v>
      </c>
      <c r="I71" s="269">
        <v>0</v>
      </c>
      <c r="J71" s="269">
        <v>0</v>
      </c>
      <c r="K71" s="269">
        <v>0</v>
      </c>
      <c r="L71" s="269">
        <v>0</v>
      </c>
      <c r="M71" s="269">
        <v>0</v>
      </c>
      <c r="N71" s="269">
        <v>0</v>
      </c>
      <c r="O71" s="269">
        <v>0</v>
      </c>
      <c r="P71" s="53">
        <v>0</v>
      </c>
    </row>
    <row r="72" spans="1:39" s="266" customFormat="1" ht="17.25">
      <c r="A72" s="4">
        <v>10</v>
      </c>
      <c r="B72" s="268" t="s">
        <v>654</v>
      </c>
      <c r="C72" s="260">
        <v>13</v>
      </c>
      <c r="D72" s="260">
        <v>4</v>
      </c>
      <c r="E72" s="260">
        <v>0</v>
      </c>
      <c r="F72" s="260">
        <v>0</v>
      </c>
      <c r="G72" s="260">
        <v>0</v>
      </c>
      <c r="H72" s="260">
        <v>27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258"/>
      <c r="R72" s="258"/>
      <c r="S72" s="258"/>
      <c r="T72" s="258"/>
      <c r="U72" s="258"/>
      <c r="V72" s="258"/>
      <c r="W72" s="258"/>
      <c r="X72" s="258"/>
      <c r="Y72" s="258"/>
      <c r="Z72" s="258"/>
      <c r="AA72" s="258"/>
      <c r="AB72" s="258"/>
      <c r="AC72" s="258"/>
      <c r="AD72" s="258"/>
      <c r="AE72" s="258"/>
      <c r="AF72" s="258"/>
      <c r="AG72" s="258"/>
      <c r="AH72" s="258"/>
      <c r="AI72" s="258"/>
      <c r="AJ72" s="258"/>
      <c r="AK72" s="258"/>
      <c r="AL72" s="258"/>
      <c r="AM72" s="258"/>
    </row>
    <row r="73" spans="1:39" s="266" customFormat="1" ht="17.25">
      <c r="A73" s="4">
        <v>11</v>
      </c>
      <c r="B73" s="268" t="s">
        <v>653</v>
      </c>
      <c r="C73" s="260">
        <v>37</v>
      </c>
      <c r="D73" s="260">
        <v>6</v>
      </c>
      <c r="E73" s="260">
        <v>0</v>
      </c>
      <c r="F73" s="260">
        <v>0</v>
      </c>
      <c r="G73" s="260">
        <v>0</v>
      </c>
      <c r="H73" s="260">
        <v>19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258"/>
      <c r="R73" s="258"/>
      <c r="S73" s="258"/>
      <c r="T73" s="258"/>
      <c r="U73" s="258"/>
      <c r="V73" s="258"/>
      <c r="W73" s="258"/>
      <c r="X73" s="258"/>
      <c r="Y73" s="258"/>
      <c r="Z73" s="258"/>
      <c r="AA73" s="258"/>
      <c r="AB73" s="258"/>
      <c r="AC73" s="258"/>
      <c r="AD73" s="258"/>
      <c r="AE73" s="258"/>
      <c r="AF73" s="258"/>
      <c r="AG73" s="258"/>
      <c r="AH73" s="258"/>
      <c r="AI73" s="258"/>
      <c r="AJ73" s="258"/>
      <c r="AK73" s="258"/>
      <c r="AL73" s="258"/>
      <c r="AM73" s="258"/>
    </row>
    <row r="74" spans="1:39" s="266" customFormat="1" ht="17.25">
      <c r="A74" s="4">
        <v>12</v>
      </c>
      <c r="B74" s="268" t="s">
        <v>136</v>
      </c>
      <c r="C74" s="260">
        <v>33</v>
      </c>
      <c r="D74" s="260">
        <v>13</v>
      </c>
      <c r="E74" s="260">
        <v>0</v>
      </c>
      <c r="F74" s="260">
        <v>0</v>
      </c>
      <c r="G74" s="260">
        <v>0</v>
      </c>
      <c r="H74" s="260">
        <v>65</v>
      </c>
      <c r="I74" s="4"/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258"/>
      <c r="R74" s="258"/>
      <c r="S74" s="258"/>
      <c r="T74" s="258"/>
      <c r="U74" s="258"/>
      <c r="V74" s="258"/>
      <c r="W74" s="258"/>
      <c r="X74" s="258"/>
      <c r="Y74" s="258"/>
      <c r="Z74" s="258"/>
      <c r="AA74" s="258"/>
      <c r="AB74" s="258"/>
      <c r="AC74" s="258"/>
      <c r="AD74" s="258"/>
      <c r="AE74" s="258"/>
      <c r="AF74" s="258"/>
      <c r="AG74" s="258"/>
      <c r="AH74" s="258"/>
      <c r="AI74" s="258"/>
      <c r="AJ74" s="258"/>
      <c r="AK74" s="258"/>
      <c r="AL74" s="258"/>
      <c r="AM74" s="258"/>
    </row>
    <row r="75" spans="1:39" s="266" customFormat="1" ht="17.25">
      <c r="A75" s="4">
        <v>13</v>
      </c>
      <c r="B75" s="268" t="s">
        <v>652</v>
      </c>
      <c r="C75" s="267">
        <v>19</v>
      </c>
      <c r="D75" s="267">
        <v>10</v>
      </c>
      <c r="E75" s="267">
        <v>0</v>
      </c>
      <c r="F75" s="267">
        <v>0</v>
      </c>
      <c r="G75" s="267">
        <v>0</v>
      </c>
      <c r="H75" s="267">
        <v>22</v>
      </c>
      <c r="I75" s="49">
        <v>5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29">
        <v>0</v>
      </c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58"/>
      <c r="AE75" s="258"/>
      <c r="AF75" s="258"/>
      <c r="AG75" s="258"/>
      <c r="AH75" s="258"/>
      <c r="AI75" s="258"/>
      <c r="AJ75" s="258"/>
      <c r="AK75" s="258"/>
      <c r="AL75" s="258"/>
      <c r="AM75" s="258"/>
    </row>
    <row r="76" spans="1:39" ht="16.5">
      <c r="A76" s="261">
        <v>6</v>
      </c>
      <c r="B76" s="262" t="s">
        <v>651</v>
      </c>
      <c r="C76" s="261">
        <v>362</v>
      </c>
      <c r="D76" s="261">
        <v>90</v>
      </c>
      <c r="E76" s="261">
        <v>690</v>
      </c>
      <c r="F76" s="261">
        <v>2091</v>
      </c>
      <c r="G76" s="114">
        <v>77</v>
      </c>
      <c r="H76" s="261">
        <v>816</v>
      </c>
      <c r="I76" s="261">
        <v>1521</v>
      </c>
      <c r="J76" s="261">
        <v>1321</v>
      </c>
      <c r="K76" s="261">
        <v>393</v>
      </c>
      <c r="L76" s="261">
        <v>512</v>
      </c>
      <c r="M76" s="261">
        <v>1016</v>
      </c>
      <c r="N76" s="261">
        <v>425</v>
      </c>
      <c r="O76" s="261">
        <v>0</v>
      </c>
      <c r="P76" s="261">
        <v>0</v>
      </c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8"/>
      <c r="AB76" s="258"/>
      <c r="AC76" s="258"/>
      <c r="AD76" s="258"/>
      <c r="AE76" s="258"/>
      <c r="AF76" s="258"/>
      <c r="AG76" s="258"/>
      <c r="AH76" s="258"/>
      <c r="AI76" s="258"/>
      <c r="AJ76" s="258"/>
      <c r="AK76" s="258"/>
      <c r="AL76" s="258"/>
      <c r="AM76" s="258"/>
    </row>
    <row r="77" spans="1:39" ht="17.25">
      <c r="A77" s="4">
        <v>1</v>
      </c>
      <c r="B77" s="264" t="s">
        <v>650</v>
      </c>
      <c r="C77" s="260">
        <v>35</v>
      </c>
      <c r="D77" s="260">
        <v>3</v>
      </c>
      <c r="E77" s="260">
        <v>50</v>
      </c>
      <c r="F77" s="260">
        <v>230</v>
      </c>
      <c r="G77" s="260">
        <v>6</v>
      </c>
      <c r="H77" s="260">
        <v>169</v>
      </c>
      <c r="I77" s="260">
        <v>109</v>
      </c>
      <c r="J77" s="260">
        <v>0</v>
      </c>
      <c r="K77" s="260">
        <v>0</v>
      </c>
      <c r="L77" s="260">
        <v>0</v>
      </c>
      <c r="M77" s="260">
        <v>0</v>
      </c>
      <c r="N77" s="4">
        <v>42</v>
      </c>
      <c r="O77" s="4">
        <v>0</v>
      </c>
      <c r="P77" s="261">
        <v>0</v>
      </c>
      <c r="Q77" s="258"/>
      <c r="R77" s="258"/>
      <c r="S77" s="258"/>
      <c r="T77" s="258"/>
      <c r="U77" s="258"/>
      <c r="V77" s="258"/>
      <c r="W77" s="258"/>
      <c r="X77" s="258"/>
      <c r="Y77" s="258"/>
      <c r="Z77" s="258"/>
      <c r="AA77" s="258"/>
      <c r="AB77" s="258"/>
      <c r="AC77" s="258"/>
      <c r="AD77" s="258"/>
      <c r="AE77" s="258"/>
      <c r="AF77" s="258"/>
      <c r="AG77" s="258"/>
      <c r="AH77" s="258"/>
      <c r="AI77" s="258"/>
      <c r="AJ77" s="258"/>
      <c r="AK77" s="258"/>
      <c r="AL77" s="258"/>
      <c r="AM77" s="258"/>
    </row>
    <row r="78" spans="1:39" ht="17.25">
      <c r="A78" s="4">
        <v>2</v>
      </c>
      <c r="B78" s="264" t="s">
        <v>649</v>
      </c>
      <c r="C78" s="260">
        <v>21</v>
      </c>
      <c r="D78" s="260">
        <v>2</v>
      </c>
      <c r="E78" s="260">
        <v>0</v>
      </c>
      <c r="F78" s="260">
        <v>60</v>
      </c>
      <c r="G78" s="260">
        <v>0</v>
      </c>
      <c r="H78" s="260">
        <v>18</v>
      </c>
      <c r="I78" s="260"/>
      <c r="J78" s="260">
        <v>0</v>
      </c>
      <c r="K78" s="260">
        <v>0</v>
      </c>
      <c r="L78" s="260">
        <v>0</v>
      </c>
      <c r="M78" s="260">
        <v>0</v>
      </c>
      <c r="N78" s="4">
        <v>22</v>
      </c>
      <c r="O78" s="4">
        <v>0</v>
      </c>
      <c r="P78" s="261">
        <v>0</v>
      </c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</row>
    <row r="79" spans="1:39" ht="17.25">
      <c r="A79" s="4">
        <v>3</v>
      </c>
      <c r="B79" s="264" t="s">
        <v>648</v>
      </c>
      <c r="C79" s="260">
        <v>38</v>
      </c>
      <c r="D79" s="260">
        <v>5</v>
      </c>
      <c r="E79" s="260">
        <v>58</v>
      </c>
      <c r="F79" s="260">
        <v>48</v>
      </c>
      <c r="G79" s="260">
        <v>0</v>
      </c>
      <c r="H79" s="260">
        <v>58</v>
      </c>
      <c r="I79" s="260">
        <v>81</v>
      </c>
      <c r="J79" s="260">
        <v>0</v>
      </c>
      <c r="K79" s="260">
        <v>0</v>
      </c>
      <c r="L79" s="260">
        <v>0</v>
      </c>
      <c r="M79" s="260">
        <v>0</v>
      </c>
      <c r="N79" s="4">
        <v>33</v>
      </c>
      <c r="O79" s="4">
        <v>0</v>
      </c>
      <c r="P79" s="261">
        <v>0</v>
      </c>
      <c r="Q79" s="258"/>
      <c r="R79" s="258"/>
      <c r="S79" s="258"/>
      <c r="T79" s="258"/>
      <c r="U79" s="258"/>
      <c r="V79" s="258"/>
      <c r="W79" s="258"/>
      <c r="X79" s="258"/>
      <c r="Y79" s="258"/>
      <c r="Z79" s="258"/>
      <c r="AA79" s="258"/>
      <c r="AB79" s="258"/>
      <c r="AC79" s="258"/>
      <c r="AD79" s="258"/>
      <c r="AE79" s="258"/>
      <c r="AF79" s="258"/>
      <c r="AG79" s="258"/>
      <c r="AH79" s="258"/>
      <c r="AI79" s="258"/>
      <c r="AJ79" s="258"/>
      <c r="AK79" s="258"/>
      <c r="AL79" s="258"/>
      <c r="AM79" s="258"/>
    </row>
    <row r="80" spans="1:39" ht="17.25">
      <c r="A80" s="4">
        <v>4</v>
      </c>
      <c r="B80" s="264" t="s">
        <v>647</v>
      </c>
      <c r="C80" s="260">
        <v>49</v>
      </c>
      <c r="D80" s="260">
        <v>2</v>
      </c>
      <c r="E80" s="260">
        <v>60</v>
      </c>
      <c r="F80" s="260">
        <v>160</v>
      </c>
      <c r="G80" s="260">
        <v>5</v>
      </c>
      <c r="H80" s="260">
        <v>110</v>
      </c>
      <c r="I80" s="260">
        <v>166</v>
      </c>
      <c r="J80" s="260">
        <v>0</v>
      </c>
      <c r="K80" s="260">
        <v>0</v>
      </c>
      <c r="L80" s="260">
        <v>0</v>
      </c>
      <c r="M80" s="260">
        <v>0</v>
      </c>
      <c r="N80" s="4">
        <v>10</v>
      </c>
      <c r="O80" s="4">
        <v>0</v>
      </c>
      <c r="P80" s="261">
        <v>0</v>
      </c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8"/>
      <c r="AB80" s="258"/>
      <c r="AC80" s="258"/>
      <c r="AD80" s="258"/>
      <c r="AE80" s="258"/>
      <c r="AF80" s="258"/>
      <c r="AG80" s="258"/>
      <c r="AH80" s="258"/>
      <c r="AI80" s="258"/>
      <c r="AJ80" s="258"/>
      <c r="AK80" s="258"/>
      <c r="AL80" s="258"/>
      <c r="AM80" s="258"/>
    </row>
    <row r="81" spans="1:39" ht="17.25">
      <c r="A81" s="4">
        <v>5</v>
      </c>
      <c r="B81" s="264" t="s">
        <v>646</v>
      </c>
      <c r="C81" s="263">
        <v>52</v>
      </c>
      <c r="D81" s="263">
        <v>13</v>
      </c>
      <c r="E81" s="263">
        <v>237</v>
      </c>
      <c r="F81" s="263">
        <v>304</v>
      </c>
      <c r="G81" s="263">
        <v>4</v>
      </c>
      <c r="H81" s="263">
        <v>111</v>
      </c>
      <c r="I81" s="263">
        <v>189</v>
      </c>
      <c r="J81" s="260">
        <v>0</v>
      </c>
      <c r="K81" s="260">
        <v>0</v>
      </c>
      <c r="L81" s="260">
        <v>0</v>
      </c>
      <c r="M81" s="260">
        <v>0</v>
      </c>
      <c r="N81" s="4">
        <v>0</v>
      </c>
      <c r="O81" s="4">
        <v>0</v>
      </c>
      <c r="P81" s="261">
        <v>0</v>
      </c>
      <c r="Q81" s="258"/>
      <c r="R81" s="258"/>
      <c r="S81" s="258"/>
      <c r="T81" s="258"/>
      <c r="U81" s="258"/>
      <c r="V81" s="258"/>
      <c r="W81" s="258"/>
      <c r="X81" s="258"/>
      <c r="Y81" s="258"/>
      <c r="Z81" s="258"/>
      <c r="AA81" s="258"/>
      <c r="AB81" s="258"/>
      <c r="AC81" s="258"/>
      <c r="AD81" s="258"/>
      <c r="AE81" s="258"/>
      <c r="AF81" s="258"/>
      <c r="AG81" s="258"/>
      <c r="AH81" s="258"/>
      <c r="AI81" s="258"/>
      <c r="AJ81" s="258"/>
      <c r="AK81" s="258"/>
      <c r="AL81" s="258"/>
      <c r="AM81" s="258"/>
    </row>
    <row r="82" spans="1:39" ht="17.25">
      <c r="A82" s="4">
        <v>6</v>
      </c>
      <c r="B82" s="264" t="s">
        <v>645</v>
      </c>
      <c r="C82" s="260">
        <v>12</v>
      </c>
      <c r="D82" s="260">
        <v>2</v>
      </c>
      <c r="E82" s="260">
        <v>12</v>
      </c>
      <c r="F82" s="260">
        <v>185</v>
      </c>
      <c r="G82" s="260">
        <v>8</v>
      </c>
      <c r="H82" s="260">
        <v>22</v>
      </c>
      <c r="I82" s="260">
        <v>67</v>
      </c>
      <c r="J82" s="260">
        <v>0</v>
      </c>
      <c r="K82" s="260">
        <v>0</v>
      </c>
      <c r="L82" s="260">
        <v>0</v>
      </c>
      <c r="M82" s="260">
        <v>0</v>
      </c>
      <c r="N82" s="4">
        <v>30</v>
      </c>
      <c r="O82" s="4">
        <v>0</v>
      </c>
      <c r="P82" s="261">
        <v>0</v>
      </c>
    </row>
    <row r="83" spans="1:39" ht="17.25">
      <c r="A83" s="4">
        <v>7</v>
      </c>
      <c r="B83" s="264" t="s">
        <v>644</v>
      </c>
      <c r="C83" s="260">
        <v>14</v>
      </c>
      <c r="D83" s="260">
        <v>1</v>
      </c>
      <c r="E83" s="260">
        <v>40</v>
      </c>
      <c r="F83" s="260">
        <v>52</v>
      </c>
      <c r="G83" s="260">
        <v>7</v>
      </c>
      <c r="H83" s="260">
        <v>17</v>
      </c>
      <c r="I83" s="260">
        <v>44</v>
      </c>
      <c r="J83" s="260">
        <v>0</v>
      </c>
      <c r="K83" s="260">
        <v>0</v>
      </c>
      <c r="L83" s="260">
        <v>0</v>
      </c>
      <c r="M83" s="260">
        <v>0</v>
      </c>
      <c r="N83" s="4">
        <v>29</v>
      </c>
      <c r="O83" s="4">
        <v>0</v>
      </c>
      <c r="P83" s="261">
        <v>0</v>
      </c>
    </row>
    <row r="84" spans="1:39" ht="17.25">
      <c r="A84" s="4">
        <v>8</v>
      </c>
      <c r="B84" s="264" t="s">
        <v>643</v>
      </c>
      <c r="C84" s="260">
        <v>7</v>
      </c>
      <c r="D84" s="260">
        <v>3</v>
      </c>
      <c r="E84" s="260">
        <v>25</v>
      </c>
      <c r="F84" s="260">
        <v>220</v>
      </c>
      <c r="G84" s="260">
        <v>2</v>
      </c>
      <c r="H84" s="260">
        <v>19</v>
      </c>
      <c r="I84" s="260">
        <v>0</v>
      </c>
      <c r="J84" s="260">
        <v>0</v>
      </c>
      <c r="K84" s="260">
        <v>0</v>
      </c>
      <c r="L84" s="260">
        <v>0</v>
      </c>
      <c r="M84" s="260">
        <v>0</v>
      </c>
      <c r="N84" s="4">
        <v>30</v>
      </c>
      <c r="O84" s="4">
        <v>0</v>
      </c>
      <c r="P84" s="261">
        <v>0</v>
      </c>
    </row>
    <row r="85" spans="1:39" ht="17.25">
      <c r="A85" s="4">
        <v>9</v>
      </c>
      <c r="B85" s="264" t="s">
        <v>642</v>
      </c>
      <c r="C85" s="260">
        <v>9</v>
      </c>
      <c r="D85" s="260">
        <v>0</v>
      </c>
      <c r="E85" s="260">
        <v>95</v>
      </c>
      <c r="F85" s="260">
        <v>450</v>
      </c>
      <c r="G85" s="260">
        <v>0</v>
      </c>
      <c r="H85" s="260">
        <v>57</v>
      </c>
      <c r="I85" s="260">
        <v>44</v>
      </c>
      <c r="J85" s="260">
        <v>0</v>
      </c>
      <c r="K85" s="260">
        <v>0</v>
      </c>
      <c r="L85" s="260">
        <v>0</v>
      </c>
      <c r="M85" s="260">
        <v>0</v>
      </c>
      <c r="N85" s="4">
        <v>12</v>
      </c>
      <c r="O85" s="4">
        <v>0</v>
      </c>
      <c r="P85" s="261">
        <v>0</v>
      </c>
    </row>
    <row r="86" spans="1:39" ht="17.25">
      <c r="A86" s="4">
        <v>10</v>
      </c>
      <c r="B86" s="264" t="s">
        <v>209</v>
      </c>
      <c r="C86" s="265">
        <v>8</v>
      </c>
      <c r="D86" s="265">
        <v>3</v>
      </c>
      <c r="E86" s="265">
        <v>46</v>
      </c>
      <c r="F86" s="265">
        <v>33</v>
      </c>
      <c r="G86" s="265">
        <v>1</v>
      </c>
      <c r="H86" s="265">
        <v>39</v>
      </c>
      <c r="I86" s="265">
        <v>80</v>
      </c>
      <c r="J86" s="260">
        <v>0</v>
      </c>
      <c r="K86" s="260">
        <v>0</v>
      </c>
      <c r="L86" s="260">
        <v>0</v>
      </c>
      <c r="M86" s="260">
        <v>0</v>
      </c>
      <c r="N86" s="53">
        <v>34</v>
      </c>
      <c r="O86" s="4">
        <v>0</v>
      </c>
      <c r="P86" s="261">
        <v>0</v>
      </c>
    </row>
    <row r="87" spans="1:39" ht="17.25">
      <c r="A87" s="4">
        <v>11</v>
      </c>
      <c r="B87" s="264" t="s">
        <v>641</v>
      </c>
      <c r="C87" s="260">
        <v>22</v>
      </c>
      <c r="D87" s="260">
        <v>2</v>
      </c>
      <c r="E87" s="260">
        <v>6</v>
      </c>
      <c r="F87" s="260">
        <v>25</v>
      </c>
      <c r="G87" s="260">
        <v>7</v>
      </c>
      <c r="H87" s="260">
        <v>5</v>
      </c>
      <c r="I87" s="260">
        <v>18</v>
      </c>
      <c r="J87" s="260">
        <v>0</v>
      </c>
      <c r="K87" s="260">
        <v>0</v>
      </c>
      <c r="L87" s="260">
        <v>0</v>
      </c>
      <c r="M87" s="260">
        <v>0</v>
      </c>
      <c r="N87" s="4">
        <v>31</v>
      </c>
      <c r="O87" s="4">
        <v>0</v>
      </c>
      <c r="P87" s="261">
        <v>0</v>
      </c>
    </row>
    <row r="88" spans="1:39" ht="17.25">
      <c r="A88" s="4">
        <v>12</v>
      </c>
      <c r="B88" s="264" t="s">
        <v>640</v>
      </c>
      <c r="C88" s="260">
        <v>38</v>
      </c>
      <c r="D88" s="260">
        <v>21</v>
      </c>
      <c r="E88" s="260">
        <v>14</v>
      </c>
      <c r="F88" s="260">
        <v>17</v>
      </c>
      <c r="G88" s="260">
        <v>10</v>
      </c>
      <c r="H88" s="260">
        <v>43</v>
      </c>
      <c r="I88" s="260">
        <v>143</v>
      </c>
      <c r="J88" s="260">
        <v>0</v>
      </c>
      <c r="K88" s="260">
        <v>0</v>
      </c>
      <c r="L88" s="260">
        <v>0</v>
      </c>
      <c r="M88" s="260">
        <v>0</v>
      </c>
      <c r="N88" s="4">
        <v>36</v>
      </c>
      <c r="O88" s="4">
        <v>0</v>
      </c>
      <c r="P88" s="261">
        <v>0</v>
      </c>
    </row>
    <row r="89" spans="1:39" ht="17.25">
      <c r="A89" s="4">
        <v>13</v>
      </c>
      <c r="B89" s="264" t="s">
        <v>639</v>
      </c>
      <c r="C89" s="260">
        <v>13</v>
      </c>
      <c r="D89" s="260">
        <v>4</v>
      </c>
      <c r="E89" s="260">
        <v>0</v>
      </c>
      <c r="F89" s="260">
        <v>0</v>
      </c>
      <c r="G89" s="260">
        <v>0</v>
      </c>
      <c r="H89" s="260">
        <v>20</v>
      </c>
      <c r="I89" s="260">
        <v>57</v>
      </c>
      <c r="J89" s="260">
        <v>0</v>
      </c>
      <c r="K89" s="260">
        <v>0</v>
      </c>
      <c r="L89" s="260">
        <v>0</v>
      </c>
      <c r="M89" s="260">
        <v>0</v>
      </c>
      <c r="N89" s="4">
        <v>31</v>
      </c>
      <c r="O89" s="4">
        <v>0</v>
      </c>
      <c r="P89" s="261">
        <v>0</v>
      </c>
    </row>
    <row r="90" spans="1:39" ht="17.25">
      <c r="A90" s="4">
        <v>14</v>
      </c>
      <c r="B90" s="264" t="s">
        <v>638</v>
      </c>
      <c r="C90" s="260">
        <v>5</v>
      </c>
      <c r="D90" s="260">
        <v>9</v>
      </c>
      <c r="E90" s="260">
        <v>22</v>
      </c>
      <c r="F90" s="260">
        <v>270</v>
      </c>
      <c r="G90" s="260">
        <v>7</v>
      </c>
      <c r="H90" s="260">
        <v>13</v>
      </c>
      <c r="I90" s="260">
        <v>51</v>
      </c>
      <c r="J90" s="260">
        <v>0</v>
      </c>
      <c r="K90" s="260">
        <v>0</v>
      </c>
      <c r="L90" s="260">
        <v>0</v>
      </c>
      <c r="M90" s="260">
        <v>0</v>
      </c>
      <c r="N90" s="4">
        <v>23</v>
      </c>
      <c r="O90" s="4">
        <v>0</v>
      </c>
      <c r="P90" s="261">
        <v>0</v>
      </c>
    </row>
    <row r="91" spans="1:39" ht="17.25">
      <c r="A91" s="4">
        <v>15</v>
      </c>
      <c r="B91" s="264" t="s">
        <v>32</v>
      </c>
      <c r="C91" s="260">
        <v>8</v>
      </c>
      <c r="D91" s="260">
        <v>4</v>
      </c>
      <c r="E91" s="260">
        <v>0</v>
      </c>
      <c r="F91" s="260">
        <v>0</v>
      </c>
      <c r="G91" s="260">
        <v>3</v>
      </c>
      <c r="H91" s="260">
        <v>34</v>
      </c>
      <c r="I91" s="260">
        <v>75</v>
      </c>
      <c r="J91" s="260">
        <v>0</v>
      </c>
      <c r="K91" s="260">
        <v>0</v>
      </c>
      <c r="L91" s="260">
        <v>0</v>
      </c>
      <c r="M91" s="260">
        <v>0</v>
      </c>
      <c r="N91" s="4">
        <v>12</v>
      </c>
      <c r="O91" s="4">
        <v>0</v>
      </c>
      <c r="P91" s="261">
        <v>0</v>
      </c>
    </row>
    <row r="92" spans="1:39" ht="17.25">
      <c r="A92" s="4">
        <v>16</v>
      </c>
      <c r="B92" s="264" t="s">
        <v>637</v>
      </c>
      <c r="C92" s="260">
        <v>12</v>
      </c>
      <c r="D92" s="260">
        <v>9</v>
      </c>
      <c r="E92" s="260">
        <v>10</v>
      </c>
      <c r="F92" s="260">
        <v>2</v>
      </c>
      <c r="G92" s="260">
        <v>2</v>
      </c>
      <c r="H92" s="260">
        <v>10</v>
      </c>
      <c r="I92" s="260">
        <v>34</v>
      </c>
      <c r="J92" s="260">
        <v>0</v>
      </c>
      <c r="K92" s="260">
        <v>0</v>
      </c>
      <c r="L92" s="260">
        <v>0</v>
      </c>
      <c r="M92" s="260">
        <v>0</v>
      </c>
      <c r="N92" s="4">
        <v>34</v>
      </c>
      <c r="O92" s="4">
        <v>0</v>
      </c>
      <c r="P92" s="261">
        <v>0</v>
      </c>
    </row>
    <row r="93" spans="1:39" ht="17.25">
      <c r="A93" s="4">
        <v>17</v>
      </c>
      <c r="B93" s="264" t="s">
        <v>636</v>
      </c>
      <c r="C93" s="23">
        <v>19</v>
      </c>
      <c r="D93" s="23">
        <v>7</v>
      </c>
      <c r="E93" s="23">
        <v>15</v>
      </c>
      <c r="F93" s="23">
        <v>35</v>
      </c>
      <c r="G93" s="126">
        <v>15</v>
      </c>
      <c r="H93" s="23">
        <v>71</v>
      </c>
      <c r="I93" s="263">
        <v>115</v>
      </c>
      <c r="J93" s="260">
        <v>0</v>
      </c>
      <c r="K93" s="260">
        <v>0</v>
      </c>
      <c r="L93" s="260">
        <v>0</v>
      </c>
      <c r="M93" s="260">
        <v>0</v>
      </c>
      <c r="N93" s="4">
        <v>16</v>
      </c>
      <c r="O93" s="4">
        <v>0</v>
      </c>
      <c r="P93" s="261">
        <v>0</v>
      </c>
    </row>
    <row r="94" spans="1:39" ht="16.5">
      <c r="A94" s="261">
        <v>7</v>
      </c>
      <c r="B94" s="262" t="s">
        <v>123</v>
      </c>
      <c r="C94" s="261">
        <v>155</v>
      </c>
      <c r="D94" s="261">
        <v>80</v>
      </c>
      <c r="E94" s="261">
        <v>496</v>
      </c>
      <c r="F94" s="261">
        <v>286</v>
      </c>
      <c r="G94" s="261">
        <v>22</v>
      </c>
      <c r="H94" s="261">
        <v>246</v>
      </c>
      <c r="I94" s="261">
        <v>144</v>
      </c>
      <c r="J94" s="261">
        <v>35</v>
      </c>
      <c r="K94" s="261">
        <v>461</v>
      </c>
      <c r="L94" s="261">
        <v>246</v>
      </c>
      <c r="M94" s="261">
        <v>461</v>
      </c>
      <c r="N94" s="261">
        <v>107</v>
      </c>
      <c r="O94" s="261">
        <v>36</v>
      </c>
      <c r="P94" s="261">
        <v>0</v>
      </c>
    </row>
    <row r="95" spans="1:39">
      <c r="A95" s="4">
        <v>1</v>
      </c>
      <c r="B95" s="259" t="s">
        <v>635</v>
      </c>
      <c r="C95" s="260">
        <v>20</v>
      </c>
      <c r="D95" s="260">
        <v>12</v>
      </c>
      <c r="E95" s="260">
        <v>55</v>
      </c>
      <c r="F95" s="260">
        <v>16</v>
      </c>
      <c r="G95" s="260">
        <v>22</v>
      </c>
      <c r="H95" s="260">
        <v>60</v>
      </c>
      <c r="I95" s="4">
        <v>0</v>
      </c>
      <c r="J95" s="4">
        <v>35</v>
      </c>
      <c r="K95" s="4">
        <v>461</v>
      </c>
      <c r="L95" s="4">
        <v>246</v>
      </c>
      <c r="M95" s="4">
        <v>418</v>
      </c>
      <c r="N95" s="4">
        <v>33</v>
      </c>
      <c r="O95" s="4">
        <v>36</v>
      </c>
      <c r="P95" s="4">
        <v>0</v>
      </c>
    </row>
    <row r="96" spans="1:39">
      <c r="A96" s="4">
        <v>2</v>
      </c>
      <c r="B96" s="259" t="s">
        <v>634</v>
      </c>
      <c r="C96" s="260">
        <v>33</v>
      </c>
      <c r="D96" s="260">
        <v>14</v>
      </c>
      <c r="E96" s="260">
        <v>48</v>
      </c>
      <c r="F96" s="260">
        <v>37</v>
      </c>
      <c r="G96" s="260">
        <v>0</v>
      </c>
      <c r="H96" s="260">
        <v>20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</row>
    <row r="97" spans="1:16">
      <c r="A97" s="4">
        <v>3</v>
      </c>
      <c r="B97" s="259" t="s">
        <v>633</v>
      </c>
      <c r="C97" s="4">
        <v>7</v>
      </c>
      <c r="D97" s="4">
        <v>3</v>
      </c>
      <c r="E97" s="4">
        <v>30</v>
      </c>
      <c r="F97" s="4">
        <v>28</v>
      </c>
      <c r="G97" s="4">
        <v>0</v>
      </c>
      <c r="H97" s="4">
        <v>16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</row>
    <row r="98" spans="1:16">
      <c r="A98" s="4">
        <v>4</v>
      </c>
      <c r="B98" s="259" t="s">
        <v>632</v>
      </c>
      <c r="C98" s="4">
        <v>6</v>
      </c>
      <c r="D98" s="4">
        <v>5</v>
      </c>
      <c r="E98" s="4">
        <v>55</v>
      </c>
      <c r="F98" s="4">
        <v>24</v>
      </c>
      <c r="G98" s="4">
        <v>0</v>
      </c>
      <c r="H98" s="4">
        <v>17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</row>
    <row r="99" spans="1:16">
      <c r="A99" s="4">
        <v>5</v>
      </c>
      <c r="B99" s="259" t="s">
        <v>631</v>
      </c>
      <c r="C99" s="4">
        <v>9</v>
      </c>
      <c r="D99" s="4">
        <v>6</v>
      </c>
      <c r="E99" s="4">
        <v>50</v>
      </c>
      <c r="F99" s="4">
        <v>33</v>
      </c>
      <c r="G99" s="4">
        <v>0</v>
      </c>
      <c r="H99" s="4">
        <v>4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4">
        <v>0</v>
      </c>
      <c r="O99" s="4">
        <v>0</v>
      </c>
      <c r="P99" s="4">
        <v>0</v>
      </c>
    </row>
    <row r="100" spans="1:16">
      <c r="A100" s="4">
        <v>6</v>
      </c>
      <c r="B100" s="259" t="s">
        <v>630</v>
      </c>
      <c r="C100" s="4">
        <v>28</v>
      </c>
      <c r="D100" s="4">
        <v>10</v>
      </c>
      <c r="E100" s="4">
        <v>78</v>
      </c>
      <c r="F100" s="4">
        <v>28</v>
      </c>
      <c r="G100" s="4">
        <v>0</v>
      </c>
      <c r="H100" s="4">
        <v>13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</row>
    <row r="101" spans="1:16">
      <c r="A101" s="4">
        <v>7</v>
      </c>
      <c r="B101" s="259" t="s">
        <v>629</v>
      </c>
      <c r="C101" s="4">
        <v>8</v>
      </c>
      <c r="D101" s="4">
        <v>5</v>
      </c>
      <c r="E101" s="4">
        <v>23</v>
      </c>
      <c r="F101" s="4">
        <v>19</v>
      </c>
      <c r="G101" s="4">
        <v>0</v>
      </c>
      <c r="H101" s="4">
        <v>16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</row>
    <row r="102" spans="1:16">
      <c r="A102" s="4">
        <v>8</v>
      </c>
      <c r="B102" s="259" t="s">
        <v>628</v>
      </c>
      <c r="C102" s="4">
        <v>10</v>
      </c>
      <c r="D102" s="4">
        <v>4</v>
      </c>
      <c r="E102" s="4">
        <v>35</v>
      </c>
      <c r="F102" s="4">
        <v>19</v>
      </c>
      <c r="G102" s="4">
        <v>0</v>
      </c>
      <c r="H102" s="4">
        <v>11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</row>
    <row r="103" spans="1:16">
      <c r="A103" s="4">
        <v>9</v>
      </c>
      <c r="B103" s="259" t="s">
        <v>627</v>
      </c>
      <c r="C103" s="4">
        <v>7</v>
      </c>
      <c r="D103" s="4">
        <v>5</v>
      </c>
      <c r="E103" s="4">
        <v>17</v>
      </c>
      <c r="F103" s="4">
        <v>12</v>
      </c>
      <c r="G103" s="4">
        <v>0</v>
      </c>
      <c r="H103" s="4">
        <v>10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</row>
    <row r="104" spans="1:16">
      <c r="A104" s="4">
        <v>10</v>
      </c>
      <c r="B104" s="259" t="s">
        <v>626</v>
      </c>
      <c r="C104" s="4">
        <v>6</v>
      </c>
      <c r="D104" s="4">
        <v>4</v>
      </c>
      <c r="E104" s="4">
        <v>16</v>
      </c>
      <c r="F104" s="4">
        <v>14</v>
      </c>
      <c r="G104" s="4">
        <v>0</v>
      </c>
      <c r="H104" s="4">
        <v>19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</row>
    <row r="105" spans="1:16">
      <c r="A105" s="4">
        <v>11</v>
      </c>
      <c r="B105" s="259" t="s">
        <v>625</v>
      </c>
      <c r="C105" s="4">
        <v>3</v>
      </c>
      <c r="D105" s="4">
        <v>3</v>
      </c>
      <c r="E105" s="4">
        <v>15</v>
      </c>
      <c r="F105" s="4">
        <v>18</v>
      </c>
      <c r="G105" s="4">
        <v>0</v>
      </c>
      <c r="H105" s="4">
        <v>16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4">
        <v>0</v>
      </c>
    </row>
    <row r="106" spans="1:16">
      <c r="A106" s="4">
        <v>12</v>
      </c>
      <c r="B106" s="259" t="s">
        <v>624</v>
      </c>
      <c r="C106" s="4">
        <v>6</v>
      </c>
      <c r="D106" s="4">
        <v>5</v>
      </c>
      <c r="E106" s="4">
        <v>22</v>
      </c>
      <c r="F106" s="4">
        <v>12</v>
      </c>
      <c r="G106" s="4">
        <v>0</v>
      </c>
      <c r="H106" s="4">
        <v>13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</row>
    <row r="107" spans="1:16">
      <c r="A107" s="4">
        <v>13</v>
      </c>
      <c r="B107" s="259" t="s">
        <v>623</v>
      </c>
      <c r="C107" s="4">
        <v>7</v>
      </c>
      <c r="D107" s="4">
        <v>6</v>
      </c>
      <c r="E107" s="4">
        <v>35</v>
      </c>
      <c r="F107" s="4">
        <v>13</v>
      </c>
      <c r="G107" s="4">
        <v>0</v>
      </c>
      <c r="H107" s="4">
        <v>14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</row>
    <row r="108" spans="1:16">
      <c r="A108" s="4">
        <v>14</v>
      </c>
      <c r="B108" s="259" t="s">
        <v>622</v>
      </c>
      <c r="C108" s="4">
        <v>4</v>
      </c>
      <c r="D108" s="4">
        <v>3</v>
      </c>
      <c r="E108" s="4">
        <v>17</v>
      </c>
      <c r="F108" s="4">
        <v>11</v>
      </c>
      <c r="G108" s="4">
        <v>0</v>
      </c>
      <c r="H108" s="4">
        <v>17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4">
        <v>0</v>
      </c>
    </row>
    <row r="109" spans="1:16">
      <c r="A109" s="407" t="s">
        <v>621</v>
      </c>
      <c r="B109" s="407"/>
      <c r="C109" s="407">
        <v>4795</v>
      </c>
      <c r="D109" s="407">
        <v>2686</v>
      </c>
      <c r="E109" s="407">
        <v>6280</v>
      </c>
      <c r="F109" s="407">
        <v>8407</v>
      </c>
      <c r="G109" s="411">
        <v>471</v>
      </c>
      <c r="H109" s="407">
        <v>2310</v>
      </c>
      <c r="I109" s="407">
        <v>5928</v>
      </c>
      <c r="J109" s="411">
        <v>5433</v>
      </c>
      <c r="K109" s="407">
        <v>4075</v>
      </c>
      <c r="L109" s="407">
        <v>10793</v>
      </c>
      <c r="M109" s="407">
        <v>9637</v>
      </c>
      <c r="N109" s="407">
        <v>1416</v>
      </c>
      <c r="O109" s="407">
        <v>54</v>
      </c>
      <c r="P109" s="407">
        <v>18</v>
      </c>
    </row>
    <row r="110" spans="1:16">
      <c r="A110" s="407"/>
      <c r="B110" s="407"/>
      <c r="C110" s="407"/>
      <c r="D110" s="407"/>
      <c r="E110" s="407"/>
      <c r="F110" s="407"/>
      <c r="G110" s="411"/>
      <c r="H110" s="407"/>
      <c r="I110" s="407"/>
      <c r="J110" s="411"/>
      <c r="K110" s="407"/>
      <c r="L110" s="407"/>
      <c r="M110" s="407"/>
      <c r="N110" s="407"/>
      <c r="O110" s="407"/>
      <c r="P110" s="407"/>
    </row>
  </sheetData>
  <mergeCells count="17">
    <mergeCell ref="M109:M110"/>
    <mergeCell ref="N109:N110"/>
    <mergeCell ref="O109:O110"/>
    <mergeCell ref="A1:P1"/>
    <mergeCell ref="A2:P2"/>
    <mergeCell ref="A109:B110"/>
    <mergeCell ref="C109:C110"/>
    <mergeCell ref="D109:D110"/>
    <mergeCell ref="E109:E110"/>
    <mergeCell ref="F109:F110"/>
    <mergeCell ref="G109:G110"/>
    <mergeCell ref="H109:H110"/>
    <mergeCell ref="I109:I110"/>
    <mergeCell ref="P109:P110"/>
    <mergeCell ref="J109:J110"/>
    <mergeCell ref="K109:K110"/>
    <mergeCell ref="L109:L1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8F237-88DA-479A-94EF-D1FD826835BB}">
  <sheetPr>
    <pageSetUpPr fitToPage="1"/>
  </sheetPr>
  <dimension ref="A1:R439"/>
  <sheetViews>
    <sheetView workbookViewId="0">
      <selection activeCell="C101" sqref="C101:P101"/>
    </sheetView>
  </sheetViews>
  <sheetFormatPr defaultRowHeight="13.5"/>
  <cols>
    <col min="1" max="1" width="6.42578125" style="1" customWidth="1"/>
    <col min="2" max="2" width="24.85546875" style="1" customWidth="1"/>
    <col min="3" max="3" width="17" style="1" customWidth="1"/>
    <col min="4" max="7" width="8.7109375" style="1" customWidth="1"/>
    <col min="8" max="8" width="11.140625" style="1" customWidth="1"/>
    <col min="9" max="10" width="8.7109375" style="1" customWidth="1"/>
    <col min="11" max="11" width="10.5703125" style="1" customWidth="1"/>
    <col min="12" max="12" width="8.7109375" style="1" customWidth="1"/>
    <col min="13" max="13" width="9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8" ht="64.5" customHeight="1">
      <c r="A1" s="404" t="s">
        <v>231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</row>
    <row r="2" spans="1:18" ht="28.5" customHeight="1">
      <c r="A2" s="406" t="s">
        <v>447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18" ht="164.25" customHeight="1">
      <c r="A3" s="55" t="s">
        <v>0</v>
      </c>
      <c r="B3" s="55" t="s">
        <v>1</v>
      </c>
      <c r="C3" s="54" t="s">
        <v>3</v>
      </c>
      <c r="D3" s="54" t="s">
        <v>4</v>
      </c>
      <c r="E3" s="54" t="s">
        <v>8</v>
      </c>
      <c r="F3" s="54" t="s">
        <v>6</v>
      </c>
      <c r="G3" s="54" t="s">
        <v>9</v>
      </c>
      <c r="H3" s="54" t="s">
        <v>5</v>
      </c>
      <c r="I3" s="54" t="s">
        <v>10</v>
      </c>
      <c r="J3" s="54" t="s">
        <v>11</v>
      </c>
      <c r="K3" s="54" t="s">
        <v>12</v>
      </c>
      <c r="L3" s="54" t="s">
        <v>13</v>
      </c>
      <c r="M3" s="54" t="s">
        <v>14</v>
      </c>
      <c r="N3" s="54" t="s">
        <v>7</v>
      </c>
      <c r="O3" s="54" t="s">
        <v>15</v>
      </c>
      <c r="P3" s="54" t="s">
        <v>2</v>
      </c>
    </row>
    <row r="4" spans="1:18" ht="21" customHeight="1">
      <c r="A4" s="51">
        <v>1</v>
      </c>
      <c r="B4" s="51">
        <v>2</v>
      </c>
      <c r="C4" s="51">
        <v>3</v>
      </c>
      <c r="D4" s="51">
        <v>4</v>
      </c>
      <c r="E4" s="51">
        <v>5</v>
      </c>
      <c r="F4" s="51">
        <v>6</v>
      </c>
      <c r="G4" s="51">
        <v>7</v>
      </c>
      <c r="H4" s="51">
        <v>8</v>
      </c>
      <c r="I4" s="51">
        <v>9</v>
      </c>
      <c r="J4" s="51">
        <v>10</v>
      </c>
      <c r="K4" s="51">
        <v>11</v>
      </c>
      <c r="L4" s="51">
        <v>12</v>
      </c>
      <c r="M4" s="51">
        <v>13</v>
      </c>
      <c r="N4" s="51">
        <v>14</v>
      </c>
      <c r="O4" s="51">
        <v>15</v>
      </c>
      <c r="P4" s="51">
        <v>16</v>
      </c>
    </row>
    <row r="5" spans="1:18" ht="27" customHeight="1">
      <c r="A5" s="70">
        <v>1</v>
      </c>
      <c r="B5" s="191" t="s">
        <v>446</v>
      </c>
      <c r="C5" s="124">
        <f>SUM(C6:C21)</f>
        <v>186</v>
      </c>
      <c r="D5" s="124">
        <f>SUM(D6:D21)</f>
        <v>165</v>
      </c>
      <c r="E5" s="124">
        <v>676</v>
      </c>
      <c r="F5" s="124">
        <v>1065</v>
      </c>
      <c r="G5" s="124">
        <f t="shared" ref="G5:P5" si="0">SUM(G6:G21)</f>
        <v>91</v>
      </c>
      <c r="H5" s="124">
        <f t="shared" si="0"/>
        <v>296</v>
      </c>
      <c r="I5" s="124">
        <f t="shared" si="0"/>
        <v>162</v>
      </c>
      <c r="J5" s="124">
        <f t="shared" si="0"/>
        <v>124</v>
      </c>
      <c r="K5" s="124">
        <f t="shared" si="0"/>
        <v>429</v>
      </c>
      <c r="L5" s="124">
        <f t="shared" si="0"/>
        <v>591</v>
      </c>
      <c r="M5" s="124">
        <f t="shared" si="0"/>
        <v>559</v>
      </c>
      <c r="N5" s="124">
        <f t="shared" si="0"/>
        <v>25</v>
      </c>
      <c r="O5" s="124">
        <f t="shared" si="0"/>
        <v>0</v>
      </c>
      <c r="P5" s="124">
        <f t="shared" si="0"/>
        <v>3</v>
      </c>
    </row>
    <row r="6" spans="1:18" ht="21" customHeight="1">
      <c r="A6" s="23">
        <v>2</v>
      </c>
      <c r="B6" s="190" t="s">
        <v>445</v>
      </c>
      <c r="C6" s="125">
        <v>58</v>
      </c>
      <c r="D6" s="125">
        <v>85</v>
      </c>
      <c r="E6" s="125">
        <v>676</v>
      </c>
      <c r="F6" s="125">
        <v>1065</v>
      </c>
      <c r="G6" s="125">
        <v>40</v>
      </c>
      <c r="H6" s="125">
        <v>145</v>
      </c>
      <c r="I6" s="125">
        <v>162</v>
      </c>
      <c r="J6" s="125">
        <v>124</v>
      </c>
      <c r="K6" s="125">
        <v>429</v>
      </c>
      <c r="L6" s="125">
        <v>591</v>
      </c>
      <c r="M6" s="125">
        <v>559</v>
      </c>
      <c r="N6" s="125">
        <v>25</v>
      </c>
      <c r="O6" s="125">
        <v>0</v>
      </c>
      <c r="P6" s="122">
        <v>3</v>
      </c>
    </row>
    <row r="7" spans="1:18" ht="20.100000000000001" customHeight="1" thickBot="1">
      <c r="A7" s="70">
        <v>3</v>
      </c>
      <c r="B7" s="15" t="s">
        <v>230</v>
      </c>
      <c r="C7" s="23">
        <v>11</v>
      </c>
      <c r="D7" s="23">
        <v>12</v>
      </c>
      <c r="E7" s="23">
        <v>0</v>
      </c>
      <c r="F7" s="23">
        <v>0</v>
      </c>
      <c r="G7" s="23">
        <v>9</v>
      </c>
      <c r="H7" s="23">
        <v>9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52">
        <v>0</v>
      </c>
    </row>
    <row r="8" spans="1:18" ht="20.100000000000001" customHeight="1">
      <c r="A8" s="123">
        <v>4</v>
      </c>
      <c r="B8" s="15" t="s">
        <v>229</v>
      </c>
      <c r="C8" s="23">
        <v>14</v>
      </c>
      <c r="D8" s="23">
        <v>5</v>
      </c>
      <c r="E8" s="23">
        <v>0</v>
      </c>
      <c r="F8" s="23">
        <v>0</v>
      </c>
      <c r="G8" s="23">
        <v>8</v>
      </c>
      <c r="H8" s="23">
        <v>16</v>
      </c>
      <c r="I8" s="126">
        <v>0</v>
      </c>
      <c r="J8" s="126">
        <v>0</v>
      </c>
      <c r="K8" s="126">
        <v>0</v>
      </c>
      <c r="L8" s="126">
        <v>0</v>
      </c>
      <c r="M8" s="126">
        <v>0</v>
      </c>
      <c r="N8" s="23">
        <v>0</v>
      </c>
      <c r="O8" s="23">
        <v>0</v>
      </c>
      <c r="P8" s="52">
        <v>0</v>
      </c>
    </row>
    <row r="9" spans="1:18" ht="20.100000000000001" customHeight="1" thickBot="1">
      <c r="A9" s="70">
        <v>5</v>
      </c>
      <c r="B9" s="15" t="s">
        <v>228</v>
      </c>
      <c r="C9" s="23">
        <v>8</v>
      </c>
      <c r="D9" s="23">
        <v>3</v>
      </c>
      <c r="E9" s="23">
        <v>0</v>
      </c>
      <c r="F9" s="23">
        <v>0</v>
      </c>
      <c r="G9" s="23">
        <v>0</v>
      </c>
      <c r="H9" s="23">
        <v>7</v>
      </c>
      <c r="I9" s="126">
        <v>0</v>
      </c>
      <c r="J9" s="126">
        <v>0</v>
      </c>
      <c r="K9" s="126">
        <v>0</v>
      </c>
      <c r="L9" s="126">
        <v>0</v>
      </c>
      <c r="M9" s="126">
        <v>0</v>
      </c>
      <c r="N9" s="23">
        <v>0</v>
      </c>
      <c r="O9" s="23">
        <v>0</v>
      </c>
      <c r="P9" s="52">
        <v>0</v>
      </c>
    </row>
    <row r="10" spans="1:18" ht="20.100000000000001" customHeight="1">
      <c r="A10" s="123">
        <v>6</v>
      </c>
      <c r="B10" s="15" t="s">
        <v>227</v>
      </c>
      <c r="C10" s="67">
        <v>9</v>
      </c>
      <c r="D10" s="67">
        <v>4</v>
      </c>
      <c r="E10" s="67">
        <v>0</v>
      </c>
      <c r="F10" s="67">
        <v>0</v>
      </c>
      <c r="G10" s="67">
        <v>1</v>
      </c>
      <c r="H10" s="67">
        <v>4</v>
      </c>
      <c r="I10" s="82">
        <v>0</v>
      </c>
      <c r="J10" s="82">
        <v>0</v>
      </c>
      <c r="K10" s="82">
        <v>0</v>
      </c>
      <c r="L10" s="82">
        <v>0</v>
      </c>
      <c r="M10" s="82">
        <v>0</v>
      </c>
      <c r="N10" s="67">
        <v>0</v>
      </c>
      <c r="O10" s="67">
        <v>0</v>
      </c>
      <c r="P10" s="81">
        <v>0</v>
      </c>
    </row>
    <row r="11" spans="1:18" ht="20.100000000000001" customHeight="1" thickBot="1">
      <c r="A11" s="70">
        <v>7</v>
      </c>
      <c r="B11" s="15" t="s">
        <v>226</v>
      </c>
      <c r="C11" s="23">
        <v>4</v>
      </c>
      <c r="D11" s="23">
        <v>3</v>
      </c>
      <c r="E11" s="23">
        <v>0</v>
      </c>
      <c r="F11" s="23">
        <v>0</v>
      </c>
      <c r="G11" s="23">
        <v>0</v>
      </c>
      <c r="H11" s="23">
        <v>6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52">
        <v>0</v>
      </c>
    </row>
    <row r="12" spans="1:18" ht="20.100000000000001" customHeight="1">
      <c r="A12" s="123">
        <v>8</v>
      </c>
      <c r="B12" s="15" t="s">
        <v>225</v>
      </c>
      <c r="C12" s="17">
        <v>15</v>
      </c>
      <c r="D12" s="17">
        <v>7</v>
      </c>
      <c r="E12" s="17">
        <v>0</v>
      </c>
      <c r="F12" s="17">
        <v>0</v>
      </c>
      <c r="G12" s="17">
        <v>5</v>
      </c>
      <c r="H12" s="17">
        <v>12</v>
      </c>
      <c r="I12" s="126">
        <v>0</v>
      </c>
      <c r="J12" s="126">
        <v>0</v>
      </c>
      <c r="K12" s="126">
        <v>0</v>
      </c>
      <c r="L12" s="126">
        <v>0</v>
      </c>
      <c r="M12" s="126">
        <v>0</v>
      </c>
      <c r="N12" s="23">
        <v>0</v>
      </c>
      <c r="O12" s="23">
        <v>0</v>
      </c>
      <c r="P12" s="52">
        <v>0</v>
      </c>
    </row>
    <row r="13" spans="1:18" ht="20.100000000000001" customHeight="1" thickBot="1">
      <c r="A13" s="70">
        <v>9</v>
      </c>
      <c r="B13" s="15" t="s">
        <v>224</v>
      </c>
      <c r="C13" s="23">
        <v>3</v>
      </c>
      <c r="D13" s="23">
        <v>5</v>
      </c>
      <c r="E13" s="23">
        <v>0</v>
      </c>
      <c r="F13" s="23">
        <v>0</v>
      </c>
      <c r="G13" s="23">
        <v>0</v>
      </c>
      <c r="H13" s="23">
        <v>2</v>
      </c>
      <c r="I13" s="126">
        <v>0</v>
      </c>
      <c r="J13" s="126">
        <v>0</v>
      </c>
      <c r="K13" s="126">
        <v>0</v>
      </c>
      <c r="L13" s="126">
        <v>0</v>
      </c>
      <c r="M13" s="126">
        <v>0</v>
      </c>
      <c r="N13" s="23">
        <v>0</v>
      </c>
      <c r="O13" s="23">
        <v>0</v>
      </c>
      <c r="P13" s="52">
        <v>0</v>
      </c>
      <c r="R13" s="1" t="s">
        <v>223</v>
      </c>
    </row>
    <row r="14" spans="1:18" ht="20.100000000000001" customHeight="1">
      <c r="A14" s="123">
        <v>10</v>
      </c>
      <c r="B14" s="15" t="s">
        <v>222</v>
      </c>
      <c r="C14" s="23">
        <v>11</v>
      </c>
      <c r="D14" s="23">
        <v>5</v>
      </c>
      <c r="E14" s="23">
        <v>0</v>
      </c>
      <c r="F14" s="23">
        <v>0</v>
      </c>
      <c r="G14" s="23">
        <v>3</v>
      </c>
      <c r="H14" s="23">
        <v>9</v>
      </c>
      <c r="I14" s="23">
        <v>0</v>
      </c>
      <c r="J14" s="23">
        <v>0</v>
      </c>
      <c r="K14" s="126">
        <v>0</v>
      </c>
      <c r="L14" s="23">
        <v>0</v>
      </c>
      <c r="M14" s="23">
        <v>0</v>
      </c>
      <c r="N14" s="23">
        <v>0</v>
      </c>
      <c r="O14" s="23">
        <v>0</v>
      </c>
      <c r="P14" s="52">
        <v>0</v>
      </c>
    </row>
    <row r="15" spans="1:18" ht="20.100000000000001" customHeight="1" thickBot="1">
      <c r="A15" s="70">
        <v>11</v>
      </c>
      <c r="B15" s="15" t="s">
        <v>221</v>
      </c>
      <c r="C15" s="23">
        <v>7</v>
      </c>
      <c r="D15" s="23">
        <v>6</v>
      </c>
      <c r="E15" s="23">
        <v>0</v>
      </c>
      <c r="F15" s="23">
        <v>0</v>
      </c>
      <c r="G15" s="23">
        <v>1</v>
      </c>
      <c r="H15" s="23">
        <v>9</v>
      </c>
      <c r="I15" s="23">
        <v>0</v>
      </c>
      <c r="J15" s="23">
        <v>0</v>
      </c>
      <c r="K15" s="126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</row>
    <row r="16" spans="1:18">
      <c r="A16" s="123">
        <v>12</v>
      </c>
      <c r="B16" s="15" t="s">
        <v>220</v>
      </c>
      <c r="C16" s="23">
        <v>8</v>
      </c>
      <c r="D16" s="23">
        <v>3</v>
      </c>
      <c r="E16" s="23">
        <v>0</v>
      </c>
      <c r="F16" s="23">
        <v>0</v>
      </c>
      <c r="G16" s="23">
        <v>6</v>
      </c>
      <c r="H16" s="23">
        <v>10</v>
      </c>
      <c r="I16" s="126">
        <v>0</v>
      </c>
      <c r="J16" s="126">
        <v>0</v>
      </c>
      <c r="K16" s="80">
        <v>0</v>
      </c>
      <c r="L16" s="126">
        <v>0</v>
      </c>
      <c r="M16" s="126">
        <v>0</v>
      </c>
      <c r="N16" s="23">
        <v>0</v>
      </c>
      <c r="O16" s="23">
        <v>0</v>
      </c>
      <c r="P16" s="52">
        <v>0</v>
      </c>
    </row>
    <row r="17" spans="1:16" ht="14.25" thickBot="1">
      <c r="A17" s="70">
        <v>13</v>
      </c>
      <c r="B17" s="15" t="s">
        <v>219</v>
      </c>
      <c r="C17" s="23">
        <v>6</v>
      </c>
      <c r="D17" s="23">
        <v>8</v>
      </c>
      <c r="E17" s="23">
        <v>0</v>
      </c>
      <c r="F17" s="23">
        <v>0</v>
      </c>
      <c r="G17" s="23">
        <v>0</v>
      </c>
      <c r="H17" s="23">
        <v>14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52">
        <v>0</v>
      </c>
    </row>
    <row r="18" spans="1:16">
      <c r="A18" s="123">
        <v>14</v>
      </c>
      <c r="B18" s="15" t="s">
        <v>218</v>
      </c>
      <c r="C18" s="23">
        <v>7</v>
      </c>
      <c r="D18" s="23">
        <v>3</v>
      </c>
      <c r="E18" s="23">
        <v>0</v>
      </c>
      <c r="F18" s="23">
        <v>0</v>
      </c>
      <c r="G18" s="23">
        <v>7</v>
      </c>
      <c r="H18" s="23">
        <v>12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52">
        <v>0</v>
      </c>
    </row>
    <row r="19" spans="1:16" ht="14.25" thickBot="1">
      <c r="A19" s="70">
        <v>15</v>
      </c>
      <c r="B19" s="15" t="s">
        <v>217</v>
      </c>
      <c r="C19" s="23">
        <v>8</v>
      </c>
      <c r="D19" s="23">
        <v>4</v>
      </c>
      <c r="E19" s="23">
        <v>0</v>
      </c>
      <c r="F19" s="23">
        <v>0</v>
      </c>
      <c r="G19" s="23">
        <v>7</v>
      </c>
      <c r="H19" s="23">
        <v>16</v>
      </c>
      <c r="I19" s="126">
        <v>0</v>
      </c>
      <c r="J19" s="126">
        <v>0</v>
      </c>
      <c r="K19" s="126">
        <v>0</v>
      </c>
      <c r="L19" s="126">
        <v>0</v>
      </c>
      <c r="M19" s="126">
        <v>0</v>
      </c>
      <c r="N19" s="23">
        <v>0</v>
      </c>
      <c r="O19" s="23">
        <v>0</v>
      </c>
      <c r="P19" s="52">
        <v>0</v>
      </c>
    </row>
    <row r="20" spans="1:16">
      <c r="A20" s="123">
        <v>16</v>
      </c>
      <c r="B20" s="187" t="s">
        <v>216</v>
      </c>
      <c r="C20" s="4">
        <v>8</v>
      </c>
      <c r="D20" s="4">
        <v>5</v>
      </c>
      <c r="E20" s="4">
        <v>0</v>
      </c>
      <c r="F20" s="4">
        <v>0</v>
      </c>
      <c r="G20" s="4">
        <v>1</v>
      </c>
      <c r="H20" s="4">
        <v>11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189">
        <v>0</v>
      </c>
    </row>
    <row r="21" spans="1:16" ht="14.25" thickBot="1">
      <c r="A21" s="70">
        <v>17</v>
      </c>
      <c r="B21" s="187" t="s">
        <v>215</v>
      </c>
      <c r="C21" s="4">
        <v>9</v>
      </c>
      <c r="D21" s="4">
        <v>7</v>
      </c>
      <c r="E21" s="4">
        <v>0</v>
      </c>
      <c r="F21" s="4">
        <v>0</v>
      </c>
      <c r="G21" s="4">
        <v>3</v>
      </c>
      <c r="H21" s="4">
        <v>14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</row>
    <row r="22" spans="1:16" s="69" customFormat="1" ht="24" customHeight="1">
      <c r="A22" s="33">
        <v>18</v>
      </c>
      <c r="B22" s="188" t="s">
        <v>214</v>
      </c>
      <c r="C22" s="23">
        <v>245</v>
      </c>
      <c r="D22" s="23">
        <v>196</v>
      </c>
      <c r="E22" s="23">
        <v>204</v>
      </c>
      <c r="F22" s="23">
        <v>483</v>
      </c>
      <c r="G22" s="126">
        <v>25</v>
      </c>
      <c r="H22" s="23">
        <v>2913</v>
      </c>
      <c r="I22" s="23">
        <v>1490</v>
      </c>
      <c r="J22" s="23">
        <v>533</v>
      </c>
      <c r="K22" s="23">
        <v>1553</v>
      </c>
      <c r="L22" s="23">
        <v>520</v>
      </c>
      <c r="M22" s="23">
        <v>490</v>
      </c>
      <c r="N22" s="23">
        <v>69</v>
      </c>
      <c r="O22" s="23">
        <v>14</v>
      </c>
      <c r="P22" s="23">
        <v>3</v>
      </c>
    </row>
    <row r="23" spans="1:16" ht="20.25" customHeight="1" thickBot="1">
      <c r="A23" s="70">
        <v>19</v>
      </c>
      <c r="B23" s="15" t="s">
        <v>213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spans="1:16" ht="20.25" customHeight="1">
      <c r="A24" s="123">
        <v>20</v>
      </c>
      <c r="B24" s="15" t="s">
        <v>212</v>
      </c>
      <c r="C24" s="23">
        <v>111</v>
      </c>
      <c r="D24" s="23">
        <v>109</v>
      </c>
      <c r="E24" s="23">
        <v>105</v>
      </c>
      <c r="F24" s="23">
        <v>300</v>
      </c>
      <c r="G24" s="23">
        <v>1</v>
      </c>
      <c r="H24" s="23">
        <v>338</v>
      </c>
      <c r="I24" s="23">
        <v>1234</v>
      </c>
      <c r="J24" s="23">
        <v>520</v>
      </c>
      <c r="K24" s="23">
        <v>1553</v>
      </c>
      <c r="L24" s="23">
        <v>350</v>
      </c>
      <c r="M24" s="23">
        <v>400</v>
      </c>
      <c r="N24" s="23">
        <v>60</v>
      </c>
      <c r="O24" s="23">
        <v>5</v>
      </c>
      <c r="P24" s="23">
        <v>3</v>
      </c>
    </row>
    <row r="25" spans="1:16" ht="20.25" customHeight="1" thickBot="1">
      <c r="A25" s="70">
        <v>21</v>
      </c>
      <c r="B25" s="15" t="s">
        <v>211</v>
      </c>
      <c r="C25" s="23">
        <v>1</v>
      </c>
      <c r="D25" s="23">
        <v>2</v>
      </c>
      <c r="E25" s="23">
        <v>8</v>
      </c>
      <c r="F25" s="23">
        <v>5</v>
      </c>
      <c r="G25" s="23">
        <v>0</v>
      </c>
      <c r="H25" s="23">
        <v>14</v>
      </c>
      <c r="I25" s="23">
        <v>0</v>
      </c>
      <c r="J25" s="23">
        <v>1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</row>
    <row r="26" spans="1:16" ht="20.25" customHeight="1">
      <c r="A26" s="123">
        <v>22</v>
      </c>
      <c r="B26" s="15" t="s">
        <v>210</v>
      </c>
      <c r="C26" s="29">
        <v>15</v>
      </c>
      <c r="D26" s="29">
        <v>21</v>
      </c>
      <c r="E26" s="29">
        <v>17</v>
      </c>
      <c r="F26" s="29">
        <v>25</v>
      </c>
      <c r="G26" s="29">
        <v>2</v>
      </c>
      <c r="H26" s="29">
        <v>49</v>
      </c>
      <c r="I26" s="29">
        <v>2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</row>
    <row r="27" spans="1:16" ht="20.25" customHeight="1" thickBot="1">
      <c r="A27" s="70">
        <v>23</v>
      </c>
      <c r="B27" s="15" t="s">
        <v>209</v>
      </c>
      <c r="C27" s="23">
        <v>7</v>
      </c>
      <c r="D27" s="23">
        <v>4</v>
      </c>
      <c r="E27" s="23">
        <v>1</v>
      </c>
      <c r="F27" s="23">
        <v>1</v>
      </c>
      <c r="G27" s="23">
        <v>3</v>
      </c>
      <c r="H27" s="23">
        <v>10</v>
      </c>
      <c r="I27" s="23">
        <v>128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</row>
    <row r="28" spans="1:16" ht="20.25" customHeight="1">
      <c r="A28" s="123">
        <v>24</v>
      </c>
      <c r="B28" s="15" t="s">
        <v>208</v>
      </c>
      <c r="C28" s="23">
        <v>27</v>
      </c>
      <c r="D28" s="23">
        <v>15</v>
      </c>
      <c r="E28" s="23">
        <v>0</v>
      </c>
      <c r="F28" s="23">
        <v>5</v>
      </c>
      <c r="G28" s="23">
        <v>4</v>
      </c>
      <c r="H28" s="23">
        <v>30</v>
      </c>
      <c r="I28" s="23">
        <v>12</v>
      </c>
      <c r="J28" s="23">
        <v>12</v>
      </c>
      <c r="K28" s="23">
        <v>0</v>
      </c>
      <c r="L28" s="29">
        <v>53</v>
      </c>
      <c r="M28" s="29">
        <v>34</v>
      </c>
      <c r="N28" s="23">
        <v>8</v>
      </c>
      <c r="O28" s="23">
        <v>3</v>
      </c>
      <c r="P28" s="23">
        <v>0</v>
      </c>
    </row>
    <row r="29" spans="1:16" ht="20.25" customHeight="1" thickBot="1">
      <c r="A29" s="70">
        <v>25</v>
      </c>
      <c r="B29" s="15" t="s">
        <v>207</v>
      </c>
      <c r="C29" s="23">
        <v>12</v>
      </c>
      <c r="D29" s="23">
        <v>1</v>
      </c>
      <c r="E29" s="23">
        <v>30</v>
      </c>
      <c r="F29" s="23">
        <v>80</v>
      </c>
      <c r="G29" s="23">
        <v>3</v>
      </c>
      <c r="H29" s="23">
        <v>2312</v>
      </c>
      <c r="I29" s="23">
        <v>0</v>
      </c>
      <c r="J29" s="23">
        <v>0</v>
      </c>
      <c r="K29" s="23">
        <v>0</v>
      </c>
      <c r="L29" s="23">
        <v>33</v>
      </c>
      <c r="M29" s="23">
        <v>11</v>
      </c>
      <c r="N29" s="23">
        <v>0</v>
      </c>
      <c r="O29" s="23">
        <v>0</v>
      </c>
      <c r="P29" s="23">
        <v>0</v>
      </c>
    </row>
    <row r="30" spans="1:16" ht="20.25" customHeight="1">
      <c r="A30" s="123">
        <v>26</v>
      </c>
      <c r="B30" s="15" t="s">
        <v>206</v>
      </c>
      <c r="C30" s="23">
        <v>47</v>
      </c>
      <c r="D30" s="23">
        <v>13</v>
      </c>
      <c r="E30" s="23">
        <v>7</v>
      </c>
      <c r="F30" s="23">
        <v>18</v>
      </c>
      <c r="G30" s="23">
        <v>5</v>
      </c>
      <c r="H30" s="23">
        <v>73</v>
      </c>
      <c r="I30" s="23">
        <v>46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</row>
    <row r="31" spans="1:16" ht="20.25" customHeight="1" thickBot="1">
      <c r="A31" s="70">
        <v>27</v>
      </c>
      <c r="B31" s="15" t="s">
        <v>205</v>
      </c>
      <c r="C31" s="23">
        <v>1</v>
      </c>
      <c r="D31" s="23">
        <v>2</v>
      </c>
      <c r="E31" s="23">
        <v>9</v>
      </c>
      <c r="F31" s="23">
        <v>11</v>
      </c>
      <c r="G31" s="23">
        <v>2</v>
      </c>
      <c r="H31" s="23">
        <v>1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</row>
    <row r="32" spans="1:16" ht="20.25" customHeight="1">
      <c r="A32" s="123">
        <v>28</v>
      </c>
      <c r="B32" s="15" t="s">
        <v>204</v>
      </c>
      <c r="C32" s="29">
        <v>5</v>
      </c>
      <c r="D32" s="29">
        <v>4</v>
      </c>
      <c r="E32" s="29">
        <v>12</v>
      </c>
      <c r="F32" s="29">
        <v>26</v>
      </c>
      <c r="G32" s="49">
        <v>3</v>
      </c>
      <c r="H32" s="29">
        <v>4</v>
      </c>
      <c r="I32" s="29">
        <v>7</v>
      </c>
      <c r="J32" s="29">
        <v>0</v>
      </c>
      <c r="K32" s="29">
        <v>0</v>
      </c>
      <c r="L32" s="29">
        <v>26</v>
      </c>
      <c r="M32" s="29">
        <v>18</v>
      </c>
      <c r="N32" s="29">
        <v>1</v>
      </c>
      <c r="O32" s="29">
        <v>3</v>
      </c>
      <c r="P32" s="29">
        <v>0</v>
      </c>
    </row>
    <row r="33" spans="1:16" ht="20.25" customHeight="1" thickBot="1">
      <c r="A33" s="70">
        <v>29</v>
      </c>
      <c r="B33" s="15" t="s">
        <v>203</v>
      </c>
      <c r="C33" s="23">
        <v>7</v>
      </c>
      <c r="D33" s="23">
        <v>3</v>
      </c>
      <c r="E33" s="23">
        <v>6</v>
      </c>
      <c r="F33" s="23">
        <v>0</v>
      </c>
      <c r="G33" s="23">
        <v>1</v>
      </c>
      <c r="H33" s="126">
        <v>36</v>
      </c>
      <c r="I33" s="23">
        <v>8</v>
      </c>
      <c r="J33" s="23">
        <v>0</v>
      </c>
      <c r="K33" s="23">
        <v>0</v>
      </c>
      <c r="L33" s="23">
        <v>26</v>
      </c>
      <c r="M33" s="23">
        <v>14</v>
      </c>
      <c r="N33" s="23">
        <v>0</v>
      </c>
      <c r="O33" s="23">
        <v>0</v>
      </c>
      <c r="P33" s="23">
        <v>0</v>
      </c>
    </row>
    <row r="34" spans="1:16">
      <c r="A34" s="123">
        <v>30</v>
      </c>
      <c r="B34" s="15" t="s">
        <v>202</v>
      </c>
      <c r="C34" s="23">
        <v>12</v>
      </c>
      <c r="D34" s="23">
        <v>22</v>
      </c>
      <c r="E34" s="23">
        <v>9</v>
      </c>
      <c r="F34" s="23">
        <v>12</v>
      </c>
      <c r="G34" s="23">
        <v>1</v>
      </c>
      <c r="H34" s="23">
        <v>46</v>
      </c>
      <c r="I34" s="23">
        <v>53</v>
      </c>
      <c r="J34" s="23">
        <v>0</v>
      </c>
      <c r="K34" s="23">
        <v>0</v>
      </c>
      <c r="L34" s="23">
        <v>32</v>
      </c>
      <c r="M34" s="23">
        <v>13</v>
      </c>
      <c r="N34" s="23">
        <v>0</v>
      </c>
      <c r="O34" s="23">
        <v>3</v>
      </c>
      <c r="P34" s="23">
        <v>0</v>
      </c>
    </row>
    <row r="35" spans="1:16" s="71" customFormat="1" ht="27">
      <c r="A35" s="124"/>
      <c r="B35" s="186" t="s">
        <v>201</v>
      </c>
      <c r="C35" s="4">
        <v>461</v>
      </c>
      <c r="D35" s="4">
        <v>378</v>
      </c>
      <c r="E35" s="4">
        <v>1452</v>
      </c>
      <c r="F35" s="4">
        <v>694</v>
      </c>
      <c r="G35" s="18" t="s">
        <v>444</v>
      </c>
      <c r="H35" s="4">
        <v>795</v>
      </c>
      <c r="I35" s="4">
        <v>138</v>
      </c>
      <c r="J35" s="4">
        <v>492</v>
      </c>
      <c r="K35" s="4">
        <v>72</v>
      </c>
      <c r="L35" s="4">
        <v>890</v>
      </c>
      <c r="M35" s="4">
        <v>431</v>
      </c>
      <c r="N35" s="4">
        <v>6</v>
      </c>
      <c r="O35" s="4">
        <v>0</v>
      </c>
      <c r="P35" s="4">
        <v>0</v>
      </c>
    </row>
    <row r="36" spans="1:16" ht="15.75" customHeight="1">
      <c r="A36" s="23">
        <v>31</v>
      </c>
      <c r="B36" s="187" t="s">
        <v>30</v>
      </c>
      <c r="C36" s="78"/>
      <c r="D36" s="4"/>
      <c r="E36" s="4">
        <v>1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15.75" customHeight="1">
      <c r="A37" s="79">
        <v>32</v>
      </c>
      <c r="B37" s="187" t="s">
        <v>200</v>
      </c>
      <c r="C37" s="7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15.75" customHeight="1" thickBot="1">
      <c r="A38" s="70">
        <v>33</v>
      </c>
      <c r="B38" s="187" t="s">
        <v>199</v>
      </c>
      <c r="C38" s="78"/>
      <c r="D38" s="4"/>
      <c r="E38" s="4">
        <v>1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ht="15.75" customHeight="1">
      <c r="A39" s="123">
        <v>34</v>
      </c>
      <c r="B39" s="187" t="s">
        <v>198</v>
      </c>
      <c r="C39" s="78"/>
      <c r="D39" s="4"/>
      <c r="E39" s="4">
        <v>1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ht="15.75" customHeight="1" thickBot="1">
      <c r="A40" s="70">
        <v>35</v>
      </c>
      <c r="B40" s="187" t="s">
        <v>197</v>
      </c>
      <c r="C40" s="78"/>
      <c r="D40" s="4"/>
      <c r="E40" s="4">
        <v>1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15.75" customHeight="1">
      <c r="A41" s="123">
        <v>36</v>
      </c>
      <c r="B41" s="187" t="s">
        <v>196</v>
      </c>
      <c r="C41" s="78"/>
      <c r="D41" s="4"/>
      <c r="E41" s="4">
        <v>1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ht="15.75" customHeight="1" thickBot="1">
      <c r="A42" s="70">
        <v>37</v>
      </c>
      <c r="B42" s="187" t="s">
        <v>195</v>
      </c>
      <c r="C42" s="78"/>
      <c r="D42" s="4"/>
      <c r="E42" s="4">
        <v>1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ht="15.75" customHeight="1">
      <c r="A43" s="123">
        <v>38</v>
      </c>
      <c r="B43" s="187" t="s">
        <v>194</v>
      </c>
      <c r="C43" s="78"/>
      <c r="D43" s="4"/>
      <c r="E43" s="4">
        <v>1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ht="15.75" customHeight="1" thickBot="1">
      <c r="A44" s="70">
        <v>39</v>
      </c>
      <c r="B44" s="187" t="s">
        <v>193</v>
      </c>
      <c r="C44" s="78"/>
      <c r="D44" s="4"/>
      <c r="E44" s="4"/>
      <c r="F44" s="4"/>
      <c r="G44" s="4"/>
      <c r="H44" s="4">
        <v>1</v>
      </c>
      <c r="I44" s="4"/>
      <c r="J44" s="4"/>
      <c r="K44" s="4"/>
      <c r="L44" s="4"/>
      <c r="M44" s="4"/>
      <c r="N44" s="4"/>
      <c r="O44" s="4"/>
      <c r="P44" s="4"/>
    </row>
    <row r="45" spans="1:16" ht="15.75" customHeight="1">
      <c r="A45" s="123">
        <v>40</v>
      </c>
      <c r="B45" s="187" t="s">
        <v>192</v>
      </c>
      <c r="C45" s="7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ht="15.75" customHeight="1" thickBot="1">
      <c r="A46" s="70">
        <v>41</v>
      </c>
      <c r="B46" s="187" t="s">
        <v>191</v>
      </c>
      <c r="C46" s="7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ht="15.75" customHeight="1">
      <c r="A47" s="123">
        <v>42</v>
      </c>
      <c r="B47" s="187" t="s">
        <v>190</v>
      </c>
      <c r="C47" s="7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15.75" customHeight="1" thickBot="1">
      <c r="A48" s="70">
        <v>43</v>
      </c>
      <c r="B48" s="187" t="s">
        <v>189</v>
      </c>
      <c r="C48" s="78"/>
      <c r="D48" s="4"/>
      <c r="E48" s="4">
        <v>1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5.75" customHeight="1">
      <c r="A49" s="123">
        <v>44</v>
      </c>
      <c r="B49" s="187" t="s">
        <v>188</v>
      </c>
      <c r="C49" s="7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5.75" customHeight="1" thickBot="1">
      <c r="A50" s="70">
        <v>45</v>
      </c>
      <c r="B50" s="187" t="s">
        <v>187</v>
      </c>
      <c r="C50" s="7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15.75" customHeight="1">
      <c r="A51" s="123">
        <v>46</v>
      </c>
      <c r="B51" s="187" t="s">
        <v>186</v>
      </c>
      <c r="C51" s="78"/>
      <c r="D51" s="4"/>
      <c r="E51" s="4"/>
      <c r="F51" s="4">
        <v>1</v>
      </c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15.75" customHeight="1" thickBot="1">
      <c r="A52" s="70">
        <v>47</v>
      </c>
      <c r="B52" s="187" t="s">
        <v>185</v>
      </c>
      <c r="C52" s="7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15.75" customHeight="1">
      <c r="A53" s="123">
        <v>48</v>
      </c>
      <c r="B53" s="187" t="s">
        <v>184</v>
      </c>
      <c r="C53" s="78"/>
      <c r="D53" s="4"/>
      <c r="E53" s="4">
        <v>1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15.75" customHeight="1" thickBot="1">
      <c r="A54" s="70">
        <v>49</v>
      </c>
      <c r="B54" s="187" t="s">
        <v>183</v>
      </c>
      <c r="C54" s="78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15.75" customHeight="1">
      <c r="A55" s="123">
        <v>50</v>
      </c>
      <c r="B55" s="187" t="s">
        <v>182</v>
      </c>
      <c r="C55" s="78"/>
      <c r="D55" s="4"/>
      <c r="E55" s="4"/>
      <c r="F55" s="4"/>
      <c r="G55" s="4"/>
      <c r="H55" s="4">
        <v>1</v>
      </c>
      <c r="I55" s="4"/>
      <c r="J55" s="4"/>
      <c r="K55" s="4"/>
      <c r="L55" s="4"/>
      <c r="M55" s="4"/>
      <c r="N55" s="4"/>
      <c r="O55" s="4"/>
      <c r="P55" s="4"/>
    </row>
    <row r="56" spans="1:16" ht="15.75" customHeight="1" thickBot="1">
      <c r="A56" s="70">
        <v>51</v>
      </c>
      <c r="B56" s="119" t="s">
        <v>181</v>
      </c>
      <c r="C56" s="78"/>
      <c r="D56" s="4"/>
      <c r="E56" s="4">
        <v>0</v>
      </c>
      <c r="F56" s="4">
        <v>1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</row>
    <row r="57" spans="1:16" ht="15.75" customHeight="1">
      <c r="A57" s="123">
        <v>52</v>
      </c>
      <c r="B57" s="119" t="s">
        <v>180</v>
      </c>
      <c r="C57" s="78"/>
      <c r="D57" s="4">
        <v>1</v>
      </c>
      <c r="E57" s="4">
        <v>0</v>
      </c>
      <c r="F57" s="4"/>
      <c r="G57" s="18" t="s">
        <v>179</v>
      </c>
      <c r="H57" s="4"/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</row>
    <row r="58" spans="1:16" ht="15.75" customHeight="1" thickBot="1">
      <c r="A58" s="70">
        <v>53</v>
      </c>
      <c r="B58" s="119" t="s">
        <v>178</v>
      </c>
      <c r="C58" s="78"/>
      <c r="D58" s="4">
        <v>1</v>
      </c>
      <c r="E58" s="4">
        <v>0</v>
      </c>
      <c r="F58" s="4"/>
      <c r="G58" s="4">
        <v>0</v>
      </c>
      <c r="H58" s="4">
        <v>1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</row>
    <row r="59" spans="1:16" ht="15.75" customHeight="1">
      <c r="A59" s="123">
        <v>54</v>
      </c>
      <c r="B59" s="187" t="s">
        <v>137</v>
      </c>
      <c r="C59" s="78"/>
      <c r="D59" s="4">
        <v>2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15.75" customHeight="1" thickBot="1">
      <c r="A60" s="70">
        <v>55</v>
      </c>
      <c r="B60" s="187" t="s">
        <v>177</v>
      </c>
      <c r="C60" s="78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ht="15.75" customHeight="1">
      <c r="A61" s="123">
        <v>56</v>
      </c>
      <c r="B61" s="187" t="s">
        <v>176</v>
      </c>
      <c r="C61" s="78"/>
      <c r="D61" s="4">
        <v>1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ht="15.75" customHeight="1" thickBot="1">
      <c r="A62" s="70">
        <v>57</v>
      </c>
      <c r="B62" s="187" t="s">
        <v>175</v>
      </c>
      <c r="C62" s="78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ht="15.75" customHeight="1">
      <c r="A63" s="123">
        <v>58</v>
      </c>
      <c r="B63" s="187" t="s">
        <v>174</v>
      </c>
      <c r="C63" s="78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5.75" customHeight="1" thickBot="1">
      <c r="A64" s="70">
        <v>59</v>
      </c>
      <c r="B64" s="187" t="s">
        <v>173</v>
      </c>
      <c r="C64" s="7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ht="15.75" customHeight="1">
      <c r="A65" s="123">
        <v>60</v>
      </c>
      <c r="B65" s="187" t="s">
        <v>172</v>
      </c>
      <c r="C65" s="7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ht="15.75" customHeight="1" thickBot="1">
      <c r="A66" s="70">
        <v>61</v>
      </c>
      <c r="B66" s="187" t="s">
        <v>171</v>
      </c>
      <c r="C66" s="78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ht="15.75" customHeight="1">
      <c r="A67" s="123">
        <v>62</v>
      </c>
      <c r="B67" s="187" t="s">
        <v>170</v>
      </c>
      <c r="C67" s="78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ht="15.75" customHeight="1" thickBot="1">
      <c r="A68" s="70">
        <v>63</v>
      </c>
      <c r="B68" s="187" t="s">
        <v>169</v>
      </c>
      <c r="C68" s="78"/>
      <c r="D68" s="4">
        <v>1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ht="15.75" customHeight="1">
      <c r="A69" s="123">
        <v>64</v>
      </c>
      <c r="B69" s="187" t="s">
        <v>168</v>
      </c>
      <c r="C69" s="78"/>
      <c r="D69" s="4">
        <v>1</v>
      </c>
      <c r="E69" s="4"/>
      <c r="F69" s="4"/>
      <c r="G69" s="4"/>
      <c r="H69" s="4"/>
      <c r="I69" s="18"/>
      <c r="J69" s="18"/>
      <c r="K69" s="18"/>
      <c r="L69" s="18"/>
      <c r="M69" s="18"/>
      <c r="N69" s="4"/>
      <c r="O69" s="4"/>
      <c r="P69" s="4"/>
    </row>
    <row r="70" spans="1:16" ht="16.5" customHeight="1" thickBot="1">
      <c r="A70" s="70">
        <v>65</v>
      </c>
      <c r="B70" s="77" t="s">
        <v>167</v>
      </c>
      <c r="C70" s="76">
        <v>1915</v>
      </c>
      <c r="D70" s="76">
        <v>1511</v>
      </c>
      <c r="E70" s="76">
        <v>1276</v>
      </c>
      <c r="F70" s="76">
        <v>904</v>
      </c>
      <c r="G70" s="76">
        <v>649</v>
      </c>
      <c r="H70" s="76">
        <v>1569</v>
      </c>
      <c r="I70" s="76">
        <v>359</v>
      </c>
      <c r="J70" s="76">
        <v>221</v>
      </c>
      <c r="K70" s="76" t="s">
        <v>443</v>
      </c>
      <c r="L70" s="76">
        <v>1033</v>
      </c>
      <c r="M70" s="76">
        <v>1326</v>
      </c>
      <c r="N70" s="76">
        <v>97</v>
      </c>
      <c r="O70" s="76">
        <v>6</v>
      </c>
      <c r="P70" s="76">
        <v>3</v>
      </c>
    </row>
    <row r="71" spans="1:16" ht="16.5" customHeight="1">
      <c r="A71" s="123">
        <v>66</v>
      </c>
      <c r="B71" s="75" t="s">
        <v>166</v>
      </c>
      <c r="C71" s="73">
        <v>908</v>
      </c>
      <c r="D71" s="73">
        <v>701</v>
      </c>
      <c r="E71" s="29">
        <v>401</v>
      </c>
      <c r="F71" s="29">
        <v>209</v>
      </c>
      <c r="G71" s="49">
        <v>295</v>
      </c>
      <c r="H71" s="29">
        <v>648</v>
      </c>
      <c r="I71" s="29">
        <v>359</v>
      </c>
      <c r="J71" s="29">
        <v>221</v>
      </c>
      <c r="K71" s="29" t="s">
        <v>443</v>
      </c>
      <c r="L71" s="29">
        <v>1033</v>
      </c>
      <c r="M71" s="29">
        <v>1326</v>
      </c>
      <c r="N71" s="29">
        <v>97</v>
      </c>
      <c r="O71" s="29">
        <v>6</v>
      </c>
      <c r="P71" s="29">
        <v>3</v>
      </c>
    </row>
    <row r="72" spans="1:16" ht="16.5" customHeight="1" thickBot="1">
      <c r="A72" s="70">
        <v>67</v>
      </c>
      <c r="B72" s="75" t="s">
        <v>165</v>
      </c>
      <c r="C72" s="73">
        <v>124</v>
      </c>
      <c r="D72" s="73">
        <v>100</v>
      </c>
      <c r="E72" s="73">
        <v>116</v>
      </c>
      <c r="F72" s="73">
        <v>74</v>
      </c>
      <c r="G72" s="74">
        <v>18</v>
      </c>
      <c r="H72" s="73">
        <v>151</v>
      </c>
      <c r="I72" s="73">
        <v>0</v>
      </c>
      <c r="J72" s="73">
        <v>0</v>
      </c>
      <c r="K72" s="73">
        <v>0</v>
      </c>
      <c r="L72" s="73">
        <v>7</v>
      </c>
      <c r="M72" s="73">
        <v>0</v>
      </c>
      <c r="N72" s="73">
        <v>0</v>
      </c>
      <c r="O72" s="73">
        <v>0</v>
      </c>
      <c r="P72" s="73">
        <v>0</v>
      </c>
    </row>
    <row r="73" spans="1:16" ht="16.5" customHeight="1">
      <c r="A73" s="123">
        <v>68</v>
      </c>
      <c r="B73" s="75" t="s">
        <v>164</v>
      </c>
      <c r="C73" s="73">
        <v>128</v>
      </c>
      <c r="D73" s="73">
        <v>116</v>
      </c>
      <c r="E73" s="73">
        <v>141</v>
      </c>
      <c r="F73" s="73">
        <v>39</v>
      </c>
      <c r="G73" s="74">
        <v>36</v>
      </c>
      <c r="H73" s="73">
        <v>162</v>
      </c>
      <c r="I73" s="73">
        <v>0</v>
      </c>
      <c r="J73" s="73">
        <v>0</v>
      </c>
      <c r="K73" s="73">
        <v>0</v>
      </c>
      <c r="L73" s="73">
        <v>6</v>
      </c>
      <c r="M73" s="73">
        <v>0</v>
      </c>
      <c r="N73" s="73">
        <v>0</v>
      </c>
      <c r="O73" s="73">
        <v>0</v>
      </c>
      <c r="P73" s="73">
        <v>0</v>
      </c>
    </row>
    <row r="74" spans="1:16" ht="16.5" customHeight="1" thickBot="1">
      <c r="A74" s="70">
        <v>69</v>
      </c>
      <c r="B74" s="75" t="s">
        <v>163</v>
      </c>
      <c r="C74" s="73">
        <v>45</v>
      </c>
      <c r="D74" s="73">
        <v>40</v>
      </c>
      <c r="E74" s="73">
        <v>38</v>
      </c>
      <c r="F74" s="73">
        <v>35</v>
      </c>
      <c r="G74" s="74">
        <v>31</v>
      </c>
      <c r="H74" s="73">
        <v>49</v>
      </c>
      <c r="I74" s="73">
        <v>0</v>
      </c>
      <c r="J74" s="73">
        <v>0</v>
      </c>
      <c r="K74" s="73">
        <v>0</v>
      </c>
      <c r="L74" s="73">
        <v>0</v>
      </c>
      <c r="M74" s="73">
        <v>0</v>
      </c>
      <c r="N74" s="73">
        <v>0</v>
      </c>
      <c r="O74" s="73">
        <v>0</v>
      </c>
      <c r="P74" s="73">
        <v>0</v>
      </c>
    </row>
    <row r="75" spans="1:16" ht="16.5" customHeight="1">
      <c r="A75" s="123">
        <v>70</v>
      </c>
      <c r="B75" s="75" t="s">
        <v>162</v>
      </c>
      <c r="C75" s="73">
        <v>64</v>
      </c>
      <c r="D75" s="73">
        <v>56</v>
      </c>
      <c r="E75" s="73">
        <v>57</v>
      </c>
      <c r="F75" s="73">
        <v>41</v>
      </c>
      <c r="G75" s="74">
        <v>26</v>
      </c>
      <c r="H75" s="73">
        <v>41</v>
      </c>
      <c r="I75" s="73">
        <v>0</v>
      </c>
      <c r="J75" s="73">
        <v>0</v>
      </c>
      <c r="K75" s="73">
        <v>0</v>
      </c>
      <c r="L75" s="73">
        <v>0</v>
      </c>
      <c r="M75" s="73">
        <v>0</v>
      </c>
      <c r="N75" s="73">
        <v>0</v>
      </c>
      <c r="O75" s="73">
        <v>0</v>
      </c>
      <c r="P75" s="73">
        <v>0</v>
      </c>
    </row>
    <row r="76" spans="1:16" ht="16.5" customHeight="1" thickBot="1">
      <c r="A76" s="70">
        <v>71</v>
      </c>
      <c r="B76" s="75" t="s">
        <v>161</v>
      </c>
      <c r="C76" s="73">
        <v>35</v>
      </c>
      <c r="D76" s="73">
        <v>30</v>
      </c>
      <c r="E76" s="73">
        <v>48</v>
      </c>
      <c r="F76" s="73">
        <v>40</v>
      </c>
      <c r="G76" s="74">
        <v>25</v>
      </c>
      <c r="H76" s="73">
        <v>45</v>
      </c>
      <c r="I76" s="73">
        <v>0</v>
      </c>
      <c r="J76" s="73">
        <v>0</v>
      </c>
      <c r="K76" s="73">
        <v>0</v>
      </c>
      <c r="L76" s="73">
        <v>0</v>
      </c>
      <c r="M76" s="73">
        <v>0</v>
      </c>
      <c r="N76" s="73">
        <v>0</v>
      </c>
      <c r="O76" s="73">
        <v>0</v>
      </c>
      <c r="P76" s="73">
        <v>0</v>
      </c>
    </row>
    <row r="77" spans="1:16" ht="16.5" customHeight="1">
      <c r="A77" s="123">
        <v>72</v>
      </c>
      <c r="B77" s="75" t="s">
        <v>160</v>
      </c>
      <c r="C77" s="73">
        <v>85</v>
      </c>
      <c r="D77" s="73">
        <v>44</v>
      </c>
      <c r="E77" s="73">
        <v>78</v>
      </c>
      <c r="F77" s="73">
        <v>58</v>
      </c>
      <c r="G77" s="74">
        <v>40</v>
      </c>
      <c r="H77" s="73">
        <v>48</v>
      </c>
      <c r="I77" s="73">
        <v>0</v>
      </c>
      <c r="J77" s="73">
        <v>0</v>
      </c>
      <c r="K77" s="73">
        <v>0</v>
      </c>
      <c r="L77" s="73">
        <v>0</v>
      </c>
      <c r="M77" s="73">
        <v>0</v>
      </c>
      <c r="N77" s="73">
        <v>0</v>
      </c>
      <c r="O77" s="73">
        <v>0</v>
      </c>
      <c r="P77" s="73">
        <v>0</v>
      </c>
    </row>
    <row r="78" spans="1:16" ht="16.5" customHeight="1" thickBot="1">
      <c r="A78" s="70">
        <v>73</v>
      </c>
      <c r="B78" s="75" t="s">
        <v>159</v>
      </c>
      <c r="C78" s="73">
        <v>130</v>
      </c>
      <c r="D78" s="73">
        <v>119</v>
      </c>
      <c r="E78" s="73">
        <v>114</v>
      </c>
      <c r="F78" s="73">
        <v>101</v>
      </c>
      <c r="G78" s="74">
        <v>58</v>
      </c>
      <c r="H78" s="73">
        <v>65</v>
      </c>
      <c r="I78" s="73">
        <v>0</v>
      </c>
      <c r="J78" s="73">
        <v>0</v>
      </c>
      <c r="K78" s="73">
        <v>0</v>
      </c>
      <c r="L78" s="73">
        <v>0</v>
      </c>
      <c r="M78" s="73">
        <v>0</v>
      </c>
      <c r="N78" s="73">
        <v>0</v>
      </c>
      <c r="O78" s="73">
        <v>0</v>
      </c>
      <c r="P78" s="73">
        <v>0</v>
      </c>
    </row>
    <row r="79" spans="1:16" ht="16.5" customHeight="1">
      <c r="A79" s="123">
        <v>74</v>
      </c>
      <c r="B79" s="75" t="s">
        <v>158</v>
      </c>
      <c r="C79" s="73">
        <v>204</v>
      </c>
      <c r="D79" s="73">
        <v>162</v>
      </c>
      <c r="E79" s="73">
        <v>151</v>
      </c>
      <c r="F79" s="73">
        <v>146</v>
      </c>
      <c r="G79" s="74">
        <v>26</v>
      </c>
      <c r="H79" s="73">
        <v>168</v>
      </c>
      <c r="I79" s="73">
        <v>0</v>
      </c>
      <c r="J79" s="73">
        <v>0</v>
      </c>
      <c r="K79" s="73">
        <v>0</v>
      </c>
      <c r="L79" s="73">
        <v>9</v>
      </c>
      <c r="M79" s="73">
        <v>0</v>
      </c>
      <c r="N79" s="73">
        <v>0</v>
      </c>
      <c r="O79" s="73">
        <v>0</v>
      </c>
      <c r="P79" s="73">
        <v>0</v>
      </c>
    </row>
    <row r="80" spans="1:16" ht="16.5" customHeight="1" thickBot="1">
      <c r="A80" s="70">
        <v>75</v>
      </c>
      <c r="B80" s="75" t="s">
        <v>23</v>
      </c>
      <c r="C80" s="73">
        <v>68</v>
      </c>
      <c r="D80" s="73">
        <v>71</v>
      </c>
      <c r="E80" s="73">
        <v>56</v>
      </c>
      <c r="F80" s="73">
        <v>59</v>
      </c>
      <c r="G80" s="74">
        <v>31</v>
      </c>
      <c r="H80" s="73">
        <v>48</v>
      </c>
      <c r="I80" s="73">
        <v>0</v>
      </c>
      <c r="J80" s="73">
        <v>0</v>
      </c>
      <c r="K80" s="73">
        <v>0</v>
      </c>
      <c r="L80" s="73">
        <v>0</v>
      </c>
      <c r="M80" s="73">
        <v>0</v>
      </c>
      <c r="N80" s="73">
        <v>0</v>
      </c>
      <c r="O80" s="73">
        <v>0</v>
      </c>
      <c r="P80" s="73">
        <v>0</v>
      </c>
    </row>
    <row r="81" spans="1:16" ht="16.5" customHeight="1">
      <c r="A81" s="123">
        <v>76</v>
      </c>
      <c r="B81" s="75" t="s">
        <v>157</v>
      </c>
      <c r="C81" s="73">
        <v>52</v>
      </c>
      <c r="D81" s="73">
        <v>30</v>
      </c>
      <c r="E81" s="73">
        <v>42</v>
      </c>
      <c r="F81" s="73">
        <v>60</v>
      </c>
      <c r="G81" s="74">
        <v>21</v>
      </c>
      <c r="H81" s="73">
        <v>43</v>
      </c>
      <c r="I81" s="73">
        <v>0</v>
      </c>
      <c r="J81" s="73">
        <v>0</v>
      </c>
      <c r="K81" s="73">
        <v>0</v>
      </c>
      <c r="L81" s="73">
        <v>0</v>
      </c>
      <c r="M81" s="73">
        <v>0</v>
      </c>
      <c r="N81" s="73">
        <v>0</v>
      </c>
      <c r="O81" s="73">
        <v>0</v>
      </c>
      <c r="P81" s="73">
        <v>0</v>
      </c>
    </row>
    <row r="82" spans="1:16" ht="16.5" customHeight="1" thickBot="1">
      <c r="A82" s="70">
        <v>77</v>
      </c>
      <c r="B82" s="75" t="s">
        <v>156</v>
      </c>
      <c r="C82" s="73">
        <v>66</v>
      </c>
      <c r="D82" s="73">
        <v>42</v>
      </c>
      <c r="E82" s="73">
        <v>34</v>
      </c>
      <c r="F82" s="73">
        <v>42</v>
      </c>
      <c r="G82" s="74">
        <v>42</v>
      </c>
      <c r="H82" s="73">
        <v>101</v>
      </c>
      <c r="I82" s="73">
        <v>0</v>
      </c>
      <c r="J82" s="73">
        <v>0</v>
      </c>
      <c r="K82" s="73">
        <v>0</v>
      </c>
      <c r="L82" s="73">
        <v>0</v>
      </c>
      <c r="M82" s="73">
        <v>0</v>
      </c>
      <c r="N82" s="73">
        <v>0</v>
      </c>
      <c r="O82" s="73">
        <v>0</v>
      </c>
      <c r="P82" s="73">
        <v>0</v>
      </c>
    </row>
    <row r="83" spans="1:16" s="71" customFormat="1" ht="18.75" customHeight="1">
      <c r="A83" s="72">
        <v>78</v>
      </c>
      <c r="B83" s="186" t="s">
        <v>155</v>
      </c>
      <c r="C83" s="185">
        <f t="shared" ref="C83:J83" si="1">SUM(C84:C100)</f>
        <v>470</v>
      </c>
      <c r="D83" s="185">
        <f t="shared" si="1"/>
        <v>730</v>
      </c>
      <c r="E83" s="185">
        <f t="shared" si="1"/>
        <v>813</v>
      </c>
      <c r="F83" s="185">
        <f t="shared" si="1"/>
        <v>849</v>
      </c>
      <c r="G83" s="185">
        <f t="shared" si="1"/>
        <v>380</v>
      </c>
      <c r="H83" s="185">
        <f t="shared" si="1"/>
        <v>1526</v>
      </c>
      <c r="I83" s="185">
        <f t="shared" si="1"/>
        <v>1326</v>
      </c>
      <c r="J83" s="185">
        <f t="shared" si="1"/>
        <v>644</v>
      </c>
      <c r="K83" s="185">
        <v>486</v>
      </c>
      <c r="L83" s="185">
        <f>SUM(L84:L100)</f>
        <v>925</v>
      </c>
      <c r="M83" s="3">
        <f ca="1">SUM(M83:M100)</f>
        <v>1185</v>
      </c>
      <c r="N83" s="185">
        <f>SUM(N84:N100)</f>
        <v>241</v>
      </c>
      <c r="O83" s="185">
        <f>SUM(O84:O100)</f>
        <v>0</v>
      </c>
      <c r="P83" s="185">
        <f>SUM(P84:P100)</f>
        <v>0</v>
      </c>
    </row>
    <row r="84" spans="1:16" ht="18.75" customHeight="1" thickBot="1">
      <c r="A84" s="70">
        <v>79</v>
      </c>
      <c r="B84" s="119" t="s">
        <v>154</v>
      </c>
      <c r="C84" s="4">
        <v>55</v>
      </c>
      <c r="D84" s="4">
        <v>141</v>
      </c>
      <c r="E84" s="4">
        <v>6</v>
      </c>
      <c r="F84" s="4">
        <v>34</v>
      </c>
      <c r="G84" s="4">
        <v>85</v>
      </c>
      <c r="H84" s="4">
        <v>178</v>
      </c>
      <c r="I84" s="4">
        <v>1051</v>
      </c>
      <c r="J84" s="4">
        <v>469</v>
      </c>
      <c r="K84" s="18">
        <v>486</v>
      </c>
      <c r="L84" s="4">
        <v>805</v>
      </c>
      <c r="M84" s="4">
        <v>1071</v>
      </c>
      <c r="N84" s="4">
        <v>83</v>
      </c>
      <c r="O84" s="4">
        <v>0</v>
      </c>
      <c r="P84" s="4">
        <v>0</v>
      </c>
    </row>
    <row r="85" spans="1:16" ht="18.75" customHeight="1">
      <c r="A85" s="123">
        <v>80</v>
      </c>
      <c r="B85" s="119" t="s">
        <v>153</v>
      </c>
      <c r="C85" s="4">
        <v>25</v>
      </c>
      <c r="D85" s="4">
        <v>28</v>
      </c>
      <c r="E85" s="4">
        <v>16</v>
      </c>
      <c r="F85" s="4">
        <v>22</v>
      </c>
      <c r="G85" s="18">
        <v>4</v>
      </c>
      <c r="H85" s="4">
        <v>75</v>
      </c>
      <c r="I85" s="4">
        <v>7</v>
      </c>
      <c r="J85" s="4">
        <v>0</v>
      </c>
      <c r="K85" s="4">
        <v>0</v>
      </c>
      <c r="L85" s="4">
        <v>0</v>
      </c>
      <c r="M85" s="4">
        <v>0</v>
      </c>
      <c r="N85" s="4">
        <v>20</v>
      </c>
      <c r="O85" s="4">
        <v>0</v>
      </c>
      <c r="P85" s="4">
        <v>0</v>
      </c>
    </row>
    <row r="86" spans="1:16" ht="18.75" customHeight="1" thickBot="1">
      <c r="A86" s="70">
        <v>81</v>
      </c>
      <c r="B86" s="119" t="s">
        <v>152</v>
      </c>
      <c r="C86" s="4">
        <v>36</v>
      </c>
      <c r="D86" s="4">
        <v>45</v>
      </c>
      <c r="E86" s="4">
        <v>27</v>
      </c>
      <c r="F86" s="4">
        <v>38</v>
      </c>
      <c r="G86" s="4">
        <v>14</v>
      </c>
      <c r="H86" s="4">
        <v>58</v>
      </c>
      <c r="I86" s="4">
        <v>31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</row>
    <row r="87" spans="1:16" ht="18.75" customHeight="1">
      <c r="A87" s="123">
        <v>82</v>
      </c>
      <c r="B87" s="15" t="s">
        <v>151</v>
      </c>
      <c r="C87" s="4">
        <v>35</v>
      </c>
      <c r="D87" s="4">
        <v>64</v>
      </c>
      <c r="E87" s="4">
        <v>15</v>
      </c>
      <c r="F87" s="4">
        <v>10</v>
      </c>
      <c r="G87" s="4">
        <v>0</v>
      </c>
      <c r="H87" s="4">
        <v>94</v>
      </c>
      <c r="I87" s="4">
        <v>52</v>
      </c>
      <c r="J87" s="4">
        <v>0</v>
      </c>
      <c r="K87" s="18">
        <v>0</v>
      </c>
      <c r="L87" s="18">
        <v>0</v>
      </c>
      <c r="M87" s="18">
        <v>0</v>
      </c>
      <c r="N87" s="4">
        <v>0</v>
      </c>
      <c r="O87" s="4">
        <v>0</v>
      </c>
      <c r="P87" s="4">
        <v>0</v>
      </c>
    </row>
    <row r="88" spans="1:16" ht="18.75" customHeight="1" thickBot="1">
      <c r="A88" s="70">
        <v>83</v>
      </c>
      <c r="B88" s="119" t="s">
        <v>150</v>
      </c>
      <c r="C88" s="4">
        <v>32</v>
      </c>
      <c r="D88" s="4">
        <v>23</v>
      </c>
      <c r="E88" s="4">
        <v>41</v>
      </c>
      <c r="F88" s="4">
        <v>27</v>
      </c>
      <c r="G88" s="4">
        <v>0</v>
      </c>
      <c r="H88" s="4">
        <v>304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</row>
    <row r="89" spans="1:16" ht="18.75" customHeight="1">
      <c r="A89" s="123">
        <v>84</v>
      </c>
      <c r="B89" s="119" t="s">
        <v>149</v>
      </c>
      <c r="C89" s="4">
        <v>20</v>
      </c>
      <c r="D89" s="4">
        <v>26</v>
      </c>
      <c r="E89" s="4">
        <v>55</v>
      </c>
      <c r="F89" s="4">
        <v>42</v>
      </c>
      <c r="G89" s="18">
        <v>6</v>
      </c>
      <c r="H89" s="4">
        <v>135</v>
      </c>
      <c r="I89" s="4">
        <v>16</v>
      </c>
      <c r="J89" s="4">
        <v>16</v>
      </c>
      <c r="K89" s="4">
        <v>0</v>
      </c>
      <c r="L89" s="4">
        <v>0</v>
      </c>
      <c r="M89" s="4">
        <v>0</v>
      </c>
      <c r="N89" s="4">
        <v>23</v>
      </c>
      <c r="O89" s="4">
        <v>0</v>
      </c>
      <c r="P89" s="4">
        <v>0</v>
      </c>
    </row>
    <row r="90" spans="1:16" ht="18.75" customHeight="1" thickBot="1">
      <c r="A90" s="70">
        <v>85</v>
      </c>
      <c r="B90" s="119" t="s">
        <v>148</v>
      </c>
      <c r="C90" s="4">
        <v>37</v>
      </c>
      <c r="D90" s="4">
        <v>27</v>
      </c>
      <c r="E90" s="4">
        <v>9</v>
      </c>
      <c r="F90" s="4">
        <v>10</v>
      </c>
      <c r="G90" s="4">
        <v>8</v>
      </c>
      <c r="H90" s="4">
        <v>68</v>
      </c>
      <c r="I90" s="4">
        <v>13</v>
      </c>
      <c r="J90" s="4">
        <v>13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</row>
    <row r="91" spans="1:16" ht="18.75" customHeight="1">
      <c r="A91" s="123">
        <v>86</v>
      </c>
      <c r="B91" s="119" t="s">
        <v>147</v>
      </c>
      <c r="C91" s="4">
        <v>30</v>
      </c>
      <c r="D91" s="4">
        <v>35</v>
      </c>
      <c r="E91" s="4">
        <v>115</v>
      </c>
      <c r="F91" s="4">
        <v>228</v>
      </c>
      <c r="G91" s="4">
        <v>0</v>
      </c>
      <c r="H91" s="4">
        <v>60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</row>
    <row r="92" spans="1:16" ht="18.75" customHeight="1" thickBot="1">
      <c r="A92" s="70">
        <v>87</v>
      </c>
      <c r="B92" s="119" t="s">
        <v>146</v>
      </c>
      <c r="C92" s="4">
        <v>10</v>
      </c>
      <c r="D92" s="4">
        <v>12</v>
      </c>
      <c r="E92" s="4">
        <v>45</v>
      </c>
      <c r="F92" s="4">
        <v>102</v>
      </c>
      <c r="G92" s="4">
        <v>24</v>
      </c>
      <c r="H92" s="4">
        <v>32</v>
      </c>
      <c r="I92" s="4">
        <v>4</v>
      </c>
      <c r="J92" s="4">
        <v>4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</row>
    <row r="93" spans="1:16" ht="18.75" customHeight="1">
      <c r="A93" s="123">
        <v>88</v>
      </c>
      <c r="B93" s="119" t="s">
        <v>145</v>
      </c>
      <c r="C93" s="4">
        <v>32</v>
      </c>
      <c r="D93" s="4">
        <v>39</v>
      </c>
      <c r="E93" s="4">
        <v>220</v>
      </c>
      <c r="F93" s="4">
        <v>110</v>
      </c>
      <c r="G93" s="4">
        <v>129</v>
      </c>
      <c r="H93" s="4">
        <v>6</v>
      </c>
      <c r="I93" s="4">
        <v>5</v>
      </c>
      <c r="J93" s="4">
        <v>5</v>
      </c>
      <c r="K93" s="4">
        <v>0</v>
      </c>
      <c r="L93" s="4">
        <v>26</v>
      </c>
      <c r="M93" s="4">
        <v>26</v>
      </c>
      <c r="N93" s="4">
        <v>26</v>
      </c>
      <c r="O93" s="4">
        <v>0</v>
      </c>
      <c r="P93" s="4">
        <v>0</v>
      </c>
    </row>
    <row r="94" spans="1:16" ht="18.75" customHeight="1" thickBot="1">
      <c r="A94" s="70">
        <v>89</v>
      </c>
      <c r="B94" s="119" t="s">
        <v>144</v>
      </c>
      <c r="C94" s="4">
        <v>46</v>
      </c>
      <c r="D94" s="4">
        <v>101</v>
      </c>
      <c r="E94" s="4">
        <v>42</v>
      </c>
      <c r="F94" s="4">
        <v>100</v>
      </c>
      <c r="G94" s="4">
        <v>2</v>
      </c>
      <c r="H94" s="4">
        <v>25</v>
      </c>
      <c r="I94" s="4">
        <v>15</v>
      </c>
      <c r="J94" s="4">
        <v>15</v>
      </c>
      <c r="K94" s="4">
        <v>0</v>
      </c>
      <c r="L94" s="4">
        <v>42</v>
      </c>
      <c r="M94" s="4">
        <v>42</v>
      </c>
      <c r="N94" s="4">
        <v>42</v>
      </c>
      <c r="O94" s="4">
        <v>0</v>
      </c>
      <c r="P94" s="4">
        <v>0</v>
      </c>
    </row>
    <row r="95" spans="1:16" ht="18.75" customHeight="1">
      <c r="A95" s="123">
        <v>90</v>
      </c>
      <c r="B95" s="119" t="s">
        <v>31</v>
      </c>
      <c r="C95" s="4">
        <v>38</v>
      </c>
      <c r="D95" s="4">
        <v>13</v>
      </c>
      <c r="E95" s="4">
        <v>113</v>
      </c>
      <c r="F95" s="4">
        <v>14</v>
      </c>
      <c r="G95" s="4">
        <v>57</v>
      </c>
      <c r="H95" s="4">
        <v>61</v>
      </c>
      <c r="I95" s="4">
        <v>15</v>
      </c>
      <c r="J95" s="4">
        <v>7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</row>
    <row r="96" spans="1:16" ht="18.75" customHeight="1" thickBot="1">
      <c r="A96" s="70">
        <v>91</v>
      </c>
      <c r="B96" s="119" t="s">
        <v>143</v>
      </c>
      <c r="C96" s="4">
        <v>6</v>
      </c>
      <c r="D96" s="4">
        <v>44</v>
      </c>
      <c r="E96" s="4">
        <v>58</v>
      </c>
      <c r="F96" s="4">
        <v>0</v>
      </c>
      <c r="G96" s="4">
        <v>0</v>
      </c>
      <c r="H96" s="4">
        <v>56</v>
      </c>
      <c r="I96" s="4">
        <v>13</v>
      </c>
      <c r="J96" s="4">
        <v>8</v>
      </c>
      <c r="K96" s="4">
        <v>0</v>
      </c>
      <c r="L96" s="4">
        <v>11</v>
      </c>
      <c r="M96" s="4">
        <v>14</v>
      </c>
      <c r="N96" s="4">
        <v>17</v>
      </c>
      <c r="O96" s="4">
        <v>0</v>
      </c>
      <c r="P96" s="4">
        <v>0</v>
      </c>
    </row>
    <row r="97" spans="1:16" ht="18.75" customHeight="1">
      <c r="A97" s="123">
        <v>92</v>
      </c>
      <c r="B97" s="119" t="s">
        <v>142</v>
      </c>
      <c r="C97" s="4">
        <v>27</v>
      </c>
      <c r="D97" s="4">
        <v>35</v>
      </c>
      <c r="E97" s="4">
        <v>21</v>
      </c>
      <c r="F97" s="4">
        <v>57</v>
      </c>
      <c r="G97" s="4">
        <v>9</v>
      </c>
      <c r="H97" s="4">
        <v>72</v>
      </c>
      <c r="I97" s="4">
        <v>8</v>
      </c>
      <c r="J97" s="4">
        <v>8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</row>
    <row r="98" spans="1:16" ht="18.75" customHeight="1" thickBot="1">
      <c r="A98" s="70">
        <v>93</v>
      </c>
      <c r="B98" s="119" t="s">
        <v>141</v>
      </c>
      <c r="C98" s="4">
        <v>15</v>
      </c>
      <c r="D98" s="4">
        <v>42</v>
      </c>
      <c r="E98" s="4">
        <v>30</v>
      </c>
      <c r="F98" s="4">
        <v>45</v>
      </c>
      <c r="G98" s="4">
        <v>2</v>
      </c>
      <c r="H98" s="4">
        <v>95</v>
      </c>
      <c r="I98" s="4">
        <v>19</v>
      </c>
      <c r="J98" s="4">
        <v>19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</row>
    <row r="99" spans="1:16" ht="18.75" customHeight="1">
      <c r="A99" s="123">
        <v>94</v>
      </c>
      <c r="B99" s="119" t="s">
        <v>140</v>
      </c>
      <c r="C99" s="4">
        <v>8</v>
      </c>
      <c r="D99" s="4">
        <v>18</v>
      </c>
      <c r="E99" s="4">
        <v>0</v>
      </c>
      <c r="F99" s="4">
        <v>10</v>
      </c>
      <c r="G99" s="4">
        <v>40</v>
      </c>
      <c r="H99" s="4">
        <v>159</v>
      </c>
      <c r="I99" s="4">
        <v>62</v>
      </c>
      <c r="J99" s="4">
        <v>60</v>
      </c>
      <c r="K99" s="4">
        <v>0</v>
      </c>
      <c r="L99" s="4">
        <v>0</v>
      </c>
      <c r="M99" s="4">
        <v>0</v>
      </c>
      <c r="N99" s="4">
        <v>14</v>
      </c>
      <c r="O99" s="4">
        <v>0</v>
      </c>
      <c r="P99" s="4">
        <v>0</v>
      </c>
    </row>
    <row r="100" spans="1:16" ht="18.75" customHeight="1">
      <c r="A100" s="23">
        <v>95</v>
      </c>
      <c r="B100" s="119" t="s">
        <v>139</v>
      </c>
      <c r="C100" s="4">
        <v>18</v>
      </c>
      <c r="D100" s="4">
        <v>37</v>
      </c>
      <c r="E100" s="4">
        <v>0</v>
      </c>
      <c r="F100" s="4">
        <v>0</v>
      </c>
      <c r="G100" s="4">
        <v>0</v>
      </c>
      <c r="H100" s="4">
        <v>48</v>
      </c>
      <c r="I100" s="4">
        <v>15</v>
      </c>
      <c r="J100" s="4">
        <v>20</v>
      </c>
      <c r="K100" s="4">
        <v>0</v>
      </c>
      <c r="L100" s="4">
        <v>41</v>
      </c>
      <c r="M100" s="4">
        <v>32</v>
      </c>
      <c r="N100" s="4">
        <v>16</v>
      </c>
      <c r="O100" s="4">
        <v>0</v>
      </c>
      <c r="P100" s="4">
        <v>0</v>
      </c>
    </row>
    <row r="101" spans="1:16">
      <c r="A101" s="119"/>
      <c r="B101" s="119" t="s">
        <v>983</v>
      </c>
      <c r="C101" s="119">
        <f>C5+C22+C35+C70+C83</f>
        <v>3277</v>
      </c>
      <c r="D101" s="119">
        <f>D5+D22+D35+D70+D83</f>
        <v>2980</v>
      </c>
      <c r="E101" s="119">
        <f>E5+E22+E35+E70+E83</f>
        <v>4421</v>
      </c>
      <c r="F101" s="119">
        <f>F5+F22+F35+F70+F83</f>
        <v>3995</v>
      </c>
      <c r="G101" s="119">
        <f>G5+G22+42+38+649+G83</f>
        <v>1225</v>
      </c>
      <c r="H101" s="119">
        <f>H5+H22+H35+H70+H83</f>
        <v>7099</v>
      </c>
      <c r="I101" s="119">
        <f>I83+I70+I35+I22+I5</f>
        <v>3475</v>
      </c>
      <c r="J101" s="119">
        <f>J83+J70+J35+J22+J5</f>
        <v>2014</v>
      </c>
      <c r="K101" s="119">
        <f>K83+724+117+K35+K22+K5</f>
        <v>3381</v>
      </c>
      <c r="L101" s="119">
        <f>L83+L70+L35+L22+L5</f>
        <v>3959</v>
      </c>
      <c r="M101" s="119">
        <f>1185+1326+490+431+559</f>
        <v>3991</v>
      </c>
      <c r="N101" s="119">
        <f>N83+N70+N35+N22+N5</f>
        <v>438</v>
      </c>
      <c r="O101" s="119">
        <f>O83+O70+O35+O22+O5</f>
        <v>20</v>
      </c>
      <c r="P101" s="119">
        <f>P83+P70+P35+P22+P5</f>
        <v>9</v>
      </c>
    </row>
    <row r="102" spans="1:16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</row>
    <row r="103" spans="1:16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</row>
    <row r="104" spans="1:16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</row>
    <row r="105" spans="1:16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</row>
    <row r="106" spans="1:16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</row>
    <row r="107" spans="1:16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</row>
    <row r="108" spans="1:16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</row>
    <row r="109" spans="1:16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</row>
    <row r="110" spans="1:16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</row>
    <row r="111" spans="1:16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</row>
    <row r="112" spans="1:16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</row>
    <row r="113" spans="1:16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</row>
    <row r="114" spans="1:16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</row>
    <row r="115" spans="1:16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</row>
    <row r="116" spans="1:16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</row>
    <row r="117" spans="1:16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</row>
    <row r="118" spans="1:16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</row>
    <row r="119" spans="1:16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</row>
    <row r="120" spans="1:16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</row>
    <row r="121" spans="1:16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</row>
    <row r="122" spans="1:16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</row>
    <row r="123" spans="1:16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</row>
    <row r="124" spans="1:16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</row>
    <row r="125" spans="1:16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</row>
    <row r="126" spans="1:16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</row>
    <row r="127" spans="1:16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</row>
    <row r="128" spans="1:16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</row>
    <row r="129" spans="1:16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</row>
    <row r="130" spans="1:16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</row>
    <row r="131" spans="1:16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</row>
    <row r="132" spans="1:16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</row>
    <row r="133" spans="1:16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</row>
    <row r="134" spans="1:16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</row>
    <row r="135" spans="1:16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</row>
    <row r="136" spans="1:16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</row>
    <row r="137" spans="1:16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</row>
    <row r="138" spans="1:16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</row>
    <row r="139" spans="1:16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</row>
    <row r="140" spans="1:16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</row>
    <row r="141" spans="1:16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</row>
    <row r="142" spans="1:16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</row>
    <row r="143" spans="1:16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</row>
    <row r="144" spans="1:16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</row>
    <row r="145" spans="1:16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</row>
    <row r="146" spans="1:16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</row>
    <row r="147" spans="1:16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</row>
    <row r="148" spans="1:16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</row>
    <row r="149" spans="1:16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</row>
    <row r="150" spans="1:16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</row>
    <row r="151" spans="1:16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</row>
    <row r="152" spans="1:16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</row>
    <row r="153" spans="1:16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</row>
    <row r="154" spans="1:16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</row>
    <row r="155" spans="1:16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</row>
    <row r="156" spans="1:16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</row>
    <row r="157" spans="1:16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</row>
    <row r="158" spans="1:16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</row>
    <row r="159" spans="1:16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</row>
    <row r="160" spans="1:16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</row>
    <row r="161" spans="1:16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</row>
    <row r="162" spans="1:16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</row>
    <row r="163" spans="1:16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</row>
    <row r="164" spans="1:16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</row>
    <row r="165" spans="1:16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</row>
    <row r="166" spans="1:16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</row>
    <row r="167" spans="1:16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</row>
    <row r="168" spans="1:16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</row>
    <row r="169" spans="1:16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</row>
    <row r="170" spans="1:16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</row>
    <row r="171" spans="1:16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</row>
    <row r="172" spans="1:16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</row>
    <row r="173" spans="1:16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</row>
    <row r="174" spans="1:16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</row>
    <row r="175" spans="1:16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</row>
    <row r="176" spans="1:16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</row>
    <row r="177" spans="1:16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</row>
    <row r="178" spans="1:16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</row>
    <row r="179" spans="1:16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</row>
    <row r="180" spans="1:16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</row>
    <row r="181" spans="1:16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</row>
    <row r="182" spans="1:16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</row>
    <row r="183" spans="1:16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</row>
    <row r="184" spans="1:16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</row>
    <row r="185" spans="1:16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</row>
    <row r="186" spans="1:16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</row>
    <row r="187" spans="1:16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</row>
    <row r="188" spans="1:16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</row>
    <row r="189" spans="1:16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</row>
    <row r="190" spans="1:16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</row>
    <row r="191" spans="1:16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</row>
    <row r="192" spans="1:16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</row>
    <row r="193" spans="1:16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</row>
    <row r="194" spans="1:16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</row>
    <row r="195" spans="1:16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</row>
    <row r="196" spans="1:16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</row>
    <row r="197" spans="1:16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</row>
    <row r="198" spans="1:16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</row>
    <row r="199" spans="1:16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</row>
    <row r="200" spans="1:16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</row>
    <row r="201" spans="1:16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</row>
    <row r="202" spans="1:16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</row>
    <row r="203" spans="1:16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</row>
    <row r="204" spans="1:16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</row>
    <row r="205" spans="1:16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</row>
    <row r="206" spans="1:16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</row>
    <row r="207" spans="1:16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</row>
    <row r="208" spans="1:16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</row>
    <row r="209" spans="1:16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</row>
    <row r="210" spans="1:16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</row>
    <row r="211" spans="1:16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</row>
    <row r="212" spans="1:16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</row>
    <row r="213" spans="1:16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</row>
    <row r="214" spans="1:16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</row>
    <row r="215" spans="1:16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</row>
    <row r="216" spans="1:16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</row>
    <row r="217" spans="1:16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</row>
    <row r="218" spans="1:16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</row>
    <row r="219" spans="1:16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</row>
    <row r="220" spans="1:16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</row>
    <row r="221" spans="1:16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</row>
    <row r="222" spans="1:16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</row>
    <row r="223" spans="1:16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</row>
    <row r="224" spans="1:16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</row>
    <row r="225" spans="1:16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</row>
    <row r="226" spans="1:16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</row>
    <row r="227" spans="1:16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</row>
    <row r="228" spans="1:16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</row>
    <row r="229" spans="1:16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</row>
    <row r="230" spans="1:16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</row>
    <row r="231" spans="1:16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</row>
    <row r="232" spans="1:16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</row>
    <row r="233" spans="1:16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</row>
    <row r="234" spans="1:16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</row>
    <row r="235" spans="1:16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</row>
    <row r="236" spans="1:16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</row>
    <row r="237" spans="1:16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</row>
    <row r="238" spans="1:16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</row>
    <row r="239" spans="1:16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</row>
    <row r="240" spans="1:16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</row>
    <row r="241" spans="1:16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</row>
    <row r="242" spans="1:16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</row>
    <row r="243" spans="1:16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</row>
    <row r="244" spans="1:16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</row>
    <row r="245" spans="1:16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</row>
    <row r="246" spans="1:16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</row>
    <row r="247" spans="1:16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</row>
    <row r="248" spans="1:16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</row>
    <row r="249" spans="1:16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</row>
    <row r="250" spans="1:16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</row>
    <row r="251" spans="1:16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</row>
    <row r="252" spans="1:16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</row>
    <row r="253" spans="1:16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</row>
    <row r="254" spans="1:16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</row>
    <row r="255" spans="1:16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</row>
    <row r="256" spans="1:16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</row>
    <row r="257" spans="1:16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</row>
    <row r="258" spans="1:16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</row>
    <row r="259" spans="1:16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</row>
    <row r="260" spans="1:16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</row>
    <row r="261" spans="1:16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</row>
    <row r="262" spans="1:16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</row>
    <row r="263" spans="1:16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</row>
    <row r="264" spans="1:16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</row>
    <row r="265" spans="1:16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</row>
    <row r="266" spans="1:16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</row>
    <row r="267" spans="1:16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</row>
    <row r="268" spans="1:16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</row>
    <row r="269" spans="1:16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</row>
    <row r="270" spans="1:16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</row>
    <row r="271" spans="1:16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</row>
    <row r="272" spans="1:16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</row>
    <row r="273" spans="1:16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</row>
    <row r="274" spans="1:16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</row>
    <row r="275" spans="1:16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</row>
    <row r="276" spans="1:16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</row>
    <row r="277" spans="1:16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</row>
    <row r="278" spans="1:16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</row>
    <row r="279" spans="1:16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</row>
    <row r="280" spans="1:16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</row>
    <row r="281" spans="1:16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</row>
    <row r="282" spans="1:16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</row>
    <row r="283" spans="1:16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</row>
    <row r="284" spans="1:16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</row>
    <row r="285" spans="1:16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</row>
    <row r="286" spans="1:16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</row>
    <row r="287" spans="1:16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</row>
    <row r="288" spans="1:16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</row>
    <row r="289" spans="1:16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</row>
    <row r="290" spans="1:16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</row>
    <row r="291" spans="1:16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</row>
    <row r="292" spans="1:16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</row>
    <row r="293" spans="1:16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</row>
    <row r="294" spans="1:16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</row>
    <row r="295" spans="1:16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</row>
    <row r="296" spans="1:16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</row>
    <row r="297" spans="1:16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</row>
    <row r="298" spans="1:16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</row>
    <row r="299" spans="1:16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</row>
    <row r="300" spans="1:16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</row>
    <row r="301" spans="1:16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</row>
    <row r="302" spans="1:16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</row>
    <row r="303" spans="1:16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</row>
    <row r="304" spans="1:16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</row>
    <row r="305" spans="1:16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</row>
    <row r="306" spans="1:16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</row>
    <row r="307" spans="1:16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</row>
    <row r="308" spans="1:16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</row>
    <row r="309" spans="1:16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</row>
    <row r="310" spans="1:16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</row>
    <row r="311" spans="1:16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</row>
    <row r="312" spans="1:16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</row>
    <row r="313" spans="1:16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</row>
    <row r="314" spans="1:16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</row>
    <row r="315" spans="1:16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</row>
    <row r="316" spans="1:16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</row>
    <row r="317" spans="1:16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</row>
    <row r="318" spans="1:16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</row>
    <row r="319" spans="1:16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</row>
    <row r="320" spans="1:16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</row>
    <row r="321" spans="1:16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</row>
    <row r="322" spans="1:16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</row>
    <row r="323" spans="1:16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</row>
    <row r="324" spans="1:16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</row>
    <row r="325" spans="1:16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</row>
    <row r="326" spans="1:16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</row>
    <row r="327" spans="1:16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</row>
    <row r="328" spans="1:16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</row>
    <row r="329" spans="1:16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</row>
    <row r="330" spans="1:16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</row>
    <row r="331" spans="1:16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</row>
    <row r="332" spans="1:16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</row>
    <row r="333" spans="1:16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</row>
    <row r="334" spans="1:16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</row>
    <row r="335" spans="1:16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</row>
    <row r="336" spans="1:16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</row>
    <row r="337" spans="1:16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</row>
    <row r="338" spans="1:16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</row>
    <row r="339" spans="1:16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</row>
    <row r="340" spans="1:16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</row>
    <row r="341" spans="1:16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</row>
    <row r="342" spans="1:16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</row>
    <row r="343" spans="1:16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</row>
    <row r="344" spans="1:16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</row>
    <row r="345" spans="1:16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</row>
    <row r="346" spans="1:16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</row>
    <row r="347" spans="1:16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</row>
    <row r="348" spans="1:16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</row>
    <row r="349" spans="1:16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</row>
    <row r="350" spans="1:16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</row>
    <row r="351" spans="1:16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</row>
    <row r="352" spans="1:16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</row>
    <row r="353" spans="1:16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</row>
    <row r="354" spans="1:16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</row>
    <row r="355" spans="1:16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</row>
    <row r="356" spans="1:16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</row>
    <row r="357" spans="1:16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</row>
    <row r="358" spans="1:16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</row>
    <row r="359" spans="1:16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</row>
    <row r="360" spans="1:16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</row>
    <row r="361" spans="1:16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</row>
    <row r="362" spans="1:16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</row>
    <row r="363" spans="1:16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</row>
    <row r="364" spans="1:16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</row>
    <row r="365" spans="1:16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</row>
    <row r="366" spans="1:16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</row>
    <row r="367" spans="1:16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</row>
    <row r="368" spans="1:16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</row>
    <row r="369" spans="1:16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</row>
    <row r="370" spans="1:16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</row>
    <row r="371" spans="1:16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</row>
    <row r="372" spans="1:16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</row>
    <row r="373" spans="1:16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</row>
    <row r="374" spans="1:16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</row>
    <row r="375" spans="1:16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</row>
    <row r="376" spans="1:16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</row>
    <row r="377" spans="1:16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</row>
    <row r="378" spans="1:16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</row>
    <row r="379" spans="1:16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</row>
    <row r="380" spans="1:16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</row>
    <row r="381" spans="1:16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</row>
    <row r="382" spans="1:16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</row>
    <row r="383" spans="1:16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</row>
    <row r="384" spans="1:16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</row>
    <row r="385" spans="1:16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</row>
    <row r="386" spans="1:16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</row>
    <row r="387" spans="1:16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</row>
    <row r="388" spans="1:16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</row>
    <row r="389" spans="1:16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</row>
    <row r="390" spans="1:16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</row>
    <row r="391" spans="1:16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</row>
    <row r="392" spans="1:16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</row>
    <row r="393" spans="1:16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</row>
    <row r="394" spans="1:16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</row>
    <row r="395" spans="1:16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</row>
    <row r="396" spans="1:16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</row>
    <row r="397" spans="1:16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</row>
    <row r="398" spans="1:16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</row>
    <row r="399" spans="1:16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</row>
    <row r="400" spans="1:16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</row>
    <row r="401" spans="1:16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</row>
    <row r="402" spans="1:16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</row>
    <row r="403" spans="1:16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</row>
    <row r="404" spans="1:16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</row>
    <row r="405" spans="1:16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</row>
    <row r="406" spans="1:16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</row>
    <row r="407" spans="1:16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</row>
    <row r="408" spans="1:16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</row>
    <row r="409" spans="1:16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</row>
    <row r="410" spans="1:16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</row>
    <row r="411" spans="1:16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</row>
    <row r="412" spans="1:16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</row>
    <row r="413" spans="1:16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</row>
    <row r="414" spans="1:16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</row>
    <row r="415" spans="1:16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</row>
    <row r="416" spans="1:16"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</row>
    <row r="417" spans="2:16"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</row>
    <row r="418" spans="2:16"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</row>
    <row r="419" spans="2:16"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</row>
    <row r="420" spans="2:16"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</row>
    <row r="421" spans="2:16"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</row>
    <row r="422" spans="2:16"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</row>
    <row r="423" spans="2:16"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</row>
    <row r="424" spans="2:16"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</row>
    <row r="425" spans="2:16"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</row>
    <row r="426" spans="2:16"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</row>
    <row r="427" spans="2:16"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</row>
    <row r="428" spans="2:16"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</row>
    <row r="429" spans="2:16"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</row>
    <row r="430" spans="2:16"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</row>
    <row r="431" spans="2:16"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</row>
    <row r="432" spans="2:16"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</row>
    <row r="433" spans="2:16"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</row>
    <row r="434" spans="2:16"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</row>
    <row r="435" spans="2:16"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</row>
    <row r="436" spans="2:16"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</row>
    <row r="437" spans="2:16"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</row>
    <row r="438" spans="2:16"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</row>
    <row r="439" spans="2:16"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</row>
  </sheetData>
  <mergeCells count="2">
    <mergeCell ref="A1:P1"/>
    <mergeCell ref="A2:P2"/>
  </mergeCells>
  <printOptions horizontalCentered="1"/>
  <pageMargins left="0.19685039370078741" right="0.19685039370078741" top="0.39370078740157483" bottom="0.19685039370078741" header="0" footer="0"/>
  <pageSetup paperSize="9"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BEC7-3BCE-4271-A70F-350F77CE4D4E}">
  <sheetPr>
    <pageSetUpPr fitToPage="1"/>
  </sheetPr>
  <dimension ref="A1:P158"/>
  <sheetViews>
    <sheetView zoomScale="80" zoomScaleNormal="80" workbookViewId="0">
      <selection activeCell="C154" sqref="C154:P154"/>
    </sheetView>
  </sheetViews>
  <sheetFormatPr defaultRowHeight="17.25"/>
  <cols>
    <col min="1" max="1" width="4.42578125" style="237" customWidth="1"/>
    <col min="2" max="2" width="25.85546875" style="237" customWidth="1"/>
    <col min="3" max="7" width="8.7109375" style="237" customWidth="1"/>
    <col min="8" max="8" width="10.7109375" style="237" customWidth="1"/>
    <col min="9" max="10" width="8.7109375" style="237" customWidth="1"/>
    <col min="11" max="11" width="13.5703125" style="237" customWidth="1"/>
    <col min="12" max="12" width="8.7109375" style="237" customWidth="1"/>
    <col min="13" max="13" width="7.7109375" style="237" customWidth="1"/>
    <col min="14" max="14" width="9.85546875" style="237" customWidth="1"/>
    <col min="15" max="15" width="8.7109375" style="237" customWidth="1"/>
    <col min="16" max="16" width="13.85546875" style="237" customWidth="1"/>
    <col min="17" max="16384" width="9.140625" style="237"/>
  </cols>
  <sheetData>
    <row r="1" spans="1:16" ht="64.5" customHeight="1">
      <c r="A1" s="400" t="s">
        <v>620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</row>
    <row r="2" spans="1:16" ht="28.5" customHeight="1">
      <c r="A2" s="402" t="s">
        <v>619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ht="164.25" customHeight="1">
      <c r="A3" s="257" t="s">
        <v>0</v>
      </c>
      <c r="B3" s="257" t="s">
        <v>1</v>
      </c>
      <c r="C3" s="257" t="s">
        <v>3</v>
      </c>
      <c r="D3" s="257" t="s">
        <v>4</v>
      </c>
      <c r="E3" s="257" t="s">
        <v>8</v>
      </c>
      <c r="F3" s="257" t="s">
        <v>6</v>
      </c>
      <c r="G3" s="257" t="s">
        <v>9</v>
      </c>
      <c r="H3" s="257" t="s">
        <v>5</v>
      </c>
      <c r="I3" s="257" t="s">
        <v>10</v>
      </c>
      <c r="J3" s="257" t="s">
        <v>11</v>
      </c>
      <c r="K3" s="257" t="s">
        <v>12</v>
      </c>
      <c r="L3" s="257" t="s">
        <v>13</v>
      </c>
      <c r="M3" s="257" t="s">
        <v>14</v>
      </c>
      <c r="N3" s="257" t="s">
        <v>7</v>
      </c>
      <c r="O3" s="257" t="s">
        <v>15</v>
      </c>
      <c r="P3" s="257" t="s">
        <v>2</v>
      </c>
    </row>
    <row r="4" spans="1:16" s="256" customFormat="1" ht="21" customHeight="1">
      <c r="A4" s="239">
        <v>1</v>
      </c>
      <c r="B4" s="239">
        <v>2</v>
      </c>
      <c r="C4" s="239">
        <v>3</v>
      </c>
      <c r="D4" s="239">
        <v>4</v>
      </c>
      <c r="E4" s="239">
        <v>5</v>
      </c>
      <c r="F4" s="239">
        <v>6</v>
      </c>
      <c r="G4" s="239">
        <v>7</v>
      </c>
      <c r="H4" s="239">
        <v>8</v>
      </c>
      <c r="I4" s="239">
        <v>9</v>
      </c>
      <c r="J4" s="239">
        <v>10</v>
      </c>
      <c r="K4" s="239">
        <v>11</v>
      </c>
      <c r="L4" s="239">
        <v>12</v>
      </c>
      <c r="M4" s="239">
        <v>13</v>
      </c>
      <c r="N4" s="239">
        <v>14</v>
      </c>
      <c r="O4" s="239">
        <v>15</v>
      </c>
      <c r="P4" s="239">
        <v>16</v>
      </c>
    </row>
    <row r="5" spans="1:16" ht="21" customHeight="1">
      <c r="A5" s="8">
        <v>1</v>
      </c>
      <c r="B5" s="8" t="s">
        <v>618</v>
      </c>
      <c r="C5" s="240">
        <v>125</v>
      </c>
      <c r="D5" s="240">
        <v>93</v>
      </c>
      <c r="E5" s="83">
        <v>0</v>
      </c>
      <c r="F5" s="83">
        <v>0</v>
      </c>
      <c r="G5" s="240">
        <v>0</v>
      </c>
      <c r="H5" s="240">
        <v>409</v>
      </c>
      <c r="I5" s="240">
        <v>2577</v>
      </c>
      <c r="J5" s="240">
        <v>526</v>
      </c>
      <c r="K5" s="240">
        <v>666</v>
      </c>
      <c r="L5" s="240">
        <v>5070</v>
      </c>
      <c r="M5" s="240">
        <v>2843</v>
      </c>
      <c r="N5" s="83">
        <v>0</v>
      </c>
      <c r="O5" s="83">
        <v>0</v>
      </c>
      <c r="P5" s="241">
        <v>2</v>
      </c>
    </row>
    <row r="6" spans="1:16" ht="21" customHeight="1">
      <c r="A6" s="242">
        <v>1</v>
      </c>
      <c r="B6" s="242" t="s">
        <v>617</v>
      </c>
      <c r="C6" s="241">
        <v>67</v>
      </c>
      <c r="D6" s="241">
        <v>4</v>
      </c>
      <c r="E6" s="241">
        <v>0</v>
      </c>
      <c r="F6" s="241">
        <v>8</v>
      </c>
      <c r="G6" s="240">
        <v>8</v>
      </c>
      <c r="H6" s="241">
        <v>57</v>
      </c>
      <c r="I6" s="240">
        <v>41</v>
      </c>
      <c r="J6" s="240">
        <v>19</v>
      </c>
      <c r="K6" s="83">
        <v>0</v>
      </c>
      <c r="L6" s="83">
        <v>0</v>
      </c>
      <c r="M6" s="83">
        <v>0</v>
      </c>
      <c r="N6" s="240">
        <v>107</v>
      </c>
      <c r="O6" s="83">
        <v>0</v>
      </c>
      <c r="P6" s="83">
        <v>0</v>
      </c>
    </row>
    <row r="7" spans="1:16" ht="21" customHeight="1">
      <c r="A7" s="242">
        <v>2</v>
      </c>
      <c r="B7" s="242" t="s">
        <v>616</v>
      </c>
      <c r="C7" s="241">
        <v>53</v>
      </c>
      <c r="D7" s="241">
        <v>3</v>
      </c>
      <c r="E7" s="241">
        <v>103</v>
      </c>
      <c r="F7" s="241">
        <v>35</v>
      </c>
      <c r="G7" s="241">
        <v>3</v>
      </c>
      <c r="H7" s="241">
        <v>37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240">
        <v>94</v>
      </c>
      <c r="O7" s="83">
        <v>0</v>
      </c>
      <c r="P7" s="83">
        <v>0</v>
      </c>
    </row>
    <row r="8" spans="1:16" ht="21" customHeight="1">
      <c r="A8" s="242">
        <v>3</v>
      </c>
      <c r="B8" s="242" t="s">
        <v>32</v>
      </c>
      <c r="C8" s="241">
        <v>36</v>
      </c>
      <c r="D8" s="241">
        <v>6</v>
      </c>
      <c r="E8" s="241">
        <v>8</v>
      </c>
      <c r="F8" s="241">
        <v>3</v>
      </c>
      <c r="G8" s="241">
        <v>2</v>
      </c>
      <c r="H8" s="241">
        <v>73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240">
        <v>55</v>
      </c>
      <c r="O8" s="83">
        <v>0</v>
      </c>
      <c r="P8" s="83">
        <v>0</v>
      </c>
    </row>
    <row r="9" spans="1:16" ht="20.100000000000001" customHeight="1">
      <c r="A9" s="239">
        <v>2</v>
      </c>
      <c r="B9" s="239" t="s">
        <v>615</v>
      </c>
      <c r="C9" s="83">
        <v>114</v>
      </c>
      <c r="D9" s="83">
        <v>74</v>
      </c>
      <c r="E9" s="83">
        <v>289</v>
      </c>
      <c r="F9" s="83">
        <v>252</v>
      </c>
      <c r="G9" s="83">
        <v>0</v>
      </c>
      <c r="H9" s="83">
        <v>414</v>
      </c>
      <c r="I9" s="83">
        <v>558</v>
      </c>
      <c r="J9" s="83">
        <v>70</v>
      </c>
      <c r="K9" s="83">
        <v>416</v>
      </c>
      <c r="L9" s="83">
        <v>1065</v>
      </c>
      <c r="M9" s="83">
        <v>1051</v>
      </c>
      <c r="N9" s="83">
        <v>0</v>
      </c>
      <c r="O9" s="83">
        <v>3</v>
      </c>
      <c r="P9" s="83">
        <v>2</v>
      </c>
    </row>
    <row r="10" spans="1:16" ht="20.100000000000001" customHeight="1">
      <c r="A10" s="128">
        <v>1</v>
      </c>
      <c r="B10" s="128" t="s">
        <v>614</v>
      </c>
      <c r="C10" s="83">
        <v>78</v>
      </c>
      <c r="D10" s="83">
        <v>3</v>
      </c>
      <c r="E10" s="83">
        <v>35</v>
      </c>
      <c r="F10" s="83">
        <v>20</v>
      </c>
      <c r="G10" s="83">
        <v>2</v>
      </c>
      <c r="H10" s="83">
        <v>51</v>
      </c>
      <c r="I10" s="83">
        <v>5</v>
      </c>
      <c r="J10" s="83">
        <v>5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</row>
    <row r="11" spans="1:16" ht="20.100000000000001" customHeight="1">
      <c r="A11" s="128">
        <v>2</v>
      </c>
      <c r="B11" s="128" t="s">
        <v>613</v>
      </c>
      <c r="C11" s="83">
        <v>4</v>
      </c>
      <c r="D11" s="83">
        <v>1</v>
      </c>
      <c r="E11" s="83">
        <v>16</v>
      </c>
      <c r="F11" s="83">
        <v>17</v>
      </c>
      <c r="G11" s="83">
        <v>1</v>
      </c>
      <c r="H11" s="83">
        <v>31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2</v>
      </c>
      <c r="O11" s="83">
        <v>0</v>
      </c>
      <c r="P11" s="83">
        <v>0</v>
      </c>
    </row>
    <row r="12" spans="1:16" ht="20.100000000000001" customHeight="1">
      <c r="A12" s="128">
        <v>3</v>
      </c>
      <c r="B12" s="128" t="s">
        <v>612</v>
      </c>
      <c r="C12" s="83">
        <v>0</v>
      </c>
      <c r="D12" s="83">
        <v>0</v>
      </c>
      <c r="E12" s="83">
        <v>2</v>
      </c>
      <c r="F12" s="83">
        <v>5</v>
      </c>
      <c r="G12" s="83">
        <v>0</v>
      </c>
      <c r="H12" s="83">
        <v>4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1</v>
      </c>
      <c r="O12" s="83">
        <v>0</v>
      </c>
      <c r="P12" s="83">
        <v>0</v>
      </c>
    </row>
    <row r="13" spans="1:16" ht="20.100000000000001" customHeight="1">
      <c r="A13" s="128">
        <v>4</v>
      </c>
      <c r="B13" s="128" t="s">
        <v>19</v>
      </c>
      <c r="C13" s="83">
        <v>14</v>
      </c>
      <c r="D13" s="83">
        <v>10</v>
      </c>
      <c r="E13" s="83">
        <v>32</v>
      </c>
      <c r="F13" s="83">
        <v>14</v>
      </c>
      <c r="G13" s="83">
        <v>0</v>
      </c>
      <c r="H13" s="83">
        <v>7</v>
      </c>
      <c r="I13" s="83">
        <v>2</v>
      </c>
      <c r="J13" s="83">
        <v>2</v>
      </c>
      <c r="K13" s="83">
        <v>0</v>
      </c>
      <c r="L13" s="83">
        <v>0</v>
      </c>
      <c r="M13" s="83">
        <v>0</v>
      </c>
      <c r="N13" s="83">
        <v>1</v>
      </c>
      <c r="O13" s="83">
        <v>0</v>
      </c>
      <c r="P13" s="83">
        <v>1</v>
      </c>
    </row>
    <row r="14" spans="1:16" ht="20.100000000000001" customHeight="1">
      <c r="A14" s="128">
        <v>5</v>
      </c>
      <c r="B14" s="128" t="s">
        <v>611</v>
      </c>
      <c r="C14" s="83">
        <v>2</v>
      </c>
      <c r="D14" s="83">
        <v>1</v>
      </c>
      <c r="E14" s="83">
        <v>8</v>
      </c>
      <c r="F14" s="83">
        <v>33</v>
      </c>
      <c r="G14" s="83">
        <v>2</v>
      </c>
      <c r="H14" s="83">
        <v>14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1</v>
      </c>
      <c r="O14" s="83">
        <v>0</v>
      </c>
      <c r="P14" s="83">
        <v>0</v>
      </c>
    </row>
    <row r="15" spans="1:16" ht="20.100000000000001" customHeight="1">
      <c r="A15" s="128">
        <v>6</v>
      </c>
      <c r="B15" s="128" t="s">
        <v>610</v>
      </c>
      <c r="C15" s="83">
        <v>10</v>
      </c>
      <c r="D15" s="83">
        <v>8</v>
      </c>
      <c r="E15" s="83">
        <v>15</v>
      </c>
      <c r="F15" s="83">
        <v>7</v>
      </c>
      <c r="G15" s="83">
        <v>0</v>
      </c>
      <c r="H15" s="83">
        <v>21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1</v>
      </c>
      <c r="O15" s="83">
        <v>0</v>
      </c>
      <c r="P15" s="83">
        <v>0</v>
      </c>
    </row>
    <row r="16" spans="1:16" ht="20.100000000000001" customHeight="1">
      <c r="A16" s="128">
        <v>7</v>
      </c>
      <c r="B16" s="128" t="s">
        <v>609</v>
      </c>
      <c r="C16" s="83">
        <v>2</v>
      </c>
      <c r="D16" s="83">
        <v>0</v>
      </c>
      <c r="E16" s="83">
        <v>11</v>
      </c>
      <c r="F16" s="83">
        <v>7</v>
      </c>
      <c r="G16" s="83">
        <v>0</v>
      </c>
      <c r="H16" s="83">
        <v>3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3</v>
      </c>
      <c r="O16" s="83">
        <v>0</v>
      </c>
      <c r="P16" s="83">
        <v>0</v>
      </c>
    </row>
    <row r="17" spans="1:16" ht="20.100000000000001" customHeight="1">
      <c r="A17" s="128">
        <v>8</v>
      </c>
      <c r="B17" s="128" t="s">
        <v>608</v>
      </c>
      <c r="C17" s="83">
        <v>2</v>
      </c>
      <c r="D17" s="83">
        <v>2</v>
      </c>
      <c r="E17" s="83">
        <v>2</v>
      </c>
      <c r="F17" s="83">
        <v>11</v>
      </c>
      <c r="G17" s="83">
        <v>0</v>
      </c>
      <c r="H17" s="83">
        <v>11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  <c r="N17" s="83">
        <v>1</v>
      </c>
      <c r="O17" s="83">
        <v>0</v>
      </c>
      <c r="P17" s="83">
        <v>0</v>
      </c>
    </row>
    <row r="18" spans="1:16" ht="30" hidden="1" customHeight="1">
      <c r="A18" s="412" t="s">
        <v>607</v>
      </c>
      <c r="B18" s="412"/>
      <c r="C18" s="62"/>
      <c r="D18" s="62"/>
      <c r="E18" s="62"/>
      <c r="F18" s="62"/>
      <c r="G18" s="62"/>
      <c r="H18" s="83"/>
      <c r="I18" s="83"/>
      <c r="J18" s="83"/>
      <c r="K18" s="83">
        <v>0</v>
      </c>
      <c r="L18" s="83">
        <v>0</v>
      </c>
      <c r="M18" s="83">
        <v>0</v>
      </c>
      <c r="N18" s="83"/>
      <c r="O18" s="83"/>
      <c r="P18" s="62"/>
    </row>
    <row r="19" spans="1:16" ht="20.100000000000001" hidden="1" customHeight="1">
      <c r="A19" s="128">
        <v>1</v>
      </c>
      <c r="B19" s="128" t="s">
        <v>606</v>
      </c>
      <c r="C19" s="62"/>
      <c r="D19" s="62"/>
      <c r="E19" s="62"/>
      <c r="F19" s="62"/>
      <c r="G19" s="62"/>
      <c r="H19" s="62"/>
      <c r="I19" s="62"/>
      <c r="J19" s="83"/>
      <c r="K19" s="83"/>
      <c r="L19" s="83"/>
      <c r="M19" s="83"/>
      <c r="N19" s="62"/>
      <c r="O19" s="62"/>
      <c r="P19" s="62"/>
    </row>
    <row r="20" spans="1:16" ht="20.100000000000001" hidden="1" customHeight="1">
      <c r="A20" s="128">
        <v>2</v>
      </c>
      <c r="B20" s="128" t="s">
        <v>605</v>
      </c>
      <c r="C20" s="62"/>
      <c r="D20" s="62"/>
      <c r="E20" s="62"/>
      <c r="F20" s="62"/>
      <c r="G20" s="62"/>
      <c r="H20" s="62"/>
      <c r="I20" s="62"/>
      <c r="J20" s="83"/>
      <c r="K20" s="83">
        <v>0</v>
      </c>
      <c r="L20" s="83">
        <v>0</v>
      </c>
      <c r="M20" s="83">
        <v>0</v>
      </c>
      <c r="N20" s="62"/>
      <c r="O20" s="62"/>
      <c r="P20" s="62"/>
    </row>
    <row r="21" spans="1:16" ht="20.100000000000001" hidden="1" customHeight="1">
      <c r="A21" s="128">
        <v>3</v>
      </c>
      <c r="B21" s="128" t="s">
        <v>604</v>
      </c>
      <c r="C21" s="62"/>
      <c r="D21" s="62"/>
      <c r="E21" s="62"/>
      <c r="F21" s="62"/>
      <c r="G21" s="62"/>
      <c r="H21" s="62"/>
      <c r="I21" s="62"/>
      <c r="J21" s="83"/>
      <c r="K21" s="83"/>
      <c r="L21" s="83"/>
      <c r="M21" s="83"/>
      <c r="N21" s="62"/>
      <c r="O21" s="62"/>
      <c r="P21" s="62"/>
    </row>
    <row r="22" spans="1:16" ht="20.100000000000001" hidden="1" customHeight="1" thickBot="1">
      <c r="A22" s="128">
        <v>4</v>
      </c>
      <c r="B22" s="128" t="s">
        <v>603</v>
      </c>
      <c r="C22" s="62"/>
      <c r="D22" s="62"/>
      <c r="E22" s="62"/>
      <c r="F22" s="62"/>
      <c r="G22" s="62"/>
      <c r="H22" s="62"/>
      <c r="I22" s="62"/>
      <c r="J22" s="83"/>
      <c r="K22" s="83">
        <v>0</v>
      </c>
      <c r="L22" s="83">
        <v>0</v>
      </c>
      <c r="M22" s="83">
        <v>0</v>
      </c>
      <c r="N22" s="62"/>
      <c r="O22" s="62"/>
      <c r="P22" s="62"/>
    </row>
    <row r="23" spans="1:16" hidden="1">
      <c r="A23" s="128"/>
      <c r="B23" s="128"/>
      <c r="C23" s="62"/>
      <c r="D23" s="62"/>
      <c r="E23" s="62"/>
      <c r="F23" s="62"/>
      <c r="G23" s="62"/>
      <c r="H23" s="62"/>
      <c r="I23" s="62"/>
      <c r="J23" s="62"/>
      <c r="K23" s="83"/>
      <c r="L23" s="83"/>
      <c r="M23" s="83"/>
      <c r="N23" s="62"/>
      <c r="O23" s="62"/>
      <c r="P23" s="62"/>
    </row>
    <row r="24" spans="1:16" hidden="1">
      <c r="A24" s="128">
        <v>10</v>
      </c>
      <c r="B24" s="128" t="s">
        <v>602</v>
      </c>
      <c r="C24" s="62"/>
      <c r="D24" s="62"/>
      <c r="E24" s="62"/>
      <c r="F24" s="62"/>
      <c r="G24" s="62"/>
      <c r="H24" s="62"/>
      <c r="I24" s="62"/>
      <c r="J24" s="62"/>
      <c r="K24" s="83">
        <v>0</v>
      </c>
      <c r="L24" s="83">
        <v>0</v>
      </c>
      <c r="M24" s="83">
        <v>0</v>
      </c>
      <c r="N24" s="62"/>
      <c r="O24" s="62"/>
      <c r="P24" s="62"/>
    </row>
    <row r="25" spans="1:16" hidden="1">
      <c r="A25" s="128">
        <v>11</v>
      </c>
      <c r="B25" s="128" t="s">
        <v>601</v>
      </c>
      <c r="C25" s="62"/>
      <c r="D25" s="62"/>
      <c r="E25" s="62"/>
      <c r="F25" s="62"/>
      <c r="G25" s="62"/>
      <c r="H25" s="62"/>
      <c r="I25" s="62"/>
      <c r="J25" s="62"/>
      <c r="K25" s="83"/>
      <c r="L25" s="83"/>
      <c r="M25" s="83"/>
      <c r="N25" s="62"/>
      <c r="O25" s="62"/>
      <c r="P25" s="62"/>
    </row>
    <row r="26" spans="1:16" hidden="1">
      <c r="A26" s="128">
        <v>12</v>
      </c>
      <c r="B26" s="128" t="s">
        <v>600</v>
      </c>
      <c r="C26" s="62"/>
      <c r="D26" s="62"/>
      <c r="E26" s="62"/>
      <c r="F26" s="62"/>
      <c r="G26" s="62"/>
      <c r="H26" s="62"/>
      <c r="I26" s="62"/>
      <c r="J26" s="62"/>
      <c r="K26" s="83">
        <v>0</v>
      </c>
      <c r="L26" s="83">
        <v>0</v>
      </c>
      <c r="M26" s="83">
        <v>0</v>
      </c>
      <c r="N26" s="62"/>
      <c r="O26" s="62"/>
      <c r="P26" s="62"/>
    </row>
    <row r="27" spans="1:16" hidden="1">
      <c r="A27" s="128">
        <v>13</v>
      </c>
      <c r="B27" s="128" t="s">
        <v>599</v>
      </c>
      <c r="C27" s="62"/>
      <c r="D27" s="62"/>
      <c r="E27" s="62"/>
      <c r="F27" s="62"/>
      <c r="G27" s="62"/>
      <c r="H27" s="62"/>
      <c r="I27" s="62"/>
      <c r="J27" s="62"/>
      <c r="K27" s="83"/>
      <c r="L27" s="83"/>
      <c r="M27" s="83"/>
      <c r="N27" s="62"/>
      <c r="O27" s="62"/>
      <c r="P27" s="62"/>
    </row>
    <row r="28" spans="1:16" hidden="1">
      <c r="A28" s="128">
        <v>14</v>
      </c>
      <c r="B28" s="128" t="s">
        <v>598</v>
      </c>
      <c r="C28" s="62"/>
      <c r="D28" s="62"/>
      <c r="E28" s="62"/>
      <c r="F28" s="62"/>
      <c r="G28" s="62"/>
      <c r="H28" s="62"/>
      <c r="I28" s="62"/>
      <c r="J28" s="62"/>
      <c r="K28" s="83">
        <v>0</v>
      </c>
      <c r="L28" s="83">
        <v>0</v>
      </c>
      <c r="M28" s="83">
        <v>0</v>
      </c>
      <c r="N28" s="62"/>
      <c r="O28" s="62"/>
      <c r="P28" s="62"/>
    </row>
    <row r="29" spans="1:16" hidden="1">
      <c r="A29" s="128">
        <v>15</v>
      </c>
      <c r="B29" s="128" t="s">
        <v>597</v>
      </c>
      <c r="C29" s="62"/>
      <c r="D29" s="62"/>
      <c r="E29" s="62"/>
      <c r="F29" s="62"/>
      <c r="G29" s="62"/>
      <c r="H29" s="62"/>
      <c r="I29" s="62"/>
      <c r="J29" s="62"/>
      <c r="K29" s="83"/>
      <c r="L29" s="83"/>
      <c r="M29" s="83"/>
      <c r="N29" s="62"/>
      <c r="O29" s="62"/>
      <c r="P29" s="62"/>
    </row>
    <row r="30" spans="1:16" hidden="1">
      <c r="A30" s="128">
        <v>16</v>
      </c>
      <c r="B30" s="128" t="s">
        <v>596</v>
      </c>
      <c r="C30" s="62"/>
      <c r="D30" s="62"/>
      <c r="E30" s="62"/>
      <c r="F30" s="62"/>
      <c r="G30" s="62"/>
      <c r="H30" s="62"/>
      <c r="I30" s="62"/>
      <c r="J30" s="62"/>
      <c r="K30" s="83">
        <v>0</v>
      </c>
      <c r="L30" s="83">
        <v>0</v>
      </c>
      <c r="M30" s="83">
        <v>0</v>
      </c>
      <c r="N30" s="62"/>
      <c r="O30" s="62"/>
      <c r="P30" s="62"/>
    </row>
    <row r="31" spans="1:16" hidden="1">
      <c r="A31" s="128">
        <v>17</v>
      </c>
      <c r="B31" s="128" t="s">
        <v>595</v>
      </c>
      <c r="C31" s="62"/>
      <c r="D31" s="62"/>
      <c r="E31" s="62"/>
      <c r="F31" s="62"/>
      <c r="G31" s="62"/>
      <c r="H31" s="62"/>
      <c r="I31" s="62"/>
      <c r="J31" s="62"/>
      <c r="K31" s="83"/>
      <c r="L31" s="83"/>
      <c r="M31" s="83"/>
      <c r="N31" s="62"/>
      <c r="O31" s="62"/>
      <c r="P31" s="62"/>
    </row>
    <row r="32" spans="1:16" hidden="1">
      <c r="A32" s="128">
        <v>18</v>
      </c>
      <c r="B32" s="128" t="s">
        <v>594</v>
      </c>
      <c r="C32" s="62"/>
      <c r="D32" s="62"/>
      <c r="E32" s="62"/>
      <c r="F32" s="62"/>
      <c r="G32" s="62"/>
      <c r="H32" s="62"/>
      <c r="I32" s="62"/>
      <c r="J32" s="62"/>
      <c r="K32" s="83">
        <v>0</v>
      </c>
      <c r="L32" s="83">
        <v>0</v>
      </c>
      <c r="M32" s="83">
        <v>0</v>
      </c>
      <c r="N32" s="62"/>
      <c r="O32" s="62"/>
      <c r="P32" s="62"/>
    </row>
    <row r="33" spans="1:16" hidden="1">
      <c r="A33" s="128">
        <v>19</v>
      </c>
      <c r="B33" s="128" t="s">
        <v>593</v>
      </c>
      <c r="C33" s="62"/>
      <c r="D33" s="62"/>
      <c r="E33" s="62"/>
      <c r="F33" s="62"/>
      <c r="G33" s="62"/>
      <c r="H33" s="62"/>
      <c r="I33" s="62"/>
      <c r="J33" s="62"/>
      <c r="K33" s="83"/>
      <c r="L33" s="83"/>
      <c r="M33" s="83"/>
      <c r="N33" s="62"/>
      <c r="O33" s="62"/>
      <c r="P33" s="62"/>
    </row>
    <row r="34" spans="1:16" hidden="1">
      <c r="A34" s="128">
        <v>20</v>
      </c>
      <c r="B34" s="128" t="s">
        <v>592</v>
      </c>
      <c r="C34" s="62"/>
      <c r="D34" s="62"/>
      <c r="E34" s="62"/>
      <c r="F34" s="62"/>
      <c r="G34" s="62"/>
      <c r="H34" s="62"/>
      <c r="I34" s="62"/>
      <c r="J34" s="62"/>
      <c r="K34" s="83">
        <v>0</v>
      </c>
      <c r="L34" s="83">
        <v>0</v>
      </c>
      <c r="M34" s="83">
        <v>0</v>
      </c>
      <c r="N34" s="62"/>
      <c r="O34" s="62"/>
      <c r="P34" s="62"/>
    </row>
    <row r="35" spans="1:16" hidden="1">
      <c r="A35" s="128">
        <v>21</v>
      </c>
      <c r="B35" s="128" t="s">
        <v>18</v>
      </c>
      <c r="C35" s="62"/>
      <c r="D35" s="62"/>
      <c r="E35" s="62"/>
      <c r="F35" s="62"/>
      <c r="G35" s="62"/>
      <c r="H35" s="62"/>
      <c r="I35" s="62"/>
      <c r="J35" s="62"/>
      <c r="K35" s="83"/>
      <c r="L35" s="83"/>
      <c r="M35" s="83"/>
      <c r="N35" s="62"/>
      <c r="O35" s="62"/>
      <c r="P35" s="62"/>
    </row>
    <row r="36" spans="1:16" hidden="1">
      <c r="A36" s="128">
        <v>1</v>
      </c>
      <c r="B36" s="128" t="s">
        <v>602</v>
      </c>
      <c r="C36" s="83"/>
      <c r="D36" s="83"/>
      <c r="E36" s="83"/>
      <c r="F36" s="83"/>
      <c r="G36" s="83"/>
      <c r="H36" s="83"/>
      <c r="I36" s="83"/>
      <c r="J36" s="83"/>
      <c r="K36" s="83">
        <v>0</v>
      </c>
      <c r="L36" s="83">
        <v>0</v>
      </c>
      <c r="M36" s="83">
        <v>0</v>
      </c>
      <c r="N36" s="83"/>
      <c r="O36" s="83"/>
      <c r="P36" s="83"/>
    </row>
    <row r="37" spans="1:16" hidden="1">
      <c r="A37" s="128">
        <v>2</v>
      </c>
      <c r="B37" s="128" t="s">
        <v>601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</row>
    <row r="38" spans="1:16" hidden="1">
      <c r="A38" s="128">
        <v>3</v>
      </c>
      <c r="B38" s="128" t="s">
        <v>600</v>
      </c>
      <c r="C38" s="83"/>
      <c r="D38" s="83"/>
      <c r="E38" s="83"/>
      <c r="F38" s="83"/>
      <c r="G38" s="83"/>
      <c r="H38" s="83"/>
      <c r="I38" s="83"/>
      <c r="J38" s="83"/>
      <c r="K38" s="83">
        <v>0</v>
      </c>
      <c r="L38" s="83">
        <v>0</v>
      </c>
      <c r="M38" s="83">
        <v>0</v>
      </c>
      <c r="N38" s="83"/>
      <c r="O38" s="83"/>
      <c r="P38" s="83"/>
    </row>
    <row r="39" spans="1:16" hidden="1">
      <c r="A39" s="128">
        <v>4</v>
      </c>
      <c r="B39" s="128" t="s">
        <v>599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</row>
    <row r="40" spans="1:16" hidden="1">
      <c r="A40" s="128">
        <v>5</v>
      </c>
      <c r="B40" s="128" t="s">
        <v>598</v>
      </c>
      <c r="C40" s="83"/>
      <c r="D40" s="83"/>
      <c r="E40" s="83"/>
      <c r="F40" s="83"/>
      <c r="G40" s="83"/>
      <c r="H40" s="83"/>
      <c r="I40" s="83"/>
      <c r="J40" s="83"/>
      <c r="K40" s="83">
        <v>0</v>
      </c>
      <c r="L40" s="83">
        <v>0</v>
      </c>
      <c r="M40" s="83">
        <v>0</v>
      </c>
      <c r="N40" s="83"/>
      <c r="O40" s="83"/>
      <c r="P40" s="83"/>
    </row>
    <row r="41" spans="1:16" hidden="1">
      <c r="A41" s="128">
        <v>6</v>
      </c>
      <c r="B41" s="128" t="s">
        <v>597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</row>
    <row r="42" spans="1:16" hidden="1">
      <c r="A42" s="128">
        <v>7</v>
      </c>
      <c r="B42" s="128" t="s">
        <v>596</v>
      </c>
      <c r="C42" s="83"/>
      <c r="D42" s="83"/>
      <c r="E42" s="83"/>
      <c r="F42" s="83"/>
      <c r="G42" s="83"/>
      <c r="H42" s="83"/>
      <c r="I42" s="83"/>
      <c r="J42" s="83"/>
      <c r="K42" s="83">
        <v>0</v>
      </c>
      <c r="L42" s="83">
        <v>0</v>
      </c>
      <c r="M42" s="83">
        <v>0</v>
      </c>
      <c r="N42" s="83"/>
      <c r="O42" s="83"/>
      <c r="P42" s="83"/>
    </row>
    <row r="43" spans="1:16" hidden="1">
      <c r="A43" s="128">
        <v>8</v>
      </c>
      <c r="B43" s="128" t="s">
        <v>595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</row>
    <row r="44" spans="1:16" hidden="1">
      <c r="A44" s="128">
        <v>9</v>
      </c>
      <c r="B44" s="128" t="s">
        <v>594</v>
      </c>
      <c r="C44" s="83"/>
      <c r="D44" s="83"/>
      <c r="E44" s="83"/>
      <c r="F44" s="83"/>
      <c r="G44" s="83"/>
      <c r="H44" s="83"/>
      <c r="I44" s="83"/>
      <c r="J44" s="83"/>
      <c r="K44" s="83">
        <v>0</v>
      </c>
      <c r="L44" s="83">
        <v>0</v>
      </c>
      <c r="M44" s="83">
        <v>0</v>
      </c>
      <c r="N44" s="83"/>
      <c r="O44" s="83"/>
      <c r="P44" s="83"/>
    </row>
    <row r="45" spans="1:16" hidden="1">
      <c r="A45" s="128"/>
      <c r="B45" s="128" t="s">
        <v>593</v>
      </c>
      <c r="C45" s="62"/>
      <c r="D45" s="62"/>
      <c r="E45" s="62"/>
      <c r="F45" s="62"/>
      <c r="G45" s="62"/>
      <c r="H45" s="62"/>
      <c r="I45" s="62"/>
      <c r="J45" s="62"/>
      <c r="K45" s="83"/>
      <c r="L45" s="83"/>
      <c r="M45" s="83"/>
      <c r="N45" s="62"/>
      <c r="O45" s="62"/>
      <c r="P45" s="62"/>
    </row>
    <row r="46" spans="1:16" hidden="1">
      <c r="A46" s="128"/>
      <c r="B46" s="128" t="s">
        <v>592</v>
      </c>
      <c r="C46" s="62"/>
      <c r="D46" s="62"/>
      <c r="E46" s="62"/>
      <c r="F46" s="62"/>
      <c r="G46" s="62"/>
      <c r="H46" s="62"/>
      <c r="I46" s="62"/>
      <c r="J46" s="62"/>
      <c r="K46" s="83">
        <v>0</v>
      </c>
      <c r="L46" s="83">
        <v>0</v>
      </c>
      <c r="M46" s="83">
        <v>0</v>
      </c>
      <c r="N46" s="62"/>
      <c r="O46" s="62"/>
      <c r="P46" s="62"/>
    </row>
    <row r="47" spans="1:16" hidden="1">
      <c r="A47" s="128"/>
      <c r="B47" s="128" t="s">
        <v>18</v>
      </c>
      <c r="C47" s="62"/>
      <c r="D47" s="62"/>
      <c r="E47" s="62"/>
      <c r="F47" s="62"/>
      <c r="G47" s="62"/>
      <c r="H47" s="62"/>
      <c r="I47" s="62"/>
      <c r="J47" s="62"/>
      <c r="K47" s="83"/>
      <c r="L47" s="83"/>
      <c r="M47" s="83"/>
      <c r="N47" s="62"/>
      <c r="O47" s="62"/>
      <c r="P47" s="62"/>
    </row>
    <row r="48" spans="1:16" ht="20.100000000000001" customHeight="1">
      <c r="A48" s="128">
        <v>9</v>
      </c>
      <c r="B48" s="128" t="s">
        <v>602</v>
      </c>
      <c r="C48" s="83">
        <v>89</v>
      </c>
      <c r="D48" s="83">
        <v>32</v>
      </c>
      <c r="E48" s="83">
        <v>116</v>
      </c>
      <c r="F48" s="83">
        <v>66</v>
      </c>
      <c r="G48" s="83">
        <v>0</v>
      </c>
      <c r="H48" s="83">
        <v>102</v>
      </c>
      <c r="I48" s="246">
        <v>62</v>
      </c>
      <c r="J48" s="83">
        <v>40</v>
      </c>
      <c r="K48" s="83">
        <v>0</v>
      </c>
      <c r="L48" s="83">
        <v>0</v>
      </c>
      <c r="M48" s="83">
        <v>0</v>
      </c>
      <c r="N48" s="83">
        <v>3</v>
      </c>
      <c r="O48" s="83">
        <v>0</v>
      </c>
      <c r="P48" s="83">
        <v>0</v>
      </c>
    </row>
    <row r="49" spans="1:16" ht="20.100000000000001" customHeight="1">
      <c r="A49" s="128">
        <v>10</v>
      </c>
      <c r="B49" s="128" t="s">
        <v>601</v>
      </c>
      <c r="C49" s="83">
        <v>6</v>
      </c>
      <c r="D49" s="83">
        <v>2</v>
      </c>
      <c r="E49" s="83">
        <v>18</v>
      </c>
      <c r="F49" s="83">
        <v>20</v>
      </c>
      <c r="G49" s="83">
        <v>0</v>
      </c>
      <c r="H49" s="83">
        <v>2</v>
      </c>
      <c r="I49" s="83">
        <v>0</v>
      </c>
      <c r="J49" s="83">
        <v>0</v>
      </c>
      <c r="K49" s="83">
        <v>0</v>
      </c>
      <c r="L49" s="83">
        <v>0</v>
      </c>
      <c r="M49" s="83">
        <v>0</v>
      </c>
      <c r="N49" s="83">
        <v>0</v>
      </c>
      <c r="O49" s="83">
        <v>0</v>
      </c>
      <c r="P49" s="83">
        <v>0</v>
      </c>
    </row>
    <row r="50" spans="1:16" ht="20.100000000000001" customHeight="1">
      <c r="A50" s="128">
        <v>11</v>
      </c>
      <c r="B50" s="128" t="s">
        <v>600</v>
      </c>
      <c r="C50" s="83">
        <v>4</v>
      </c>
      <c r="D50" s="83">
        <v>4</v>
      </c>
      <c r="E50" s="83">
        <v>10</v>
      </c>
      <c r="F50" s="83">
        <v>150</v>
      </c>
      <c r="G50" s="83">
        <v>0</v>
      </c>
      <c r="H50" s="83">
        <v>51</v>
      </c>
      <c r="I50" s="83">
        <v>11</v>
      </c>
      <c r="J50" s="83">
        <v>9</v>
      </c>
      <c r="K50" s="83">
        <v>0</v>
      </c>
      <c r="L50" s="83">
        <v>0</v>
      </c>
      <c r="M50" s="83">
        <v>0</v>
      </c>
      <c r="N50" s="83">
        <v>2</v>
      </c>
      <c r="O50" s="83">
        <v>0</v>
      </c>
      <c r="P50" s="83">
        <v>1</v>
      </c>
    </row>
    <row r="51" spans="1:16" ht="20.100000000000001" customHeight="1">
      <c r="A51" s="128">
        <v>12</v>
      </c>
      <c r="B51" s="128" t="s">
        <v>599</v>
      </c>
      <c r="C51" s="83">
        <v>3</v>
      </c>
      <c r="D51" s="83">
        <v>0</v>
      </c>
      <c r="E51" s="83">
        <v>1</v>
      </c>
      <c r="F51" s="83">
        <v>6</v>
      </c>
      <c r="G51" s="83">
        <v>0</v>
      </c>
      <c r="H51" s="83">
        <v>1</v>
      </c>
      <c r="I51" s="83">
        <v>0</v>
      </c>
      <c r="J51" s="83">
        <v>0</v>
      </c>
      <c r="K51" s="83">
        <v>0</v>
      </c>
      <c r="L51" s="83">
        <v>0</v>
      </c>
      <c r="M51" s="83">
        <v>0</v>
      </c>
      <c r="N51" s="83">
        <v>3</v>
      </c>
      <c r="O51" s="83">
        <v>0</v>
      </c>
      <c r="P51" s="83">
        <v>0</v>
      </c>
    </row>
    <row r="52" spans="1:16" ht="20.100000000000001" customHeight="1">
      <c r="A52" s="128">
        <v>13</v>
      </c>
      <c r="B52" s="128" t="s">
        <v>598</v>
      </c>
      <c r="C52" s="83">
        <v>15</v>
      </c>
      <c r="D52" s="83">
        <v>10</v>
      </c>
      <c r="E52" s="83">
        <v>26</v>
      </c>
      <c r="F52" s="83">
        <v>107</v>
      </c>
      <c r="G52" s="83">
        <v>3</v>
      </c>
      <c r="H52" s="83">
        <v>31</v>
      </c>
      <c r="I52" s="246">
        <v>18</v>
      </c>
      <c r="J52" s="83">
        <v>18</v>
      </c>
      <c r="K52" s="83">
        <v>0</v>
      </c>
      <c r="L52" s="83">
        <v>0</v>
      </c>
      <c r="M52" s="83">
        <v>0</v>
      </c>
      <c r="N52" s="83">
        <v>1</v>
      </c>
      <c r="O52" s="83">
        <v>0</v>
      </c>
      <c r="P52" s="83">
        <v>0</v>
      </c>
    </row>
    <row r="53" spans="1:16" ht="20.100000000000001" customHeight="1">
      <c r="A53" s="128">
        <v>14</v>
      </c>
      <c r="B53" s="128" t="s">
        <v>597</v>
      </c>
      <c r="C53" s="83">
        <v>0</v>
      </c>
      <c r="D53" s="83">
        <v>3</v>
      </c>
      <c r="E53" s="83">
        <v>4</v>
      </c>
      <c r="F53" s="83">
        <v>96</v>
      </c>
      <c r="G53" s="83">
        <v>0</v>
      </c>
      <c r="H53" s="83">
        <v>8</v>
      </c>
      <c r="I53" s="83">
        <v>0</v>
      </c>
      <c r="J53" s="83">
        <v>0</v>
      </c>
      <c r="K53" s="83">
        <v>0</v>
      </c>
      <c r="L53" s="83">
        <v>0</v>
      </c>
      <c r="M53" s="83">
        <v>0</v>
      </c>
      <c r="N53" s="83">
        <v>1</v>
      </c>
      <c r="O53" s="83">
        <v>0</v>
      </c>
      <c r="P53" s="83">
        <v>0</v>
      </c>
    </row>
    <row r="54" spans="1:16" ht="20.100000000000001" customHeight="1">
      <c r="A54" s="128">
        <v>15</v>
      </c>
      <c r="B54" s="128" t="s">
        <v>596</v>
      </c>
      <c r="C54" s="83">
        <v>15</v>
      </c>
      <c r="D54" s="83">
        <v>0</v>
      </c>
      <c r="E54" s="83">
        <v>8</v>
      </c>
      <c r="F54" s="83">
        <v>54</v>
      </c>
      <c r="G54" s="83">
        <v>0</v>
      </c>
      <c r="H54" s="83">
        <v>6</v>
      </c>
      <c r="I54" s="83">
        <v>0</v>
      </c>
      <c r="J54" s="83">
        <v>0</v>
      </c>
      <c r="K54" s="83">
        <v>0</v>
      </c>
      <c r="L54" s="83">
        <v>0</v>
      </c>
      <c r="M54" s="83">
        <v>0</v>
      </c>
      <c r="N54" s="83">
        <v>1</v>
      </c>
      <c r="O54" s="83">
        <v>0</v>
      </c>
      <c r="P54" s="83">
        <v>0</v>
      </c>
    </row>
    <row r="55" spans="1:16" ht="20.100000000000001" customHeight="1">
      <c r="A55" s="128">
        <v>16</v>
      </c>
      <c r="B55" s="128" t="s">
        <v>595</v>
      </c>
      <c r="C55" s="83">
        <v>1</v>
      </c>
      <c r="D55" s="83">
        <v>1</v>
      </c>
      <c r="E55" s="83">
        <v>4</v>
      </c>
      <c r="F55" s="83">
        <v>65</v>
      </c>
      <c r="G55" s="83">
        <v>0</v>
      </c>
      <c r="H55" s="83">
        <v>24</v>
      </c>
      <c r="I55" s="83">
        <v>0</v>
      </c>
      <c r="J55" s="83">
        <v>0</v>
      </c>
      <c r="K55" s="83">
        <v>0</v>
      </c>
      <c r="L55" s="83">
        <v>0</v>
      </c>
      <c r="M55" s="83">
        <v>0</v>
      </c>
      <c r="N55" s="83">
        <v>2</v>
      </c>
      <c r="O55" s="83">
        <v>0</v>
      </c>
      <c r="P55" s="83">
        <v>0</v>
      </c>
    </row>
    <row r="56" spans="1:16" ht="20.100000000000001" hidden="1" customHeight="1" thickBot="1">
      <c r="A56" s="128">
        <v>18</v>
      </c>
      <c r="B56" s="128" t="s">
        <v>594</v>
      </c>
      <c r="C56" s="83"/>
      <c r="D56" s="83"/>
      <c r="E56" s="83"/>
      <c r="F56" s="83"/>
      <c r="G56" s="83"/>
      <c r="H56" s="83"/>
      <c r="I56" s="83"/>
      <c r="J56" s="83"/>
      <c r="K56" s="83">
        <v>0</v>
      </c>
      <c r="L56" s="83">
        <v>0</v>
      </c>
      <c r="M56" s="83"/>
      <c r="N56" s="83"/>
      <c r="O56" s="83"/>
      <c r="P56" s="83"/>
    </row>
    <row r="57" spans="1:16" ht="20.100000000000001" customHeight="1">
      <c r="A57" s="128">
        <v>17</v>
      </c>
      <c r="B57" s="128" t="s">
        <v>593</v>
      </c>
      <c r="C57" s="83">
        <v>3</v>
      </c>
      <c r="D57" s="83">
        <v>0</v>
      </c>
      <c r="E57" s="83">
        <v>9</v>
      </c>
      <c r="F57" s="83">
        <v>40</v>
      </c>
      <c r="G57" s="83">
        <v>0</v>
      </c>
      <c r="H57" s="83">
        <v>5</v>
      </c>
      <c r="I57" s="83">
        <v>1</v>
      </c>
      <c r="J57" s="83">
        <v>1</v>
      </c>
      <c r="K57" s="83">
        <v>0</v>
      </c>
      <c r="L57" s="83">
        <v>0</v>
      </c>
      <c r="M57" s="83">
        <v>0</v>
      </c>
      <c r="N57" s="83">
        <v>1</v>
      </c>
      <c r="O57" s="83">
        <v>0</v>
      </c>
      <c r="P57" s="83">
        <v>0</v>
      </c>
    </row>
    <row r="58" spans="1:16" ht="20.100000000000001" customHeight="1">
      <c r="A58" s="128">
        <v>18</v>
      </c>
      <c r="B58" s="128" t="s">
        <v>592</v>
      </c>
      <c r="C58" s="83">
        <v>14</v>
      </c>
      <c r="D58" s="83">
        <v>10</v>
      </c>
      <c r="E58" s="83">
        <v>6</v>
      </c>
      <c r="F58" s="83">
        <v>58</v>
      </c>
      <c r="G58" s="83">
        <v>0</v>
      </c>
      <c r="H58" s="83">
        <v>15</v>
      </c>
      <c r="I58" s="83">
        <v>1</v>
      </c>
      <c r="J58" s="83">
        <v>1</v>
      </c>
      <c r="K58" s="83">
        <v>0</v>
      </c>
      <c r="L58" s="83">
        <v>0</v>
      </c>
      <c r="M58" s="83">
        <v>0</v>
      </c>
      <c r="N58" s="83">
        <v>1</v>
      </c>
      <c r="O58" s="83">
        <v>0</v>
      </c>
      <c r="P58" s="83">
        <v>0</v>
      </c>
    </row>
    <row r="59" spans="1:16" ht="20.100000000000001" customHeight="1">
      <c r="A59" s="128">
        <v>19</v>
      </c>
      <c r="B59" s="128" t="s">
        <v>18</v>
      </c>
      <c r="C59" s="83">
        <v>13</v>
      </c>
      <c r="D59" s="83">
        <v>10</v>
      </c>
      <c r="E59" s="83">
        <v>30</v>
      </c>
      <c r="F59" s="83">
        <v>96</v>
      </c>
      <c r="G59" s="83">
        <v>0</v>
      </c>
      <c r="H59" s="83">
        <v>19</v>
      </c>
      <c r="I59" s="83">
        <v>6</v>
      </c>
      <c r="J59" s="83">
        <v>4</v>
      </c>
      <c r="K59" s="83">
        <v>0</v>
      </c>
      <c r="L59" s="83">
        <v>0</v>
      </c>
      <c r="M59" s="83">
        <v>0</v>
      </c>
      <c r="N59" s="83">
        <v>1</v>
      </c>
      <c r="O59" s="83">
        <v>0</v>
      </c>
      <c r="P59" s="83">
        <v>0</v>
      </c>
    </row>
    <row r="60" spans="1:16" ht="20.100000000000001" hidden="1" customHeight="1" thickBot="1">
      <c r="A60" s="128">
        <v>6</v>
      </c>
      <c r="B60" s="128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  <row r="61" spans="1:16" ht="20.100000000000001" hidden="1" customHeight="1" thickBot="1">
      <c r="A61" s="128">
        <v>7</v>
      </c>
      <c r="B61" s="128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</row>
    <row r="62" spans="1:16" ht="20.100000000000001" hidden="1" customHeight="1" thickBot="1">
      <c r="A62" s="128">
        <v>8</v>
      </c>
      <c r="B62" s="128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</row>
    <row r="63" spans="1:16" ht="20.100000000000001" hidden="1" customHeight="1">
      <c r="A63" s="128">
        <v>9</v>
      </c>
      <c r="B63" s="128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</row>
    <row r="64" spans="1:16">
      <c r="A64" s="239">
        <v>3</v>
      </c>
      <c r="B64" s="239" t="s">
        <v>591</v>
      </c>
      <c r="C64" s="62">
        <v>22</v>
      </c>
      <c r="D64" s="62">
        <v>254</v>
      </c>
      <c r="E64" s="62">
        <v>64</v>
      </c>
      <c r="F64" s="62">
        <v>53</v>
      </c>
      <c r="G64" s="62">
        <v>13</v>
      </c>
      <c r="H64" s="62">
        <v>221</v>
      </c>
      <c r="I64" s="83">
        <v>594</v>
      </c>
      <c r="J64" s="83">
        <v>443</v>
      </c>
      <c r="K64" s="83">
        <v>406</v>
      </c>
      <c r="L64" s="83">
        <v>1582</v>
      </c>
      <c r="M64" s="83">
        <v>985</v>
      </c>
      <c r="N64" s="62">
        <v>86</v>
      </c>
      <c r="O64" s="62">
        <v>7</v>
      </c>
      <c r="P64" s="62">
        <v>3</v>
      </c>
    </row>
    <row r="65" spans="1:16">
      <c r="A65" s="128">
        <v>1</v>
      </c>
      <c r="B65" s="128" t="s">
        <v>590</v>
      </c>
      <c r="C65" s="241">
        <v>23</v>
      </c>
      <c r="D65" s="241">
        <v>31</v>
      </c>
      <c r="E65" s="62">
        <v>1</v>
      </c>
      <c r="F65" s="62">
        <v>3</v>
      </c>
      <c r="G65" s="62">
        <v>14</v>
      </c>
      <c r="H65" s="62">
        <v>62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>
        <v>0</v>
      </c>
      <c r="O65" s="83">
        <v>0</v>
      </c>
      <c r="P65" s="83">
        <v>0</v>
      </c>
    </row>
    <row r="66" spans="1:16">
      <c r="A66" s="128">
        <v>2</v>
      </c>
      <c r="B66" s="128" t="s">
        <v>29</v>
      </c>
      <c r="C66" s="62">
        <v>10</v>
      </c>
      <c r="D66" s="62">
        <v>3</v>
      </c>
      <c r="E66" s="62">
        <v>5</v>
      </c>
      <c r="F66" s="62">
        <v>11</v>
      </c>
      <c r="G66" s="83">
        <v>0</v>
      </c>
      <c r="H66" s="62">
        <v>103</v>
      </c>
      <c r="I66" s="83">
        <v>0</v>
      </c>
      <c r="J66" s="83">
        <v>0</v>
      </c>
      <c r="K66" s="83">
        <v>0</v>
      </c>
      <c r="L66" s="83">
        <v>0</v>
      </c>
      <c r="M66" s="83">
        <v>0</v>
      </c>
      <c r="N66" s="83">
        <v>0</v>
      </c>
      <c r="O66" s="83">
        <v>0</v>
      </c>
      <c r="P66" s="83">
        <v>0</v>
      </c>
    </row>
    <row r="67" spans="1:16">
      <c r="A67" s="128">
        <v>3</v>
      </c>
      <c r="B67" s="128" t="s">
        <v>589</v>
      </c>
      <c r="C67" s="62">
        <v>45</v>
      </c>
      <c r="D67" s="62">
        <v>11</v>
      </c>
      <c r="E67" s="62">
        <v>5</v>
      </c>
      <c r="F67" s="83">
        <v>0</v>
      </c>
      <c r="G67" s="83">
        <v>0</v>
      </c>
      <c r="H67" s="62">
        <v>71</v>
      </c>
      <c r="I67" s="83">
        <v>0</v>
      </c>
      <c r="J67" s="83">
        <v>0</v>
      </c>
      <c r="K67" s="83">
        <v>0</v>
      </c>
      <c r="L67" s="83">
        <v>0</v>
      </c>
      <c r="M67" s="83">
        <v>0</v>
      </c>
      <c r="N67" s="83">
        <v>0</v>
      </c>
      <c r="O67" s="83">
        <v>0</v>
      </c>
      <c r="P67" s="83">
        <v>0</v>
      </c>
    </row>
    <row r="68" spans="1:16">
      <c r="A68" s="128">
        <v>4</v>
      </c>
      <c r="B68" s="128" t="s">
        <v>588</v>
      </c>
      <c r="C68" s="255">
        <v>24</v>
      </c>
      <c r="D68" s="255">
        <v>11</v>
      </c>
      <c r="E68" s="83">
        <v>0</v>
      </c>
      <c r="F68" s="255">
        <v>6</v>
      </c>
      <c r="G68" s="83">
        <v>0</v>
      </c>
      <c r="H68" s="255">
        <v>52</v>
      </c>
      <c r="I68" s="83">
        <v>0</v>
      </c>
      <c r="J68" s="83">
        <v>0</v>
      </c>
      <c r="K68" s="83">
        <v>0</v>
      </c>
      <c r="L68" s="83">
        <v>0</v>
      </c>
      <c r="M68" s="83">
        <v>0</v>
      </c>
      <c r="N68" s="83">
        <v>0</v>
      </c>
      <c r="O68" s="83">
        <v>0</v>
      </c>
      <c r="P68" s="83">
        <v>0</v>
      </c>
    </row>
    <row r="69" spans="1:16">
      <c r="A69" s="128">
        <v>5</v>
      </c>
      <c r="B69" s="128" t="s">
        <v>587</v>
      </c>
      <c r="C69" s="62">
        <v>33</v>
      </c>
      <c r="D69" s="62">
        <v>8</v>
      </c>
      <c r="E69" s="83">
        <v>0</v>
      </c>
      <c r="F69" s="62">
        <v>6</v>
      </c>
      <c r="G69" s="83">
        <v>0</v>
      </c>
      <c r="H69" s="62">
        <v>31</v>
      </c>
      <c r="I69" s="83">
        <v>0</v>
      </c>
      <c r="J69" s="83">
        <v>0</v>
      </c>
      <c r="K69" s="83">
        <v>0</v>
      </c>
      <c r="L69" s="83">
        <v>0</v>
      </c>
      <c r="M69" s="83">
        <v>0</v>
      </c>
      <c r="N69" s="83">
        <v>0</v>
      </c>
      <c r="O69" s="83">
        <v>0</v>
      </c>
      <c r="P69" s="83">
        <v>0</v>
      </c>
    </row>
    <row r="70" spans="1:16">
      <c r="A70" s="128">
        <v>6</v>
      </c>
      <c r="B70" s="128" t="s">
        <v>586</v>
      </c>
      <c r="C70" s="62">
        <v>10</v>
      </c>
      <c r="D70" s="62">
        <v>8</v>
      </c>
      <c r="E70" s="62">
        <v>12</v>
      </c>
      <c r="F70" s="62">
        <v>12</v>
      </c>
      <c r="G70" s="62">
        <v>2</v>
      </c>
      <c r="H70" s="62">
        <v>30</v>
      </c>
      <c r="I70" s="83">
        <v>0</v>
      </c>
      <c r="J70" s="83">
        <v>0</v>
      </c>
      <c r="K70" s="83">
        <v>0</v>
      </c>
      <c r="L70" s="83">
        <v>0</v>
      </c>
      <c r="M70" s="83">
        <v>0</v>
      </c>
      <c r="N70" s="83">
        <v>0</v>
      </c>
      <c r="O70" s="83">
        <v>0</v>
      </c>
      <c r="P70" s="83">
        <v>0</v>
      </c>
    </row>
    <row r="71" spans="1:16">
      <c r="A71" s="128">
        <v>7</v>
      </c>
      <c r="B71" s="128" t="s">
        <v>585</v>
      </c>
      <c r="C71" s="255">
        <v>9</v>
      </c>
      <c r="D71" s="255">
        <v>8</v>
      </c>
      <c r="E71" s="255">
        <v>2</v>
      </c>
      <c r="F71" s="255">
        <v>4</v>
      </c>
      <c r="G71" s="83">
        <v>0</v>
      </c>
      <c r="H71" s="255">
        <v>37</v>
      </c>
      <c r="I71" s="83">
        <v>0</v>
      </c>
      <c r="J71" s="83">
        <v>0</v>
      </c>
      <c r="K71" s="83">
        <v>0</v>
      </c>
      <c r="L71" s="83">
        <v>0</v>
      </c>
      <c r="M71" s="83">
        <v>0</v>
      </c>
      <c r="N71" s="83">
        <v>0</v>
      </c>
      <c r="O71" s="83">
        <v>0</v>
      </c>
      <c r="P71" s="83">
        <v>0</v>
      </c>
    </row>
    <row r="72" spans="1:16">
      <c r="A72" s="128">
        <v>8</v>
      </c>
      <c r="B72" s="128" t="s">
        <v>584</v>
      </c>
      <c r="C72" s="62">
        <v>39</v>
      </c>
      <c r="D72" s="62">
        <v>7</v>
      </c>
      <c r="E72" s="83">
        <v>0</v>
      </c>
      <c r="F72" s="83">
        <v>0</v>
      </c>
      <c r="G72" s="62">
        <v>4</v>
      </c>
      <c r="H72" s="62">
        <v>18</v>
      </c>
      <c r="I72" s="83">
        <v>0</v>
      </c>
      <c r="J72" s="83">
        <v>0</v>
      </c>
      <c r="K72" s="83">
        <v>0</v>
      </c>
      <c r="L72" s="83">
        <v>0</v>
      </c>
      <c r="M72" s="83">
        <v>0</v>
      </c>
      <c r="N72" s="83">
        <v>0</v>
      </c>
      <c r="O72" s="83">
        <v>0</v>
      </c>
      <c r="P72" s="83">
        <v>0</v>
      </c>
    </row>
    <row r="73" spans="1:16">
      <c r="A73" s="128">
        <v>9</v>
      </c>
      <c r="B73" s="128" t="s">
        <v>583</v>
      </c>
      <c r="C73" s="62">
        <v>50</v>
      </c>
      <c r="D73" s="62">
        <v>5</v>
      </c>
      <c r="E73" s="83">
        <v>0</v>
      </c>
      <c r="F73" s="83">
        <v>0</v>
      </c>
      <c r="G73" s="83">
        <v>0</v>
      </c>
      <c r="H73" s="62">
        <v>29</v>
      </c>
      <c r="I73" s="83">
        <v>0</v>
      </c>
      <c r="J73" s="83">
        <v>0</v>
      </c>
      <c r="K73" s="83">
        <v>0</v>
      </c>
      <c r="L73" s="83">
        <v>0</v>
      </c>
      <c r="M73" s="83">
        <v>0</v>
      </c>
      <c r="N73" s="83">
        <v>0</v>
      </c>
      <c r="O73" s="83">
        <v>0</v>
      </c>
      <c r="P73" s="83">
        <v>0</v>
      </c>
    </row>
    <row r="74" spans="1:16">
      <c r="A74" s="128">
        <v>10</v>
      </c>
      <c r="B74" s="128" t="s">
        <v>582</v>
      </c>
      <c r="C74" s="62">
        <v>3</v>
      </c>
      <c r="D74" s="62">
        <v>10</v>
      </c>
      <c r="E74" s="83">
        <v>0</v>
      </c>
      <c r="F74" s="83">
        <v>0</v>
      </c>
      <c r="G74" s="62">
        <v>1</v>
      </c>
      <c r="H74" s="62">
        <v>59</v>
      </c>
      <c r="I74" s="83">
        <v>0</v>
      </c>
      <c r="J74" s="83">
        <v>0</v>
      </c>
      <c r="K74" s="83">
        <v>0</v>
      </c>
      <c r="L74" s="83">
        <v>0</v>
      </c>
      <c r="M74" s="83">
        <v>0</v>
      </c>
      <c r="N74" s="83">
        <v>0</v>
      </c>
      <c r="O74" s="83">
        <v>0</v>
      </c>
      <c r="P74" s="83">
        <v>0</v>
      </c>
    </row>
    <row r="75" spans="1:16">
      <c r="A75" s="128">
        <v>11</v>
      </c>
      <c r="B75" s="128" t="s">
        <v>581</v>
      </c>
      <c r="C75" s="62">
        <v>19</v>
      </c>
      <c r="D75" s="62">
        <v>12</v>
      </c>
      <c r="E75" s="83">
        <v>0</v>
      </c>
      <c r="F75" s="83">
        <v>0</v>
      </c>
      <c r="G75" s="62">
        <v>1</v>
      </c>
      <c r="H75" s="62">
        <v>63</v>
      </c>
      <c r="I75" s="83">
        <v>0</v>
      </c>
      <c r="J75" s="83">
        <v>0</v>
      </c>
      <c r="K75" s="83">
        <v>0</v>
      </c>
      <c r="L75" s="83">
        <v>0</v>
      </c>
      <c r="M75" s="83">
        <v>0</v>
      </c>
      <c r="N75" s="83">
        <v>0</v>
      </c>
      <c r="O75" s="83">
        <v>0</v>
      </c>
      <c r="P75" s="83">
        <v>0</v>
      </c>
    </row>
    <row r="76" spans="1:16">
      <c r="A76" s="128">
        <v>12</v>
      </c>
      <c r="B76" s="128" t="s">
        <v>580</v>
      </c>
      <c r="C76" s="255">
        <v>40</v>
      </c>
      <c r="D76" s="83">
        <v>0</v>
      </c>
      <c r="E76" s="255">
        <v>1</v>
      </c>
      <c r="F76" s="83">
        <v>0</v>
      </c>
      <c r="G76" s="255">
        <v>21</v>
      </c>
      <c r="H76" s="255">
        <v>29</v>
      </c>
      <c r="I76" s="83">
        <v>0</v>
      </c>
      <c r="J76" s="83">
        <v>0</v>
      </c>
      <c r="K76" s="83">
        <v>0</v>
      </c>
      <c r="L76" s="83">
        <v>0</v>
      </c>
      <c r="M76" s="83">
        <v>0</v>
      </c>
      <c r="N76" s="83">
        <v>0</v>
      </c>
      <c r="O76" s="83">
        <v>0</v>
      </c>
      <c r="P76" s="83">
        <v>0</v>
      </c>
    </row>
    <row r="77" spans="1:16">
      <c r="A77" s="128">
        <v>13</v>
      </c>
      <c r="B77" s="128" t="s">
        <v>579</v>
      </c>
      <c r="C77" s="62">
        <v>37</v>
      </c>
      <c r="D77" s="62">
        <v>7</v>
      </c>
      <c r="E77" s="62">
        <v>2</v>
      </c>
      <c r="F77" s="62">
        <v>29</v>
      </c>
      <c r="G77" s="83">
        <v>0</v>
      </c>
      <c r="H77" s="62">
        <v>3</v>
      </c>
      <c r="I77" s="83">
        <v>0</v>
      </c>
      <c r="J77" s="83">
        <v>0</v>
      </c>
      <c r="K77" s="83">
        <v>0</v>
      </c>
      <c r="L77" s="83">
        <v>0</v>
      </c>
      <c r="M77" s="83">
        <v>0</v>
      </c>
      <c r="N77" s="83">
        <v>0</v>
      </c>
      <c r="O77" s="83">
        <v>0</v>
      </c>
      <c r="P77" s="83">
        <v>0</v>
      </c>
    </row>
    <row r="78" spans="1:16">
      <c r="A78" s="128">
        <v>14</v>
      </c>
      <c r="B78" s="128" t="s">
        <v>578</v>
      </c>
      <c r="C78" s="62">
        <v>6</v>
      </c>
      <c r="D78" s="62">
        <v>6</v>
      </c>
      <c r="E78" s="62">
        <v>1</v>
      </c>
      <c r="F78" s="62">
        <v>12</v>
      </c>
      <c r="G78" s="83">
        <v>0</v>
      </c>
      <c r="H78" s="62">
        <v>29</v>
      </c>
      <c r="I78" s="83">
        <v>0</v>
      </c>
      <c r="J78" s="83">
        <v>0</v>
      </c>
      <c r="K78" s="83">
        <v>0</v>
      </c>
      <c r="L78" s="83">
        <v>0</v>
      </c>
      <c r="M78" s="83">
        <v>0</v>
      </c>
      <c r="N78" s="83">
        <v>0</v>
      </c>
      <c r="O78" s="83">
        <v>0</v>
      </c>
      <c r="P78" s="83">
        <v>0</v>
      </c>
    </row>
    <row r="79" spans="1:16">
      <c r="A79" s="128">
        <v>15</v>
      </c>
      <c r="B79" s="128" t="s">
        <v>577</v>
      </c>
      <c r="C79" s="255">
        <v>18</v>
      </c>
      <c r="D79" s="255">
        <v>5</v>
      </c>
      <c r="E79" s="255">
        <v>1</v>
      </c>
      <c r="F79" s="83">
        <v>0</v>
      </c>
      <c r="G79" s="255">
        <v>4</v>
      </c>
      <c r="H79" s="255">
        <v>18</v>
      </c>
      <c r="I79" s="83">
        <v>0</v>
      </c>
      <c r="J79" s="83">
        <v>0</v>
      </c>
      <c r="K79" s="83">
        <v>0</v>
      </c>
      <c r="L79" s="83">
        <v>0</v>
      </c>
      <c r="M79" s="83">
        <v>0</v>
      </c>
      <c r="N79" s="83">
        <v>0</v>
      </c>
      <c r="O79" s="83">
        <v>0</v>
      </c>
      <c r="P79" s="83">
        <v>0</v>
      </c>
    </row>
    <row r="80" spans="1:16">
      <c r="A80" s="128">
        <v>16</v>
      </c>
      <c r="B80" s="128" t="s">
        <v>576</v>
      </c>
      <c r="C80" s="62">
        <v>9</v>
      </c>
      <c r="D80" s="62">
        <v>4</v>
      </c>
      <c r="E80" s="83">
        <v>0</v>
      </c>
      <c r="F80" s="83">
        <v>0</v>
      </c>
      <c r="G80" s="62">
        <v>1</v>
      </c>
      <c r="H80" s="62">
        <v>2</v>
      </c>
      <c r="I80" s="83">
        <v>0</v>
      </c>
      <c r="J80" s="83">
        <v>0</v>
      </c>
      <c r="K80" s="83">
        <v>0</v>
      </c>
      <c r="L80" s="83">
        <v>0</v>
      </c>
      <c r="M80" s="83">
        <v>0</v>
      </c>
      <c r="N80" s="83">
        <v>0</v>
      </c>
      <c r="O80" s="83">
        <v>0</v>
      </c>
      <c r="P80" s="83">
        <v>0</v>
      </c>
    </row>
    <row r="81" spans="1:16">
      <c r="A81" s="128">
        <v>17</v>
      </c>
      <c r="B81" s="128" t="s">
        <v>575</v>
      </c>
      <c r="C81" s="62">
        <v>1</v>
      </c>
      <c r="D81" s="62">
        <v>1</v>
      </c>
      <c r="E81" s="83">
        <v>0</v>
      </c>
      <c r="F81" s="83">
        <v>0</v>
      </c>
      <c r="G81" s="83">
        <v>0</v>
      </c>
      <c r="H81" s="62">
        <v>28</v>
      </c>
      <c r="I81" s="83">
        <v>0</v>
      </c>
      <c r="J81" s="83">
        <v>0</v>
      </c>
      <c r="K81" s="83">
        <v>0</v>
      </c>
      <c r="L81" s="83">
        <v>0</v>
      </c>
      <c r="M81" s="83">
        <v>0</v>
      </c>
      <c r="N81" s="83">
        <v>0</v>
      </c>
      <c r="O81" s="83">
        <v>0</v>
      </c>
      <c r="P81" s="83">
        <v>0</v>
      </c>
    </row>
    <row r="82" spans="1:16">
      <c r="A82" s="128">
        <v>18</v>
      </c>
      <c r="B82" s="128" t="s">
        <v>574</v>
      </c>
      <c r="C82" s="62">
        <v>4</v>
      </c>
      <c r="D82" s="62">
        <v>3</v>
      </c>
      <c r="E82" s="83">
        <v>0</v>
      </c>
      <c r="F82" s="62">
        <v>2</v>
      </c>
      <c r="G82" s="62">
        <v>4</v>
      </c>
      <c r="H82" s="62">
        <v>25</v>
      </c>
      <c r="I82" s="83">
        <v>0</v>
      </c>
      <c r="J82" s="83">
        <v>0</v>
      </c>
      <c r="K82" s="83">
        <v>0</v>
      </c>
      <c r="L82" s="83">
        <v>0</v>
      </c>
      <c r="M82" s="83">
        <v>0</v>
      </c>
      <c r="N82" s="83">
        <v>0</v>
      </c>
      <c r="O82" s="83">
        <v>0</v>
      </c>
      <c r="P82" s="83">
        <v>0</v>
      </c>
    </row>
    <row r="83" spans="1:16">
      <c r="A83" s="128">
        <v>19</v>
      </c>
      <c r="B83" s="128" t="s">
        <v>16</v>
      </c>
      <c r="C83" s="254">
        <v>8</v>
      </c>
      <c r="D83" s="254">
        <v>2</v>
      </c>
      <c r="E83" s="83">
        <v>0</v>
      </c>
      <c r="F83" s="83">
        <v>0</v>
      </c>
      <c r="G83" s="83">
        <v>0</v>
      </c>
      <c r="H83" s="254">
        <v>5</v>
      </c>
      <c r="I83" s="83">
        <v>0</v>
      </c>
      <c r="J83" s="83">
        <v>0</v>
      </c>
      <c r="K83" s="83">
        <v>0</v>
      </c>
      <c r="L83" s="83">
        <v>0</v>
      </c>
      <c r="M83" s="83">
        <v>0</v>
      </c>
      <c r="N83" s="83">
        <v>0</v>
      </c>
      <c r="O83" s="83">
        <v>0</v>
      </c>
      <c r="P83" s="83">
        <v>0</v>
      </c>
    </row>
    <row r="84" spans="1:16">
      <c r="A84" s="128">
        <v>20</v>
      </c>
      <c r="B84" s="128" t="s">
        <v>573</v>
      </c>
      <c r="C84" s="83">
        <v>0</v>
      </c>
      <c r="D84" s="62">
        <v>3</v>
      </c>
      <c r="E84" s="83">
        <v>0</v>
      </c>
      <c r="F84" s="62">
        <v>20</v>
      </c>
      <c r="G84" s="62">
        <v>8</v>
      </c>
      <c r="H84" s="62">
        <v>15</v>
      </c>
      <c r="I84" s="83">
        <v>0</v>
      </c>
      <c r="J84" s="83">
        <v>0</v>
      </c>
      <c r="K84" s="83">
        <v>0</v>
      </c>
      <c r="L84" s="83">
        <v>0</v>
      </c>
      <c r="M84" s="83">
        <v>0</v>
      </c>
      <c r="N84" s="83">
        <v>0</v>
      </c>
      <c r="O84" s="83">
        <v>0</v>
      </c>
      <c r="P84" s="83">
        <v>0</v>
      </c>
    </row>
    <row r="85" spans="1:16">
      <c r="A85" s="251">
        <v>4</v>
      </c>
      <c r="B85" s="251" t="s">
        <v>572</v>
      </c>
      <c r="C85" s="246">
        <v>445</v>
      </c>
      <c r="D85" s="246">
        <v>70</v>
      </c>
      <c r="E85" s="245">
        <v>2709</v>
      </c>
      <c r="F85" s="245">
        <v>1154</v>
      </c>
      <c r="G85" s="246">
        <v>16</v>
      </c>
      <c r="H85" s="246">
        <v>74</v>
      </c>
      <c r="I85" s="246">
        <v>377</v>
      </c>
      <c r="J85" s="246">
        <v>377</v>
      </c>
      <c r="K85" s="246">
        <v>389</v>
      </c>
      <c r="L85" s="246">
        <v>265</v>
      </c>
      <c r="M85" s="246">
        <v>221</v>
      </c>
      <c r="N85" s="246">
        <v>2</v>
      </c>
      <c r="O85" s="246">
        <v>7</v>
      </c>
      <c r="P85" s="245">
        <v>4</v>
      </c>
    </row>
    <row r="86" spans="1:16">
      <c r="A86" s="247">
        <v>1</v>
      </c>
      <c r="B86" s="247" t="s">
        <v>571</v>
      </c>
      <c r="C86" s="245">
        <v>4</v>
      </c>
      <c r="D86" s="245">
        <v>1</v>
      </c>
      <c r="E86" s="245">
        <v>0</v>
      </c>
      <c r="F86" s="245">
        <v>0</v>
      </c>
      <c r="G86" s="245">
        <v>4</v>
      </c>
      <c r="H86" s="245">
        <v>5</v>
      </c>
      <c r="I86" s="246">
        <v>0</v>
      </c>
      <c r="J86" s="246">
        <v>0</v>
      </c>
      <c r="K86" s="246">
        <v>0</v>
      </c>
      <c r="L86" s="246">
        <v>0</v>
      </c>
      <c r="M86" s="246">
        <v>0</v>
      </c>
      <c r="N86" s="245">
        <v>1</v>
      </c>
      <c r="O86" s="245">
        <v>0</v>
      </c>
      <c r="P86" s="245">
        <v>0</v>
      </c>
    </row>
    <row r="87" spans="1:16">
      <c r="A87" s="247">
        <v>2</v>
      </c>
      <c r="B87" s="247" t="s">
        <v>570</v>
      </c>
      <c r="C87" s="245">
        <v>10</v>
      </c>
      <c r="D87" s="245">
        <v>8</v>
      </c>
      <c r="E87" s="245">
        <v>0</v>
      </c>
      <c r="F87" s="245">
        <v>4</v>
      </c>
      <c r="G87" s="245">
        <v>5</v>
      </c>
      <c r="H87" s="245">
        <v>12</v>
      </c>
      <c r="I87" s="245">
        <v>0</v>
      </c>
      <c r="J87" s="245">
        <v>0</v>
      </c>
      <c r="K87" s="245">
        <v>0</v>
      </c>
      <c r="L87" s="245">
        <v>0</v>
      </c>
      <c r="M87" s="245">
        <v>0</v>
      </c>
      <c r="N87" s="245">
        <v>1</v>
      </c>
      <c r="O87" s="245">
        <v>0</v>
      </c>
      <c r="P87" s="245">
        <v>0</v>
      </c>
    </row>
    <row r="88" spans="1:16">
      <c r="A88" s="247">
        <v>3</v>
      </c>
      <c r="B88" s="247" t="s">
        <v>569</v>
      </c>
      <c r="C88" s="245">
        <v>7</v>
      </c>
      <c r="D88" s="245">
        <v>2</v>
      </c>
      <c r="E88" s="245">
        <v>0</v>
      </c>
      <c r="F88" s="245">
        <v>0</v>
      </c>
      <c r="G88" s="245">
        <v>1</v>
      </c>
      <c r="H88" s="245">
        <v>2</v>
      </c>
      <c r="I88" s="245">
        <v>0</v>
      </c>
      <c r="J88" s="245">
        <v>0</v>
      </c>
      <c r="K88" s="245">
        <v>0</v>
      </c>
      <c r="L88" s="245">
        <v>0</v>
      </c>
      <c r="M88" s="245">
        <v>0</v>
      </c>
      <c r="N88" s="245">
        <v>1</v>
      </c>
      <c r="O88" s="245">
        <v>0</v>
      </c>
      <c r="P88" s="245">
        <v>0</v>
      </c>
    </row>
    <row r="89" spans="1:16">
      <c r="A89" s="239">
        <v>5</v>
      </c>
      <c r="B89" s="239" t="s">
        <v>568</v>
      </c>
      <c r="C89" s="83">
        <v>6</v>
      </c>
      <c r="D89" s="83">
        <v>1</v>
      </c>
      <c r="E89" s="83">
        <v>0</v>
      </c>
      <c r="F89" s="83">
        <v>0</v>
      </c>
      <c r="G89" s="240">
        <v>38</v>
      </c>
      <c r="H89" s="83">
        <v>251</v>
      </c>
      <c r="I89" s="83">
        <v>489</v>
      </c>
      <c r="J89" s="83">
        <v>73</v>
      </c>
      <c r="K89" s="240">
        <v>476</v>
      </c>
      <c r="L89" s="83">
        <v>373</v>
      </c>
      <c r="M89" s="83">
        <v>428</v>
      </c>
      <c r="N89" s="83">
        <v>0</v>
      </c>
      <c r="O89" s="83">
        <v>0</v>
      </c>
      <c r="P89" s="62">
        <v>3</v>
      </c>
    </row>
    <row r="90" spans="1:16">
      <c r="A90" s="128">
        <v>1</v>
      </c>
      <c r="B90" s="128" t="s">
        <v>567</v>
      </c>
      <c r="C90" s="62">
        <v>110</v>
      </c>
      <c r="D90" s="62">
        <v>36</v>
      </c>
      <c r="E90" s="62">
        <v>0</v>
      </c>
      <c r="F90" s="62">
        <v>0</v>
      </c>
      <c r="G90" s="240">
        <v>31</v>
      </c>
      <c r="H90" s="62">
        <v>130</v>
      </c>
      <c r="I90" s="83">
        <v>0</v>
      </c>
      <c r="J90" s="83">
        <v>0</v>
      </c>
      <c r="K90" s="83">
        <v>0</v>
      </c>
      <c r="L90" s="83">
        <v>0</v>
      </c>
      <c r="M90" s="83">
        <v>0</v>
      </c>
      <c r="N90" s="83">
        <v>9</v>
      </c>
      <c r="O90" s="83">
        <v>0</v>
      </c>
      <c r="P90" s="83">
        <v>0</v>
      </c>
    </row>
    <row r="91" spans="1:16">
      <c r="A91" s="128">
        <v>2</v>
      </c>
      <c r="B91" s="128" t="s">
        <v>566</v>
      </c>
      <c r="C91" s="62">
        <v>5</v>
      </c>
      <c r="D91" s="62">
        <v>2</v>
      </c>
      <c r="E91" s="62">
        <v>0</v>
      </c>
      <c r="F91" s="62">
        <v>0</v>
      </c>
      <c r="G91" s="241">
        <v>4</v>
      </c>
      <c r="H91" s="62">
        <v>9</v>
      </c>
      <c r="I91" s="62">
        <v>0</v>
      </c>
      <c r="J91" s="62">
        <v>0</v>
      </c>
      <c r="K91" s="62">
        <v>0</v>
      </c>
      <c r="L91" s="62">
        <v>0</v>
      </c>
      <c r="M91" s="62">
        <v>0</v>
      </c>
      <c r="N91" s="83">
        <v>5</v>
      </c>
      <c r="O91" s="62">
        <v>0</v>
      </c>
      <c r="P91" s="62">
        <v>0</v>
      </c>
    </row>
    <row r="92" spans="1:16">
      <c r="A92" s="128">
        <v>3</v>
      </c>
      <c r="B92" s="128" t="s">
        <v>565</v>
      </c>
      <c r="C92" s="62">
        <v>14</v>
      </c>
      <c r="D92" s="62">
        <v>8</v>
      </c>
      <c r="E92" s="62">
        <v>0</v>
      </c>
      <c r="F92" s="62">
        <v>0</v>
      </c>
      <c r="G92" s="241">
        <v>7</v>
      </c>
      <c r="H92" s="62">
        <v>60</v>
      </c>
      <c r="I92" s="62">
        <v>0</v>
      </c>
      <c r="J92" s="62">
        <v>0</v>
      </c>
      <c r="K92" s="62">
        <v>0</v>
      </c>
      <c r="L92" s="62">
        <v>0</v>
      </c>
      <c r="M92" s="62">
        <v>0</v>
      </c>
      <c r="N92" s="83">
        <v>20</v>
      </c>
      <c r="O92" s="62">
        <v>0</v>
      </c>
      <c r="P92" s="62">
        <v>0</v>
      </c>
    </row>
    <row r="93" spans="1:16">
      <c r="A93" s="128">
        <v>4</v>
      </c>
      <c r="B93" s="128" t="s">
        <v>564</v>
      </c>
      <c r="C93" s="62">
        <v>10</v>
      </c>
      <c r="D93" s="62">
        <v>0</v>
      </c>
      <c r="E93" s="62">
        <v>0</v>
      </c>
      <c r="F93" s="62">
        <v>0</v>
      </c>
      <c r="G93" s="241">
        <v>3</v>
      </c>
      <c r="H93" s="62">
        <v>8</v>
      </c>
      <c r="I93" s="62">
        <v>0</v>
      </c>
      <c r="J93" s="62">
        <v>0</v>
      </c>
      <c r="K93" s="62">
        <v>0</v>
      </c>
      <c r="L93" s="62">
        <v>0</v>
      </c>
      <c r="M93" s="62">
        <v>0</v>
      </c>
      <c r="N93" s="83">
        <v>8</v>
      </c>
      <c r="O93" s="62">
        <v>0</v>
      </c>
      <c r="P93" s="62">
        <v>0</v>
      </c>
    </row>
    <row r="94" spans="1:16">
      <c r="A94" s="128">
        <v>5</v>
      </c>
      <c r="B94" s="128" t="s">
        <v>563</v>
      </c>
      <c r="C94" s="62">
        <v>0</v>
      </c>
      <c r="D94" s="62">
        <v>0</v>
      </c>
      <c r="E94" s="62">
        <v>0</v>
      </c>
      <c r="F94" s="62">
        <v>0</v>
      </c>
      <c r="G94" s="241">
        <v>0</v>
      </c>
      <c r="H94" s="62">
        <v>0</v>
      </c>
      <c r="I94" s="62">
        <v>0</v>
      </c>
      <c r="J94" s="62">
        <v>0</v>
      </c>
      <c r="K94" s="62">
        <v>0</v>
      </c>
      <c r="L94" s="62">
        <v>0</v>
      </c>
      <c r="M94" s="62">
        <v>0</v>
      </c>
      <c r="N94" s="83">
        <v>19</v>
      </c>
      <c r="O94" s="62">
        <v>0</v>
      </c>
      <c r="P94" s="62">
        <v>0</v>
      </c>
    </row>
    <row r="95" spans="1:16">
      <c r="A95" s="128">
        <v>6</v>
      </c>
      <c r="B95" s="128" t="s">
        <v>562</v>
      </c>
      <c r="C95" s="62">
        <v>0</v>
      </c>
      <c r="D95" s="62">
        <v>0</v>
      </c>
      <c r="E95" s="62">
        <v>0</v>
      </c>
      <c r="F95" s="62">
        <v>0</v>
      </c>
      <c r="G95" s="241">
        <v>15</v>
      </c>
      <c r="H95" s="62">
        <v>10</v>
      </c>
      <c r="I95" s="62">
        <v>0</v>
      </c>
      <c r="J95" s="62">
        <v>0</v>
      </c>
      <c r="K95" s="62">
        <v>0</v>
      </c>
      <c r="L95" s="62">
        <v>0</v>
      </c>
      <c r="M95" s="62">
        <v>0</v>
      </c>
      <c r="N95" s="83">
        <v>0</v>
      </c>
      <c r="O95" s="62">
        <v>0</v>
      </c>
      <c r="P95" s="62">
        <v>0</v>
      </c>
    </row>
    <row r="96" spans="1:16">
      <c r="A96" s="128">
        <v>7</v>
      </c>
      <c r="B96" s="128" t="s">
        <v>561</v>
      </c>
      <c r="C96" s="62">
        <v>68</v>
      </c>
      <c r="D96" s="62">
        <v>14</v>
      </c>
      <c r="E96" s="62">
        <v>0</v>
      </c>
      <c r="F96" s="62">
        <v>0</v>
      </c>
      <c r="G96" s="62">
        <v>5</v>
      </c>
      <c r="H96" s="62">
        <v>70</v>
      </c>
      <c r="I96" s="62">
        <v>0</v>
      </c>
      <c r="J96" s="62">
        <v>0</v>
      </c>
      <c r="K96" s="62">
        <v>0</v>
      </c>
      <c r="L96" s="62">
        <v>0</v>
      </c>
      <c r="M96" s="62">
        <v>0</v>
      </c>
      <c r="N96" s="62">
        <v>27</v>
      </c>
      <c r="O96" s="62">
        <v>0</v>
      </c>
      <c r="P96" s="62">
        <v>0</v>
      </c>
    </row>
    <row r="97" spans="1:16">
      <c r="A97" s="128">
        <v>8</v>
      </c>
      <c r="B97" s="128" t="s">
        <v>560</v>
      </c>
      <c r="C97" s="62">
        <v>41</v>
      </c>
      <c r="D97" s="62">
        <v>1</v>
      </c>
      <c r="E97" s="62">
        <v>0</v>
      </c>
      <c r="F97" s="62">
        <v>0</v>
      </c>
      <c r="G97" s="62">
        <v>2</v>
      </c>
      <c r="H97" s="62">
        <v>19</v>
      </c>
      <c r="I97" s="62">
        <v>0</v>
      </c>
      <c r="J97" s="62">
        <v>0</v>
      </c>
      <c r="K97" s="62">
        <v>0</v>
      </c>
      <c r="L97" s="62">
        <v>0</v>
      </c>
      <c r="M97" s="62">
        <v>0</v>
      </c>
      <c r="N97" s="62">
        <v>20</v>
      </c>
      <c r="O97" s="62">
        <v>0</v>
      </c>
      <c r="P97" s="62">
        <v>0</v>
      </c>
    </row>
    <row r="98" spans="1:16">
      <c r="A98" s="128">
        <v>9</v>
      </c>
      <c r="B98" s="128" t="s">
        <v>559</v>
      </c>
      <c r="C98" s="62">
        <v>41</v>
      </c>
      <c r="D98" s="62">
        <v>1</v>
      </c>
      <c r="E98" s="62">
        <v>0</v>
      </c>
      <c r="F98" s="62">
        <v>0</v>
      </c>
      <c r="G98" s="62">
        <v>10</v>
      </c>
      <c r="H98" s="62">
        <v>94</v>
      </c>
      <c r="I98" s="62">
        <v>0</v>
      </c>
      <c r="J98" s="62">
        <v>0</v>
      </c>
      <c r="K98" s="62">
        <v>0</v>
      </c>
      <c r="L98" s="62">
        <v>0</v>
      </c>
      <c r="M98" s="62">
        <v>0</v>
      </c>
      <c r="N98" s="62">
        <v>9</v>
      </c>
      <c r="O98" s="62">
        <v>0</v>
      </c>
      <c r="P98" s="62">
        <v>0</v>
      </c>
    </row>
    <row r="99" spans="1:16">
      <c r="A99" s="128">
        <v>10</v>
      </c>
      <c r="B99" s="128" t="s">
        <v>558</v>
      </c>
      <c r="C99" s="62">
        <v>29</v>
      </c>
      <c r="D99" s="62">
        <v>3</v>
      </c>
      <c r="E99" s="62">
        <v>0</v>
      </c>
      <c r="F99" s="62">
        <v>0</v>
      </c>
      <c r="G99" s="62">
        <v>14</v>
      </c>
      <c r="H99" s="62">
        <v>359</v>
      </c>
      <c r="I99" s="62">
        <v>0</v>
      </c>
      <c r="J99" s="62">
        <v>0</v>
      </c>
      <c r="K99" s="62">
        <v>0</v>
      </c>
      <c r="L99" s="62">
        <v>0</v>
      </c>
      <c r="M99" s="62">
        <v>0</v>
      </c>
      <c r="N99" s="62">
        <v>21</v>
      </c>
      <c r="O99" s="62">
        <v>0</v>
      </c>
      <c r="P99" s="62">
        <v>0</v>
      </c>
    </row>
    <row r="100" spans="1:16">
      <c r="A100" s="128">
        <v>11</v>
      </c>
      <c r="B100" s="128" t="s">
        <v>557</v>
      </c>
      <c r="C100" s="62">
        <v>15</v>
      </c>
      <c r="D100" s="62">
        <v>1</v>
      </c>
      <c r="E100" s="62">
        <v>0</v>
      </c>
      <c r="F100" s="62">
        <v>0</v>
      </c>
      <c r="G100" s="62">
        <v>3</v>
      </c>
      <c r="H100" s="62">
        <v>2</v>
      </c>
      <c r="I100" s="62">
        <v>0</v>
      </c>
      <c r="J100" s="62">
        <v>0</v>
      </c>
      <c r="K100" s="62">
        <v>0</v>
      </c>
      <c r="L100" s="62">
        <v>0</v>
      </c>
      <c r="M100" s="62">
        <v>0</v>
      </c>
      <c r="N100" s="62">
        <v>21</v>
      </c>
      <c r="O100" s="62">
        <v>0</v>
      </c>
      <c r="P100" s="62">
        <v>0</v>
      </c>
    </row>
    <row r="101" spans="1:16">
      <c r="A101" s="128">
        <v>12</v>
      </c>
      <c r="B101" s="128" t="s">
        <v>556</v>
      </c>
      <c r="C101" s="62">
        <v>82</v>
      </c>
      <c r="D101" s="62">
        <v>49</v>
      </c>
      <c r="E101" s="62">
        <v>0</v>
      </c>
      <c r="F101" s="62">
        <v>0</v>
      </c>
      <c r="G101" s="62">
        <v>8</v>
      </c>
      <c r="H101" s="62">
        <v>85</v>
      </c>
      <c r="I101" s="62">
        <v>0</v>
      </c>
      <c r="J101" s="62">
        <v>0</v>
      </c>
      <c r="K101" s="62">
        <v>0</v>
      </c>
      <c r="L101" s="62">
        <v>0</v>
      </c>
      <c r="M101" s="62">
        <v>0</v>
      </c>
      <c r="N101" s="62">
        <v>21</v>
      </c>
      <c r="O101" s="62">
        <v>0</v>
      </c>
      <c r="P101" s="62">
        <v>0</v>
      </c>
    </row>
    <row r="102" spans="1:16">
      <c r="A102" s="128">
        <v>13</v>
      </c>
      <c r="B102" s="253" t="s">
        <v>555</v>
      </c>
      <c r="C102" s="62">
        <v>15</v>
      </c>
      <c r="D102" s="62">
        <v>4</v>
      </c>
      <c r="E102" s="62">
        <v>0</v>
      </c>
      <c r="F102" s="62">
        <v>0</v>
      </c>
      <c r="G102" s="62">
        <v>0</v>
      </c>
      <c r="H102" s="62">
        <v>42</v>
      </c>
      <c r="I102" s="62">
        <v>0</v>
      </c>
      <c r="J102" s="62">
        <v>0</v>
      </c>
      <c r="K102" s="62">
        <v>0</v>
      </c>
      <c r="L102" s="62">
        <v>0</v>
      </c>
      <c r="M102" s="62">
        <v>0</v>
      </c>
      <c r="N102" s="62">
        <v>18</v>
      </c>
      <c r="O102" s="62">
        <v>0</v>
      </c>
      <c r="P102" s="62">
        <v>0</v>
      </c>
    </row>
    <row r="103" spans="1:16">
      <c r="A103" s="128">
        <v>14</v>
      </c>
      <c r="B103" s="253" t="s">
        <v>554</v>
      </c>
      <c r="C103" s="62">
        <v>0</v>
      </c>
      <c r="D103" s="62">
        <v>1</v>
      </c>
      <c r="E103" s="62">
        <v>0</v>
      </c>
      <c r="F103" s="62">
        <v>0</v>
      </c>
      <c r="G103" s="62">
        <v>0</v>
      </c>
      <c r="H103" s="62">
        <v>12</v>
      </c>
      <c r="I103" s="62">
        <v>0</v>
      </c>
      <c r="J103" s="62">
        <v>0</v>
      </c>
      <c r="K103" s="62">
        <v>0</v>
      </c>
      <c r="L103" s="62">
        <v>0</v>
      </c>
      <c r="M103" s="62">
        <v>0</v>
      </c>
      <c r="N103" s="62">
        <v>22</v>
      </c>
      <c r="O103" s="62">
        <v>0</v>
      </c>
      <c r="P103" s="62">
        <v>0</v>
      </c>
    </row>
    <row r="104" spans="1:16">
      <c r="A104" s="128">
        <v>15</v>
      </c>
      <c r="B104" s="252" t="s">
        <v>553</v>
      </c>
      <c r="C104" s="62">
        <v>13</v>
      </c>
      <c r="D104" s="62">
        <v>16</v>
      </c>
      <c r="E104" s="62">
        <v>0</v>
      </c>
      <c r="F104" s="62">
        <v>0</v>
      </c>
      <c r="G104" s="62">
        <v>15</v>
      </c>
      <c r="H104" s="62">
        <v>424</v>
      </c>
      <c r="I104" s="62">
        <v>0</v>
      </c>
      <c r="J104" s="62">
        <v>0</v>
      </c>
      <c r="K104" s="62">
        <v>0</v>
      </c>
      <c r="L104" s="62">
        <v>0</v>
      </c>
      <c r="M104" s="62">
        <v>0</v>
      </c>
      <c r="N104" s="62">
        <v>15</v>
      </c>
      <c r="O104" s="62">
        <v>0</v>
      </c>
      <c r="P104" s="62">
        <v>0</v>
      </c>
    </row>
    <row r="105" spans="1:16">
      <c r="A105" s="128">
        <v>16</v>
      </c>
      <c r="B105" s="252" t="s">
        <v>552</v>
      </c>
      <c r="C105" s="62">
        <v>0</v>
      </c>
      <c r="D105" s="62">
        <v>0</v>
      </c>
      <c r="E105" s="62">
        <v>0</v>
      </c>
      <c r="F105" s="62">
        <v>0</v>
      </c>
      <c r="G105" s="62">
        <v>5</v>
      </c>
      <c r="H105" s="62">
        <v>37</v>
      </c>
      <c r="I105" s="62">
        <v>0</v>
      </c>
      <c r="J105" s="62">
        <v>0</v>
      </c>
      <c r="K105" s="62">
        <v>0</v>
      </c>
      <c r="L105" s="62">
        <v>0</v>
      </c>
      <c r="M105" s="62">
        <v>0</v>
      </c>
      <c r="N105" s="62">
        <v>20</v>
      </c>
      <c r="O105" s="62">
        <v>0</v>
      </c>
      <c r="P105" s="62">
        <v>0</v>
      </c>
    </row>
    <row r="106" spans="1:16">
      <c r="A106" s="128">
        <v>17</v>
      </c>
      <c r="B106" s="252" t="s">
        <v>551</v>
      </c>
      <c r="C106" s="62">
        <v>6</v>
      </c>
      <c r="D106" s="62">
        <v>0</v>
      </c>
      <c r="E106" s="62">
        <v>0</v>
      </c>
      <c r="F106" s="62">
        <v>0</v>
      </c>
      <c r="G106" s="62">
        <v>2</v>
      </c>
      <c r="H106" s="62">
        <v>26</v>
      </c>
      <c r="I106" s="62">
        <v>0</v>
      </c>
      <c r="J106" s="62">
        <v>0</v>
      </c>
      <c r="K106" s="62">
        <v>0</v>
      </c>
      <c r="L106" s="62">
        <v>0</v>
      </c>
      <c r="M106" s="62">
        <v>0</v>
      </c>
      <c r="N106" s="62">
        <v>6</v>
      </c>
      <c r="O106" s="62">
        <v>0</v>
      </c>
      <c r="P106" s="62">
        <v>0</v>
      </c>
    </row>
    <row r="107" spans="1:16">
      <c r="A107" s="128">
        <v>18</v>
      </c>
      <c r="B107" s="252" t="s">
        <v>550</v>
      </c>
      <c r="C107" s="62">
        <v>0</v>
      </c>
      <c r="D107" s="62">
        <v>1</v>
      </c>
      <c r="E107" s="62">
        <v>0</v>
      </c>
      <c r="F107" s="62">
        <v>0</v>
      </c>
      <c r="G107" s="62">
        <v>5</v>
      </c>
      <c r="H107" s="62">
        <v>71</v>
      </c>
      <c r="I107" s="62">
        <v>0</v>
      </c>
      <c r="J107" s="62">
        <v>0</v>
      </c>
      <c r="K107" s="62">
        <v>0</v>
      </c>
      <c r="L107" s="62">
        <v>0</v>
      </c>
      <c r="M107" s="62">
        <v>0</v>
      </c>
      <c r="N107" s="62">
        <v>5</v>
      </c>
      <c r="O107" s="62">
        <v>0</v>
      </c>
      <c r="P107" s="62">
        <v>0</v>
      </c>
    </row>
    <row r="108" spans="1:16">
      <c r="A108" s="128">
        <v>19</v>
      </c>
      <c r="B108" s="252" t="s">
        <v>549</v>
      </c>
      <c r="C108" s="62">
        <v>9</v>
      </c>
      <c r="D108" s="62">
        <v>0</v>
      </c>
      <c r="E108" s="62">
        <v>0</v>
      </c>
      <c r="F108" s="62">
        <v>0</v>
      </c>
      <c r="G108" s="62">
        <v>3</v>
      </c>
      <c r="H108" s="62">
        <v>47</v>
      </c>
      <c r="I108" s="62">
        <v>0</v>
      </c>
      <c r="J108" s="62">
        <v>0</v>
      </c>
      <c r="K108" s="62">
        <v>0</v>
      </c>
      <c r="L108" s="62">
        <v>0</v>
      </c>
      <c r="M108" s="62">
        <v>0</v>
      </c>
      <c r="N108" s="62">
        <v>18</v>
      </c>
      <c r="O108" s="62">
        <v>0</v>
      </c>
      <c r="P108" s="62">
        <v>0</v>
      </c>
    </row>
    <row r="109" spans="1:16">
      <c r="A109" s="128">
        <v>20</v>
      </c>
      <c r="B109" s="252" t="s">
        <v>548</v>
      </c>
      <c r="C109" s="62">
        <v>0</v>
      </c>
      <c r="D109" s="62">
        <v>0</v>
      </c>
      <c r="E109" s="62">
        <v>0</v>
      </c>
      <c r="F109" s="62">
        <v>0</v>
      </c>
      <c r="G109" s="62">
        <v>6</v>
      </c>
      <c r="H109" s="62">
        <v>51</v>
      </c>
      <c r="I109" s="62">
        <v>0</v>
      </c>
      <c r="J109" s="62">
        <v>0</v>
      </c>
      <c r="K109" s="62">
        <v>0</v>
      </c>
      <c r="L109" s="62">
        <v>0</v>
      </c>
      <c r="M109" s="62">
        <v>0</v>
      </c>
      <c r="N109" s="62">
        <v>18</v>
      </c>
      <c r="O109" s="62">
        <v>0</v>
      </c>
      <c r="P109" s="62">
        <v>0</v>
      </c>
    </row>
    <row r="110" spans="1:16">
      <c r="A110" s="128">
        <v>21</v>
      </c>
      <c r="B110" s="252" t="s">
        <v>547</v>
      </c>
      <c r="C110" s="62">
        <v>0</v>
      </c>
      <c r="D110" s="62">
        <v>0</v>
      </c>
      <c r="E110" s="62">
        <v>0</v>
      </c>
      <c r="F110" s="62">
        <v>0</v>
      </c>
      <c r="G110" s="62">
        <v>2</v>
      </c>
      <c r="H110" s="62">
        <v>29</v>
      </c>
      <c r="I110" s="62">
        <v>0</v>
      </c>
      <c r="J110" s="62">
        <v>0</v>
      </c>
      <c r="K110" s="62">
        <v>0</v>
      </c>
      <c r="L110" s="62">
        <v>0</v>
      </c>
      <c r="M110" s="62">
        <v>0</v>
      </c>
      <c r="N110" s="62">
        <v>5</v>
      </c>
      <c r="O110" s="62">
        <v>0</v>
      </c>
      <c r="P110" s="62">
        <v>0</v>
      </c>
    </row>
    <row r="111" spans="1:16">
      <c r="A111" s="128">
        <v>22</v>
      </c>
      <c r="B111" s="252" t="s">
        <v>546</v>
      </c>
      <c r="C111" s="62">
        <v>1</v>
      </c>
      <c r="D111" s="62">
        <v>1</v>
      </c>
      <c r="E111" s="62">
        <v>0</v>
      </c>
      <c r="F111" s="62">
        <v>0</v>
      </c>
      <c r="G111" s="62">
        <v>19</v>
      </c>
      <c r="H111" s="62">
        <v>67</v>
      </c>
      <c r="I111" s="62">
        <v>0</v>
      </c>
      <c r="J111" s="62">
        <v>0</v>
      </c>
      <c r="K111" s="62">
        <v>0</v>
      </c>
      <c r="L111" s="62">
        <v>0</v>
      </c>
      <c r="M111" s="62">
        <v>0</v>
      </c>
      <c r="N111" s="62">
        <v>20</v>
      </c>
      <c r="O111" s="62">
        <v>0</v>
      </c>
      <c r="P111" s="62">
        <v>0</v>
      </c>
    </row>
    <row r="112" spans="1:16">
      <c r="A112" s="251">
        <v>6</v>
      </c>
      <c r="B112" s="251" t="s">
        <v>545</v>
      </c>
      <c r="C112" s="245">
        <v>74</v>
      </c>
      <c r="D112" s="245">
        <v>31</v>
      </c>
      <c r="E112" s="245">
        <v>25</v>
      </c>
      <c r="F112" s="245">
        <v>14</v>
      </c>
      <c r="G112" s="245">
        <v>1</v>
      </c>
      <c r="H112" s="245">
        <v>75</v>
      </c>
      <c r="I112" s="246">
        <v>113</v>
      </c>
      <c r="J112" s="246">
        <v>62</v>
      </c>
      <c r="K112" s="246">
        <v>207</v>
      </c>
      <c r="L112" s="246">
        <v>351</v>
      </c>
      <c r="M112" s="246">
        <v>225</v>
      </c>
      <c r="N112" s="245">
        <v>0</v>
      </c>
      <c r="O112" s="245">
        <v>0</v>
      </c>
      <c r="P112" s="245">
        <v>0</v>
      </c>
    </row>
    <row r="113" spans="1:16">
      <c r="A113" s="247">
        <v>1</v>
      </c>
      <c r="B113" s="247" t="s">
        <v>544</v>
      </c>
      <c r="C113" s="250">
        <v>4</v>
      </c>
      <c r="D113" s="250">
        <v>0</v>
      </c>
      <c r="E113" s="250">
        <v>5</v>
      </c>
      <c r="F113" s="250">
        <v>15</v>
      </c>
      <c r="G113" s="250">
        <v>0</v>
      </c>
      <c r="H113" s="250">
        <v>10</v>
      </c>
      <c r="I113" s="246">
        <v>1</v>
      </c>
      <c r="J113" s="246">
        <v>0</v>
      </c>
      <c r="K113" s="246">
        <v>0</v>
      </c>
      <c r="L113" s="246">
        <v>0</v>
      </c>
      <c r="M113" s="246">
        <v>0</v>
      </c>
      <c r="N113" s="245">
        <v>41</v>
      </c>
      <c r="O113" s="245">
        <v>0</v>
      </c>
      <c r="P113" s="245">
        <v>0</v>
      </c>
    </row>
    <row r="114" spans="1:16">
      <c r="A114" s="247">
        <v>2</v>
      </c>
      <c r="B114" s="247" t="s">
        <v>543</v>
      </c>
      <c r="C114" s="245">
        <v>3</v>
      </c>
      <c r="D114" s="245">
        <v>0</v>
      </c>
      <c r="E114" s="245">
        <v>0</v>
      </c>
      <c r="F114" s="245">
        <v>15</v>
      </c>
      <c r="G114" s="245">
        <v>0</v>
      </c>
      <c r="H114" s="245">
        <v>1</v>
      </c>
      <c r="I114" s="246">
        <v>0</v>
      </c>
      <c r="J114" s="246">
        <v>0</v>
      </c>
      <c r="K114" s="246">
        <v>0</v>
      </c>
      <c r="L114" s="246">
        <v>0</v>
      </c>
      <c r="M114" s="246">
        <v>0</v>
      </c>
      <c r="N114" s="245">
        <v>41</v>
      </c>
      <c r="O114" s="245">
        <v>0</v>
      </c>
      <c r="P114" s="245">
        <v>0</v>
      </c>
    </row>
    <row r="115" spans="1:16">
      <c r="A115" s="247">
        <v>3</v>
      </c>
      <c r="B115" s="247" t="s">
        <v>542</v>
      </c>
      <c r="C115" s="245">
        <v>45</v>
      </c>
      <c r="D115" s="245">
        <v>10</v>
      </c>
      <c r="E115" s="245">
        <v>15</v>
      </c>
      <c r="F115" s="245">
        <v>22</v>
      </c>
      <c r="G115" s="245">
        <v>2</v>
      </c>
      <c r="H115" s="245">
        <v>50</v>
      </c>
      <c r="I115" s="246">
        <v>88</v>
      </c>
      <c r="J115" s="246">
        <v>0</v>
      </c>
      <c r="K115" s="246">
        <v>0</v>
      </c>
      <c r="L115" s="246">
        <v>0</v>
      </c>
      <c r="M115" s="246">
        <v>0</v>
      </c>
      <c r="N115" s="245">
        <v>49</v>
      </c>
      <c r="O115" s="245">
        <v>0</v>
      </c>
      <c r="P115" s="245">
        <v>0</v>
      </c>
    </row>
    <row r="116" spans="1:16">
      <c r="A116" s="247">
        <v>4</v>
      </c>
      <c r="B116" s="247" t="s">
        <v>541</v>
      </c>
      <c r="C116" s="245">
        <v>0</v>
      </c>
      <c r="D116" s="245">
        <v>0</v>
      </c>
      <c r="E116" s="245">
        <v>39</v>
      </c>
      <c r="F116" s="245">
        <v>215</v>
      </c>
      <c r="G116" s="245">
        <v>0</v>
      </c>
      <c r="H116" s="245">
        <v>0</v>
      </c>
      <c r="I116" s="245">
        <v>5</v>
      </c>
      <c r="J116" s="245">
        <v>0</v>
      </c>
      <c r="K116" s="245">
        <v>0</v>
      </c>
      <c r="L116" s="245">
        <v>0</v>
      </c>
      <c r="M116" s="245">
        <v>0</v>
      </c>
      <c r="N116" s="245">
        <v>43</v>
      </c>
      <c r="O116" s="245">
        <v>0</v>
      </c>
      <c r="P116" s="245">
        <v>0</v>
      </c>
    </row>
    <row r="117" spans="1:16">
      <c r="A117" s="247">
        <v>5</v>
      </c>
      <c r="B117" s="247" t="s">
        <v>540</v>
      </c>
      <c r="C117" s="62">
        <v>7</v>
      </c>
      <c r="D117" s="62">
        <v>1</v>
      </c>
      <c r="E117" s="62">
        <v>0</v>
      </c>
      <c r="F117" s="62">
        <v>8</v>
      </c>
      <c r="G117" s="62">
        <v>0</v>
      </c>
      <c r="H117" s="83">
        <v>15</v>
      </c>
      <c r="I117" s="83">
        <v>12</v>
      </c>
      <c r="J117" s="246">
        <v>0</v>
      </c>
      <c r="K117" s="246">
        <v>0</v>
      </c>
      <c r="L117" s="246">
        <v>0</v>
      </c>
      <c r="M117" s="246">
        <v>0</v>
      </c>
      <c r="N117" s="246">
        <v>44</v>
      </c>
      <c r="O117" s="246">
        <v>0</v>
      </c>
      <c r="P117" s="245">
        <v>0</v>
      </c>
    </row>
    <row r="118" spans="1:16">
      <c r="A118" s="247">
        <v>6</v>
      </c>
      <c r="B118" s="247" t="s">
        <v>539</v>
      </c>
      <c r="C118" s="246">
        <v>0</v>
      </c>
      <c r="D118" s="246">
        <v>0</v>
      </c>
      <c r="E118" s="246">
        <v>15</v>
      </c>
      <c r="F118" s="246">
        <v>15</v>
      </c>
      <c r="G118" s="246">
        <v>0</v>
      </c>
      <c r="H118" s="246">
        <v>0</v>
      </c>
      <c r="I118" s="246">
        <v>0</v>
      </c>
      <c r="J118" s="246">
        <v>0</v>
      </c>
      <c r="K118" s="246">
        <v>0</v>
      </c>
      <c r="L118" s="246">
        <v>0</v>
      </c>
      <c r="M118" s="246">
        <v>0</v>
      </c>
      <c r="N118" s="245">
        <v>41</v>
      </c>
      <c r="O118" s="245">
        <v>0</v>
      </c>
      <c r="P118" s="245">
        <v>0</v>
      </c>
    </row>
    <row r="119" spans="1:16">
      <c r="A119" s="247">
        <v>7</v>
      </c>
      <c r="B119" s="247" t="s">
        <v>538</v>
      </c>
      <c r="C119" s="249">
        <v>2</v>
      </c>
      <c r="D119" s="249">
        <v>3</v>
      </c>
      <c r="E119" s="249">
        <v>34</v>
      </c>
      <c r="F119" s="249">
        <v>16</v>
      </c>
      <c r="G119" s="249">
        <v>2</v>
      </c>
      <c r="H119" s="249">
        <v>6</v>
      </c>
      <c r="I119" s="248">
        <v>3</v>
      </c>
      <c r="J119" s="248">
        <v>0</v>
      </c>
      <c r="K119" s="248">
        <v>0</v>
      </c>
      <c r="L119" s="248">
        <v>0</v>
      </c>
      <c r="M119" s="248">
        <v>0</v>
      </c>
      <c r="N119" s="248">
        <v>42</v>
      </c>
      <c r="O119" s="248">
        <v>0</v>
      </c>
      <c r="P119" s="248">
        <v>0</v>
      </c>
    </row>
    <row r="120" spans="1:16">
      <c r="A120" s="247">
        <v>8</v>
      </c>
      <c r="B120" s="247" t="s">
        <v>537</v>
      </c>
      <c r="C120" s="245">
        <v>2</v>
      </c>
      <c r="D120" s="245">
        <v>5</v>
      </c>
      <c r="E120" s="245">
        <v>0</v>
      </c>
      <c r="F120" s="245">
        <v>46</v>
      </c>
      <c r="G120" s="245">
        <v>1</v>
      </c>
      <c r="H120" s="245">
        <v>10</v>
      </c>
      <c r="I120" s="246">
        <v>5</v>
      </c>
      <c r="J120" s="245">
        <v>0</v>
      </c>
      <c r="K120" s="245">
        <v>0</v>
      </c>
      <c r="L120" s="245">
        <v>0</v>
      </c>
      <c r="M120" s="245">
        <v>0</v>
      </c>
      <c r="N120" s="245">
        <v>42</v>
      </c>
      <c r="O120" s="245">
        <v>0</v>
      </c>
      <c r="P120" s="245">
        <v>0</v>
      </c>
    </row>
    <row r="121" spans="1:16">
      <c r="A121" s="239">
        <v>7</v>
      </c>
      <c r="B121" s="239" t="s">
        <v>30</v>
      </c>
      <c r="C121" s="62">
        <v>6</v>
      </c>
      <c r="D121" s="62">
        <v>0</v>
      </c>
      <c r="E121" s="62">
        <v>50</v>
      </c>
      <c r="F121" s="62">
        <v>0</v>
      </c>
      <c r="G121" s="62">
        <v>0</v>
      </c>
      <c r="H121" s="62">
        <v>26</v>
      </c>
      <c r="I121" s="62">
        <v>12</v>
      </c>
      <c r="J121" s="62">
        <v>36</v>
      </c>
      <c r="K121" s="83">
        <v>408</v>
      </c>
      <c r="L121" s="62">
        <v>738</v>
      </c>
      <c r="M121" s="62">
        <v>374</v>
      </c>
      <c r="N121" s="62">
        <v>0</v>
      </c>
      <c r="O121" s="83">
        <v>0</v>
      </c>
      <c r="P121" s="62">
        <v>2</v>
      </c>
    </row>
    <row r="122" spans="1:16">
      <c r="A122" s="128">
        <v>1</v>
      </c>
      <c r="B122" s="128" t="s">
        <v>536</v>
      </c>
      <c r="C122" s="62">
        <v>32</v>
      </c>
      <c r="D122" s="62">
        <v>9</v>
      </c>
      <c r="E122" s="62">
        <v>3</v>
      </c>
      <c r="F122" s="62">
        <v>7</v>
      </c>
      <c r="G122" s="62">
        <v>1</v>
      </c>
      <c r="H122" s="62">
        <v>8</v>
      </c>
      <c r="I122" s="83">
        <v>12</v>
      </c>
      <c r="J122" s="83">
        <v>0</v>
      </c>
      <c r="K122" s="83">
        <v>0</v>
      </c>
      <c r="L122" s="83">
        <v>0</v>
      </c>
      <c r="M122" s="83">
        <v>0</v>
      </c>
      <c r="N122" s="62">
        <v>19</v>
      </c>
      <c r="O122" s="83">
        <v>0</v>
      </c>
      <c r="P122" s="83">
        <v>0</v>
      </c>
    </row>
    <row r="123" spans="1:16">
      <c r="A123" s="128">
        <v>2</v>
      </c>
      <c r="B123" s="128" t="s">
        <v>535</v>
      </c>
      <c r="C123" s="62">
        <v>8</v>
      </c>
      <c r="D123" s="62">
        <v>12</v>
      </c>
      <c r="E123" s="62">
        <v>0</v>
      </c>
      <c r="F123" s="62">
        <v>14</v>
      </c>
      <c r="G123" s="62">
        <v>4</v>
      </c>
      <c r="H123" s="62">
        <v>32</v>
      </c>
      <c r="I123" s="62">
        <v>3</v>
      </c>
      <c r="J123" s="83">
        <v>0</v>
      </c>
      <c r="K123" s="83">
        <v>0</v>
      </c>
      <c r="L123" s="83">
        <v>0</v>
      </c>
      <c r="M123" s="83">
        <v>0</v>
      </c>
      <c r="N123" s="62">
        <v>10</v>
      </c>
      <c r="O123" s="83">
        <v>0</v>
      </c>
      <c r="P123" s="83">
        <v>0</v>
      </c>
    </row>
    <row r="124" spans="1:16">
      <c r="A124" s="128">
        <v>3</v>
      </c>
      <c r="B124" s="128" t="s">
        <v>534</v>
      </c>
      <c r="C124" s="62">
        <v>10</v>
      </c>
      <c r="D124" s="62">
        <v>7</v>
      </c>
      <c r="E124" s="62">
        <v>36</v>
      </c>
      <c r="F124" s="62">
        <v>76</v>
      </c>
      <c r="G124" s="62">
        <v>0</v>
      </c>
      <c r="H124" s="62">
        <v>35</v>
      </c>
      <c r="I124" s="62">
        <v>16</v>
      </c>
      <c r="J124" s="83">
        <v>0</v>
      </c>
      <c r="K124" s="83">
        <v>0</v>
      </c>
      <c r="L124" s="83">
        <v>0</v>
      </c>
      <c r="M124" s="83">
        <v>0</v>
      </c>
      <c r="N124" s="62">
        <v>15</v>
      </c>
      <c r="O124" s="83">
        <v>0</v>
      </c>
      <c r="P124" s="83">
        <v>0</v>
      </c>
    </row>
    <row r="125" spans="1:16">
      <c r="A125" s="128">
        <v>4</v>
      </c>
      <c r="B125" s="128" t="s">
        <v>533</v>
      </c>
      <c r="C125" s="62">
        <v>16</v>
      </c>
      <c r="D125" s="62">
        <v>28</v>
      </c>
      <c r="E125" s="62">
        <v>0</v>
      </c>
      <c r="F125" s="62">
        <v>8</v>
      </c>
      <c r="G125" s="62">
        <v>0</v>
      </c>
      <c r="H125" s="62">
        <v>95</v>
      </c>
      <c r="I125" s="62">
        <v>25</v>
      </c>
      <c r="J125" s="83">
        <v>0</v>
      </c>
      <c r="K125" s="83">
        <v>0</v>
      </c>
      <c r="L125" s="83">
        <v>0</v>
      </c>
      <c r="M125" s="83">
        <v>0</v>
      </c>
      <c r="N125" s="62">
        <v>21</v>
      </c>
      <c r="O125" s="83">
        <v>0</v>
      </c>
      <c r="P125" s="83">
        <v>0</v>
      </c>
    </row>
    <row r="126" spans="1:16">
      <c r="A126" s="128">
        <v>5</v>
      </c>
      <c r="B126" s="128" t="s">
        <v>532</v>
      </c>
      <c r="C126" s="62">
        <v>9</v>
      </c>
      <c r="D126" s="62">
        <v>9</v>
      </c>
      <c r="E126" s="62">
        <v>4</v>
      </c>
      <c r="F126" s="62">
        <v>13</v>
      </c>
      <c r="G126" s="62">
        <v>3</v>
      </c>
      <c r="H126" s="62">
        <v>56</v>
      </c>
      <c r="I126" s="62">
        <v>14</v>
      </c>
      <c r="J126" s="83">
        <v>0</v>
      </c>
      <c r="K126" s="83">
        <v>0</v>
      </c>
      <c r="L126" s="83">
        <v>0</v>
      </c>
      <c r="M126" s="83">
        <v>0</v>
      </c>
      <c r="N126" s="62">
        <v>17</v>
      </c>
      <c r="O126" s="83">
        <v>0</v>
      </c>
      <c r="P126" s="83">
        <v>0</v>
      </c>
    </row>
    <row r="127" spans="1:16">
      <c r="A127" s="128">
        <v>6</v>
      </c>
      <c r="B127" s="128" t="s">
        <v>531</v>
      </c>
      <c r="C127" s="62">
        <v>15</v>
      </c>
      <c r="D127" s="62">
        <v>12</v>
      </c>
      <c r="E127" s="62">
        <v>0</v>
      </c>
      <c r="F127" s="62">
        <v>0</v>
      </c>
      <c r="G127" s="62">
        <v>0</v>
      </c>
      <c r="H127" s="62">
        <v>11</v>
      </c>
      <c r="I127" s="62">
        <v>6</v>
      </c>
      <c r="J127" s="83">
        <v>0</v>
      </c>
      <c r="K127" s="83">
        <v>0</v>
      </c>
      <c r="L127" s="83">
        <v>0</v>
      </c>
      <c r="M127" s="83">
        <v>0</v>
      </c>
      <c r="N127" s="62">
        <v>19</v>
      </c>
      <c r="O127" s="83">
        <v>0</v>
      </c>
      <c r="P127" s="83">
        <v>0</v>
      </c>
    </row>
    <row r="128" spans="1:16">
      <c r="A128" s="128">
        <v>7</v>
      </c>
      <c r="B128" s="128" t="s">
        <v>31</v>
      </c>
      <c r="C128" s="62">
        <v>5</v>
      </c>
      <c r="D128" s="62">
        <v>7</v>
      </c>
      <c r="E128" s="62">
        <v>0</v>
      </c>
      <c r="F128" s="62">
        <v>0</v>
      </c>
      <c r="G128" s="62">
        <v>0</v>
      </c>
      <c r="H128" s="62">
        <v>31</v>
      </c>
      <c r="I128" s="62">
        <v>10</v>
      </c>
      <c r="J128" s="83">
        <v>0</v>
      </c>
      <c r="K128" s="83">
        <v>0</v>
      </c>
      <c r="L128" s="83">
        <v>0</v>
      </c>
      <c r="M128" s="83">
        <v>0</v>
      </c>
      <c r="N128" s="62">
        <v>9</v>
      </c>
      <c r="O128" s="83">
        <v>0</v>
      </c>
      <c r="P128" s="83">
        <v>0</v>
      </c>
    </row>
    <row r="129" spans="1:16">
      <c r="A129" s="128">
        <v>8</v>
      </c>
      <c r="B129" s="128" t="s">
        <v>530</v>
      </c>
      <c r="C129" s="62">
        <v>6</v>
      </c>
      <c r="D129" s="62">
        <v>5</v>
      </c>
      <c r="E129" s="62">
        <v>11</v>
      </c>
      <c r="F129" s="62">
        <v>0</v>
      </c>
      <c r="G129" s="62">
        <v>0</v>
      </c>
      <c r="H129" s="62">
        <v>7</v>
      </c>
      <c r="I129" s="62">
        <v>11</v>
      </c>
      <c r="J129" s="83">
        <v>0</v>
      </c>
      <c r="K129" s="83">
        <v>0</v>
      </c>
      <c r="L129" s="83">
        <v>0</v>
      </c>
      <c r="M129" s="83">
        <v>0</v>
      </c>
      <c r="N129" s="62">
        <v>11</v>
      </c>
      <c r="O129" s="83">
        <v>0</v>
      </c>
      <c r="P129" s="83">
        <v>0</v>
      </c>
    </row>
    <row r="130" spans="1:16">
      <c r="A130" s="128">
        <v>9</v>
      </c>
      <c r="B130" s="128" t="s">
        <v>529</v>
      </c>
      <c r="C130" s="62">
        <v>33</v>
      </c>
      <c r="D130" s="62">
        <v>21</v>
      </c>
      <c r="E130" s="62">
        <v>63</v>
      </c>
      <c r="F130" s="62">
        <v>44</v>
      </c>
      <c r="G130" s="62">
        <v>1</v>
      </c>
      <c r="H130" s="62">
        <v>15</v>
      </c>
      <c r="I130" s="62">
        <v>25</v>
      </c>
      <c r="J130" s="83">
        <v>0</v>
      </c>
      <c r="K130" s="83">
        <v>0</v>
      </c>
      <c r="L130" s="83">
        <v>0</v>
      </c>
      <c r="M130" s="83">
        <v>0</v>
      </c>
      <c r="N130" s="62">
        <v>26</v>
      </c>
      <c r="O130" s="83">
        <v>0</v>
      </c>
      <c r="P130" s="83">
        <v>0</v>
      </c>
    </row>
    <row r="131" spans="1:16">
      <c r="A131" s="128">
        <v>10</v>
      </c>
      <c r="B131" s="128" t="s">
        <v>528</v>
      </c>
      <c r="C131" s="62">
        <v>2</v>
      </c>
      <c r="D131" s="62">
        <v>1</v>
      </c>
      <c r="E131" s="62">
        <v>0</v>
      </c>
      <c r="F131" s="62">
        <v>0</v>
      </c>
      <c r="G131" s="62">
        <v>0</v>
      </c>
      <c r="H131" s="62">
        <v>4</v>
      </c>
      <c r="I131" s="62">
        <v>4</v>
      </c>
      <c r="J131" s="83">
        <v>0</v>
      </c>
      <c r="K131" s="83">
        <v>0</v>
      </c>
      <c r="L131" s="83">
        <v>0</v>
      </c>
      <c r="M131" s="83">
        <v>0</v>
      </c>
      <c r="N131" s="62">
        <v>5</v>
      </c>
      <c r="O131" s="83">
        <v>0</v>
      </c>
      <c r="P131" s="83">
        <v>0</v>
      </c>
    </row>
    <row r="132" spans="1:16">
      <c r="A132" s="128">
        <v>11</v>
      </c>
      <c r="B132" s="128" t="s">
        <v>527</v>
      </c>
      <c r="C132" s="62">
        <v>17</v>
      </c>
      <c r="D132" s="62">
        <v>54</v>
      </c>
      <c r="E132" s="62">
        <v>3</v>
      </c>
      <c r="F132" s="62">
        <v>64</v>
      </c>
      <c r="G132" s="62">
        <v>0</v>
      </c>
      <c r="H132" s="62">
        <v>159</v>
      </c>
      <c r="I132" s="62">
        <v>45</v>
      </c>
      <c r="J132" s="83">
        <v>0</v>
      </c>
      <c r="K132" s="83">
        <v>0</v>
      </c>
      <c r="L132" s="83">
        <v>0</v>
      </c>
      <c r="M132" s="83">
        <v>0</v>
      </c>
      <c r="N132" s="62">
        <v>23</v>
      </c>
      <c r="O132" s="83">
        <v>0</v>
      </c>
      <c r="P132" s="83">
        <v>0</v>
      </c>
    </row>
    <row r="133" spans="1:16">
      <c r="A133" s="128">
        <v>12</v>
      </c>
      <c r="B133" s="128" t="s">
        <v>526</v>
      </c>
      <c r="C133" s="62">
        <v>5</v>
      </c>
      <c r="D133" s="62">
        <v>7</v>
      </c>
      <c r="E133" s="62">
        <v>0</v>
      </c>
      <c r="F133" s="62">
        <v>0</v>
      </c>
      <c r="G133" s="62">
        <v>0</v>
      </c>
      <c r="H133" s="62">
        <v>11</v>
      </c>
      <c r="I133" s="62">
        <v>9</v>
      </c>
      <c r="J133" s="83">
        <v>0</v>
      </c>
      <c r="K133" s="83">
        <v>0</v>
      </c>
      <c r="L133" s="83">
        <v>0</v>
      </c>
      <c r="M133" s="83">
        <v>0</v>
      </c>
      <c r="N133" s="62">
        <v>10</v>
      </c>
      <c r="O133" s="83">
        <v>0</v>
      </c>
      <c r="P133" s="83">
        <v>0</v>
      </c>
    </row>
    <row r="134" spans="1:16">
      <c r="A134" s="128">
        <v>13</v>
      </c>
      <c r="B134" s="128" t="s">
        <v>525</v>
      </c>
      <c r="C134" s="62">
        <v>22</v>
      </c>
      <c r="D134" s="62">
        <v>13</v>
      </c>
      <c r="E134" s="62">
        <v>0</v>
      </c>
      <c r="F134" s="62">
        <v>0</v>
      </c>
      <c r="G134" s="62">
        <v>3</v>
      </c>
      <c r="H134" s="62">
        <v>52</v>
      </c>
      <c r="I134" s="62">
        <v>22</v>
      </c>
      <c r="J134" s="83">
        <v>0</v>
      </c>
      <c r="K134" s="83">
        <v>0</v>
      </c>
      <c r="L134" s="83">
        <v>0</v>
      </c>
      <c r="M134" s="83">
        <v>0</v>
      </c>
      <c r="N134" s="62">
        <v>6</v>
      </c>
      <c r="O134" s="83">
        <v>0</v>
      </c>
      <c r="P134" s="83">
        <v>0</v>
      </c>
    </row>
    <row r="135" spans="1:16">
      <c r="A135" s="128">
        <v>14</v>
      </c>
      <c r="B135" s="128" t="s">
        <v>524</v>
      </c>
      <c r="C135" s="62">
        <v>2</v>
      </c>
      <c r="D135" s="62">
        <v>0</v>
      </c>
      <c r="E135" s="62">
        <v>0</v>
      </c>
      <c r="F135" s="62">
        <v>0</v>
      </c>
      <c r="G135" s="62">
        <v>0</v>
      </c>
      <c r="H135" s="62">
        <v>2</v>
      </c>
      <c r="I135" s="62">
        <v>2</v>
      </c>
      <c r="J135" s="83">
        <v>0</v>
      </c>
      <c r="K135" s="83">
        <v>0</v>
      </c>
      <c r="L135" s="83">
        <v>0</v>
      </c>
      <c r="M135" s="83">
        <v>0</v>
      </c>
      <c r="N135" s="62">
        <v>6</v>
      </c>
      <c r="O135" s="62">
        <v>0</v>
      </c>
      <c r="P135" s="62">
        <v>0</v>
      </c>
    </row>
    <row r="136" spans="1:16">
      <c r="A136" s="8">
        <v>8</v>
      </c>
      <c r="B136" s="8" t="s">
        <v>523</v>
      </c>
      <c r="C136" s="241">
        <v>200</v>
      </c>
      <c r="D136" s="241">
        <v>16</v>
      </c>
      <c r="E136" s="243">
        <v>25</v>
      </c>
      <c r="F136" s="243">
        <v>29</v>
      </c>
      <c r="G136" s="241">
        <v>15</v>
      </c>
      <c r="H136" s="241">
        <v>18</v>
      </c>
      <c r="I136" s="241">
        <v>290</v>
      </c>
      <c r="J136" s="241">
        <v>139</v>
      </c>
      <c r="K136" s="241">
        <v>179</v>
      </c>
      <c r="L136" s="241">
        <v>415</v>
      </c>
      <c r="M136" s="241">
        <v>390</v>
      </c>
      <c r="N136" s="241">
        <v>0</v>
      </c>
      <c r="O136" s="241">
        <f>SUM(O137:O142)</f>
        <v>0</v>
      </c>
      <c r="P136" s="241">
        <v>3</v>
      </c>
    </row>
    <row r="137" spans="1:16">
      <c r="A137" s="242">
        <v>1</v>
      </c>
      <c r="B137" s="242" t="s">
        <v>522</v>
      </c>
      <c r="C137" s="241">
        <v>190</v>
      </c>
      <c r="D137" s="241">
        <v>13</v>
      </c>
      <c r="E137" s="243">
        <v>20</v>
      </c>
      <c r="F137" s="243">
        <v>20</v>
      </c>
      <c r="G137" s="241">
        <v>13</v>
      </c>
      <c r="H137" s="241">
        <v>16</v>
      </c>
      <c r="I137" s="240">
        <v>225</v>
      </c>
      <c r="J137" s="240">
        <v>13</v>
      </c>
      <c r="K137" s="240">
        <v>0</v>
      </c>
      <c r="L137" s="240">
        <v>0</v>
      </c>
      <c r="M137" s="240">
        <v>0</v>
      </c>
      <c r="N137" s="240">
        <v>0</v>
      </c>
      <c r="O137" s="240">
        <v>0</v>
      </c>
      <c r="P137" s="240">
        <v>0</v>
      </c>
    </row>
    <row r="138" spans="1:16">
      <c r="A138" s="242">
        <v>2</v>
      </c>
      <c r="B138" s="242" t="s">
        <v>521</v>
      </c>
      <c r="C138" s="241">
        <v>165</v>
      </c>
      <c r="D138" s="241">
        <v>13</v>
      </c>
      <c r="E138" s="243">
        <v>10</v>
      </c>
      <c r="F138" s="243">
        <v>20</v>
      </c>
      <c r="G138" s="241">
        <v>10</v>
      </c>
      <c r="H138" s="241">
        <v>12</v>
      </c>
      <c r="I138" s="241">
        <v>220</v>
      </c>
      <c r="J138" s="241">
        <v>10</v>
      </c>
      <c r="K138" s="240">
        <v>0</v>
      </c>
      <c r="L138" s="240">
        <v>0</v>
      </c>
      <c r="M138" s="240">
        <v>0</v>
      </c>
      <c r="N138" s="240">
        <v>0</v>
      </c>
      <c r="O138" s="240">
        <v>0</v>
      </c>
      <c r="P138" s="240">
        <v>0</v>
      </c>
    </row>
    <row r="139" spans="1:16">
      <c r="A139" s="242">
        <v>3</v>
      </c>
      <c r="B139" s="242" t="s">
        <v>520</v>
      </c>
      <c r="C139" s="241">
        <v>70</v>
      </c>
      <c r="D139" s="241">
        <v>10</v>
      </c>
      <c r="E139" s="243">
        <v>6</v>
      </c>
      <c r="F139" s="243">
        <v>7</v>
      </c>
      <c r="G139" s="241">
        <v>3</v>
      </c>
      <c r="H139" s="241">
        <v>10</v>
      </c>
      <c r="I139" s="241">
        <v>70</v>
      </c>
      <c r="J139" s="241">
        <v>12</v>
      </c>
      <c r="K139" s="240">
        <v>0</v>
      </c>
      <c r="L139" s="240">
        <v>0</v>
      </c>
      <c r="M139" s="240">
        <v>0</v>
      </c>
      <c r="N139" s="240">
        <v>0</v>
      </c>
      <c r="O139" s="240">
        <v>0</v>
      </c>
      <c r="P139" s="240">
        <v>0</v>
      </c>
    </row>
    <row r="140" spans="1:16">
      <c r="A140" s="242">
        <v>4</v>
      </c>
      <c r="B140" s="242" t="s">
        <v>519</v>
      </c>
      <c r="C140" s="241">
        <v>19</v>
      </c>
      <c r="D140" s="241">
        <v>3</v>
      </c>
      <c r="E140" s="243">
        <v>12</v>
      </c>
      <c r="F140" s="243">
        <v>3</v>
      </c>
      <c r="G140" s="241">
        <v>0</v>
      </c>
      <c r="H140" s="241">
        <v>8</v>
      </c>
      <c r="I140" s="241">
        <v>19</v>
      </c>
      <c r="J140" s="241">
        <v>7</v>
      </c>
      <c r="K140" s="240">
        <v>0</v>
      </c>
      <c r="L140" s="240">
        <v>0</v>
      </c>
      <c r="M140" s="240">
        <v>0</v>
      </c>
      <c r="N140" s="240">
        <v>0</v>
      </c>
      <c r="O140" s="240">
        <v>0</v>
      </c>
      <c r="P140" s="240">
        <v>0</v>
      </c>
    </row>
    <row r="141" spans="1:16">
      <c r="A141" s="242">
        <v>5</v>
      </c>
      <c r="B141" s="242" t="s">
        <v>518</v>
      </c>
      <c r="C141" s="240">
        <v>43</v>
      </c>
      <c r="D141" s="240">
        <v>5</v>
      </c>
      <c r="E141" s="244">
        <v>10</v>
      </c>
      <c r="F141" s="244">
        <v>12</v>
      </c>
      <c r="G141" s="240">
        <v>2</v>
      </c>
      <c r="H141" s="240">
        <v>2</v>
      </c>
      <c r="I141" s="241">
        <v>85</v>
      </c>
      <c r="J141" s="241">
        <v>10</v>
      </c>
      <c r="K141" s="240">
        <v>0</v>
      </c>
      <c r="L141" s="240">
        <v>0</v>
      </c>
      <c r="M141" s="240">
        <v>0</v>
      </c>
      <c r="N141" s="240">
        <v>0</v>
      </c>
      <c r="O141" s="240">
        <v>0</v>
      </c>
      <c r="P141" s="240">
        <v>0</v>
      </c>
    </row>
    <row r="142" spans="1:16">
      <c r="A142" s="242">
        <v>6</v>
      </c>
      <c r="B142" s="242" t="s">
        <v>517</v>
      </c>
      <c r="C142" s="241">
        <v>7</v>
      </c>
      <c r="D142" s="241">
        <v>4</v>
      </c>
      <c r="E142" s="243">
        <v>3</v>
      </c>
      <c r="F142" s="243">
        <v>14</v>
      </c>
      <c r="G142" s="241">
        <v>0</v>
      </c>
      <c r="H142" s="241">
        <v>1</v>
      </c>
      <c r="I142" s="241">
        <v>7</v>
      </c>
      <c r="J142" s="241">
        <v>3</v>
      </c>
      <c r="K142" s="240">
        <v>0</v>
      </c>
      <c r="L142" s="240">
        <v>0</v>
      </c>
      <c r="M142" s="240">
        <v>0</v>
      </c>
      <c r="N142" s="240">
        <v>0</v>
      </c>
      <c r="O142" s="240">
        <v>0</v>
      </c>
      <c r="P142" s="240">
        <v>0</v>
      </c>
    </row>
    <row r="143" spans="1:16">
      <c r="A143" s="239">
        <v>9</v>
      </c>
      <c r="B143" s="8" t="s">
        <v>516</v>
      </c>
      <c r="C143" s="240">
        <v>10</v>
      </c>
      <c r="D143" s="240">
        <v>5</v>
      </c>
      <c r="E143" s="240">
        <v>2</v>
      </c>
      <c r="F143" s="240">
        <v>21</v>
      </c>
      <c r="G143" s="240">
        <v>21</v>
      </c>
      <c r="H143" s="240">
        <v>25</v>
      </c>
      <c r="I143" s="240">
        <v>66</v>
      </c>
      <c r="J143" s="240">
        <v>66</v>
      </c>
      <c r="K143" s="240">
        <v>65</v>
      </c>
      <c r="L143" s="240">
        <v>264</v>
      </c>
      <c r="M143" s="240">
        <v>301</v>
      </c>
      <c r="N143" s="240">
        <v>19</v>
      </c>
      <c r="O143" s="240">
        <v>12</v>
      </c>
      <c r="P143" s="240">
        <v>0</v>
      </c>
    </row>
    <row r="144" spans="1:16">
      <c r="A144" s="128">
        <v>2</v>
      </c>
      <c r="B144" s="242" t="s">
        <v>17</v>
      </c>
      <c r="C144" s="240">
        <v>16</v>
      </c>
      <c r="D144" s="240">
        <v>3</v>
      </c>
      <c r="E144" s="240">
        <v>2</v>
      </c>
      <c r="F144" s="240">
        <v>33</v>
      </c>
      <c r="G144" s="240">
        <v>3</v>
      </c>
      <c r="H144" s="240">
        <v>66</v>
      </c>
      <c r="I144" s="240">
        <v>0</v>
      </c>
      <c r="J144" s="240">
        <v>0</v>
      </c>
      <c r="K144" s="240">
        <v>0</v>
      </c>
      <c r="L144" s="240">
        <v>1</v>
      </c>
      <c r="M144" s="240">
        <v>5</v>
      </c>
      <c r="N144" s="241">
        <v>0</v>
      </c>
      <c r="O144" s="241">
        <v>0</v>
      </c>
      <c r="P144" s="240">
        <v>0</v>
      </c>
    </row>
    <row r="145" spans="1:16">
      <c r="A145" s="128">
        <v>3</v>
      </c>
      <c r="B145" s="242" t="s">
        <v>515</v>
      </c>
      <c r="C145" s="240">
        <v>3</v>
      </c>
      <c r="D145" s="240">
        <v>0</v>
      </c>
      <c r="E145" s="240">
        <v>0</v>
      </c>
      <c r="F145" s="240">
        <v>0</v>
      </c>
      <c r="G145" s="240">
        <v>1</v>
      </c>
      <c r="H145" s="240">
        <v>44</v>
      </c>
      <c r="I145" s="240">
        <v>0</v>
      </c>
      <c r="J145" s="240">
        <v>0</v>
      </c>
      <c r="K145" s="240">
        <v>0</v>
      </c>
      <c r="L145" s="240">
        <v>2</v>
      </c>
      <c r="M145" s="240">
        <v>2</v>
      </c>
      <c r="N145" s="241">
        <v>0</v>
      </c>
      <c r="O145" s="241">
        <v>0</v>
      </c>
      <c r="P145" s="240">
        <v>0</v>
      </c>
    </row>
    <row r="146" spans="1:16">
      <c r="A146" s="128">
        <v>4</v>
      </c>
      <c r="B146" s="242" t="s">
        <v>514</v>
      </c>
      <c r="C146" s="241">
        <v>13</v>
      </c>
      <c r="D146" s="240">
        <v>4</v>
      </c>
      <c r="E146" s="240">
        <v>2</v>
      </c>
      <c r="F146" s="240">
        <v>3</v>
      </c>
      <c r="G146" s="240">
        <v>3</v>
      </c>
      <c r="H146" s="240">
        <v>64</v>
      </c>
      <c r="I146" s="240">
        <v>0</v>
      </c>
      <c r="J146" s="240">
        <v>0</v>
      </c>
      <c r="K146" s="240">
        <v>0</v>
      </c>
      <c r="L146" s="240">
        <v>51</v>
      </c>
      <c r="M146" s="240">
        <v>45</v>
      </c>
      <c r="N146" s="241">
        <v>0</v>
      </c>
      <c r="O146" s="241">
        <v>0</v>
      </c>
      <c r="P146" s="240">
        <v>0</v>
      </c>
    </row>
    <row r="147" spans="1:16">
      <c r="A147" s="128">
        <v>5</v>
      </c>
      <c r="B147" s="242" t="s">
        <v>513</v>
      </c>
      <c r="C147" s="240">
        <v>3</v>
      </c>
      <c r="D147" s="240">
        <v>0</v>
      </c>
      <c r="E147" s="240">
        <v>1</v>
      </c>
      <c r="F147" s="240">
        <v>1</v>
      </c>
      <c r="G147" s="240">
        <v>0</v>
      </c>
      <c r="H147" s="240">
        <v>12</v>
      </c>
      <c r="I147" s="240">
        <v>0</v>
      </c>
      <c r="J147" s="240">
        <v>0</v>
      </c>
      <c r="K147" s="240">
        <v>0</v>
      </c>
      <c r="L147" s="240">
        <v>0</v>
      </c>
      <c r="M147" s="240">
        <v>0</v>
      </c>
      <c r="N147" s="241">
        <v>0</v>
      </c>
      <c r="O147" s="241">
        <v>0</v>
      </c>
      <c r="P147" s="240">
        <v>0</v>
      </c>
    </row>
    <row r="148" spans="1:16">
      <c r="A148" s="128">
        <v>6</v>
      </c>
      <c r="B148" s="242" t="s">
        <v>512</v>
      </c>
      <c r="C148" s="240">
        <v>3</v>
      </c>
      <c r="D148" s="240">
        <v>0</v>
      </c>
      <c r="E148" s="240">
        <v>2</v>
      </c>
      <c r="F148" s="240">
        <v>0</v>
      </c>
      <c r="G148" s="240">
        <v>0</v>
      </c>
      <c r="H148" s="240">
        <v>2</v>
      </c>
      <c r="I148" s="240">
        <v>0</v>
      </c>
      <c r="J148" s="240">
        <v>3</v>
      </c>
      <c r="K148" s="240">
        <v>0</v>
      </c>
      <c r="L148" s="240">
        <v>0</v>
      </c>
      <c r="M148" s="240">
        <v>0</v>
      </c>
      <c r="N148" s="241">
        <v>0</v>
      </c>
      <c r="O148" s="241">
        <v>0</v>
      </c>
      <c r="P148" s="240">
        <v>0</v>
      </c>
    </row>
    <row r="149" spans="1:16">
      <c r="A149" s="128">
        <v>7</v>
      </c>
      <c r="B149" s="242" t="s">
        <v>511</v>
      </c>
      <c r="C149" s="240">
        <v>14</v>
      </c>
      <c r="D149" s="240">
        <v>1</v>
      </c>
      <c r="E149" s="240">
        <v>2</v>
      </c>
      <c r="F149" s="240">
        <v>0</v>
      </c>
      <c r="G149" s="240">
        <v>0</v>
      </c>
      <c r="H149" s="240">
        <v>18</v>
      </c>
      <c r="I149" s="240">
        <v>14</v>
      </c>
      <c r="J149" s="240">
        <v>3</v>
      </c>
      <c r="K149" s="240">
        <v>0</v>
      </c>
      <c r="L149" s="240">
        <v>56</v>
      </c>
      <c r="M149" s="240">
        <v>22</v>
      </c>
      <c r="N149" s="241">
        <v>0</v>
      </c>
      <c r="O149" s="241">
        <v>0</v>
      </c>
      <c r="P149" s="240">
        <v>0</v>
      </c>
    </row>
    <row r="150" spans="1:16">
      <c r="A150" s="128">
        <v>8</v>
      </c>
      <c r="B150" s="242" t="s">
        <v>510</v>
      </c>
      <c r="C150" s="240">
        <v>3</v>
      </c>
      <c r="D150" s="240">
        <v>3</v>
      </c>
      <c r="E150" s="240">
        <v>0</v>
      </c>
      <c r="F150" s="240">
        <v>2</v>
      </c>
      <c r="G150" s="240">
        <v>5</v>
      </c>
      <c r="H150" s="240">
        <v>64</v>
      </c>
      <c r="I150" s="240">
        <v>0</v>
      </c>
      <c r="J150" s="240">
        <v>0</v>
      </c>
      <c r="K150" s="240">
        <v>0</v>
      </c>
      <c r="L150" s="240">
        <v>63</v>
      </c>
      <c r="M150" s="240">
        <v>33</v>
      </c>
      <c r="N150" s="241">
        <v>0</v>
      </c>
      <c r="O150" s="241">
        <v>0</v>
      </c>
      <c r="P150" s="240">
        <v>0</v>
      </c>
    </row>
    <row r="151" spans="1:16">
      <c r="A151" s="128">
        <v>9</v>
      </c>
      <c r="B151" s="242" t="s">
        <v>509</v>
      </c>
      <c r="C151" s="240">
        <v>5</v>
      </c>
      <c r="D151" s="240">
        <v>7</v>
      </c>
      <c r="E151" s="241">
        <v>2</v>
      </c>
      <c r="F151" s="241">
        <v>11</v>
      </c>
      <c r="G151" s="241">
        <v>6</v>
      </c>
      <c r="H151" s="241">
        <v>59</v>
      </c>
      <c r="I151" s="240">
        <v>0</v>
      </c>
      <c r="J151" s="240">
        <v>0</v>
      </c>
      <c r="K151" s="240">
        <v>0</v>
      </c>
      <c r="L151" s="241">
        <v>17</v>
      </c>
      <c r="M151" s="240">
        <v>4</v>
      </c>
      <c r="N151" s="241">
        <v>0</v>
      </c>
      <c r="O151" s="241">
        <v>0</v>
      </c>
      <c r="P151" s="240">
        <v>0</v>
      </c>
    </row>
    <row r="152" spans="1:16">
      <c r="A152" s="239">
        <v>10</v>
      </c>
      <c r="B152" s="239" t="s">
        <v>508</v>
      </c>
      <c r="C152" s="62">
        <v>15</v>
      </c>
      <c r="D152" s="62">
        <v>1</v>
      </c>
      <c r="E152" s="62">
        <v>11</v>
      </c>
      <c r="F152" s="62">
        <v>27</v>
      </c>
      <c r="G152" s="62">
        <v>0</v>
      </c>
      <c r="H152" s="62">
        <v>9</v>
      </c>
      <c r="I152" s="83">
        <v>1</v>
      </c>
      <c r="J152" s="83">
        <v>1</v>
      </c>
      <c r="K152" s="240">
        <v>0</v>
      </c>
      <c r="L152" s="83">
        <v>0</v>
      </c>
      <c r="M152" s="83">
        <v>0</v>
      </c>
      <c r="N152" s="62">
        <v>0</v>
      </c>
      <c r="O152" s="62">
        <v>0</v>
      </c>
      <c r="P152" s="240">
        <v>0</v>
      </c>
    </row>
    <row r="153" spans="1:16">
      <c r="A153" s="128">
        <v>1</v>
      </c>
      <c r="B153" s="128" t="s">
        <v>507</v>
      </c>
      <c r="C153" s="62">
        <v>9</v>
      </c>
      <c r="D153" s="62">
        <v>1</v>
      </c>
      <c r="E153" s="62">
        <v>4</v>
      </c>
      <c r="F153" s="62">
        <v>4</v>
      </c>
      <c r="G153" s="62">
        <v>0</v>
      </c>
      <c r="H153" s="62">
        <v>5</v>
      </c>
      <c r="I153" s="62">
        <v>0</v>
      </c>
      <c r="J153" s="62">
        <v>0</v>
      </c>
      <c r="K153" s="240">
        <v>0</v>
      </c>
      <c r="L153" s="62">
        <v>0</v>
      </c>
      <c r="M153" s="62">
        <v>0</v>
      </c>
      <c r="N153" s="62">
        <v>0</v>
      </c>
      <c r="O153" s="62">
        <v>0</v>
      </c>
      <c r="P153" s="240">
        <v>0</v>
      </c>
    </row>
    <row r="154" spans="1:16">
      <c r="A154" s="128"/>
      <c r="B154" s="128"/>
      <c r="C154" s="239">
        <f t="shared" ref="C154:P154" si="0">SUM(C5:C153)</f>
        <v>3124</v>
      </c>
      <c r="D154" s="239">
        <f t="shared" si="0"/>
        <v>1220</v>
      </c>
      <c r="E154" s="239">
        <f t="shared" si="0"/>
        <v>3973</v>
      </c>
      <c r="F154" s="239">
        <f t="shared" si="0"/>
        <v>3285</v>
      </c>
      <c r="G154" s="239">
        <f t="shared" si="0"/>
        <v>417</v>
      </c>
      <c r="H154" s="239">
        <f t="shared" si="0"/>
        <v>5468</v>
      </c>
      <c r="I154" s="239">
        <f t="shared" si="0"/>
        <v>6182</v>
      </c>
      <c r="J154" s="239">
        <f t="shared" si="0"/>
        <v>1953</v>
      </c>
      <c r="K154" s="239">
        <f t="shared" si="0"/>
        <v>3212</v>
      </c>
      <c r="L154" s="239">
        <f t="shared" si="0"/>
        <v>10313</v>
      </c>
      <c r="M154" s="239">
        <f t="shared" si="0"/>
        <v>6929</v>
      </c>
      <c r="N154" s="239">
        <f t="shared" si="0"/>
        <v>1259</v>
      </c>
      <c r="O154" s="239">
        <f t="shared" si="0"/>
        <v>29</v>
      </c>
      <c r="P154" s="239">
        <f t="shared" si="0"/>
        <v>21</v>
      </c>
    </row>
    <row r="157" spans="1:16" ht="66" customHeight="1"/>
    <row r="158" spans="1:16">
      <c r="B158" s="238" t="s">
        <v>506</v>
      </c>
      <c r="C158" s="238">
        <v>3142</v>
      </c>
      <c r="D158" s="238">
        <v>1336</v>
      </c>
      <c r="E158" s="238">
        <v>4124</v>
      </c>
      <c r="F158" s="238">
        <v>3017</v>
      </c>
      <c r="G158" s="238">
        <v>372</v>
      </c>
      <c r="H158" s="238">
        <v>5076</v>
      </c>
      <c r="I158" s="238">
        <v>5713</v>
      </c>
      <c r="J158" s="238">
        <v>4017</v>
      </c>
      <c r="K158" s="238">
        <v>3167</v>
      </c>
      <c r="L158" s="238">
        <v>12517</v>
      </c>
      <c r="M158" s="238">
        <v>8882</v>
      </c>
      <c r="N158" s="238">
        <v>2185</v>
      </c>
      <c r="O158" s="238">
        <v>25</v>
      </c>
      <c r="P158" s="238">
        <v>31</v>
      </c>
    </row>
  </sheetData>
  <mergeCells count="3">
    <mergeCell ref="A1:P1"/>
    <mergeCell ref="A18:B18"/>
    <mergeCell ref="A2:P2"/>
  </mergeCells>
  <printOptions horizontalCentered="1"/>
  <pageMargins left="0.19685039370078741" right="0.19685039370078741" top="0.39370078740157483" bottom="0.19685039370078741" header="0" footer="0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E85A-7CA7-47BD-9840-E7C9F142EE51}">
  <sheetPr>
    <pageSetUpPr fitToPage="1"/>
  </sheetPr>
  <dimension ref="A1:T139"/>
  <sheetViews>
    <sheetView zoomScaleNormal="100" workbookViewId="0">
      <selection activeCell="J146" sqref="J146"/>
    </sheetView>
  </sheetViews>
  <sheetFormatPr defaultRowHeight="13.5"/>
  <cols>
    <col min="1" max="1" width="4.42578125" style="1" customWidth="1"/>
    <col min="2" max="2" width="16" style="1" customWidth="1"/>
    <col min="3" max="7" width="8.7109375" style="1" customWidth="1"/>
    <col min="8" max="8" width="7.85546875" style="1" customWidth="1"/>
    <col min="9" max="10" width="8.7109375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6" ht="64.5" customHeight="1">
      <c r="A1" s="404" t="s">
        <v>981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</row>
    <row r="2" spans="1:16" ht="28.5" customHeight="1">
      <c r="A2" s="417" t="s">
        <v>982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</row>
    <row r="3" spans="1:16" ht="164.25" customHeight="1">
      <c r="A3" s="55" t="s">
        <v>0</v>
      </c>
      <c r="B3" s="55" t="s">
        <v>1</v>
      </c>
      <c r="C3" s="54" t="s">
        <v>3</v>
      </c>
      <c r="D3" s="54" t="s">
        <v>4</v>
      </c>
      <c r="E3" s="54" t="s">
        <v>8</v>
      </c>
      <c r="F3" s="54" t="s">
        <v>6</v>
      </c>
      <c r="G3" s="54" t="s">
        <v>9</v>
      </c>
      <c r="H3" s="54" t="s">
        <v>5</v>
      </c>
      <c r="I3" s="54" t="s">
        <v>10</v>
      </c>
      <c r="J3" s="54" t="s">
        <v>11</v>
      </c>
      <c r="K3" s="54" t="s">
        <v>980</v>
      </c>
      <c r="L3" s="54" t="s">
        <v>13</v>
      </c>
      <c r="M3" s="54" t="s">
        <v>14</v>
      </c>
      <c r="N3" s="54" t="s">
        <v>7</v>
      </c>
      <c r="O3" s="54" t="s">
        <v>15</v>
      </c>
      <c r="P3" s="395" t="s">
        <v>2</v>
      </c>
    </row>
    <row r="4" spans="1:16" ht="21" customHeight="1">
      <c r="A4" s="23">
        <v>1</v>
      </c>
      <c r="B4" s="23">
        <v>2</v>
      </c>
      <c r="C4" s="23">
        <v>3</v>
      </c>
      <c r="D4" s="23">
        <v>4</v>
      </c>
      <c r="E4" s="23">
        <v>5</v>
      </c>
      <c r="F4" s="23">
        <v>6</v>
      </c>
      <c r="G4" s="23">
        <v>7</v>
      </c>
      <c r="H4" s="23">
        <v>8</v>
      </c>
      <c r="I4" s="23">
        <v>9</v>
      </c>
      <c r="J4" s="23">
        <v>10</v>
      </c>
      <c r="K4" s="23">
        <v>11</v>
      </c>
      <c r="L4" s="23">
        <v>12</v>
      </c>
      <c r="M4" s="23">
        <v>13</v>
      </c>
      <c r="N4" s="23">
        <v>14</v>
      </c>
      <c r="O4" s="23">
        <v>15</v>
      </c>
      <c r="P4" s="52">
        <v>16</v>
      </c>
    </row>
    <row r="5" spans="1:16" ht="21" customHeight="1">
      <c r="A5" s="419" t="s">
        <v>979</v>
      </c>
      <c r="B5" s="419"/>
      <c r="C5" s="23">
        <v>241</v>
      </c>
      <c r="D5" s="23">
        <v>133</v>
      </c>
      <c r="E5" s="23">
        <v>1426</v>
      </c>
      <c r="F5" s="18">
        <v>7806</v>
      </c>
      <c r="G5" s="18">
        <v>303</v>
      </c>
      <c r="H5" s="23">
        <v>367</v>
      </c>
      <c r="I5" s="23">
        <v>320</v>
      </c>
      <c r="J5" s="23">
        <v>320</v>
      </c>
      <c r="K5" s="18">
        <v>38</v>
      </c>
      <c r="L5" s="18">
        <v>588</v>
      </c>
      <c r="M5" s="18">
        <v>233</v>
      </c>
      <c r="N5" s="18">
        <v>75</v>
      </c>
      <c r="O5" s="269">
        <v>0</v>
      </c>
      <c r="P5" s="394">
        <v>4</v>
      </c>
    </row>
    <row r="6" spans="1:16" ht="21" customHeight="1">
      <c r="A6" s="126">
        <v>1</v>
      </c>
      <c r="B6" s="393" t="s">
        <v>978</v>
      </c>
      <c r="C6" s="4">
        <v>62</v>
      </c>
      <c r="D6" s="4">
        <v>34</v>
      </c>
      <c r="E6" s="18">
        <v>432</v>
      </c>
      <c r="F6" s="4">
        <v>2124</v>
      </c>
      <c r="G6" s="4">
        <v>72</v>
      </c>
      <c r="H6" s="4">
        <v>88</v>
      </c>
      <c r="I6" s="18">
        <v>157</v>
      </c>
      <c r="J6" s="18">
        <v>157</v>
      </c>
      <c r="K6" s="18">
        <v>38</v>
      </c>
      <c r="L6" s="18">
        <v>588</v>
      </c>
      <c r="M6" s="18">
        <v>233</v>
      </c>
      <c r="N6" s="4">
        <v>0</v>
      </c>
      <c r="O6" s="53">
        <v>0</v>
      </c>
      <c r="P6" s="392">
        <v>4</v>
      </c>
    </row>
    <row r="7" spans="1:16" ht="21" customHeight="1">
      <c r="A7" s="126">
        <v>2</v>
      </c>
      <c r="B7" s="393" t="s">
        <v>977</v>
      </c>
      <c r="C7" s="4">
        <v>10</v>
      </c>
      <c r="D7" s="4">
        <v>6</v>
      </c>
      <c r="E7" s="18">
        <v>25</v>
      </c>
      <c r="F7" s="4">
        <v>217</v>
      </c>
      <c r="G7" s="4">
        <v>7</v>
      </c>
      <c r="H7" s="4">
        <v>11</v>
      </c>
      <c r="I7" s="4">
        <f>T193</f>
        <v>0</v>
      </c>
      <c r="J7" s="4">
        <f>U193</f>
        <v>0</v>
      </c>
      <c r="K7" s="18">
        <v>0</v>
      </c>
      <c r="L7" s="18">
        <v>0</v>
      </c>
      <c r="M7" s="18">
        <v>0</v>
      </c>
      <c r="N7" s="4">
        <v>10</v>
      </c>
      <c r="O7" s="53">
        <v>0</v>
      </c>
      <c r="P7" s="392">
        <v>0</v>
      </c>
    </row>
    <row r="8" spans="1:16" ht="21" customHeight="1">
      <c r="A8" s="126">
        <v>3</v>
      </c>
      <c r="B8" s="393" t="s">
        <v>976</v>
      </c>
      <c r="C8" s="4">
        <v>1</v>
      </c>
      <c r="D8" s="4">
        <v>0</v>
      </c>
      <c r="E8" s="18">
        <v>34</v>
      </c>
      <c r="F8" s="4">
        <v>7</v>
      </c>
      <c r="G8" s="4">
        <v>4</v>
      </c>
      <c r="H8" s="4">
        <v>3</v>
      </c>
      <c r="I8" s="4">
        <v>12</v>
      </c>
      <c r="J8" s="4">
        <v>12</v>
      </c>
      <c r="K8" s="18">
        <v>0</v>
      </c>
      <c r="L8" s="18">
        <v>0</v>
      </c>
      <c r="M8" s="18">
        <v>0</v>
      </c>
      <c r="N8" s="4">
        <v>2</v>
      </c>
      <c r="O8" s="269">
        <v>0</v>
      </c>
      <c r="P8" s="392">
        <v>0</v>
      </c>
    </row>
    <row r="9" spans="1:16" ht="21" customHeight="1">
      <c r="A9" s="126">
        <v>4</v>
      </c>
      <c r="B9" s="393" t="s">
        <v>975</v>
      </c>
      <c r="C9" s="4">
        <v>1</v>
      </c>
      <c r="D9" s="4">
        <v>9</v>
      </c>
      <c r="E9" s="18">
        <v>16</v>
      </c>
      <c r="F9" s="4">
        <v>54</v>
      </c>
      <c r="G9" s="4">
        <v>3</v>
      </c>
      <c r="H9" s="4">
        <v>12</v>
      </c>
      <c r="I9" s="4">
        <v>6</v>
      </c>
      <c r="J9" s="4">
        <v>6</v>
      </c>
      <c r="K9" s="18">
        <v>0</v>
      </c>
      <c r="L9" s="18">
        <v>0</v>
      </c>
      <c r="M9" s="18">
        <v>0</v>
      </c>
      <c r="N9" s="4">
        <v>1</v>
      </c>
      <c r="O9" s="53">
        <v>0</v>
      </c>
      <c r="P9" s="392">
        <v>0</v>
      </c>
    </row>
    <row r="10" spans="1:16" ht="21" customHeight="1">
      <c r="A10" s="126">
        <v>5</v>
      </c>
      <c r="B10" s="393" t="s">
        <v>974</v>
      </c>
      <c r="C10" s="4">
        <v>6</v>
      </c>
      <c r="D10" s="4">
        <v>2</v>
      </c>
      <c r="E10" s="18">
        <v>40</v>
      </c>
      <c r="F10" s="4">
        <v>153</v>
      </c>
      <c r="G10" s="4">
        <v>16</v>
      </c>
      <c r="H10" s="4">
        <v>43</v>
      </c>
      <c r="I10" s="4">
        <v>11</v>
      </c>
      <c r="J10" s="4">
        <v>11</v>
      </c>
      <c r="K10" s="18">
        <v>0</v>
      </c>
      <c r="L10" s="18">
        <v>0</v>
      </c>
      <c r="M10" s="18">
        <v>0</v>
      </c>
      <c r="N10" s="4">
        <v>8</v>
      </c>
      <c r="O10" s="53">
        <v>0</v>
      </c>
      <c r="P10" s="392">
        <v>0</v>
      </c>
    </row>
    <row r="11" spans="1:16" ht="21" customHeight="1">
      <c r="A11" s="126">
        <v>6</v>
      </c>
      <c r="B11" s="393" t="s">
        <v>973</v>
      </c>
      <c r="C11" s="4">
        <v>0</v>
      </c>
      <c r="D11" s="4">
        <v>0</v>
      </c>
      <c r="E11" s="18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18">
        <v>0</v>
      </c>
      <c r="L11" s="18">
        <v>0</v>
      </c>
      <c r="M11" s="18">
        <v>0</v>
      </c>
      <c r="N11" s="4">
        <v>0</v>
      </c>
      <c r="O11" s="269">
        <v>0</v>
      </c>
      <c r="P11" s="392">
        <v>0</v>
      </c>
    </row>
    <row r="12" spans="1:16" ht="21" customHeight="1">
      <c r="A12" s="126">
        <v>7</v>
      </c>
      <c r="B12" s="393" t="s">
        <v>972</v>
      </c>
      <c r="C12" s="4">
        <v>9</v>
      </c>
      <c r="D12" s="4">
        <v>4</v>
      </c>
      <c r="E12" s="18">
        <v>57</v>
      </c>
      <c r="F12" s="4">
        <v>418</v>
      </c>
      <c r="G12" s="4">
        <v>18</v>
      </c>
      <c r="H12" s="4">
        <v>31</v>
      </c>
      <c r="I12" s="4">
        <v>5</v>
      </c>
      <c r="J12" s="4">
        <v>5</v>
      </c>
      <c r="K12" s="18">
        <v>0</v>
      </c>
      <c r="L12" s="18">
        <v>0</v>
      </c>
      <c r="M12" s="18">
        <v>0</v>
      </c>
      <c r="N12" s="4">
        <v>8</v>
      </c>
      <c r="O12" s="53">
        <v>0</v>
      </c>
      <c r="P12" s="392">
        <v>0</v>
      </c>
    </row>
    <row r="13" spans="1:16" ht="21" customHeight="1">
      <c r="A13" s="126">
        <v>8</v>
      </c>
      <c r="B13" s="393" t="s">
        <v>971</v>
      </c>
      <c r="C13" s="4">
        <v>11</v>
      </c>
      <c r="D13" s="4">
        <v>6</v>
      </c>
      <c r="E13" s="18">
        <v>31</v>
      </c>
      <c r="F13" s="4">
        <v>323</v>
      </c>
      <c r="G13" s="4">
        <v>7</v>
      </c>
      <c r="H13" s="4">
        <v>20</v>
      </c>
      <c r="I13" s="4">
        <v>9</v>
      </c>
      <c r="J13" s="4">
        <v>9</v>
      </c>
      <c r="K13" s="18">
        <v>0</v>
      </c>
      <c r="L13" s="18">
        <v>0</v>
      </c>
      <c r="M13" s="18">
        <v>0</v>
      </c>
      <c r="N13" s="4">
        <v>6</v>
      </c>
      <c r="O13" s="53">
        <v>0</v>
      </c>
      <c r="P13" s="392">
        <v>0</v>
      </c>
    </row>
    <row r="14" spans="1:16" ht="21" customHeight="1">
      <c r="A14" s="126">
        <v>9</v>
      </c>
      <c r="B14" s="393" t="s">
        <v>970</v>
      </c>
      <c r="C14" s="4">
        <v>7</v>
      </c>
      <c r="D14" s="4">
        <v>2</v>
      </c>
      <c r="E14" s="18">
        <v>35</v>
      </c>
      <c r="F14" s="4">
        <v>74</v>
      </c>
      <c r="G14" s="4">
        <v>5</v>
      </c>
      <c r="H14" s="4">
        <v>12</v>
      </c>
      <c r="I14" s="4">
        <v>2</v>
      </c>
      <c r="J14" s="4">
        <v>2</v>
      </c>
      <c r="K14" s="18">
        <v>0</v>
      </c>
      <c r="L14" s="18">
        <v>0</v>
      </c>
      <c r="M14" s="18">
        <v>0</v>
      </c>
      <c r="N14" s="4">
        <v>1</v>
      </c>
      <c r="O14" s="269">
        <v>0</v>
      </c>
      <c r="P14" s="392">
        <v>0</v>
      </c>
    </row>
    <row r="15" spans="1:16" ht="21" customHeight="1">
      <c r="A15" s="126">
        <v>10</v>
      </c>
      <c r="B15" s="393" t="s">
        <v>969</v>
      </c>
      <c r="C15" s="4">
        <v>6</v>
      </c>
      <c r="D15" s="4">
        <v>3</v>
      </c>
      <c r="E15" s="18">
        <v>59</v>
      </c>
      <c r="F15" s="4">
        <v>267</v>
      </c>
      <c r="G15" s="4">
        <v>9</v>
      </c>
      <c r="H15" s="4">
        <v>16</v>
      </c>
      <c r="I15" s="4">
        <v>5</v>
      </c>
      <c r="J15" s="4">
        <v>5</v>
      </c>
      <c r="K15" s="18">
        <v>0</v>
      </c>
      <c r="L15" s="18">
        <v>0</v>
      </c>
      <c r="M15" s="18">
        <v>0</v>
      </c>
      <c r="N15" s="4">
        <v>0</v>
      </c>
      <c r="O15" s="53">
        <v>0</v>
      </c>
      <c r="P15" s="392">
        <v>0</v>
      </c>
    </row>
    <row r="16" spans="1:16" ht="21" customHeight="1">
      <c r="A16" s="126">
        <v>11</v>
      </c>
      <c r="B16" s="393" t="s">
        <v>122</v>
      </c>
      <c r="C16" s="4">
        <v>0</v>
      </c>
      <c r="D16" s="4">
        <v>0</v>
      </c>
      <c r="E16" s="18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18">
        <v>0</v>
      </c>
      <c r="L16" s="18">
        <v>0</v>
      </c>
      <c r="M16" s="18">
        <v>0</v>
      </c>
      <c r="N16" s="4">
        <v>0</v>
      </c>
      <c r="O16" s="53">
        <v>0</v>
      </c>
      <c r="P16" s="392">
        <v>0</v>
      </c>
    </row>
    <row r="17" spans="1:16" ht="21" customHeight="1">
      <c r="A17" s="126">
        <v>12</v>
      </c>
      <c r="B17" s="393" t="s">
        <v>968</v>
      </c>
      <c r="C17" s="4">
        <v>7</v>
      </c>
      <c r="D17" s="4">
        <v>3</v>
      </c>
      <c r="E17" s="18">
        <v>51</v>
      </c>
      <c r="F17" s="4">
        <v>802</v>
      </c>
      <c r="G17" s="4">
        <v>8</v>
      </c>
      <c r="H17" s="4">
        <v>22</v>
      </c>
      <c r="I17" s="4">
        <v>5</v>
      </c>
      <c r="J17" s="4">
        <v>5</v>
      </c>
      <c r="K17" s="18">
        <v>0</v>
      </c>
      <c r="L17" s="18">
        <v>0</v>
      </c>
      <c r="M17" s="18">
        <v>0</v>
      </c>
      <c r="N17" s="4">
        <v>6</v>
      </c>
      <c r="O17" s="269">
        <v>0</v>
      </c>
      <c r="P17" s="392">
        <v>0</v>
      </c>
    </row>
    <row r="18" spans="1:16" ht="21" customHeight="1">
      <c r="A18" s="126">
        <v>13</v>
      </c>
      <c r="B18" s="393" t="s">
        <v>584</v>
      </c>
      <c r="C18" s="4">
        <v>10</v>
      </c>
      <c r="D18" s="4">
        <v>1</v>
      </c>
      <c r="E18" s="18">
        <v>31</v>
      </c>
      <c r="F18" s="4">
        <v>382</v>
      </c>
      <c r="G18" s="4">
        <v>5</v>
      </c>
      <c r="H18" s="4">
        <v>11</v>
      </c>
      <c r="I18" s="4">
        <v>5</v>
      </c>
      <c r="J18" s="4">
        <v>5</v>
      </c>
      <c r="K18" s="18">
        <v>0</v>
      </c>
      <c r="L18" s="18">
        <v>0</v>
      </c>
      <c r="M18" s="18">
        <v>0</v>
      </c>
      <c r="N18" s="4">
        <v>2</v>
      </c>
      <c r="O18" s="53">
        <v>0</v>
      </c>
      <c r="P18" s="392">
        <v>0</v>
      </c>
    </row>
    <row r="19" spans="1:16" ht="21" customHeight="1">
      <c r="A19" s="126">
        <v>14</v>
      </c>
      <c r="B19" s="393" t="s">
        <v>967</v>
      </c>
      <c r="C19" s="4">
        <v>2</v>
      </c>
      <c r="D19" s="4">
        <v>4</v>
      </c>
      <c r="E19" s="18">
        <v>79</v>
      </c>
      <c r="F19" s="4">
        <v>889</v>
      </c>
      <c r="G19" s="4">
        <v>12</v>
      </c>
      <c r="H19" s="4">
        <v>15</v>
      </c>
      <c r="I19" s="4">
        <v>14</v>
      </c>
      <c r="J19" s="4">
        <v>14</v>
      </c>
      <c r="K19" s="18">
        <v>0</v>
      </c>
      <c r="L19" s="18">
        <v>0</v>
      </c>
      <c r="M19" s="18">
        <v>0</v>
      </c>
      <c r="N19" s="4">
        <v>2</v>
      </c>
      <c r="O19" s="53">
        <v>0</v>
      </c>
      <c r="P19" s="392">
        <v>0</v>
      </c>
    </row>
    <row r="20" spans="1:16" ht="21" customHeight="1">
      <c r="A20" s="126">
        <v>15</v>
      </c>
      <c r="B20" s="393" t="s">
        <v>966</v>
      </c>
      <c r="C20" s="4">
        <v>79</v>
      </c>
      <c r="D20" s="4">
        <v>34</v>
      </c>
      <c r="E20" s="18">
        <v>263</v>
      </c>
      <c r="F20" s="4">
        <v>518</v>
      </c>
      <c r="G20" s="4">
        <v>58</v>
      </c>
      <c r="H20" s="4">
        <v>12</v>
      </c>
      <c r="I20" s="4">
        <v>47</v>
      </c>
      <c r="J20" s="4">
        <v>47</v>
      </c>
      <c r="K20" s="18">
        <v>0</v>
      </c>
      <c r="L20" s="18">
        <v>0</v>
      </c>
      <c r="M20" s="18">
        <v>0</v>
      </c>
      <c r="N20" s="4">
        <v>5</v>
      </c>
      <c r="O20" s="269">
        <v>0</v>
      </c>
      <c r="P20" s="392">
        <v>0</v>
      </c>
    </row>
    <row r="21" spans="1:16" ht="21" customHeight="1">
      <c r="A21" s="126">
        <v>16</v>
      </c>
      <c r="B21" s="393" t="s">
        <v>965</v>
      </c>
      <c r="C21" s="4">
        <v>12</v>
      </c>
      <c r="D21" s="4">
        <v>9</v>
      </c>
      <c r="E21" s="18">
        <v>28</v>
      </c>
      <c r="F21" s="4">
        <v>447</v>
      </c>
      <c r="G21" s="4">
        <v>5</v>
      </c>
      <c r="H21" s="4">
        <v>17</v>
      </c>
      <c r="I21" s="4">
        <v>2</v>
      </c>
      <c r="J21" s="4">
        <v>2</v>
      </c>
      <c r="K21" s="18">
        <v>0</v>
      </c>
      <c r="L21" s="18">
        <v>0</v>
      </c>
      <c r="M21" s="18">
        <v>0</v>
      </c>
      <c r="N21" s="4">
        <v>4</v>
      </c>
      <c r="O21" s="53">
        <v>0</v>
      </c>
      <c r="P21" s="392">
        <v>0</v>
      </c>
    </row>
    <row r="22" spans="1:16" ht="21" customHeight="1">
      <c r="A22" s="126">
        <v>17</v>
      </c>
      <c r="B22" s="393" t="s">
        <v>964</v>
      </c>
      <c r="C22" s="4">
        <v>8</v>
      </c>
      <c r="D22" s="4">
        <v>4</v>
      </c>
      <c r="E22" s="18">
        <v>88</v>
      </c>
      <c r="F22" s="4">
        <v>147</v>
      </c>
      <c r="G22" s="4">
        <v>40</v>
      </c>
      <c r="H22" s="4">
        <v>9</v>
      </c>
      <c r="I22" s="4">
        <v>15</v>
      </c>
      <c r="J22" s="4">
        <v>15</v>
      </c>
      <c r="K22" s="18">
        <v>0</v>
      </c>
      <c r="L22" s="18">
        <v>0</v>
      </c>
      <c r="M22" s="18">
        <v>0</v>
      </c>
      <c r="N22" s="4">
        <v>9</v>
      </c>
      <c r="O22" s="53">
        <v>0</v>
      </c>
      <c r="P22" s="392">
        <v>0</v>
      </c>
    </row>
    <row r="23" spans="1:16" ht="21" customHeight="1">
      <c r="A23" s="126">
        <v>18</v>
      </c>
      <c r="B23" s="393" t="s">
        <v>963</v>
      </c>
      <c r="C23" s="4">
        <v>6</v>
      </c>
      <c r="D23" s="4">
        <v>1</v>
      </c>
      <c r="E23" s="18">
        <v>89</v>
      </c>
      <c r="F23" s="4">
        <v>753</v>
      </c>
      <c r="G23" s="4">
        <v>14</v>
      </c>
      <c r="H23" s="4">
        <v>31</v>
      </c>
      <c r="I23" s="4">
        <v>21</v>
      </c>
      <c r="J23" s="4">
        <v>21</v>
      </c>
      <c r="K23" s="18">
        <v>0</v>
      </c>
      <c r="L23" s="18">
        <v>0</v>
      </c>
      <c r="M23" s="18">
        <v>0</v>
      </c>
      <c r="N23" s="4">
        <v>8</v>
      </c>
      <c r="O23" s="269">
        <v>0</v>
      </c>
      <c r="P23" s="392">
        <v>0</v>
      </c>
    </row>
    <row r="24" spans="1:16" ht="21" customHeight="1" thickBot="1">
      <c r="A24" s="356">
        <v>19</v>
      </c>
      <c r="B24" s="391" t="s">
        <v>524</v>
      </c>
      <c r="C24" s="374">
        <v>4</v>
      </c>
      <c r="D24" s="374">
        <v>11</v>
      </c>
      <c r="E24" s="390">
        <v>68</v>
      </c>
      <c r="F24" s="374">
        <v>231</v>
      </c>
      <c r="G24" s="374">
        <v>20</v>
      </c>
      <c r="H24" s="374">
        <v>14</v>
      </c>
      <c r="I24" s="374">
        <v>4</v>
      </c>
      <c r="J24" s="374">
        <v>4</v>
      </c>
      <c r="K24" s="390">
        <v>0</v>
      </c>
      <c r="L24" s="390">
        <v>0</v>
      </c>
      <c r="M24" s="390">
        <v>0</v>
      </c>
      <c r="N24" s="374">
        <v>3</v>
      </c>
      <c r="O24" s="389">
        <v>0</v>
      </c>
      <c r="P24" s="388">
        <v>0</v>
      </c>
    </row>
    <row r="25" spans="1:16" ht="21" customHeight="1">
      <c r="A25" s="418" t="s">
        <v>962</v>
      </c>
      <c r="B25" s="418"/>
      <c r="C25" s="22">
        <f t="shared" ref="C25:H25" si="0">C26+C27+C28+C29+C30+C31+C32+C33+C34+C35+C36+C37+C38+C39+C40+C41+C42+C43+C44+C45+C46+C47+C48+C49+C50+C51+C52+C53+C54+C55+C56+C57+C58+C59+C60</f>
        <v>839</v>
      </c>
      <c r="D25" s="22">
        <f t="shared" si="0"/>
        <v>519</v>
      </c>
      <c r="E25" s="22">
        <f t="shared" si="0"/>
        <v>1858</v>
      </c>
      <c r="F25" s="22">
        <f t="shared" si="0"/>
        <v>1538</v>
      </c>
      <c r="G25" s="22">
        <f t="shared" si="0"/>
        <v>261</v>
      </c>
      <c r="H25" s="22">
        <f t="shared" si="0"/>
        <v>794</v>
      </c>
      <c r="I25" s="14">
        <v>349</v>
      </c>
      <c r="J25" s="14">
        <v>349</v>
      </c>
      <c r="K25" s="22">
        <f>K26+K27+K28+K29+K30+K31+K32+K33+K34+K35+K36+K37+K38+K39+K40+K41+K42+K43+K44+K45+K46+K47+K48+K49+K50+K51+K52+K53+K54+K55+K56+K57+K58+K59+K60</f>
        <v>288</v>
      </c>
      <c r="L25" s="22">
        <f>L26+L27+L28+L29+L30+L31+L32+L33+L34+L35+L36+L37+L38+L39+L40+L41+L42+L43+L44+L45+L46+L47+L48+L49+L50+L51+L52+L53+L54+L55+L56+L57+L58+L59+L60</f>
        <v>1879</v>
      </c>
      <c r="M25" s="22">
        <f>M26+M27+M28+M29+M30+M31+M32+M33+M34+M35+M36+M37+M38+M39+M40+M41+M42+M43+M44+M45+M46+M47+M48+M49+M50+M51+M52+M53+M54+M55+M56+M57+M58+M59+M60</f>
        <v>1114</v>
      </c>
      <c r="N25" s="22">
        <f>N26+N27+N28+N29+N30+N31+N32+N33+N34+N35+N36+N37+N38+N39+N40+N41+N42+N43+N44+N45+N46+N47+N48+N49+N50+N51+N52+N53+N54+N55+N56+N57+N58+N59+N60</f>
        <v>928</v>
      </c>
      <c r="O25" s="22">
        <f>O26+O27+O28+O29+O30+O31+O32+O33+O34+O35+O36+O37+O38+O39+O40+O41+O42+O43+O44+O45+O46+O47+O48+O49+O50+O51+O52+O53+O54+O55+O56+O57+O58+O59+O60</f>
        <v>5</v>
      </c>
      <c r="P25" s="52">
        <v>3</v>
      </c>
    </row>
    <row r="26" spans="1:16" ht="21" customHeight="1">
      <c r="A26" s="126">
        <v>1</v>
      </c>
      <c r="B26" s="387" t="s">
        <v>962</v>
      </c>
      <c r="C26" s="4">
        <v>84</v>
      </c>
      <c r="D26" s="4">
        <v>220</v>
      </c>
      <c r="E26" s="23">
        <v>227</v>
      </c>
      <c r="F26" s="23">
        <v>148</v>
      </c>
      <c r="G26" s="4">
        <v>110</v>
      </c>
      <c r="H26" s="4">
        <v>301</v>
      </c>
      <c r="I26" s="49">
        <v>131</v>
      </c>
      <c r="J26" s="49">
        <v>131</v>
      </c>
      <c r="K26" s="126">
        <v>288</v>
      </c>
      <c r="L26" s="126">
        <v>1879</v>
      </c>
      <c r="M26" s="126">
        <v>1114</v>
      </c>
      <c r="N26" s="126">
        <v>0</v>
      </c>
      <c r="O26" s="23">
        <v>5</v>
      </c>
      <c r="P26" s="52">
        <v>3</v>
      </c>
    </row>
    <row r="27" spans="1:16" ht="21" customHeight="1">
      <c r="A27" s="126">
        <v>2</v>
      </c>
      <c r="B27" s="387" t="s">
        <v>961</v>
      </c>
      <c r="C27" s="23">
        <v>87</v>
      </c>
      <c r="D27" s="23">
        <v>89</v>
      </c>
      <c r="E27" s="23">
        <v>119</v>
      </c>
      <c r="F27" s="23">
        <v>63</v>
      </c>
      <c r="G27" s="23">
        <v>53</v>
      </c>
      <c r="H27" s="23">
        <v>63</v>
      </c>
      <c r="I27" s="49">
        <v>2</v>
      </c>
      <c r="J27" s="49">
        <v>2</v>
      </c>
      <c r="K27" s="378">
        <v>0</v>
      </c>
      <c r="L27" s="22">
        <v>0</v>
      </c>
      <c r="M27" s="22">
        <v>0</v>
      </c>
      <c r="N27" s="378">
        <v>29</v>
      </c>
      <c r="O27" s="23">
        <v>0</v>
      </c>
      <c r="P27" s="52">
        <v>0</v>
      </c>
    </row>
    <row r="28" spans="1:16" ht="21" customHeight="1">
      <c r="A28" s="126">
        <v>3</v>
      </c>
      <c r="B28" s="387" t="s">
        <v>692</v>
      </c>
      <c r="C28" s="4">
        <v>49</v>
      </c>
      <c r="D28" s="4">
        <v>11</v>
      </c>
      <c r="E28" s="23">
        <v>57</v>
      </c>
      <c r="F28" s="23">
        <v>26</v>
      </c>
      <c r="G28" s="4">
        <v>2</v>
      </c>
      <c r="H28" s="4">
        <v>13</v>
      </c>
      <c r="I28" s="269">
        <v>5</v>
      </c>
      <c r="J28" s="269">
        <v>5</v>
      </c>
      <c r="K28" s="353">
        <v>0</v>
      </c>
      <c r="L28" s="23">
        <v>0</v>
      </c>
      <c r="M28" s="23">
        <v>0</v>
      </c>
      <c r="N28" s="353">
        <v>29</v>
      </c>
      <c r="O28" s="23">
        <v>0</v>
      </c>
      <c r="P28" s="52">
        <v>0</v>
      </c>
    </row>
    <row r="29" spans="1:16" ht="21" customHeight="1">
      <c r="A29" s="126">
        <v>4</v>
      </c>
      <c r="B29" s="387" t="s">
        <v>960</v>
      </c>
      <c r="C29" s="4">
        <v>25</v>
      </c>
      <c r="D29" s="4">
        <v>16</v>
      </c>
      <c r="E29" s="23">
        <v>47</v>
      </c>
      <c r="F29" s="23">
        <v>34</v>
      </c>
      <c r="G29" s="4">
        <v>0</v>
      </c>
      <c r="H29" s="4">
        <v>30</v>
      </c>
      <c r="I29" s="49">
        <v>12</v>
      </c>
      <c r="J29" s="49">
        <v>12</v>
      </c>
      <c r="K29" s="378">
        <v>0</v>
      </c>
      <c r="L29" s="23">
        <v>0</v>
      </c>
      <c r="M29" s="23">
        <v>0</v>
      </c>
      <c r="N29" s="378">
        <v>29</v>
      </c>
      <c r="O29" s="23">
        <v>0</v>
      </c>
      <c r="P29" s="52">
        <v>0</v>
      </c>
    </row>
    <row r="30" spans="1:16" ht="21" customHeight="1">
      <c r="A30" s="126">
        <v>5</v>
      </c>
      <c r="B30" s="387" t="s">
        <v>959</v>
      </c>
      <c r="C30" s="23">
        <v>6</v>
      </c>
      <c r="D30" s="23">
        <v>1</v>
      </c>
      <c r="E30" s="23">
        <v>2</v>
      </c>
      <c r="F30" s="23">
        <v>0</v>
      </c>
      <c r="G30" s="23">
        <v>0</v>
      </c>
      <c r="H30" s="23">
        <v>7</v>
      </c>
      <c r="I30" s="49">
        <v>1</v>
      </c>
      <c r="J30" s="49">
        <v>1</v>
      </c>
      <c r="K30" s="353">
        <v>0</v>
      </c>
      <c r="L30" s="23">
        <v>0</v>
      </c>
      <c r="M30" s="22">
        <v>0</v>
      </c>
      <c r="N30" s="126">
        <v>29</v>
      </c>
      <c r="O30" s="23">
        <v>0</v>
      </c>
      <c r="P30" s="52">
        <v>0</v>
      </c>
    </row>
    <row r="31" spans="1:16" ht="21" customHeight="1">
      <c r="A31" s="126">
        <v>6</v>
      </c>
      <c r="B31" s="387" t="s">
        <v>958</v>
      </c>
      <c r="C31" s="23">
        <v>8</v>
      </c>
      <c r="D31" s="23">
        <v>11</v>
      </c>
      <c r="E31" s="23">
        <v>39</v>
      </c>
      <c r="F31" s="23">
        <v>24</v>
      </c>
      <c r="G31" s="23">
        <v>2</v>
      </c>
      <c r="H31" s="23">
        <v>18</v>
      </c>
      <c r="I31" s="49">
        <v>14</v>
      </c>
      <c r="J31" s="49">
        <v>14</v>
      </c>
      <c r="K31" s="378">
        <v>0</v>
      </c>
      <c r="L31" s="23">
        <v>0</v>
      </c>
      <c r="M31" s="23">
        <v>0</v>
      </c>
      <c r="N31" s="378">
        <v>29</v>
      </c>
      <c r="O31" s="23">
        <v>0</v>
      </c>
      <c r="P31" s="52">
        <v>0</v>
      </c>
    </row>
    <row r="32" spans="1:16" ht="21" customHeight="1">
      <c r="A32" s="126">
        <v>7</v>
      </c>
      <c r="B32" s="387" t="s">
        <v>957</v>
      </c>
      <c r="C32" s="23">
        <v>21</v>
      </c>
      <c r="D32" s="23">
        <v>6</v>
      </c>
      <c r="E32" s="23">
        <v>41</v>
      </c>
      <c r="F32" s="23">
        <v>97</v>
      </c>
      <c r="G32" s="23">
        <v>0</v>
      </c>
      <c r="H32" s="23">
        <v>7</v>
      </c>
      <c r="I32" s="49">
        <v>8</v>
      </c>
      <c r="J32" s="49">
        <v>8</v>
      </c>
      <c r="K32" s="353">
        <v>0</v>
      </c>
      <c r="L32" s="22">
        <v>0</v>
      </c>
      <c r="M32" s="23">
        <v>0</v>
      </c>
      <c r="N32" s="353">
        <v>29</v>
      </c>
      <c r="O32" s="23">
        <v>0</v>
      </c>
      <c r="P32" s="52">
        <v>0</v>
      </c>
    </row>
    <row r="33" spans="1:16" ht="21" customHeight="1">
      <c r="A33" s="126">
        <v>8</v>
      </c>
      <c r="B33" s="387" t="s">
        <v>136</v>
      </c>
      <c r="C33" s="23">
        <v>14</v>
      </c>
      <c r="D33" s="23">
        <v>1</v>
      </c>
      <c r="E33" s="23">
        <v>39</v>
      </c>
      <c r="F33" s="23">
        <v>8</v>
      </c>
      <c r="G33" s="23">
        <v>0</v>
      </c>
      <c r="H33" s="23">
        <v>5</v>
      </c>
      <c r="I33" s="49">
        <v>5</v>
      </c>
      <c r="J33" s="49">
        <v>5</v>
      </c>
      <c r="K33" s="378">
        <v>0</v>
      </c>
      <c r="L33" s="23">
        <v>0</v>
      </c>
      <c r="M33" s="22">
        <v>0</v>
      </c>
      <c r="N33" s="378">
        <v>29</v>
      </c>
      <c r="O33" s="23">
        <v>0</v>
      </c>
      <c r="P33" s="52">
        <v>0</v>
      </c>
    </row>
    <row r="34" spans="1:16" ht="21" customHeight="1">
      <c r="A34" s="125">
        <v>9</v>
      </c>
      <c r="B34" s="386" t="s">
        <v>707</v>
      </c>
      <c r="C34" s="4">
        <v>15</v>
      </c>
      <c r="D34" s="4">
        <v>3</v>
      </c>
      <c r="E34" s="23">
        <v>67</v>
      </c>
      <c r="F34" s="23">
        <v>80</v>
      </c>
      <c r="G34" s="4">
        <v>10</v>
      </c>
      <c r="H34" s="4">
        <v>62</v>
      </c>
      <c r="I34" s="49">
        <v>15</v>
      </c>
      <c r="J34" s="49">
        <v>15</v>
      </c>
      <c r="K34" s="353">
        <v>0</v>
      </c>
      <c r="L34" s="23">
        <v>0</v>
      </c>
      <c r="M34" s="23">
        <v>0</v>
      </c>
      <c r="N34" s="126">
        <v>29</v>
      </c>
      <c r="O34" s="23">
        <v>0</v>
      </c>
      <c r="P34" s="52">
        <v>0</v>
      </c>
    </row>
    <row r="35" spans="1:16" ht="21" customHeight="1">
      <c r="A35" s="126">
        <v>10</v>
      </c>
      <c r="B35" s="382" t="s">
        <v>956</v>
      </c>
      <c r="C35" s="4">
        <v>27</v>
      </c>
      <c r="D35" s="4">
        <v>2</v>
      </c>
      <c r="E35" s="23">
        <v>17</v>
      </c>
      <c r="F35" s="23">
        <v>44</v>
      </c>
      <c r="G35" s="4">
        <v>0</v>
      </c>
      <c r="H35" s="4">
        <v>3</v>
      </c>
      <c r="I35" s="49">
        <v>3</v>
      </c>
      <c r="J35" s="49">
        <v>3</v>
      </c>
      <c r="K35" s="378">
        <v>0</v>
      </c>
      <c r="L35" s="23">
        <v>0</v>
      </c>
      <c r="M35" s="23">
        <v>0</v>
      </c>
      <c r="N35" s="378">
        <v>29</v>
      </c>
      <c r="O35" s="23">
        <v>0</v>
      </c>
      <c r="P35" s="52">
        <v>0</v>
      </c>
    </row>
    <row r="36" spans="1:16" ht="21" customHeight="1">
      <c r="A36" s="126">
        <v>11</v>
      </c>
      <c r="B36" s="382" t="s">
        <v>955</v>
      </c>
      <c r="C36" s="23">
        <v>9</v>
      </c>
      <c r="D36" s="23">
        <v>7</v>
      </c>
      <c r="E36" s="23">
        <v>29</v>
      </c>
      <c r="F36" s="23">
        <v>6</v>
      </c>
      <c r="G36" s="23">
        <v>1</v>
      </c>
      <c r="H36" s="23">
        <v>5</v>
      </c>
      <c r="I36" s="49">
        <v>10</v>
      </c>
      <c r="J36" s="49">
        <v>10</v>
      </c>
      <c r="K36" s="353">
        <v>0</v>
      </c>
      <c r="L36" s="23">
        <v>0</v>
      </c>
      <c r="M36" s="22">
        <v>0</v>
      </c>
      <c r="N36" s="353">
        <v>29</v>
      </c>
      <c r="O36" s="23">
        <v>0</v>
      </c>
      <c r="P36" s="52">
        <v>0</v>
      </c>
    </row>
    <row r="37" spans="1:16" ht="21" customHeight="1">
      <c r="A37" s="126">
        <v>12</v>
      </c>
      <c r="B37" s="382" t="s">
        <v>954</v>
      </c>
      <c r="C37" s="4">
        <v>38</v>
      </c>
      <c r="D37" s="4">
        <v>7</v>
      </c>
      <c r="E37" s="23">
        <v>23</v>
      </c>
      <c r="F37" s="23">
        <v>17</v>
      </c>
      <c r="G37" s="4">
        <v>0</v>
      </c>
      <c r="H37" s="4">
        <v>13</v>
      </c>
      <c r="I37" s="49">
        <v>17</v>
      </c>
      <c r="J37" s="49">
        <v>17</v>
      </c>
      <c r="K37" s="378">
        <v>0</v>
      </c>
      <c r="L37" s="22">
        <v>0</v>
      </c>
      <c r="M37" s="23">
        <v>0</v>
      </c>
      <c r="N37" s="378">
        <v>29</v>
      </c>
      <c r="O37" s="23">
        <v>0</v>
      </c>
      <c r="P37" s="52">
        <v>0</v>
      </c>
    </row>
    <row r="38" spans="1:16" ht="21" customHeight="1">
      <c r="A38" s="126">
        <v>13</v>
      </c>
      <c r="B38" s="382" t="s">
        <v>953</v>
      </c>
      <c r="C38" s="23">
        <v>25</v>
      </c>
      <c r="D38" s="23">
        <v>2</v>
      </c>
      <c r="E38" s="23">
        <v>21</v>
      </c>
      <c r="F38" s="23">
        <v>101</v>
      </c>
      <c r="G38" s="23">
        <v>2</v>
      </c>
      <c r="H38" s="23">
        <v>14</v>
      </c>
      <c r="I38" s="49">
        <v>1</v>
      </c>
      <c r="J38" s="49">
        <v>1</v>
      </c>
      <c r="K38" s="353">
        <v>0</v>
      </c>
      <c r="L38" s="23">
        <v>0</v>
      </c>
      <c r="M38" s="23">
        <v>0</v>
      </c>
      <c r="N38" s="126">
        <v>29</v>
      </c>
      <c r="O38" s="23">
        <v>0</v>
      </c>
      <c r="P38" s="52">
        <v>0</v>
      </c>
    </row>
    <row r="39" spans="1:16" ht="21" customHeight="1">
      <c r="A39" s="126">
        <v>14</v>
      </c>
      <c r="B39" s="382" t="s">
        <v>952</v>
      </c>
      <c r="C39" s="4">
        <v>7</v>
      </c>
      <c r="D39" s="4">
        <v>2</v>
      </c>
      <c r="E39" s="23">
        <v>31</v>
      </c>
      <c r="F39" s="23">
        <v>23</v>
      </c>
      <c r="G39" s="4">
        <v>0</v>
      </c>
      <c r="H39" s="4">
        <v>6</v>
      </c>
      <c r="I39" s="49">
        <v>16</v>
      </c>
      <c r="J39" s="49">
        <v>16</v>
      </c>
      <c r="K39" s="378">
        <v>0</v>
      </c>
      <c r="L39" s="23">
        <v>0</v>
      </c>
      <c r="M39" s="22">
        <v>0</v>
      </c>
      <c r="N39" s="378">
        <v>29</v>
      </c>
      <c r="O39" s="23">
        <v>0</v>
      </c>
      <c r="P39" s="52">
        <v>0</v>
      </c>
    </row>
    <row r="40" spans="1:16" ht="21" customHeight="1">
      <c r="A40" s="126">
        <v>15</v>
      </c>
      <c r="B40" s="382" t="s">
        <v>951</v>
      </c>
      <c r="C40" s="23">
        <v>36</v>
      </c>
      <c r="D40" s="23">
        <v>4</v>
      </c>
      <c r="E40" s="23">
        <v>33</v>
      </c>
      <c r="F40" s="23">
        <v>3</v>
      </c>
      <c r="G40" s="23">
        <v>2</v>
      </c>
      <c r="H40" s="23">
        <v>8</v>
      </c>
      <c r="I40" s="49">
        <v>7</v>
      </c>
      <c r="J40" s="49">
        <v>7</v>
      </c>
      <c r="K40" s="353">
        <v>0</v>
      </c>
      <c r="L40" s="23">
        <v>0</v>
      </c>
      <c r="M40" s="23">
        <v>0</v>
      </c>
      <c r="N40" s="353">
        <v>29</v>
      </c>
      <c r="O40" s="23">
        <v>0</v>
      </c>
      <c r="P40" s="52">
        <v>0</v>
      </c>
    </row>
    <row r="41" spans="1:16" ht="21" customHeight="1">
      <c r="A41" s="126">
        <v>16</v>
      </c>
      <c r="B41" s="382" t="s">
        <v>950</v>
      </c>
      <c r="C41" s="4">
        <v>7</v>
      </c>
      <c r="D41" s="4">
        <v>8</v>
      </c>
      <c r="E41" s="23">
        <v>13</v>
      </c>
      <c r="F41" s="23">
        <v>15</v>
      </c>
      <c r="G41" s="4">
        <v>9</v>
      </c>
      <c r="H41" s="4">
        <v>10</v>
      </c>
      <c r="I41" s="49">
        <v>10</v>
      </c>
      <c r="J41" s="49">
        <v>10</v>
      </c>
      <c r="K41" s="378">
        <v>0</v>
      </c>
      <c r="L41" s="23">
        <v>0</v>
      </c>
      <c r="M41" s="23">
        <v>0</v>
      </c>
      <c r="N41" s="378">
        <v>29</v>
      </c>
      <c r="O41" s="23">
        <v>0</v>
      </c>
      <c r="P41" s="52">
        <v>0</v>
      </c>
    </row>
    <row r="42" spans="1:16" ht="21" customHeight="1">
      <c r="A42" s="126">
        <v>17</v>
      </c>
      <c r="B42" s="382" t="s">
        <v>949</v>
      </c>
      <c r="C42" s="4">
        <v>4</v>
      </c>
      <c r="D42" s="4">
        <v>2</v>
      </c>
      <c r="E42" s="23">
        <v>1</v>
      </c>
      <c r="F42" s="23">
        <v>2</v>
      </c>
      <c r="G42" s="4">
        <v>0</v>
      </c>
      <c r="H42" s="4">
        <v>2</v>
      </c>
      <c r="I42" s="49">
        <v>6</v>
      </c>
      <c r="J42" s="49">
        <v>6</v>
      </c>
      <c r="K42" s="353">
        <v>0</v>
      </c>
      <c r="L42" s="22">
        <v>0</v>
      </c>
      <c r="M42" s="22">
        <v>0</v>
      </c>
      <c r="N42" s="126">
        <v>29</v>
      </c>
      <c r="O42" s="23">
        <v>0</v>
      </c>
      <c r="P42" s="52">
        <v>0</v>
      </c>
    </row>
    <row r="43" spans="1:16" ht="21" customHeight="1">
      <c r="A43" s="126">
        <v>18</v>
      </c>
      <c r="B43" s="382" t="s">
        <v>948</v>
      </c>
      <c r="C43" s="23">
        <v>8</v>
      </c>
      <c r="D43" s="23">
        <v>1</v>
      </c>
      <c r="E43" s="23">
        <v>11</v>
      </c>
      <c r="F43" s="23">
        <v>14</v>
      </c>
      <c r="G43" s="23">
        <v>1</v>
      </c>
      <c r="H43" s="23">
        <v>6</v>
      </c>
      <c r="I43" s="49">
        <v>2</v>
      </c>
      <c r="J43" s="49">
        <v>2</v>
      </c>
      <c r="K43" s="378">
        <v>0</v>
      </c>
      <c r="L43" s="23">
        <v>0</v>
      </c>
      <c r="M43" s="23">
        <v>0</v>
      </c>
      <c r="N43" s="378">
        <v>29</v>
      </c>
      <c r="O43" s="23">
        <v>0</v>
      </c>
      <c r="P43" s="52">
        <v>0</v>
      </c>
    </row>
    <row r="44" spans="1:16" ht="21" customHeight="1">
      <c r="A44" s="126">
        <v>19</v>
      </c>
      <c r="B44" s="382" t="s">
        <v>947</v>
      </c>
      <c r="C44" s="23">
        <v>7</v>
      </c>
      <c r="D44" s="23">
        <v>1</v>
      </c>
      <c r="E44" s="23">
        <v>0</v>
      </c>
      <c r="F44" s="23">
        <v>0</v>
      </c>
      <c r="G44" s="23">
        <v>0</v>
      </c>
      <c r="H44" s="23">
        <v>0</v>
      </c>
      <c r="I44" s="49">
        <v>0</v>
      </c>
      <c r="J44" s="49">
        <v>0</v>
      </c>
      <c r="K44" s="353">
        <v>0</v>
      </c>
      <c r="L44" s="23">
        <v>0</v>
      </c>
      <c r="M44" s="23">
        <v>0</v>
      </c>
      <c r="N44" s="353">
        <v>29</v>
      </c>
      <c r="O44" s="23">
        <v>0</v>
      </c>
      <c r="P44" s="52">
        <v>0</v>
      </c>
    </row>
    <row r="45" spans="1:16" ht="21" customHeight="1">
      <c r="A45" s="126">
        <v>20</v>
      </c>
      <c r="B45" s="382" t="s">
        <v>946</v>
      </c>
      <c r="C45" s="4">
        <v>4</v>
      </c>
      <c r="D45" s="4">
        <v>1</v>
      </c>
      <c r="E45" s="23">
        <v>6</v>
      </c>
      <c r="F45" s="23">
        <v>1</v>
      </c>
      <c r="G45" s="4">
        <v>2</v>
      </c>
      <c r="H45" s="4">
        <v>4</v>
      </c>
      <c r="I45" s="49">
        <v>2</v>
      </c>
      <c r="J45" s="49">
        <v>2</v>
      </c>
      <c r="K45" s="378">
        <v>0</v>
      </c>
      <c r="L45" s="23">
        <v>0</v>
      </c>
      <c r="M45" s="22">
        <v>0</v>
      </c>
      <c r="N45" s="378">
        <v>29</v>
      </c>
      <c r="O45" s="23">
        <v>0</v>
      </c>
      <c r="P45" s="52">
        <v>0</v>
      </c>
    </row>
    <row r="46" spans="1:16" ht="21" customHeight="1">
      <c r="A46" s="126">
        <v>21</v>
      </c>
      <c r="B46" s="385" t="s">
        <v>20</v>
      </c>
      <c r="C46" s="23">
        <v>6</v>
      </c>
      <c r="D46" s="23">
        <v>3</v>
      </c>
      <c r="E46" s="23">
        <v>14</v>
      </c>
      <c r="F46" s="23">
        <v>22</v>
      </c>
      <c r="G46" s="23">
        <v>0</v>
      </c>
      <c r="H46" s="23">
        <v>19</v>
      </c>
      <c r="I46" s="49">
        <v>4</v>
      </c>
      <c r="J46" s="49">
        <v>4</v>
      </c>
      <c r="K46" s="353">
        <v>0</v>
      </c>
      <c r="L46" s="23">
        <v>0</v>
      </c>
      <c r="M46" s="23">
        <v>0</v>
      </c>
      <c r="N46" s="126">
        <v>29</v>
      </c>
      <c r="O46" s="23">
        <v>0</v>
      </c>
      <c r="P46" s="52">
        <v>0</v>
      </c>
    </row>
    <row r="47" spans="1:16" ht="21" customHeight="1">
      <c r="A47" s="126">
        <v>22</v>
      </c>
      <c r="B47" s="385" t="s">
        <v>710</v>
      </c>
      <c r="C47" s="4">
        <v>38</v>
      </c>
      <c r="D47" s="4">
        <v>3</v>
      </c>
      <c r="E47" s="23">
        <v>47</v>
      </c>
      <c r="F47" s="23">
        <v>19</v>
      </c>
      <c r="G47" s="4">
        <v>2</v>
      </c>
      <c r="H47" s="4">
        <v>8</v>
      </c>
      <c r="I47" s="49">
        <v>2</v>
      </c>
      <c r="J47" s="49">
        <v>2</v>
      </c>
      <c r="K47" s="378">
        <v>0</v>
      </c>
      <c r="L47" s="22">
        <v>0</v>
      </c>
      <c r="M47" s="23">
        <v>0</v>
      </c>
      <c r="N47" s="378">
        <v>29</v>
      </c>
      <c r="O47" s="23">
        <v>0</v>
      </c>
      <c r="P47" s="52">
        <v>0</v>
      </c>
    </row>
    <row r="48" spans="1:16" ht="21" customHeight="1">
      <c r="A48" s="126">
        <v>23</v>
      </c>
      <c r="B48" s="385" t="s">
        <v>945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49">
        <v>0</v>
      </c>
      <c r="J48" s="49">
        <v>0</v>
      </c>
      <c r="K48" s="353">
        <v>0</v>
      </c>
      <c r="L48" s="23">
        <v>0</v>
      </c>
      <c r="M48" s="22">
        <v>0</v>
      </c>
      <c r="N48" s="353">
        <v>0</v>
      </c>
      <c r="O48" s="23">
        <v>0</v>
      </c>
      <c r="P48" s="52">
        <v>0</v>
      </c>
    </row>
    <row r="49" spans="1:16" ht="21" customHeight="1">
      <c r="A49" s="46">
        <v>24</v>
      </c>
      <c r="B49" s="384" t="s">
        <v>944</v>
      </c>
      <c r="C49" s="4">
        <v>1</v>
      </c>
      <c r="D49" s="4">
        <v>0</v>
      </c>
      <c r="E49" s="23">
        <v>3</v>
      </c>
      <c r="F49" s="23">
        <v>1</v>
      </c>
      <c r="G49" s="4">
        <v>0</v>
      </c>
      <c r="H49" s="4">
        <v>0</v>
      </c>
      <c r="I49" s="49">
        <v>0</v>
      </c>
      <c r="J49" s="49">
        <v>0</v>
      </c>
      <c r="K49" s="378">
        <v>0</v>
      </c>
      <c r="L49" s="23">
        <v>0</v>
      </c>
      <c r="M49" s="23">
        <v>0</v>
      </c>
      <c r="N49" s="378">
        <v>29</v>
      </c>
      <c r="O49" s="23">
        <v>0</v>
      </c>
      <c r="P49" s="52">
        <v>0</v>
      </c>
    </row>
    <row r="50" spans="1:16" ht="21" customHeight="1">
      <c r="A50" s="46">
        <v>25</v>
      </c>
      <c r="B50" s="382" t="s">
        <v>943</v>
      </c>
      <c r="C50" s="4">
        <v>75</v>
      </c>
      <c r="D50" s="4">
        <v>11</v>
      </c>
      <c r="E50" s="23">
        <v>79</v>
      </c>
      <c r="F50" s="23">
        <v>105</v>
      </c>
      <c r="G50" s="4">
        <v>4</v>
      </c>
      <c r="H50" s="4">
        <v>7</v>
      </c>
      <c r="I50" s="269">
        <v>8</v>
      </c>
      <c r="J50" s="269">
        <v>8</v>
      </c>
      <c r="K50" s="353">
        <v>0</v>
      </c>
      <c r="L50" s="23">
        <v>0</v>
      </c>
      <c r="M50" s="23">
        <v>0</v>
      </c>
      <c r="N50" s="126">
        <v>29</v>
      </c>
      <c r="O50" s="23">
        <v>0</v>
      </c>
      <c r="P50" s="52">
        <v>0</v>
      </c>
    </row>
    <row r="51" spans="1:16" ht="21" customHeight="1">
      <c r="A51" s="46">
        <v>26</v>
      </c>
      <c r="B51" s="382" t="s">
        <v>942</v>
      </c>
      <c r="C51" s="4">
        <v>39</v>
      </c>
      <c r="D51" s="4">
        <v>43</v>
      </c>
      <c r="E51" s="23">
        <v>349</v>
      </c>
      <c r="F51" s="23">
        <v>528</v>
      </c>
      <c r="G51" s="4">
        <v>30</v>
      </c>
      <c r="H51" s="4">
        <v>85</v>
      </c>
      <c r="I51" s="269">
        <v>22</v>
      </c>
      <c r="J51" s="269">
        <v>22</v>
      </c>
      <c r="K51" s="378">
        <v>0</v>
      </c>
      <c r="L51" s="23">
        <v>0</v>
      </c>
      <c r="M51" s="22">
        <v>0</v>
      </c>
      <c r="N51" s="378">
        <v>29</v>
      </c>
      <c r="O51" s="23">
        <v>0</v>
      </c>
      <c r="P51" s="52">
        <v>0</v>
      </c>
    </row>
    <row r="52" spans="1:16" ht="21" customHeight="1">
      <c r="A52" s="46">
        <v>27</v>
      </c>
      <c r="B52" s="382" t="s">
        <v>686</v>
      </c>
      <c r="C52" s="23">
        <v>31</v>
      </c>
      <c r="D52" s="23">
        <v>10</v>
      </c>
      <c r="E52" s="23">
        <v>99</v>
      </c>
      <c r="F52" s="23">
        <v>18</v>
      </c>
      <c r="G52" s="23">
        <v>2</v>
      </c>
      <c r="H52" s="23">
        <v>4</v>
      </c>
      <c r="I52" s="49">
        <v>6</v>
      </c>
      <c r="J52" s="49">
        <v>6</v>
      </c>
      <c r="K52" s="353">
        <v>0</v>
      </c>
      <c r="L52" s="22">
        <v>0</v>
      </c>
      <c r="M52" s="23">
        <v>0</v>
      </c>
      <c r="N52" s="353">
        <v>29</v>
      </c>
      <c r="O52" s="23">
        <v>0</v>
      </c>
      <c r="P52" s="52">
        <v>0</v>
      </c>
    </row>
    <row r="53" spans="1:16" ht="21" customHeight="1">
      <c r="A53" s="46">
        <v>28</v>
      </c>
      <c r="B53" s="382" t="s">
        <v>941</v>
      </c>
      <c r="C53" s="4">
        <v>16</v>
      </c>
      <c r="D53" s="4">
        <v>4</v>
      </c>
      <c r="E53" s="23">
        <v>8</v>
      </c>
      <c r="F53" s="23">
        <v>7</v>
      </c>
      <c r="G53" s="4">
        <v>3</v>
      </c>
      <c r="H53" s="4">
        <v>30</v>
      </c>
      <c r="I53" s="269">
        <v>6</v>
      </c>
      <c r="J53" s="269">
        <v>6</v>
      </c>
      <c r="K53" s="378">
        <v>0</v>
      </c>
      <c r="L53" s="23">
        <v>0</v>
      </c>
      <c r="M53" s="23">
        <v>0</v>
      </c>
      <c r="N53" s="378">
        <v>29</v>
      </c>
      <c r="O53" s="23">
        <v>0</v>
      </c>
      <c r="P53" s="52">
        <v>0</v>
      </c>
    </row>
    <row r="54" spans="1:16" ht="21" customHeight="1">
      <c r="A54" s="46">
        <v>29</v>
      </c>
      <c r="B54" s="382" t="s">
        <v>940</v>
      </c>
      <c r="C54" s="4">
        <v>24</v>
      </c>
      <c r="D54" s="4">
        <v>5</v>
      </c>
      <c r="E54" s="23">
        <v>59</v>
      </c>
      <c r="F54" s="23">
        <v>31</v>
      </c>
      <c r="G54" s="4">
        <v>4</v>
      </c>
      <c r="H54" s="4">
        <v>16</v>
      </c>
      <c r="I54" s="269">
        <v>8</v>
      </c>
      <c r="J54" s="269">
        <v>8</v>
      </c>
      <c r="K54" s="353">
        <v>0</v>
      </c>
      <c r="L54" s="23">
        <v>0</v>
      </c>
      <c r="M54" s="22">
        <v>0</v>
      </c>
      <c r="N54" s="126">
        <v>29</v>
      </c>
      <c r="O54" s="23">
        <v>0</v>
      </c>
      <c r="P54" s="52">
        <v>0</v>
      </c>
    </row>
    <row r="55" spans="1:16" ht="21" customHeight="1">
      <c r="A55" s="46">
        <v>30</v>
      </c>
      <c r="B55" s="382" t="s">
        <v>939</v>
      </c>
      <c r="C55" s="4">
        <v>44</v>
      </c>
      <c r="D55" s="4">
        <v>6</v>
      </c>
      <c r="E55" s="23">
        <v>39</v>
      </c>
      <c r="F55" s="23">
        <v>1</v>
      </c>
      <c r="G55" s="4">
        <v>0</v>
      </c>
      <c r="H55" s="4">
        <v>19</v>
      </c>
      <c r="I55" s="269">
        <v>10</v>
      </c>
      <c r="J55" s="269">
        <v>10</v>
      </c>
      <c r="K55" s="378">
        <v>0</v>
      </c>
      <c r="L55" s="23">
        <v>0</v>
      </c>
      <c r="M55" s="23">
        <v>0</v>
      </c>
      <c r="N55" s="378">
        <v>29</v>
      </c>
      <c r="O55" s="23">
        <v>0</v>
      </c>
      <c r="P55" s="52">
        <v>0</v>
      </c>
    </row>
    <row r="56" spans="1:16" ht="21" customHeight="1">
      <c r="A56" s="46">
        <v>31</v>
      </c>
      <c r="B56" s="382" t="s">
        <v>938</v>
      </c>
      <c r="C56" s="4">
        <v>30</v>
      </c>
      <c r="D56" s="4">
        <v>13</v>
      </c>
      <c r="E56" s="23">
        <v>72</v>
      </c>
      <c r="F56" s="23">
        <v>61</v>
      </c>
      <c r="G56" s="4">
        <v>1</v>
      </c>
      <c r="H56" s="4">
        <v>6</v>
      </c>
      <c r="I56" s="49">
        <v>6</v>
      </c>
      <c r="J56" s="49">
        <v>6</v>
      </c>
      <c r="K56" s="353">
        <v>0</v>
      </c>
      <c r="L56" s="23">
        <v>0</v>
      </c>
      <c r="M56" s="23">
        <v>0</v>
      </c>
      <c r="N56" s="353">
        <v>29</v>
      </c>
      <c r="O56" s="23">
        <v>0</v>
      </c>
      <c r="P56" s="52">
        <v>0</v>
      </c>
    </row>
    <row r="57" spans="1:16" ht="21" customHeight="1">
      <c r="A57" s="46">
        <v>32</v>
      </c>
      <c r="B57" s="382" t="s">
        <v>937</v>
      </c>
      <c r="C57" s="23">
        <v>10</v>
      </c>
      <c r="D57" s="23">
        <v>11</v>
      </c>
      <c r="E57" s="23">
        <v>14</v>
      </c>
      <c r="F57" s="23">
        <v>7</v>
      </c>
      <c r="G57" s="23">
        <v>1</v>
      </c>
      <c r="H57" s="23">
        <v>7</v>
      </c>
      <c r="I57" s="49">
        <v>7</v>
      </c>
      <c r="J57" s="49">
        <v>7</v>
      </c>
      <c r="K57" s="378">
        <v>0</v>
      </c>
      <c r="L57" s="22">
        <v>0</v>
      </c>
      <c r="M57" s="22">
        <v>0</v>
      </c>
      <c r="N57" s="378">
        <v>29</v>
      </c>
      <c r="O57" s="23">
        <v>0</v>
      </c>
      <c r="P57" s="52">
        <v>0</v>
      </c>
    </row>
    <row r="58" spans="1:16" ht="21" customHeight="1">
      <c r="A58" s="46">
        <v>33</v>
      </c>
      <c r="B58" s="382" t="s">
        <v>936</v>
      </c>
      <c r="C58" s="23">
        <v>15</v>
      </c>
      <c r="D58" s="23">
        <v>3</v>
      </c>
      <c r="E58" s="23">
        <v>246</v>
      </c>
      <c r="F58" s="23">
        <v>29</v>
      </c>
      <c r="G58" s="23">
        <v>7</v>
      </c>
      <c r="H58" s="23">
        <v>12</v>
      </c>
      <c r="I58" s="49">
        <v>0</v>
      </c>
      <c r="J58" s="49">
        <v>0</v>
      </c>
      <c r="K58" s="353">
        <v>0</v>
      </c>
      <c r="L58" s="23">
        <v>0</v>
      </c>
      <c r="M58" s="23">
        <v>0</v>
      </c>
      <c r="N58" s="126">
        <v>29</v>
      </c>
      <c r="O58" s="23">
        <v>0</v>
      </c>
      <c r="P58" s="52">
        <v>0</v>
      </c>
    </row>
    <row r="59" spans="1:16" ht="21" customHeight="1">
      <c r="A59" s="383">
        <v>34</v>
      </c>
      <c r="B59" s="382" t="s">
        <v>935</v>
      </c>
      <c r="C59" s="23">
        <v>29</v>
      </c>
      <c r="D59" s="23">
        <v>12</v>
      </c>
      <c r="E59" s="23">
        <v>6</v>
      </c>
      <c r="F59" s="23">
        <v>3</v>
      </c>
      <c r="G59" s="23">
        <v>13</v>
      </c>
      <c r="H59" s="23">
        <v>4</v>
      </c>
      <c r="I59" s="49">
        <v>3</v>
      </c>
      <c r="J59" s="49">
        <v>3</v>
      </c>
      <c r="K59" s="378">
        <v>0</v>
      </c>
      <c r="L59" s="23">
        <v>0</v>
      </c>
      <c r="M59" s="23">
        <v>0</v>
      </c>
      <c r="N59" s="378">
        <v>29</v>
      </c>
      <c r="O59" s="23">
        <v>0</v>
      </c>
      <c r="P59" s="52">
        <v>0</v>
      </c>
    </row>
    <row r="60" spans="1:16" ht="38.25" customHeight="1" thickBot="1">
      <c r="A60" s="358">
        <v>35</v>
      </c>
      <c r="B60" s="381" t="s">
        <v>934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49">
        <v>0</v>
      </c>
      <c r="J60" s="49">
        <v>0</v>
      </c>
      <c r="K60" s="353">
        <v>0</v>
      </c>
      <c r="L60" s="23">
        <v>0</v>
      </c>
      <c r="M60" s="22">
        <v>0</v>
      </c>
      <c r="N60" s="353">
        <v>0</v>
      </c>
      <c r="O60" s="23">
        <v>0</v>
      </c>
      <c r="P60" s="52">
        <v>0</v>
      </c>
    </row>
    <row r="61" spans="1:16" ht="30" customHeight="1">
      <c r="A61" s="415" t="s">
        <v>933</v>
      </c>
      <c r="B61" s="416"/>
      <c r="C61" s="17">
        <v>167</v>
      </c>
      <c r="D61" s="17">
        <f>SUM(D62:D86)</f>
        <v>56</v>
      </c>
      <c r="E61" s="17">
        <v>349</v>
      </c>
      <c r="F61" s="17">
        <v>195</v>
      </c>
      <c r="G61" s="17">
        <f>SUM(G62:G86)</f>
        <v>19</v>
      </c>
      <c r="H61" s="17">
        <f>SUM(H62:H86)</f>
        <v>172</v>
      </c>
      <c r="I61" s="17">
        <v>69</v>
      </c>
      <c r="J61" s="17">
        <v>69</v>
      </c>
      <c r="K61" s="17">
        <v>77</v>
      </c>
      <c r="L61" s="17">
        <v>501</v>
      </c>
      <c r="M61" s="17">
        <v>380</v>
      </c>
      <c r="N61" s="17">
        <f>SUM(N63:N86)</f>
        <v>332</v>
      </c>
      <c r="O61" s="380">
        <v>4</v>
      </c>
      <c r="P61" s="47">
        <v>3</v>
      </c>
    </row>
    <row r="62" spans="1:16" ht="22.5" customHeight="1">
      <c r="A62" s="347">
        <v>1</v>
      </c>
      <c r="B62" s="23" t="s">
        <v>933</v>
      </c>
      <c r="C62" s="23">
        <v>76</v>
      </c>
      <c r="D62" s="23">
        <v>15</v>
      </c>
      <c r="E62" s="4">
        <v>253</v>
      </c>
      <c r="F62" s="4">
        <v>105</v>
      </c>
      <c r="G62" s="23">
        <v>7</v>
      </c>
      <c r="H62" s="23">
        <v>82</v>
      </c>
      <c r="I62" s="126">
        <v>24</v>
      </c>
      <c r="J62" s="126">
        <v>24</v>
      </c>
      <c r="K62" s="126">
        <v>77</v>
      </c>
      <c r="L62" s="126">
        <v>501</v>
      </c>
      <c r="M62" s="126">
        <v>380</v>
      </c>
      <c r="N62" s="23">
        <v>0</v>
      </c>
      <c r="O62" s="23">
        <v>4</v>
      </c>
      <c r="P62" s="52">
        <v>3</v>
      </c>
    </row>
    <row r="63" spans="1:16" ht="22.5" customHeight="1">
      <c r="A63" s="347">
        <v>2</v>
      </c>
      <c r="B63" s="23" t="s">
        <v>932</v>
      </c>
      <c r="C63" s="23">
        <f ca="1">SUM(C62:C86)</f>
        <v>0</v>
      </c>
      <c r="D63" s="23">
        <v>2</v>
      </c>
      <c r="E63" s="23">
        <v>3</v>
      </c>
      <c r="F63" s="23">
        <v>1</v>
      </c>
      <c r="G63" s="23">
        <v>0</v>
      </c>
      <c r="H63" s="23">
        <v>9</v>
      </c>
      <c r="I63" s="23">
        <v>2</v>
      </c>
      <c r="J63" s="23">
        <v>2</v>
      </c>
      <c r="K63" s="126">
        <v>0</v>
      </c>
      <c r="L63" s="23">
        <v>0</v>
      </c>
      <c r="M63" s="4">
        <v>0</v>
      </c>
      <c r="N63" s="23">
        <v>13</v>
      </c>
      <c r="O63" s="4">
        <v>0</v>
      </c>
      <c r="P63" s="379">
        <v>0</v>
      </c>
    </row>
    <row r="64" spans="1:16" ht="22.5" customHeight="1">
      <c r="A64" s="347">
        <v>3</v>
      </c>
      <c r="B64" s="23" t="s">
        <v>931</v>
      </c>
      <c r="C64" s="23">
        <v>2</v>
      </c>
      <c r="D64" s="23">
        <v>1</v>
      </c>
      <c r="E64" s="23">
        <v>5</v>
      </c>
      <c r="F64" s="23">
        <v>6</v>
      </c>
      <c r="G64" s="23">
        <v>0</v>
      </c>
      <c r="H64" s="23">
        <v>9</v>
      </c>
      <c r="I64" s="23">
        <v>4</v>
      </c>
      <c r="J64" s="23">
        <v>4</v>
      </c>
      <c r="K64" s="126">
        <v>0</v>
      </c>
      <c r="L64" s="23">
        <v>0</v>
      </c>
      <c r="M64" s="4">
        <v>0</v>
      </c>
      <c r="N64" s="23">
        <v>15</v>
      </c>
      <c r="O64" s="4">
        <v>0</v>
      </c>
      <c r="P64" s="376">
        <v>0</v>
      </c>
    </row>
    <row r="65" spans="1:16" ht="22.5" customHeight="1">
      <c r="A65" s="347">
        <v>4</v>
      </c>
      <c r="B65" s="23" t="s">
        <v>930</v>
      </c>
      <c r="C65" s="23">
        <v>8</v>
      </c>
      <c r="D65" s="23">
        <v>9</v>
      </c>
      <c r="E65" s="23">
        <v>2</v>
      </c>
      <c r="F65" s="23">
        <v>7</v>
      </c>
      <c r="G65" s="23">
        <v>1</v>
      </c>
      <c r="H65" s="23">
        <v>4</v>
      </c>
      <c r="I65" s="23">
        <v>0</v>
      </c>
      <c r="J65" s="23">
        <v>0</v>
      </c>
      <c r="K65" s="126">
        <v>0</v>
      </c>
      <c r="L65" s="23">
        <v>0</v>
      </c>
      <c r="M65" s="4">
        <v>0</v>
      </c>
      <c r="N65" s="23">
        <v>13</v>
      </c>
      <c r="O65" s="4">
        <v>0</v>
      </c>
      <c r="P65" s="376">
        <v>0</v>
      </c>
    </row>
    <row r="66" spans="1:16" ht="22.5" customHeight="1">
      <c r="A66" s="347">
        <v>5</v>
      </c>
      <c r="B66" s="378" t="s">
        <v>929</v>
      </c>
      <c r="C66" s="23">
        <v>10</v>
      </c>
      <c r="D66" s="23">
        <v>3</v>
      </c>
      <c r="E66" s="23">
        <v>4</v>
      </c>
      <c r="F66" s="23">
        <v>3</v>
      </c>
      <c r="G66" s="23">
        <v>1</v>
      </c>
      <c r="H66" s="23">
        <v>5</v>
      </c>
      <c r="I66" s="23">
        <v>5</v>
      </c>
      <c r="J66" s="23">
        <v>5</v>
      </c>
      <c r="K66" s="126">
        <v>0</v>
      </c>
      <c r="L66" s="23">
        <v>0</v>
      </c>
      <c r="M66" s="4">
        <v>0</v>
      </c>
      <c r="N66" s="23">
        <v>15</v>
      </c>
      <c r="O66" s="4">
        <v>0</v>
      </c>
      <c r="P66" s="376">
        <v>0</v>
      </c>
    </row>
    <row r="67" spans="1:16" ht="22.5" customHeight="1">
      <c r="A67" s="347">
        <v>6</v>
      </c>
      <c r="B67" s="378" t="s">
        <v>928</v>
      </c>
      <c r="C67" s="23">
        <v>9</v>
      </c>
      <c r="D67" s="23">
        <v>4</v>
      </c>
      <c r="E67" s="23">
        <v>6</v>
      </c>
      <c r="F67" s="23">
        <v>4</v>
      </c>
      <c r="G67" s="23">
        <v>0</v>
      </c>
      <c r="H67" s="23">
        <v>4</v>
      </c>
      <c r="I67" s="23">
        <v>4</v>
      </c>
      <c r="J67" s="23">
        <v>4</v>
      </c>
      <c r="K67" s="126">
        <v>0</v>
      </c>
      <c r="L67" s="23">
        <v>0</v>
      </c>
      <c r="M67" s="4">
        <v>0</v>
      </c>
      <c r="N67" s="23">
        <v>13</v>
      </c>
      <c r="O67" s="4">
        <v>0</v>
      </c>
      <c r="P67" s="376">
        <v>0</v>
      </c>
    </row>
    <row r="68" spans="1:16" ht="22.5" customHeight="1">
      <c r="A68" s="347">
        <v>7</v>
      </c>
      <c r="B68" s="378" t="s">
        <v>927</v>
      </c>
      <c r="C68" s="23">
        <v>2</v>
      </c>
      <c r="D68" s="23">
        <v>3</v>
      </c>
      <c r="E68" s="23">
        <v>28</v>
      </c>
      <c r="F68" s="23">
        <v>21</v>
      </c>
      <c r="G68" s="23">
        <v>0</v>
      </c>
      <c r="H68" s="23">
        <v>3</v>
      </c>
      <c r="I68" s="23">
        <v>9</v>
      </c>
      <c r="J68" s="23">
        <v>9</v>
      </c>
      <c r="K68" s="126">
        <v>0</v>
      </c>
      <c r="L68" s="23">
        <v>0</v>
      </c>
      <c r="M68" s="4">
        <v>0</v>
      </c>
      <c r="N68" s="23">
        <v>24</v>
      </c>
      <c r="O68" s="4">
        <v>0</v>
      </c>
      <c r="P68" s="376">
        <v>0</v>
      </c>
    </row>
    <row r="69" spans="1:16" ht="22.5" customHeight="1">
      <c r="A69" s="347">
        <v>8</v>
      </c>
      <c r="B69" s="378" t="s">
        <v>926</v>
      </c>
      <c r="C69" s="23">
        <v>1</v>
      </c>
      <c r="D69" s="23">
        <v>0</v>
      </c>
      <c r="E69" s="23">
        <v>5</v>
      </c>
      <c r="F69" s="23">
        <v>3</v>
      </c>
      <c r="G69" s="23">
        <v>2</v>
      </c>
      <c r="H69" s="23">
        <v>9</v>
      </c>
      <c r="I69" s="23">
        <v>2</v>
      </c>
      <c r="J69" s="23">
        <v>2</v>
      </c>
      <c r="K69" s="126">
        <v>0</v>
      </c>
      <c r="L69" s="23">
        <v>0</v>
      </c>
      <c r="M69" s="4">
        <v>0</v>
      </c>
      <c r="N69" s="23">
        <v>13</v>
      </c>
      <c r="O69" s="4">
        <v>0</v>
      </c>
      <c r="P69" s="376">
        <v>0</v>
      </c>
    </row>
    <row r="70" spans="1:16" ht="22.5" customHeight="1">
      <c r="A70" s="347">
        <v>9</v>
      </c>
      <c r="B70" s="378" t="s">
        <v>925</v>
      </c>
      <c r="C70" s="23">
        <v>6</v>
      </c>
      <c r="D70" s="23">
        <v>0</v>
      </c>
      <c r="E70" s="23">
        <v>3</v>
      </c>
      <c r="F70" s="23">
        <v>5</v>
      </c>
      <c r="G70" s="23">
        <v>0</v>
      </c>
      <c r="H70" s="23">
        <v>3</v>
      </c>
      <c r="I70" s="23">
        <v>0</v>
      </c>
      <c r="J70" s="23">
        <v>0</v>
      </c>
      <c r="K70" s="126">
        <v>0</v>
      </c>
      <c r="L70" s="23">
        <v>0</v>
      </c>
      <c r="M70" s="4">
        <v>0</v>
      </c>
      <c r="N70" s="23">
        <v>13</v>
      </c>
      <c r="O70" s="4">
        <v>0</v>
      </c>
      <c r="P70" s="376">
        <v>0</v>
      </c>
    </row>
    <row r="71" spans="1:16" ht="22.5" customHeight="1">
      <c r="A71" s="347">
        <v>10</v>
      </c>
      <c r="B71" s="378" t="s">
        <v>924</v>
      </c>
      <c r="C71" s="23">
        <v>5</v>
      </c>
      <c r="D71" s="23">
        <v>2</v>
      </c>
      <c r="E71" s="23">
        <v>2</v>
      </c>
      <c r="F71" s="23">
        <v>2</v>
      </c>
      <c r="G71" s="23">
        <v>0</v>
      </c>
      <c r="H71" s="23">
        <v>4</v>
      </c>
      <c r="I71" s="23">
        <v>5</v>
      </c>
      <c r="J71" s="23">
        <v>5</v>
      </c>
      <c r="K71" s="126">
        <v>0</v>
      </c>
      <c r="L71" s="23">
        <v>0</v>
      </c>
      <c r="M71" s="4">
        <v>0</v>
      </c>
      <c r="N71" s="23">
        <v>19</v>
      </c>
      <c r="O71" s="4">
        <v>0</v>
      </c>
      <c r="P71" s="376">
        <v>0</v>
      </c>
    </row>
    <row r="72" spans="1:16" ht="22.5" customHeight="1">
      <c r="A72" s="377">
        <v>11</v>
      </c>
      <c r="B72" s="364" t="s">
        <v>923</v>
      </c>
      <c r="C72" s="51">
        <v>3</v>
      </c>
      <c r="D72" s="51">
        <v>1</v>
      </c>
      <c r="E72" s="51">
        <v>1</v>
      </c>
      <c r="F72" s="51">
        <v>3</v>
      </c>
      <c r="G72" s="51">
        <v>0</v>
      </c>
      <c r="H72" s="51">
        <v>2</v>
      </c>
      <c r="I72" s="51">
        <v>4</v>
      </c>
      <c r="J72" s="51">
        <v>4</v>
      </c>
      <c r="K72" s="126">
        <v>0</v>
      </c>
      <c r="L72" s="51">
        <v>0</v>
      </c>
      <c r="M72" s="4">
        <v>0</v>
      </c>
      <c r="N72" s="51">
        <v>13</v>
      </c>
      <c r="O72" s="4">
        <v>0</v>
      </c>
      <c r="P72" s="376">
        <v>0</v>
      </c>
    </row>
    <row r="73" spans="1:16" ht="18.75" customHeight="1">
      <c r="A73" s="347">
        <v>12</v>
      </c>
      <c r="B73" s="23" t="s">
        <v>922</v>
      </c>
      <c r="C73" s="4">
        <v>0</v>
      </c>
      <c r="D73" s="4">
        <v>1</v>
      </c>
      <c r="E73" s="4">
        <v>0</v>
      </c>
      <c r="F73" s="4">
        <v>1</v>
      </c>
      <c r="G73" s="4">
        <v>0</v>
      </c>
      <c r="H73" s="4">
        <v>1</v>
      </c>
      <c r="I73" s="4">
        <v>1</v>
      </c>
      <c r="J73" s="4">
        <v>1</v>
      </c>
      <c r="K73" s="126">
        <v>0</v>
      </c>
      <c r="L73" s="4">
        <v>0</v>
      </c>
      <c r="M73" s="4">
        <v>0</v>
      </c>
      <c r="N73" s="23">
        <v>14</v>
      </c>
      <c r="O73" s="4">
        <v>0</v>
      </c>
      <c r="P73" s="376">
        <v>0</v>
      </c>
    </row>
    <row r="74" spans="1:16" ht="18.75" customHeight="1">
      <c r="A74" s="377">
        <v>13</v>
      </c>
      <c r="B74" s="23" t="s">
        <v>921</v>
      </c>
      <c r="C74" s="4">
        <v>12</v>
      </c>
      <c r="D74" s="4">
        <v>1</v>
      </c>
      <c r="E74" s="4">
        <v>5</v>
      </c>
      <c r="F74" s="4">
        <v>5</v>
      </c>
      <c r="G74" s="4">
        <v>1</v>
      </c>
      <c r="H74" s="4">
        <v>1</v>
      </c>
      <c r="I74" s="4">
        <v>2</v>
      </c>
      <c r="J74" s="4">
        <v>2</v>
      </c>
      <c r="K74" s="126">
        <v>0</v>
      </c>
      <c r="L74" s="4">
        <v>0</v>
      </c>
      <c r="M74" s="4">
        <v>0</v>
      </c>
      <c r="N74" s="23">
        <v>12</v>
      </c>
      <c r="O74" s="4">
        <v>0</v>
      </c>
      <c r="P74" s="376">
        <v>0</v>
      </c>
    </row>
    <row r="75" spans="1:16" ht="18.75" customHeight="1">
      <c r="A75" s="347">
        <v>14</v>
      </c>
      <c r="B75" s="23" t="s">
        <v>135</v>
      </c>
      <c r="C75" s="4">
        <v>4</v>
      </c>
      <c r="D75" s="4">
        <v>0</v>
      </c>
      <c r="E75" s="4">
        <v>6</v>
      </c>
      <c r="F75" s="4">
        <v>3</v>
      </c>
      <c r="G75" s="4">
        <v>1</v>
      </c>
      <c r="H75" s="4">
        <v>1</v>
      </c>
      <c r="I75" s="4">
        <v>0</v>
      </c>
      <c r="J75" s="4">
        <v>0</v>
      </c>
      <c r="K75" s="126">
        <v>0</v>
      </c>
      <c r="L75" s="4">
        <v>0</v>
      </c>
      <c r="M75" s="4">
        <v>0</v>
      </c>
      <c r="N75" s="23">
        <v>12</v>
      </c>
      <c r="O75" s="4">
        <v>0</v>
      </c>
      <c r="P75" s="376">
        <v>0</v>
      </c>
    </row>
    <row r="76" spans="1:16" ht="18.75" customHeight="1">
      <c r="A76" s="377">
        <v>15</v>
      </c>
      <c r="B76" s="23" t="s">
        <v>920</v>
      </c>
      <c r="C76" s="4">
        <v>11</v>
      </c>
      <c r="D76" s="4">
        <v>1</v>
      </c>
      <c r="E76" s="4">
        <v>6</v>
      </c>
      <c r="F76" s="4">
        <v>4</v>
      </c>
      <c r="G76" s="4">
        <v>0</v>
      </c>
      <c r="H76" s="4">
        <v>3</v>
      </c>
      <c r="I76" s="4">
        <v>0</v>
      </c>
      <c r="J76" s="4">
        <v>0</v>
      </c>
      <c r="K76" s="126">
        <v>0</v>
      </c>
      <c r="L76" s="4">
        <v>0</v>
      </c>
      <c r="M76" s="4">
        <v>0</v>
      </c>
      <c r="N76" s="23">
        <v>23</v>
      </c>
      <c r="O76" s="4">
        <v>0</v>
      </c>
      <c r="P76" s="376">
        <v>0</v>
      </c>
    </row>
    <row r="77" spans="1:16" ht="18.75" customHeight="1">
      <c r="A77" s="347">
        <v>16</v>
      </c>
      <c r="B77" s="23" t="s">
        <v>919</v>
      </c>
      <c r="C77" s="4">
        <v>3</v>
      </c>
      <c r="D77" s="4">
        <v>3</v>
      </c>
      <c r="E77" s="4">
        <v>3</v>
      </c>
      <c r="F77" s="4">
        <v>5</v>
      </c>
      <c r="G77" s="4">
        <v>0</v>
      </c>
      <c r="H77" s="4">
        <v>12</v>
      </c>
      <c r="I77" s="4">
        <v>0</v>
      </c>
      <c r="J77" s="4">
        <v>0</v>
      </c>
      <c r="K77" s="126">
        <v>0</v>
      </c>
      <c r="L77" s="4">
        <v>0</v>
      </c>
      <c r="M77" s="4">
        <v>0</v>
      </c>
      <c r="N77" s="23">
        <v>15</v>
      </c>
      <c r="O77" s="4">
        <v>0</v>
      </c>
      <c r="P77" s="376">
        <v>0</v>
      </c>
    </row>
    <row r="78" spans="1:16" ht="18.75" customHeight="1">
      <c r="A78" s="377">
        <v>17</v>
      </c>
      <c r="B78" s="23" t="s">
        <v>918</v>
      </c>
      <c r="C78" s="4">
        <v>3</v>
      </c>
      <c r="D78" s="4">
        <v>0</v>
      </c>
      <c r="E78" s="4">
        <v>3</v>
      </c>
      <c r="F78" s="4">
        <v>6</v>
      </c>
      <c r="G78" s="4">
        <v>6</v>
      </c>
      <c r="H78" s="4">
        <v>1</v>
      </c>
      <c r="I78" s="4">
        <v>0</v>
      </c>
      <c r="J78" s="4">
        <v>0</v>
      </c>
      <c r="K78" s="126">
        <v>0</v>
      </c>
      <c r="L78" s="4">
        <v>0</v>
      </c>
      <c r="M78" s="4">
        <v>0</v>
      </c>
      <c r="N78" s="23">
        <v>14</v>
      </c>
      <c r="O78" s="4">
        <v>0</v>
      </c>
      <c r="P78" s="376">
        <v>0</v>
      </c>
    </row>
    <row r="79" spans="1:16" ht="18.75" customHeight="1">
      <c r="A79" s="347">
        <v>18</v>
      </c>
      <c r="B79" s="23" t="s">
        <v>917</v>
      </c>
      <c r="C79" s="4">
        <v>4</v>
      </c>
      <c r="D79" s="4">
        <v>6</v>
      </c>
      <c r="E79" s="4">
        <v>4</v>
      </c>
      <c r="F79" s="4">
        <v>3</v>
      </c>
      <c r="G79" s="4">
        <v>0</v>
      </c>
      <c r="H79" s="4">
        <v>5</v>
      </c>
      <c r="I79" s="4">
        <v>1</v>
      </c>
      <c r="J79" s="4">
        <v>1</v>
      </c>
      <c r="K79" s="126">
        <v>0</v>
      </c>
      <c r="L79" s="4">
        <v>0</v>
      </c>
      <c r="M79" s="4">
        <v>0</v>
      </c>
      <c r="N79" s="23">
        <v>15</v>
      </c>
      <c r="O79" s="4">
        <v>0</v>
      </c>
      <c r="P79" s="376">
        <v>0</v>
      </c>
    </row>
    <row r="80" spans="1:16" ht="18.75" customHeight="1">
      <c r="A80" s="377">
        <v>19</v>
      </c>
      <c r="B80" s="23" t="s">
        <v>916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126">
        <v>0</v>
      </c>
      <c r="L80" s="4">
        <v>0</v>
      </c>
      <c r="M80" s="4">
        <v>0</v>
      </c>
      <c r="N80" s="4">
        <v>0</v>
      </c>
      <c r="O80" s="4">
        <v>0</v>
      </c>
      <c r="P80" s="376">
        <v>0</v>
      </c>
    </row>
    <row r="81" spans="1:16" ht="18.75" customHeight="1">
      <c r="A81" s="347">
        <v>20</v>
      </c>
      <c r="B81" s="23" t="s">
        <v>915</v>
      </c>
      <c r="C81" s="4">
        <v>0</v>
      </c>
      <c r="D81" s="4">
        <v>0</v>
      </c>
      <c r="E81" s="4">
        <v>1</v>
      </c>
      <c r="F81" s="4">
        <v>0</v>
      </c>
      <c r="G81" s="4">
        <v>0</v>
      </c>
      <c r="H81" s="4">
        <v>0</v>
      </c>
      <c r="I81" s="4">
        <v>2</v>
      </c>
      <c r="J81" s="4">
        <v>2</v>
      </c>
      <c r="K81" s="126">
        <v>0</v>
      </c>
      <c r="L81" s="4">
        <v>0</v>
      </c>
      <c r="M81" s="4">
        <v>0</v>
      </c>
      <c r="N81" s="23">
        <v>13</v>
      </c>
      <c r="O81" s="4">
        <v>0</v>
      </c>
      <c r="P81" s="376">
        <v>0</v>
      </c>
    </row>
    <row r="82" spans="1:16" ht="18.75" customHeight="1">
      <c r="A82" s="377">
        <v>21</v>
      </c>
      <c r="B82" s="23" t="s">
        <v>914</v>
      </c>
      <c r="C82" s="4">
        <v>0</v>
      </c>
      <c r="D82" s="4">
        <v>1</v>
      </c>
      <c r="E82" s="4">
        <v>0</v>
      </c>
      <c r="F82" s="4">
        <v>0</v>
      </c>
      <c r="G82" s="4">
        <v>0</v>
      </c>
      <c r="H82" s="4">
        <v>0</v>
      </c>
      <c r="I82" s="4">
        <v>2</v>
      </c>
      <c r="J82" s="4">
        <v>2</v>
      </c>
      <c r="K82" s="126">
        <v>0</v>
      </c>
      <c r="L82" s="4">
        <v>0</v>
      </c>
      <c r="M82" s="4">
        <v>0</v>
      </c>
      <c r="N82" s="23">
        <v>11</v>
      </c>
      <c r="O82" s="4">
        <v>0</v>
      </c>
      <c r="P82" s="376">
        <v>0</v>
      </c>
    </row>
    <row r="83" spans="1:16" ht="18.75" customHeight="1">
      <c r="A83" s="347">
        <v>22</v>
      </c>
      <c r="B83" s="23" t="s">
        <v>913</v>
      </c>
      <c r="C83" s="4">
        <v>3</v>
      </c>
      <c r="D83" s="4">
        <v>0</v>
      </c>
      <c r="E83" s="4">
        <v>3</v>
      </c>
      <c r="F83" s="4">
        <v>2</v>
      </c>
      <c r="G83" s="4">
        <v>0</v>
      </c>
      <c r="H83" s="4">
        <v>3</v>
      </c>
      <c r="I83" s="4">
        <v>0</v>
      </c>
      <c r="J83" s="4">
        <v>0</v>
      </c>
      <c r="K83" s="126">
        <v>0</v>
      </c>
      <c r="L83" s="4">
        <v>0</v>
      </c>
      <c r="M83" s="4">
        <v>0</v>
      </c>
      <c r="N83" s="23">
        <v>15</v>
      </c>
      <c r="O83" s="4">
        <v>0</v>
      </c>
      <c r="P83" s="376">
        <v>0</v>
      </c>
    </row>
    <row r="84" spans="1:16" ht="18.75" customHeight="1">
      <c r="A84" s="377">
        <v>23</v>
      </c>
      <c r="B84" s="23" t="s">
        <v>912</v>
      </c>
      <c r="C84" s="4">
        <v>2</v>
      </c>
      <c r="D84" s="4">
        <v>1</v>
      </c>
      <c r="E84" s="4">
        <v>2</v>
      </c>
      <c r="F84" s="4">
        <v>2</v>
      </c>
      <c r="G84" s="4">
        <v>0</v>
      </c>
      <c r="H84" s="4">
        <v>5</v>
      </c>
      <c r="I84" s="4">
        <v>1</v>
      </c>
      <c r="J84" s="4">
        <v>1</v>
      </c>
      <c r="K84" s="126">
        <v>0</v>
      </c>
      <c r="L84" s="4">
        <v>0</v>
      </c>
      <c r="M84" s="4">
        <v>0</v>
      </c>
      <c r="N84" s="23">
        <v>13</v>
      </c>
      <c r="O84" s="4">
        <v>0</v>
      </c>
      <c r="P84" s="376">
        <v>0</v>
      </c>
    </row>
    <row r="85" spans="1:16" ht="18.75" customHeight="1">
      <c r="A85" s="347">
        <v>24</v>
      </c>
      <c r="B85" s="23" t="s">
        <v>911</v>
      </c>
      <c r="C85" s="4">
        <v>0</v>
      </c>
      <c r="D85" s="4">
        <v>0</v>
      </c>
      <c r="E85" s="4">
        <v>3</v>
      </c>
      <c r="F85" s="4">
        <v>3</v>
      </c>
      <c r="G85" s="4">
        <v>0</v>
      </c>
      <c r="H85" s="4">
        <v>0</v>
      </c>
      <c r="I85" s="4">
        <v>0</v>
      </c>
      <c r="J85" s="4">
        <v>0</v>
      </c>
      <c r="K85" s="126">
        <v>0</v>
      </c>
      <c r="L85" s="4">
        <v>0</v>
      </c>
      <c r="M85" s="4">
        <v>0</v>
      </c>
      <c r="N85" s="23">
        <v>12</v>
      </c>
      <c r="O85" s="4">
        <v>0</v>
      </c>
      <c r="P85" s="376">
        <v>0</v>
      </c>
    </row>
    <row r="86" spans="1:16" ht="18.75" customHeight="1" thickBot="1">
      <c r="A86" s="375">
        <v>25</v>
      </c>
      <c r="B86" s="24" t="s">
        <v>910</v>
      </c>
      <c r="C86" s="374">
        <v>3</v>
      </c>
      <c r="D86" s="374">
        <v>2</v>
      </c>
      <c r="E86" s="374">
        <v>1</v>
      </c>
      <c r="F86" s="374">
        <v>1</v>
      </c>
      <c r="G86" s="374">
        <v>0</v>
      </c>
      <c r="H86" s="374">
        <v>6</v>
      </c>
      <c r="I86" s="374">
        <v>1</v>
      </c>
      <c r="J86" s="374">
        <v>1</v>
      </c>
      <c r="K86" s="126">
        <v>0</v>
      </c>
      <c r="L86" s="374">
        <v>0</v>
      </c>
      <c r="M86" s="4">
        <v>0</v>
      </c>
      <c r="N86" s="24">
        <v>12</v>
      </c>
      <c r="O86" s="374">
        <v>0</v>
      </c>
      <c r="P86" s="373">
        <v>0</v>
      </c>
    </row>
    <row r="87" spans="1:16" ht="30" customHeight="1">
      <c r="A87" s="418" t="s">
        <v>696</v>
      </c>
      <c r="B87" s="418"/>
      <c r="C87" s="50">
        <v>126</v>
      </c>
      <c r="D87" s="50">
        <v>80</v>
      </c>
      <c r="E87" s="50">
        <v>184</v>
      </c>
      <c r="F87" s="50">
        <v>349</v>
      </c>
      <c r="G87" s="50">
        <v>55</v>
      </c>
      <c r="H87" s="50">
        <v>126</v>
      </c>
      <c r="I87" s="50">
        <v>67</v>
      </c>
      <c r="J87" s="50">
        <v>67</v>
      </c>
      <c r="K87" s="50">
        <v>129</v>
      </c>
      <c r="L87" s="50">
        <v>271</v>
      </c>
      <c r="M87" s="372">
        <v>331</v>
      </c>
      <c r="N87" s="372">
        <v>18</v>
      </c>
      <c r="O87" s="372">
        <v>0</v>
      </c>
      <c r="P87" s="354">
        <v>3</v>
      </c>
    </row>
    <row r="88" spans="1:16" ht="22.5" customHeight="1">
      <c r="A88" s="126">
        <v>1</v>
      </c>
      <c r="B88" s="126" t="s">
        <v>696</v>
      </c>
      <c r="C88" s="371">
        <v>62</v>
      </c>
      <c r="D88" s="371">
        <v>19</v>
      </c>
      <c r="E88" s="371">
        <v>38</v>
      </c>
      <c r="F88" s="371">
        <v>62</v>
      </c>
      <c r="G88" s="371">
        <v>19</v>
      </c>
      <c r="H88" s="371">
        <v>49</v>
      </c>
      <c r="I88" s="371">
        <v>45</v>
      </c>
      <c r="J88" s="371">
        <v>45</v>
      </c>
      <c r="K88" s="371">
        <v>127</v>
      </c>
      <c r="L88" s="371">
        <v>271</v>
      </c>
      <c r="M88" s="235">
        <v>331</v>
      </c>
      <c r="N88" s="235">
        <v>0</v>
      </c>
      <c r="O88" s="235">
        <v>0</v>
      </c>
      <c r="P88" s="365">
        <v>3</v>
      </c>
    </row>
    <row r="89" spans="1:16" ht="22.5" customHeight="1">
      <c r="A89" s="126">
        <v>2</v>
      </c>
      <c r="B89" s="126" t="s">
        <v>909</v>
      </c>
      <c r="C89" s="49">
        <v>5</v>
      </c>
      <c r="D89" s="49">
        <v>5</v>
      </c>
      <c r="E89" s="49">
        <v>14</v>
      </c>
      <c r="F89" s="49">
        <v>31</v>
      </c>
      <c r="G89" s="49">
        <v>3</v>
      </c>
      <c r="H89" s="49">
        <v>8</v>
      </c>
      <c r="I89" s="49">
        <v>4</v>
      </c>
      <c r="J89" s="49">
        <v>4</v>
      </c>
      <c r="K89" s="49">
        <v>0</v>
      </c>
      <c r="L89" s="49">
        <v>0</v>
      </c>
      <c r="M89" s="269">
        <v>0</v>
      </c>
      <c r="N89" s="269">
        <v>1</v>
      </c>
      <c r="O89" s="269">
        <v>0</v>
      </c>
      <c r="P89" s="365">
        <v>0</v>
      </c>
    </row>
    <row r="90" spans="1:16" ht="22.5" customHeight="1">
      <c r="A90" s="126">
        <v>3</v>
      </c>
      <c r="B90" s="126" t="s">
        <v>908</v>
      </c>
      <c r="C90" s="49">
        <v>4</v>
      </c>
      <c r="D90" s="49">
        <v>3</v>
      </c>
      <c r="E90" s="49">
        <v>14</v>
      </c>
      <c r="F90" s="49">
        <v>26</v>
      </c>
      <c r="G90" s="49">
        <v>9</v>
      </c>
      <c r="H90" s="49">
        <v>4</v>
      </c>
      <c r="I90" s="49">
        <v>1</v>
      </c>
      <c r="J90" s="49">
        <v>1</v>
      </c>
      <c r="K90" s="49">
        <v>0</v>
      </c>
      <c r="L90" s="49">
        <v>0</v>
      </c>
      <c r="M90" s="269">
        <v>0</v>
      </c>
      <c r="N90" s="269">
        <v>1</v>
      </c>
      <c r="O90" s="269">
        <v>0</v>
      </c>
      <c r="P90" s="365">
        <v>0</v>
      </c>
    </row>
    <row r="91" spans="1:16" ht="22.5" customHeight="1">
      <c r="A91" s="126">
        <v>4</v>
      </c>
      <c r="B91" s="126" t="s">
        <v>907</v>
      </c>
      <c r="C91" s="49">
        <v>5</v>
      </c>
      <c r="D91" s="49">
        <v>2</v>
      </c>
      <c r="E91" s="49">
        <v>21</v>
      </c>
      <c r="F91" s="49">
        <v>57</v>
      </c>
      <c r="G91" s="49">
        <v>5</v>
      </c>
      <c r="H91" s="49">
        <v>19</v>
      </c>
      <c r="I91" s="49">
        <v>2</v>
      </c>
      <c r="J91" s="49">
        <v>2</v>
      </c>
      <c r="K91" s="49">
        <v>0</v>
      </c>
      <c r="L91" s="49">
        <v>0</v>
      </c>
      <c r="M91" s="269">
        <v>0</v>
      </c>
      <c r="N91" s="269">
        <v>1</v>
      </c>
      <c r="O91" s="269">
        <v>0</v>
      </c>
      <c r="P91" s="365">
        <v>0</v>
      </c>
    </row>
    <row r="92" spans="1:16" ht="22.5" customHeight="1">
      <c r="A92" s="126">
        <v>5</v>
      </c>
      <c r="B92" s="126" t="s">
        <v>906</v>
      </c>
      <c r="C92" s="49">
        <v>6</v>
      </c>
      <c r="D92" s="49">
        <v>3</v>
      </c>
      <c r="E92" s="49">
        <v>11</v>
      </c>
      <c r="F92" s="49">
        <v>36</v>
      </c>
      <c r="G92" s="49">
        <v>1</v>
      </c>
      <c r="H92" s="49">
        <v>4</v>
      </c>
      <c r="I92" s="49">
        <v>2</v>
      </c>
      <c r="J92" s="49">
        <v>2</v>
      </c>
      <c r="K92" s="49">
        <v>0</v>
      </c>
      <c r="L92" s="49">
        <v>0</v>
      </c>
      <c r="M92" s="269">
        <v>0</v>
      </c>
      <c r="N92" s="269">
        <v>1</v>
      </c>
      <c r="O92" s="269">
        <v>0</v>
      </c>
      <c r="P92" s="365">
        <v>0</v>
      </c>
    </row>
    <row r="93" spans="1:16" ht="22.5" customHeight="1">
      <c r="A93" s="126">
        <v>6</v>
      </c>
      <c r="B93" s="126" t="s">
        <v>905</v>
      </c>
      <c r="C93" s="49">
        <v>3</v>
      </c>
      <c r="D93" s="49">
        <v>2</v>
      </c>
      <c r="E93" s="49">
        <v>4</v>
      </c>
      <c r="F93" s="49">
        <v>21</v>
      </c>
      <c r="G93" s="49">
        <v>1</v>
      </c>
      <c r="H93" s="49">
        <v>2</v>
      </c>
      <c r="I93" s="49">
        <v>2</v>
      </c>
      <c r="J93" s="49">
        <v>2</v>
      </c>
      <c r="K93" s="49">
        <v>0</v>
      </c>
      <c r="L93" s="49">
        <v>0</v>
      </c>
      <c r="M93" s="269">
        <v>0</v>
      </c>
      <c r="N93" s="269">
        <v>1</v>
      </c>
      <c r="O93" s="269">
        <v>0</v>
      </c>
      <c r="P93" s="365">
        <v>0</v>
      </c>
    </row>
    <row r="94" spans="1:16" ht="22.5" customHeight="1">
      <c r="A94" s="126">
        <v>7</v>
      </c>
      <c r="B94" s="126" t="s">
        <v>904</v>
      </c>
      <c r="C94" s="49">
        <v>4</v>
      </c>
      <c r="D94" s="49">
        <v>1</v>
      </c>
      <c r="E94" s="49">
        <v>16</v>
      </c>
      <c r="F94" s="49">
        <v>19</v>
      </c>
      <c r="G94" s="49">
        <v>3</v>
      </c>
      <c r="H94" s="49">
        <v>3</v>
      </c>
      <c r="I94" s="49">
        <v>2</v>
      </c>
      <c r="J94" s="49">
        <v>2</v>
      </c>
      <c r="K94" s="49">
        <v>0</v>
      </c>
      <c r="L94" s="49">
        <v>0</v>
      </c>
      <c r="M94" s="269">
        <v>0</v>
      </c>
      <c r="N94" s="269">
        <v>1</v>
      </c>
      <c r="O94" s="269">
        <v>0</v>
      </c>
      <c r="P94" s="365">
        <v>0</v>
      </c>
    </row>
    <row r="95" spans="1:16" ht="22.5" customHeight="1">
      <c r="A95" s="126">
        <v>8</v>
      </c>
      <c r="B95" s="126" t="s">
        <v>903</v>
      </c>
      <c r="C95" s="49">
        <v>5</v>
      </c>
      <c r="D95" s="49">
        <v>7</v>
      </c>
      <c r="E95" s="49">
        <v>19</v>
      </c>
      <c r="F95" s="49">
        <v>42</v>
      </c>
      <c r="G95" s="49">
        <v>8</v>
      </c>
      <c r="H95" s="49">
        <v>21</v>
      </c>
      <c r="I95" s="49">
        <v>4</v>
      </c>
      <c r="J95" s="49">
        <v>4</v>
      </c>
      <c r="K95" s="49">
        <v>0</v>
      </c>
      <c r="L95" s="49">
        <v>0</v>
      </c>
      <c r="M95" s="269">
        <v>0</v>
      </c>
      <c r="N95" s="269">
        <v>1</v>
      </c>
      <c r="O95" s="269">
        <v>0</v>
      </c>
      <c r="P95" s="365">
        <v>0</v>
      </c>
    </row>
    <row r="96" spans="1:16" ht="22.5" customHeight="1">
      <c r="A96" s="126">
        <v>9</v>
      </c>
      <c r="B96" s="126" t="s">
        <v>902</v>
      </c>
      <c r="C96" s="49">
        <v>2</v>
      </c>
      <c r="D96" s="49">
        <v>6</v>
      </c>
      <c r="E96" s="49">
        <v>11</v>
      </c>
      <c r="F96" s="49">
        <v>13</v>
      </c>
      <c r="G96" s="49">
        <v>1</v>
      </c>
      <c r="H96" s="49">
        <v>8</v>
      </c>
      <c r="I96" s="49">
        <v>4</v>
      </c>
      <c r="J96" s="49">
        <v>4</v>
      </c>
      <c r="K96" s="49">
        <v>0</v>
      </c>
      <c r="L96" s="49">
        <v>0</v>
      </c>
      <c r="M96" s="269">
        <v>0</v>
      </c>
      <c r="N96" s="269">
        <v>1</v>
      </c>
      <c r="O96" s="269">
        <v>0</v>
      </c>
      <c r="P96" s="365">
        <v>0</v>
      </c>
    </row>
    <row r="97" spans="1:16" ht="22.5" customHeight="1">
      <c r="A97" s="126">
        <v>10</v>
      </c>
      <c r="B97" s="126" t="s">
        <v>901</v>
      </c>
      <c r="C97" s="370">
        <v>0</v>
      </c>
      <c r="D97" s="370">
        <v>0</v>
      </c>
      <c r="E97" s="370">
        <v>0</v>
      </c>
      <c r="F97" s="370">
        <v>0</v>
      </c>
      <c r="G97" s="370">
        <v>0</v>
      </c>
      <c r="H97" s="370">
        <v>0</v>
      </c>
      <c r="I97" s="370">
        <v>0</v>
      </c>
      <c r="J97" s="370">
        <v>0</v>
      </c>
      <c r="K97" s="370">
        <v>0</v>
      </c>
      <c r="L97" s="370">
        <v>0</v>
      </c>
      <c r="M97" s="368">
        <v>0</v>
      </c>
      <c r="N97" s="369">
        <v>0</v>
      </c>
      <c r="O97" s="368">
        <v>0</v>
      </c>
      <c r="P97" s="365">
        <v>0</v>
      </c>
    </row>
    <row r="98" spans="1:16" ht="22.5" customHeight="1">
      <c r="A98" s="125">
        <v>11</v>
      </c>
      <c r="B98" s="125" t="s">
        <v>900</v>
      </c>
      <c r="C98" s="329">
        <v>4</v>
      </c>
      <c r="D98" s="329">
        <v>6</v>
      </c>
      <c r="E98" s="329">
        <v>9</v>
      </c>
      <c r="F98" s="48">
        <v>3</v>
      </c>
      <c r="G98" s="329">
        <v>2</v>
      </c>
      <c r="H98" s="329">
        <v>4</v>
      </c>
      <c r="I98" s="329">
        <v>0</v>
      </c>
      <c r="J98" s="329">
        <v>0</v>
      </c>
      <c r="K98" s="329">
        <v>0</v>
      </c>
      <c r="L98" s="329">
        <v>0</v>
      </c>
      <c r="M98" s="329">
        <v>0</v>
      </c>
      <c r="N98" s="329">
        <v>1</v>
      </c>
      <c r="O98" s="329">
        <v>0</v>
      </c>
      <c r="P98" s="367">
        <v>0</v>
      </c>
    </row>
    <row r="99" spans="1:16" ht="22.5" customHeight="1">
      <c r="A99" s="125">
        <v>12</v>
      </c>
      <c r="B99" s="329" t="s">
        <v>899</v>
      </c>
      <c r="C99" s="329">
        <v>1</v>
      </c>
      <c r="D99" s="329">
        <v>3</v>
      </c>
      <c r="E99" s="329">
        <v>2</v>
      </c>
      <c r="F99" s="48">
        <v>1</v>
      </c>
      <c r="G99" s="329">
        <v>1</v>
      </c>
      <c r="H99" s="329">
        <v>1</v>
      </c>
      <c r="I99" s="329">
        <v>0</v>
      </c>
      <c r="J99" s="329">
        <v>0</v>
      </c>
      <c r="K99" s="329">
        <v>0</v>
      </c>
      <c r="L99" s="329">
        <v>0</v>
      </c>
      <c r="M99" s="329">
        <v>0</v>
      </c>
      <c r="N99" s="329">
        <v>1</v>
      </c>
      <c r="O99" s="329">
        <v>0</v>
      </c>
      <c r="P99" s="367">
        <v>0</v>
      </c>
    </row>
    <row r="100" spans="1:16" ht="22.5" customHeight="1">
      <c r="A100" s="126">
        <v>13</v>
      </c>
      <c r="B100" s="329" t="s">
        <v>898</v>
      </c>
      <c r="C100" s="329">
        <v>2</v>
      </c>
      <c r="D100" s="329">
        <v>1</v>
      </c>
      <c r="E100" s="329">
        <v>0</v>
      </c>
      <c r="F100" s="329">
        <v>4</v>
      </c>
      <c r="G100" s="329">
        <v>0</v>
      </c>
      <c r="H100" s="329">
        <v>1</v>
      </c>
      <c r="I100" s="329">
        <v>0</v>
      </c>
      <c r="J100" s="329">
        <v>0</v>
      </c>
      <c r="K100" s="329">
        <v>0</v>
      </c>
      <c r="L100" s="329">
        <v>0</v>
      </c>
      <c r="M100" s="329">
        <v>0</v>
      </c>
      <c r="N100" s="329">
        <v>1</v>
      </c>
      <c r="O100" s="329">
        <v>0</v>
      </c>
      <c r="P100" s="365">
        <v>0</v>
      </c>
    </row>
    <row r="101" spans="1:16" ht="22.5" customHeight="1">
      <c r="A101" s="126">
        <v>14</v>
      </c>
      <c r="B101" s="329" t="s">
        <v>897</v>
      </c>
      <c r="C101" s="329">
        <v>3</v>
      </c>
      <c r="D101" s="329">
        <v>2</v>
      </c>
      <c r="E101" s="329">
        <v>0</v>
      </c>
      <c r="F101" s="329">
        <v>1</v>
      </c>
      <c r="G101" s="329">
        <v>0</v>
      </c>
      <c r="H101" s="329">
        <v>0</v>
      </c>
      <c r="I101" s="329">
        <v>0</v>
      </c>
      <c r="J101" s="329">
        <v>0</v>
      </c>
      <c r="K101" s="329">
        <v>0</v>
      </c>
      <c r="L101" s="329">
        <v>0</v>
      </c>
      <c r="M101" s="329">
        <v>0</v>
      </c>
      <c r="N101" s="329">
        <v>1</v>
      </c>
      <c r="O101" s="329">
        <v>0</v>
      </c>
      <c r="P101" s="365">
        <v>0</v>
      </c>
    </row>
    <row r="102" spans="1:16" ht="22.5" customHeight="1">
      <c r="A102" s="126">
        <v>15</v>
      </c>
      <c r="B102" s="329" t="s">
        <v>896</v>
      </c>
      <c r="C102" s="329">
        <v>5</v>
      </c>
      <c r="D102" s="329">
        <v>8</v>
      </c>
      <c r="E102" s="329">
        <v>3</v>
      </c>
      <c r="F102" s="329">
        <v>2</v>
      </c>
      <c r="G102" s="329">
        <v>0</v>
      </c>
      <c r="H102" s="329">
        <v>1</v>
      </c>
      <c r="I102" s="329">
        <v>0</v>
      </c>
      <c r="J102" s="329">
        <v>0</v>
      </c>
      <c r="K102" s="329">
        <v>0</v>
      </c>
      <c r="L102" s="329">
        <v>0</v>
      </c>
      <c r="M102" s="329">
        <v>0</v>
      </c>
      <c r="N102" s="329">
        <v>1</v>
      </c>
      <c r="O102" s="329">
        <v>0</v>
      </c>
      <c r="P102" s="365">
        <v>0</v>
      </c>
    </row>
    <row r="103" spans="1:16" ht="22.5" customHeight="1">
      <c r="A103" s="126">
        <v>16</v>
      </c>
      <c r="B103" s="329" t="s">
        <v>895</v>
      </c>
      <c r="C103" s="329">
        <v>6</v>
      </c>
      <c r="D103" s="329">
        <v>3</v>
      </c>
      <c r="E103" s="329">
        <v>6</v>
      </c>
      <c r="F103" s="329">
        <v>15</v>
      </c>
      <c r="G103" s="329">
        <v>1</v>
      </c>
      <c r="H103" s="329">
        <v>1</v>
      </c>
      <c r="I103" s="329">
        <v>0</v>
      </c>
      <c r="J103" s="329">
        <v>0</v>
      </c>
      <c r="K103" s="329">
        <v>0</v>
      </c>
      <c r="L103" s="329">
        <v>0</v>
      </c>
      <c r="M103" s="329">
        <v>0</v>
      </c>
      <c r="N103" s="329">
        <v>1</v>
      </c>
      <c r="O103" s="329">
        <v>0</v>
      </c>
      <c r="P103" s="365">
        <v>0</v>
      </c>
    </row>
    <row r="104" spans="1:16" ht="22.5" customHeight="1">
      <c r="A104" s="126">
        <v>17</v>
      </c>
      <c r="B104" s="329" t="s">
        <v>894</v>
      </c>
      <c r="C104" s="329">
        <v>1</v>
      </c>
      <c r="D104" s="329">
        <v>7</v>
      </c>
      <c r="E104" s="329">
        <v>8</v>
      </c>
      <c r="F104" s="329">
        <v>8</v>
      </c>
      <c r="G104" s="329">
        <v>1</v>
      </c>
      <c r="H104" s="329">
        <v>0</v>
      </c>
      <c r="I104" s="329">
        <v>1</v>
      </c>
      <c r="J104" s="329">
        <v>1</v>
      </c>
      <c r="K104" s="329">
        <v>0</v>
      </c>
      <c r="L104" s="329">
        <v>0</v>
      </c>
      <c r="M104" s="329">
        <v>0</v>
      </c>
      <c r="N104" s="329">
        <v>1</v>
      </c>
      <c r="O104" s="329">
        <v>0</v>
      </c>
      <c r="P104" s="365">
        <v>0</v>
      </c>
    </row>
    <row r="105" spans="1:16" ht="22.5" customHeight="1">
      <c r="A105" s="126">
        <v>18</v>
      </c>
      <c r="B105" s="329" t="s">
        <v>893</v>
      </c>
      <c r="C105" s="329">
        <v>3</v>
      </c>
      <c r="D105" s="329">
        <v>2</v>
      </c>
      <c r="E105" s="329">
        <v>1</v>
      </c>
      <c r="F105" s="329">
        <v>2</v>
      </c>
      <c r="G105" s="329">
        <v>0</v>
      </c>
      <c r="H105" s="329">
        <v>0</v>
      </c>
      <c r="I105" s="329">
        <v>0</v>
      </c>
      <c r="J105" s="329">
        <v>0</v>
      </c>
      <c r="K105" s="329">
        <v>0</v>
      </c>
      <c r="L105" s="329">
        <v>0</v>
      </c>
      <c r="M105" s="329">
        <v>0</v>
      </c>
      <c r="N105" s="329">
        <v>1</v>
      </c>
      <c r="O105" s="329">
        <v>0</v>
      </c>
      <c r="P105" s="365">
        <v>0</v>
      </c>
    </row>
    <row r="106" spans="1:16" ht="22.5" customHeight="1">
      <c r="A106" s="126">
        <v>19</v>
      </c>
      <c r="B106" s="329" t="s">
        <v>892</v>
      </c>
      <c r="C106" s="329">
        <v>3</v>
      </c>
      <c r="D106" s="329">
        <v>0</v>
      </c>
      <c r="E106" s="329">
        <v>6</v>
      </c>
      <c r="F106" s="329">
        <v>5</v>
      </c>
      <c r="G106" s="329">
        <v>0</v>
      </c>
      <c r="H106" s="329">
        <v>0</v>
      </c>
      <c r="I106" s="329">
        <v>0</v>
      </c>
      <c r="J106" s="329">
        <v>0</v>
      </c>
      <c r="K106" s="329">
        <v>0</v>
      </c>
      <c r="L106" s="329">
        <v>0</v>
      </c>
      <c r="M106" s="329">
        <v>0</v>
      </c>
      <c r="N106" s="329">
        <v>1</v>
      </c>
      <c r="O106" s="329">
        <v>0</v>
      </c>
      <c r="P106" s="365">
        <v>0</v>
      </c>
    </row>
    <row r="107" spans="1:16" ht="22.5" customHeight="1">
      <c r="A107" s="126">
        <v>20</v>
      </c>
      <c r="B107" s="329" t="s">
        <v>891</v>
      </c>
      <c r="C107" s="329">
        <v>2</v>
      </c>
      <c r="D107" s="329">
        <v>0</v>
      </c>
      <c r="E107" s="329">
        <v>1</v>
      </c>
      <c r="F107" s="329">
        <v>1</v>
      </c>
      <c r="G107" s="329">
        <v>0</v>
      </c>
      <c r="H107" s="329">
        <v>0</v>
      </c>
      <c r="I107" s="329">
        <v>0</v>
      </c>
      <c r="J107" s="329">
        <v>0</v>
      </c>
      <c r="K107" s="329">
        <v>0</v>
      </c>
      <c r="L107" s="329">
        <v>0</v>
      </c>
      <c r="M107" s="329">
        <v>0</v>
      </c>
      <c r="N107" s="329">
        <v>1</v>
      </c>
      <c r="O107" s="329">
        <v>0</v>
      </c>
      <c r="P107" s="365">
        <v>0</v>
      </c>
    </row>
    <row r="108" spans="1:16" ht="22.5" customHeight="1">
      <c r="A108" s="126">
        <v>21</v>
      </c>
      <c r="B108" s="329" t="s">
        <v>890</v>
      </c>
      <c r="C108" s="329">
        <v>0</v>
      </c>
      <c r="D108" s="329">
        <v>0</v>
      </c>
      <c r="E108" s="329">
        <v>0</v>
      </c>
      <c r="F108" s="329">
        <v>0</v>
      </c>
      <c r="G108" s="329">
        <v>0</v>
      </c>
      <c r="H108" s="329">
        <v>0</v>
      </c>
      <c r="I108" s="329">
        <v>0</v>
      </c>
      <c r="J108" s="329">
        <v>0</v>
      </c>
      <c r="K108" s="329">
        <v>0</v>
      </c>
      <c r="L108" s="329">
        <v>0</v>
      </c>
      <c r="M108" s="329">
        <v>0</v>
      </c>
      <c r="N108" s="329">
        <v>0</v>
      </c>
      <c r="O108" s="329">
        <v>0</v>
      </c>
      <c r="P108" s="365">
        <v>0</v>
      </c>
    </row>
    <row r="109" spans="1:16" ht="22.5" customHeight="1">
      <c r="A109" s="126">
        <v>22</v>
      </c>
      <c r="B109" s="329" t="s">
        <v>889</v>
      </c>
      <c r="C109" s="329">
        <v>0</v>
      </c>
      <c r="D109" s="329">
        <v>0</v>
      </c>
      <c r="E109" s="329">
        <v>0</v>
      </c>
      <c r="F109" s="329">
        <v>0</v>
      </c>
      <c r="G109" s="329">
        <v>0</v>
      </c>
      <c r="H109" s="329">
        <v>0</v>
      </c>
      <c r="I109" s="329">
        <v>0</v>
      </c>
      <c r="J109" s="329">
        <v>0</v>
      </c>
      <c r="K109" s="329">
        <v>0</v>
      </c>
      <c r="L109" s="329">
        <v>0</v>
      </c>
      <c r="M109" s="329">
        <v>0</v>
      </c>
      <c r="N109" s="329">
        <v>0</v>
      </c>
      <c r="O109" s="329">
        <v>0</v>
      </c>
      <c r="P109" s="365">
        <v>0</v>
      </c>
    </row>
    <row r="110" spans="1:16" ht="22.5" customHeight="1">
      <c r="A110" s="126">
        <v>23</v>
      </c>
      <c r="B110" s="329" t="s">
        <v>888</v>
      </c>
      <c r="C110" s="329">
        <v>0</v>
      </c>
      <c r="D110" s="329">
        <v>0</v>
      </c>
      <c r="E110" s="329">
        <v>0</v>
      </c>
      <c r="F110" s="329">
        <v>0</v>
      </c>
      <c r="G110" s="329">
        <v>0</v>
      </c>
      <c r="H110" s="329">
        <v>0</v>
      </c>
      <c r="I110" s="329">
        <v>0</v>
      </c>
      <c r="J110" s="329">
        <v>0</v>
      </c>
      <c r="K110" s="329">
        <v>0</v>
      </c>
      <c r="L110" s="329">
        <v>0</v>
      </c>
      <c r="M110" s="329">
        <v>0</v>
      </c>
      <c r="N110" s="329">
        <v>0</v>
      </c>
      <c r="O110" s="329">
        <v>0</v>
      </c>
      <c r="P110" s="365">
        <v>0</v>
      </c>
    </row>
    <row r="111" spans="1:16" ht="22.5" customHeight="1">
      <c r="A111" s="126">
        <v>24</v>
      </c>
      <c r="B111" s="329" t="s">
        <v>887</v>
      </c>
      <c r="C111" s="329">
        <v>0</v>
      </c>
      <c r="D111" s="329">
        <v>0</v>
      </c>
      <c r="E111" s="329">
        <v>0</v>
      </c>
      <c r="F111" s="329">
        <v>0</v>
      </c>
      <c r="G111" s="329">
        <v>0</v>
      </c>
      <c r="H111" s="329">
        <v>0</v>
      </c>
      <c r="I111" s="329">
        <v>0</v>
      </c>
      <c r="J111" s="329">
        <v>0</v>
      </c>
      <c r="K111" s="329">
        <v>0</v>
      </c>
      <c r="L111" s="329">
        <v>0</v>
      </c>
      <c r="M111" s="329">
        <v>0</v>
      </c>
      <c r="N111" s="329">
        <v>0</v>
      </c>
      <c r="O111" s="329">
        <v>0</v>
      </c>
      <c r="P111" s="366">
        <v>0</v>
      </c>
    </row>
    <row r="112" spans="1:16" ht="22.5" customHeight="1">
      <c r="A112" s="126">
        <v>25</v>
      </c>
      <c r="B112" s="329" t="s">
        <v>886</v>
      </c>
      <c r="C112" s="329">
        <v>0</v>
      </c>
      <c r="D112" s="329">
        <v>0</v>
      </c>
      <c r="E112" s="329">
        <v>0</v>
      </c>
      <c r="F112" s="329">
        <v>0</v>
      </c>
      <c r="G112" s="329">
        <v>0</v>
      </c>
      <c r="H112" s="329">
        <v>0</v>
      </c>
      <c r="I112" s="329">
        <v>0</v>
      </c>
      <c r="J112" s="329">
        <v>0</v>
      </c>
      <c r="K112" s="329">
        <v>0</v>
      </c>
      <c r="L112" s="329">
        <v>0</v>
      </c>
      <c r="M112" s="329">
        <v>0</v>
      </c>
      <c r="N112" s="329">
        <v>0</v>
      </c>
      <c r="O112" s="329">
        <v>0</v>
      </c>
      <c r="P112" s="365">
        <v>0</v>
      </c>
    </row>
    <row r="113" spans="1:20" ht="22.5" customHeight="1" thickBot="1">
      <c r="A113" s="356">
        <v>26</v>
      </c>
      <c r="B113" s="357" t="s">
        <v>885</v>
      </c>
      <c r="C113" s="357">
        <v>0</v>
      </c>
      <c r="D113" s="357">
        <v>0</v>
      </c>
      <c r="E113" s="357">
        <v>0</v>
      </c>
      <c r="F113" s="357">
        <v>0</v>
      </c>
      <c r="G113" s="357">
        <v>0</v>
      </c>
      <c r="H113" s="357">
        <v>0</v>
      </c>
      <c r="I113" s="357">
        <v>0</v>
      </c>
      <c r="J113" s="357">
        <v>0</v>
      </c>
      <c r="K113" s="357">
        <v>0</v>
      </c>
      <c r="L113" s="357">
        <v>0</v>
      </c>
      <c r="M113" s="357">
        <v>0</v>
      </c>
      <c r="N113" s="357">
        <v>0</v>
      </c>
      <c r="O113" s="329">
        <v>0</v>
      </c>
      <c r="P113" s="355">
        <v>0</v>
      </c>
    </row>
    <row r="114" spans="1:20" ht="22.5" customHeight="1">
      <c r="A114" s="413" t="s">
        <v>884</v>
      </c>
      <c r="B114" s="414"/>
      <c r="C114" s="22">
        <f t="shared" ref="C114:H114" si="1">SUM(C115:C138)</f>
        <v>350</v>
      </c>
      <c r="D114" s="22">
        <f t="shared" si="1"/>
        <v>339</v>
      </c>
      <c r="E114" s="22">
        <f t="shared" si="1"/>
        <v>7947</v>
      </c>
      <c r="F114" s="22">
        <f t="shared" si="1"/>
        <v>2910</v>
      </c>
      <c r="G114" s="125">
        <f t="shared" si="1"/>
        <v>330</v>
      </c>
      <c r="H114" s="125">
        <f t="shared" si="1"/>
        <v>393</v>
      </c>
      <c r="I114" s="125">
        <v>664</v>
      </c>
      <c r="J114" s="125">
        <v>664</v>
      </c>
      <c r="K114" s="125">
        <v>365</v>
      </c>
      <c r="L114" s="125">
        <v>1477</v>
      </c>
      <c r="M114" s="125">
        <v>554</v>
      </c>
      <c r="N114" s="125">
        <f>SUM(N115:N138)</f>
        <v>598</v>
      </c>
      <c r="O114" s="17">
        <v>0</v>
      </c>
      <c r="P114" s="47">
        <v>4</v>
      </c>
    </row>
    <row r="115" spans="1:20" ht="22.5" customHeight="1">
      <c r="A115" s="126">
        <v>1</v>
      </c>
      <c r="B115" s="126" t="s">
        <v>884</v>
      </c>
      <c r="C115" s="329">
        <v>19</v>
      </c>
      <c r="D115" s="126">
        <v>15</v>
      </c>
      <c r="E115" s="126">
        <v>2850</v>
      </c>
      <c r="F115" s="126">
        <v>245</v>
      </c>
      <c r="G115" s="126">
        <v>14</v>
      </c>
      <c r="H115" s="126">
        <v>68</v>
      </c>
      <c r="I115" s="126">
        <v>53</v>
      </c>
      <c r="J115" s="126">
        <v>53</v>
      </c>
      <c r="K115" s="125">
        <v>365</v>
      </c>
      <c r="L115" s="125">
        <v>1477</v>
      </c>
      <c r="M115" s="125">
        <v>554</v>
      </c>
      <c r="N115" s="126">
        <v>0</v>
      </c>
      <c r="O115" s="125">
        <v>0</v>
      </c>
      <c r="P115" s="122">
        <v>4</v>
      </c>
    </row>
    <row r="116" spans="1:20" ht="22.5" customHeight="1">
      <c r="A116" s="126">
        <v>2</v>
      </c>
      <c r="B116" s="22" t="s">
        <v>883</v>
      </c>
      <c r="C116" s="329">
        <v>21</v>
      </c>
      <c r="D116" s="329">
        <v>12</v>
      </c>
      <c r="E116" s="329">
        <v>210</v>
      </c>
      <c r="F116" s="329">
        <v>143</v>
      </c>
      <c r="G116" s="329">
        <v>15</v>
      </c>
      <c r="H116" s="329">
        <v>18</v>
      </c>
      <c r="I116" s="329">
        <v>35</v>
      </c>
      <c r="J116" s="329">
        <v>35</v>
      </c>
      <c r="K116" s="363">
        <v>0</v>
      </c>
      <c r="L116" s="125">
        <v>0</v>
      </c>
      <c r="M116" s="125">
        <v>0</v>
      </c>
      <c r="N116" s="126">
        <v>26</v>
      </c>
      <c r="O116" s="126">
        <v>0</v>
      </c>
      <c r="P116" s="359">
        <v>0</v>
      </c>
    </row>
    <row r="117" spans="1:20" ht="22.5" customHeight="1">
      <c r="A117" s="126">
        <v>3</v>
      </c>
      <c r="B117" s="23" t="s">
        <v>882</v>
      </c>
      <c r="C117" s="329">
        <v>13</v>
      </c>
      <c r="D117" s="329">
        <v>13</v>
      </c>
      <c r="E117" s="329">
        <v>223</v>
      </c>
      <c r="F117" s="329">
        <v>122</v>
      </c>
      <c r="G117" s="329">
        <v>10</v>
      </c>
      <c r="H117" s="329">
        <v>17</v>
      </c>
      <c r="I117" s="329">
        <v>26</v>
      </c>
      <c r="J117" s="329">
        <v>26</v>
      </c>
      <c r="K117" s="126">
        <v>0</v>
      </c>
      <c r="L117" s="126">
        <v>0</v>
      </c>
      <c r="M117" s="126">
        <v>0</v>
      </c>
      <c r="N117" s="126">
        <v>26</v>
      </c>
      <c r="O117" s="126">
        <v>0</v>
      </c>
      <c r="P117" s="359">
        <v>0</v>
      </c>
    </row>
    <row r="118" spans="1:20" ht="22.5" customHeight="1">
      <c r="A118" s="126">
        <v>4</v>
      </c>
      <c r="B118" s="23" t="s">
        <v>124</v>
      </c>
      <c r="C118" s="329">
        <v>16</v>
      </c>
      <c r="D118" s="329">
        <v>14</v>
      </c>
      <c r="E118" s="329">
        <v>145</v>
      </c>
      <c r="F118" s="329">
        <v>119</v>
      </c>
      <c r="G118" s="329">
        <v>16</v>
      </c>
      <c r="H118" s="329">
        <v>21</v>
      </c>
      <c r="I118" s="329">
        <v>26</v>
      </c>
      <c r="J118" s="329">
        <v>26</v>
      </c>
      <c r="K118" s="126">
        <v>0</v>
      </c>
      <c r="L118" s="126">
        <v>0</v>
      </c>
      <c r="M118" s="126">
        <v>0</v>
      </c>
      <c r="N118" s="46">
        <v>26</v>
      </c>
      <c r="O118" s="126">
        <v>0</v>
      </c>
      <c r="P118" s="361">
        <v>0</v>
      </c>
    </row>
    <row r="119" spans="1:20" ht="22.5" customHeight="1">
      <c r="A119" s="126">
        <v>5</v>
      </c>
      <c r="B119" s="23" t="s">
        <v>729</v>
      </c>
      <c r="C119" s="329">
        <v>12</v>
      </c>
      <c r="D119" s="329">
        <v>6</v>
      </c>
      <c r="E119" s="329">
        <v>186</v>
      </c>
      <c r="F119" s="329">
        <v>112</v>
      </c>
      <c r="G119" s="329">
        <v>11</v>
      </c>
      <c r="H119" s="329">
        <v>11</v>
      </c>
      <c r="I119" s="329">
        <v>35</v>
      </c>
      <c r="J119" s="329">
        <v>35</v>
      </c>
      <c r="K119" s="126">
        <v>0</v>
      </c>
      <c r="L119" s="126">
        <v>0</v>
      </c>
      <c r="M119" s="126">
        <v>0</v>
      </c>
      <c r="N119" s="126">
        <v>26</v>
      </c>
      <c r="O119" s="126">
        <v>0</v>
      </c>
      <c r="P119" s="359">
        <v>0</v>
      </c>
    </row>
    <row r="120" spans="1:20" ht="22.5" customHeight="1">
      <c r="A120" s="126">
        <v>6</v>
      </c>
      <c r="B120" s="23" t="s">
        <v>881</v>
      </c>
      <c r="C120" s="329">
        <v>17</v>
      </c>
      <c r="D120" s="329">
        <v>12</v>
      </c>
      <c r="E120" s="329">
        <v>290</v>
      </c>
      <c r="F120" s="329">
        <v>122</v>
      </c>
      <c r="G120" s="329">
        <v>11</v>
      </c>
      <c r="H120" s="329">
        <v>13</v>
      </c>
      <c r="I120" s="329">
        <v>28</v>
      </c>
      <c r="J120" s="329">
        <v>28</v>
      </c>
      <c r="K120" s="126">
        <v>0</v>
      </c>
      <c r="L120" s="126">
        <v>0</v>
      </c>
      <c r="M120" s="126">
        <v>0</v>
      </c>
      <c r="N120" s="125">
        <v>26</v>
      </c>
      <c r="O120" s="126">
        <v>0</v>
      </c>
      <c r="P120" s="361">
        <v>0</v>
      </c>
    </row>
    <row r="121" spans="1:20" ht="22.5" customHeight="1">
      <c r="A121" s="126">
        <v>7</v>
      </c>
      <c r="B121" s="23" t="s">
        <v>880</v>
      </c>
      <c r="C121" s="329">
        <v>16</v>
      </c>
      <c r="D121" s="329">
        <v>14</v>
      </c>
      <c r="E121" s="329">
        <v>163</v>
      </c>
      <c r="F121" s="329">
        <v>117</v>
      </c>
      <c r="G121" s="329">
        <v>13</v>
      </c>
      <c r="H121" s="329">
        <v>14</v>
      </c>
      <c r="I121" s="329">
        <v>29</v>
      </c>
      <c r="J121" s="329">
        <v>29</v>
      </c>
      <c r="K121" s="126">
        <v>0</v>
      </c>
      <c r="L121" s="126">
        <v>0</v>
      </c>
      <c r="M121" s="126">
        <v>0</v>
      </c>
      <c r="N121" s="125">
        <v>26</v>
      </c>
      <c r="O121" s="126">
        <v>0</v>
      </c>
      <c r="P121" s="359">
        <v>0</v>
      </c>
    </row>
    <row r="122" spans="1:20" ht="22.5" customHeight="1">
      <c r="A122" s="126">
        <v>8</v>
      </c>
      <c r="B122" s="23" t="s">
        <v>879</v>
      </c>
      <c r="C122" s="329">
        <v>13</v>
      </c>
      <c r="D122" s="329">
        <v>15</v>
      </c>
      <c r="E122" s="329">
        <v>137</v>
      </c>
      <c r="F122" s="329">
        <v>87</v>
      </c>
      <c r="G122" s="329">
        <v>14</v>
      </c>
      <c r="H122" s="329">
        <v>13</v>
      </c>
      <c r="I122" s="329">
        <v>34</v>
      </c>
      <c r="J122" s="329">
        <v>34</v>
      </c>
      <c r="K122" s="126">
        <v>0</v>
      </c>
      <c r="L122" s="126">
        <v>0</v>
      </c>
      <c r="M122" s="126">
        <v>0</v>
      </c>
      <c r="N122" s="350">
        <v>26</v>
      </c>
      <c r="O122" s="126">
        <v>0</v>
      </c>
      <c r="P122" s="361">
        <v>0</v>
      </c>
    </row>
    <row r="123" spans="1:20" ht="22.5" customHeight="1">
      <c r="A123" s="126">
        <v>9</v>
      </c>
      <c r="B123" s="23" t="s">
        <v>878</v>
      </c>
      <c r="C123" s="329">
        <v>14</v>
      </c>
      <c r="D123" s="329">
        <v>14</v>
      </c>
      <c r="E123" s="329">
        <v>143</v>
      </c>
      <c r="F123" s="329">
        <v>91</v>
      </c>
      <c r="G123" s="329">
        <v>16</v>
      </c>
      <c r="H123" s="329">
        <v>15</v>
      </c>
      <c r="I123" s="329">
        <v>29</v>
      </c>
      <c r="J123" s="329">
        <v>29</v>
      </c>
      <c r="K123" s="126">
        <v>0</v>
      </c>
      <c r="L123" s="126">
        <v>0</v>
      </c>
      <c r="M123" s="126">
        <v>0</v>
      </c>
      <c r="N123" s="126">
        <v>26</v>
      </c>
      <c r="O123" s="126">
        <v>0</v>
      </c>
      <c r="P123" s="359">
        <v>0</v>
      </c>
    </row>
    <row r="124" spans="1:20" ht="22.5" customHeight="1" thickBot="1">
      <c r="A124" s="126">
        <v>10</v>
      </c>
      <c r="B124" s="23" t="s">
        <v>877</v>
      </c>
      <c r="C124" s="329">
        <v>16</v>
      </c>
      <c r="D124" s="329">
        <v>16</v>
      </c>
      <c r="E124" s="329">
        <v>149</v>
      </c>
      <c r="F124" s="329">
        <v>93</v>
      </c>
      <c r="G124" s="329">
        <v>14</v>
      </c>
      <c r="H124" s="329">
        <v>13</v>
      </c>
      <c r="I124" s="329">
        <v>24</v>
      </c>
      <c r="J124" s="329">
        <v>24</v>
      </c>
      <c r="K124" s="126">
        <v>0</v>
      </c>
      <c r="L124" s="126">
        <v>0</v>
      </c>
      <c r="M124" s="126">
        <v>0</v>
      </c>
      <c r="N124" s="126">
        <v>26</v>
      </c>
      <c r="O124" s="126">
        <v>0</v>
      </c>
      <c r="P124" s="361">
        <v>0</v>
      </c>
    </row>
    <row r="125" spans="1:20" ht="22.5" customHeight="1" thickBot="1">
      <c r="A125" s="126">
        <v>11</v>
      </c>
      <c r="B125" s="23" t="s">
        <v>876</v>
      </c>
      <c r="C125" s="329">
        <v>18</v>
      </c>
      <c r="D125" s="329">
        <v>17</v>
      </c>
      <c r="E125" s="329">
        <v>241</v>
      </c>
      <c r="F125" s="329">
        <v>104</v>
      </c>
      <c r="G125" s="329">
        <v>17</v>
      </c>
      <c r="H125" s="329">
        <v>16</v>
      </c>
      <c r="I125" s="329">
        <v>21</v>
      </c>
      <c r="J125" s="329">
        <v>21</v>
      </c>
      <c r="K125" s="126">
        <v>0</v>
      </c>
      <c r="L125" s="126">
        <v>0</v>
      </c>
      <c r="M125" s="126">
        <v>0</v>
      </c>
      <c r="N125" s="126">
        <v>26</v>
      </c>
      <c r="O125" s="126">
        <v>0</v>
      </c>
      <c r="P125" s="359">
        <v>0</v>
      </c>
      <c r="T125" s="362"/>
    </row>
    <row r="126" spans="1:20" ht="22.5" customHeight="1">
      <c r="A126" s="126">
        <v>12</v>
      </c>
      <c r="B126" s="23" t="s">
        <v>875</v>
      </c>
      <c r="C126" s="329">
        <v>15</v>
      </c>
      <c r="D126" s="329">
        <v>15</v>
      </c>
      <c r="E126" s="329">
        <v>304</v>
      </c>
      <c r="F126" s="329">
        <v>100</v>
      </c>
      <c r="G126" s="329">
        <v>16</v>
      </c>
      <c r="H126" s="329">
        <v>17</v>
      </c>
      <c r="I126" s="329">
        <v>26</v>
      </c>
      <c r="J126" s="329">
        <v>26</v>
      </c>
      <c r="K126" s="126">
        <v>0</v>
      </c>
      <c r="L126" s="126">
        <v>0</v>
      </c>
      <c r="M126" s="126">
        <v>0</v>
      </c>
      <c r="N126" s="126">
        <v>26</v>
      </c>
      <c r="O126" s="126">
        <v>0</v>
      </c>
      <c r="P126" s="361">
        <v>0</v>
      </c>
    </row>
    <row r="127" spans="1:20" ht="22.5" customHeight="1">
      <c r="A127" s="126">
        <v>13</v>
      </c>
      <c r="B127" s="23" t="s">
        <v>874</v>
      </c>
      <c r="C127" s="329">
        <v>7</v>
      </c>
      <c r="D127" s="329">
        <v>19</v>
      </c>
      <c r="E127" s="329">
        <v>268</v>
      </c>
      <c r="F127" s="329">
        <v>101</v>
      </c>
      <c r="G127" s="329">
        <v>10</v>
      </c>
      <c r="H127" s="329">
        <v>14</v>
      </c>
      <c r="I127" s="329">
        <v>25</v>
      </c>
      <c r="J127" s="329">
        <v>25</v>
      </c>
      <c r="K127" s="126">
        <v>0</v>
      </c>
      <c r="L127" s="126">
        <v>0</v>
      </c>
      <c r="M127" s="126">
        <v>0</v>
      </c>
      <c r="N127" s="126">
        <v>26</v>
      </c>
      <c r="O127" s="126">
        <v>0</v>
      </c>
      <c r="P127" s="359">
        <v>0</v>
      </c>
    </row>
    <row r="128" spans="1:20" ht="22.5" customHeight="1">
      <c r="A128" s="126">
        <v>14</v>
      </c>
      <c r="B128" s="23" t="s">
        <v>873</v>
      </c>
      <c r="C128" s="329">
        <v>13</v>
      </c>
      <c r="D128" s="329">
        <v>18</v>
      </c>
      <c r="E128" s="329">
        <v>312</v>
      </c>
      <c r="F128" s="329">
        <v>142</v>
      </c>
      <c r="G128" s="329">
        <v>10</v>
      </c>
      <c r="H128" s="329">
        <v>13</v>
      </c>
      <c r="I128" s="329">
        <v>24</v>
      </c>
      <c r="J128" s="329">
        <v>24</v>
      </c>
      <c r="K128" s="126">
        <v>0</v>
      </c>
      <c r="L128" s="126">
        <v>0</v>
      </c>
      <c r="M128" s="126">
        <v>0</v>
      </c>
      <c r="N128" s="126">
        <v>26</v>
      </c>
      <c r="O128" s="126">
        <v>0</v>
      </c>
      <c r="P128" s="361">
        <v>0</v>
      </c>
    </row>
    <row r="129" spans="1:16" ht="22.5" customHeight="1">
      <c r="A129" s="126">
        <v>15</v>
      </c>
      <c r="B129" s="23" t="s">
        <v>872</v>
      </c>
      <c r="C129" s="329">
        <v>15</v>
      </c>
      <c r="D129" s="329">
        <v>19</v>
      </c>
      <c r="E129" s="329">
        <v>357</v>
      </c>
      <c r="F129" s="329">
        <v>150</v>
      </c>
      <c r="G129" s="329">
        <v>16</v>
      </c>
      <c r="H129" s="329">
        <v>17</v>
      </c>
      <c r="I129" s="329">
        <v>35</v>
      </c>
      <c r="J129" s="329">
        <v>35</v>
      </c>
      <c r="K129" s="126">
        <v>0</v>
      </c>
      <c r="L129" s="126">
        <v>0</v>
      </c>
      <c r="M129" s="126">
        <v>0</v>
      </c>
      <c r="N129" s="126">
        <v>26</v>
      </c>
      <c r="O129" s="126">
        <v>0</v>
      </c>
      <c r="P129" s="359">
        <v>0</v>
      </c>
    </row>
    <row r="130" spans="1:16" ht="22.5" customHeight="1">
      <c r="A130" s="126">
        <v>16</v>
      </c>
      <c r="B130" s="23" t="s">
        <v>16</v>
      </c>
      <c r="C130" s="329">
        <v>17</v>
      </c>
      <c r="D130" s="329">
        <v>16</v>
      </c>
      <c r="E130" s="329">
        <v>241</v>
      </c>
      <c r="F130" s="329">
        <v>131</v>
      </c>
      <c r="G130" s="329">
        <v>13</v>
      </c>
      <c r="H130" s="329">
        <v>12</v>
      </c>
      <c r="I130" s="329">
        <v>25</v>
      </c>
      <c r="J130" s="329">
        <v>25</v>
      </c>
      <c r="K130" s="126">
        <v>0</v>
      </c>
      <c r="L130" s="126">
        <v>0</v>
      </c>
      <c r="M130" s="126">
        <v>0</v>
      </c>
      <c r="N130" s="126">
        <v>26</v>
      </c>
      <c r="O130" s="126">
        <v>0</v>
      </c>
      <c r="P130" s="361">
        <v>0</v>
      </c>
    </row>
    <row r="131" spans="1:16" ht="22.5" customHeight="1">
      <c r="A131" s="126">
        <v>17</v>
      </c>
      <c r="B131" s="23" t="s">
        <v>871</v>
      </c>
      <c r="C131" s="329">
        <v>14</v>
      </c>
      <c r="D131" s="329">
        <v>21</v>
      </c>
      <c r="E131" s="329">
        <v>250</v>
      </c>
      <c r="F131" s="329">
        <v>109</v>
      </c>
      <c r="G131" s="329">
        <v>14</v>
      </c>
      <c r="H131" s="329">
        <v>19</v>
      </c>
      <c r="I131" s="329">
        <v>22</v>
      </c>
      <c r="J131" s="329">
        <v>22</v>
      </c>
      <c r="K131" s="126">
        <v>0</v>
      </c>
      <c r="L131" s="126">
        <v>0</v>
      </c>
      <c r="M131" s="126">
        <v>0</v>
      </c>
      <c r="N131" s="126">
        <v>26</v>
      </c>
      <c r="O131" s="126">
        <v>0</v>
      </c>
      <c r="P131" s="359">
        <v>0</v>
      </c>
    </row>
    <row r="132" spans="1:16" ht="22.5" customHeight="1">
      <c r="A132" s="126">
        <v>18</v>
      </c>
      <c r="B132" s="23" t="s">
        <v>134</v>
      </c>
      <c r="C132" s="329">
        <v>10</v>
      </c>
      <c r="D132" s="329">
        <v>17</v>
      </c>
      <c r="E132" s="329">
        <v>279</v>
      </c>
      <c r="F132" s="329">
        <v>132</v>
      </c>
      <c r="G132" s="329">
        <v>13</v>
      </c>
      <c r="H132" s="329">
        <v>16</v>
      </c>
      <c r="I132" s="329">
        <v>24</v>
      </c>
      <c r="J132" s="329">
        <v>24</v>
      </c>
      <c r="K132" s="126">
        <v>0</v>
      </c>
      <c r="L132" s="126">
        <v>0</v>
      </c>
      <c r="M132" s="126">
        <v>0</v>
      </c>
      <c r="N132" s="126">
        <v>26</v>
      </c>
      <c r="O132" s="126">
        <v>0</v>
      </c>
      <c r="P132" s="361">
        <v>0</v>
      </c>
    </row>
    <row r="133" spans="1:16" ht="22.5" customHeight="1">
      <c r="A133" s="126">
        <v>19</v>
      </c>
      <c r="B133" s="23" t="s">
        <v>870</v>
      </c>
      <c r="C133" s="329">
        <v>17</v>
      </c>
      <c r="D133" s="329">
        <v>15</v>
      </c>
      <c r="E133" s="329">
        <v>254</v>
      </c>
      <c r="F133" s="329">
        <v>127</v>
      </c>
      <c r="G133" s="329">
        <v>13</v>
      </c>
      <c r="H133" s="329">
        <v>10</v>
      </c>
      <c r="I133" s="329">
        <v>28</v>
      </c>
      <c r="J133" s="329">
        <v>28</v>
      </c>
      <c r="K133" s="126">
        <v>0</v>
      </c>
      <c r="L133" s="126">
        <v>0</v>
      </c>
      <c r="M133" s="126">
        <v>0</v>
      </c>
      <c r="N133" s="126">
        <v>26</v>
      </c>
      <c r="O133" s="126">
        <v>0</v>
      </c>
      <c r="P133" s="359">
        <v>0</v>
      </c>
    </row>
    <row r="134" spans="1:16" ht="22.5" customHeight="1">
      <c r="A134" s="126">
        <v>20</v>
      </c>
      <c r="B134" s="23" t="s">
        <v>869</v>
      </c>
      <c r="C134" s="329">
        <v>20</v>
      </c>
      <c r="D134" s="329">
        <v>21</v>
      </c>
      <c r="E134" s="329">
        <v>261</v>
      </c>
      <c r="F134" s="329">
        <v>140</v>
      </c>
      <c r="G134" s="329">
        <v>16</v>
      </c>
      <c r="H134" s="329">
        <v>14</v>
      </c>
      <c r="I134" s="329">
        <v>19</v>
      </c>
      <c r="J134" s="329">
        <v>19</v>
      </c>
      <c r="K134" s="126">
        <v>0</v>
      </c>
      <c r="L134" s="126">
        <v>0</v>
      </c>
      <c r="M134" s="126">
        <v>0</v>
      </c>
      <c r="N134" s="126">
        <v>26</v>
      </c>
      <c r="O134" s="126">
        <v>0</v>
      </c>
      <c r="P134" s="361">
        <v>0</v>
      </c>
    </row>
    <row r="135" spans="1:16" ht="22.5" customHeight="1">
      <c r="A135" s="126">
        <v>21</v>
      </c>
      <c r="B135" s="23" t="s">
        <v>868</v>
      </c>
      <c r="C135" s="329">
        <v>16</v>
      </c>
      <c r="D135" s="329">
        <v>15</v>
      </c>
      <c r="E135" s="329">
        <v>303</v>
      </c>
      <c r="F135" s="329">
        <v>157</v>
      </c>
      <c r="G135" s="329">
        <v>13</v>
      </c>
      <c r="H135" s="329">
        <v>12</v>
      </c>
      <c r="I135" s="329">
        <v>25</v>
      </c>
      <c r="J135" s="329">
        <v>25</v>
      </c>
      <c r="K135" s="126">
        <v>0</v>
      </c>
      <c r="L135" s="126">
        <v>0</v>
      </c>
      <c r="M135" s="126">
        <v>0</v>
      </c>
      <c r="N135" s="126">
        <v>26</v>
      </c>
      <c r="O135" s="126">
        <v>0</v>
      </c>
      <c r="P135" s="359">
        <v>0</v>
      </c>
    </row>
    <row r="136" spans="1:16" ht="22.5" customHeight="1">
      <c r="A136" s="126">
        <v>22</v>
      </c>
      <c r="B136" s="23" t="s">
        <v>108</v>
      </c>
      <c r="C136" s="329">
        <v>11</v>
      </c>
      <c r="D136" s="329">
        <v>6</v>
      </c>
      <c r="E136" s="329">
        <v>145</v>
      </c>
      <c r="F136" s="329">
        <v>98</v>
      </c>
      <c r="G136" s="329">
        <v>17</v>
      </c>
      <c r="H136" s="329">
        <v>10</v>
      </c>
      <c r="I136" s="329">
        <v>27</v>
      </c>
      <c r="J136" s="329">
        <v>27</v>
      </c>
      <c r="K136" s="126">
        <v>0</v>
      </c>
      <c r="L136" s="126">
        <v>0</v>
      </c>
      <c r="M136" s="126">
        <v>0</v>
      </c>
      <c r="N136" s="126">
        <v>26</v>
      </c>
      <c r="O136" s="126">
        <v>0</v>
      </c>
      <c r="P136" s="361">
        <v>0</v>
      </c>
    </row>
    <row r="137" spans="1:16" ht="22.5" customHeight="1">
      <c r="A137" s="126">
        <v>23</v>
      </c>
      <c r="B137" s="23" t="s">
        <v>867</v>
      </c>
      <c r="C137" s="360">
        <v>11</v>
      </c>
      <c r="D137" s="360">
        <v>5</v>
      </c>
      <c r="E137" s="329">
        <v>116</v>
      </c>
      <c r="F137" s="329">
        <v>86</v>
      </c>
      <c r="G137" s="329">
        <v>16</v>
      </c>
      <c r="H137" s="329">
        <v>11</v>
      </c>
      <c r="I137" s="329">
        <v>21</v>
      </c>
      <c r="J137" s="329">
        <v>21</v>
      </c>
      <c r="K137" s="126">
        <v>0</v>
      </c>
      <c r="L137" s="126">
        <v>0</v>
      </c>
      <c r="M137" s="126">
        <v>0</v>
      </c>
      <c r="N137" s="126">
        <v>26</v>
      </c>
      <c r="O137" s="126">
        <v>0</v>
      </c>
      <c r="P137" s="359">
        <v>0</v>
      </c>
    </row>
    <row r="138" spans="1:16" ht="22.5" customHeight="1">
      <c r="A138" s="350">
        <v>24</v>
      </c>
      <c r="B138" s="452" t="s">
        <v>866</v>
      </c>
      <c r="C138" s="51">
        <v>9</v>
      </c>
      <c r="D138" s="360">
        <v>4</v>
      </c>
      <c r="E138" s="360">
        <v>120</v>
      </c>
      <c r="F138" s="360">
        <v>82</v>
      </c>
      <c r="G138" s="360">
        <v>12</v>
      </c>
      <c r="H138" s="360">
        <v>9</v>
      </c>
      <c r="I138" s="360">
        <v>23</v>
      </c>
      <c r="J138" s="360">
        <v>23</v>
      </c>
      <c r="K138" s="46">
        <v>0</v>
      </c>
      <c r="L138" s="46">
        <v>0</v>
      </c>
      <c r="M138" s="46">
        <v>0</v>
      </c>
      <c r="N138" s="350">
        <v>26</v>
      </c>
      <c r="O138" s="46">
        <v>0</v>
      </c>
      <c r="P138" s="453">
        <v>0</v>
      </c>
    </row>
    <row r="139" spans="1:16">
      <c r="A139" s="447"/>
      <c r="B139" s="447" t="s">
        <v>983</v>
      </c>
      <c r="C139" s="478">
        <v>1723</v>
      </c>
      <c r="D139" s="478">
        <v>1127</v>
      </c>
      <c r="E139" s="478">
        <v>11764</v>
      </c>
      <c r="F139" s="478">
        <v>12798</v>
      </c>
      <c r="G139" s="478">
        <v>968</v>
      </c>
      <c r="H139" s="478">
        <v>1852</v>
      </c>
      <c r="I139" s="478">
        <v>1469</v>
      </c>
      <c r="J139" s="478">
        <v>1469</v>
      </c>
      <c r="K139" s="478">
        <v>897</v>
      </c>
      <c r="L139" s="478">
        <v>4716</v>
      </c>
      <c r="M139" s="478">
        <v>2612</v>
      </c>
      <c r="N139" s="478">
        <v>1951</v>
      </c>
      <c r="O139" s="478">
        <v>9</v>
      </c>
      <c r="P139" s="478">
        <v>17</v>
      </c>
    </row>
  </sheetData>
  <mergeCells count="7">
    <mergeCell ref="A114:B114"/>
    <mergeCell ref="A1:P1"/>
    <mergeCell ref="A61:B61"/>
    <mergeCell ref="A2:P2"/>
    <mergeCell ref="A87:B87"/>
    <mergeCell ref="A5:B5"/>
    <mergeCell ref="A25:B25"/>
  </mergeCells>
  <printOptions horizontalCentered="1"/>
  <pageMargins left="0.19685039370078741" right="0.19685039370078741" top="0.39370078740157483" bottom="0.19685039370078741" header="0" footer="0"/>
  <pageSetup paperSize="9" scale="9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FA14E-844F-4D5A-A415-7901DFDCE521}">
  <sheetPr>
    <pageSetUpPr fitToPage="1"/>
  </sheetPr>
  <dimension ref="A1:P80"/>
  <sheetViews>
    <sheetView zoomScaleNormal="100" workbookViewId="0">
      <selection activeCell="M93" sqref="M93"/>
    </sheetView>
  </sheetViews>
  <sheetFormatPr defaultRowHeight="13.5"/>
  <cols>
    <col min="1" max="1" width="4.42578125" style="1" customWidth="1"/>
    <col min="2" max="2" width="20.85546875" style="1" customWidth="1"/>
    <col min="3" max="7" width="8.7109375" style="1" customWidth="1"/>
    <col min="8" max="8" width="5.7109375" style="1" customWidth="1"/>
    <col min="9" max="10" width="8.7109375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6" ht="64.5" customHeight="1">
      <c r="A1" s="424" t="s">
        <v>298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</row>
    <row r="2" spans="1:16" ht="28.5" customHeight="1">
      <c r="A2" s="428" t="s">
        <v>452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</row>
    <row r="3" spans="1:16" ht="164.25" customHeight="1">
      <c r="A3" s="55" t="s">
        <v>0</v>
      </c>
      <c r="B3" s="55" t="s">
        <v>1</v>
      </c>
      <c r="C3" s="54" t="s">
        <v>3</v>
      </c>
      <c r="D3" s="54" t="s">
        <v>4</v>
      </c>
      <c r="E3" s="54" t="s">
        <v>8</v>
      </c>
      <c r="F3" s="54" t="s">
        <v>6</v>
      </c>
      <c r="G3" s="54" t="s">
        <v>9</v>
      </c>
      <c r="H3" s="54" t="s">
        <v>5</v>
      </c>
      <c r="I3" s="54" t="s">
        <v>10</v>
      </c>
      <c r="J3" s="54" t="s">
        <v>11</v>
      </c>
      <c r="K3" s="54" t="s">
        <v>12</v>
      </c>
      <c r="L3" s="54" t="s">
        <v>13</v>
      </c>
      <c r="M3" s="54" t="s">
        <v>14</v>
      </c>
      <c r="N3" s="54" t="s">
        <v>7</v>
      </c>
      <c r="O3" s="54" t="s">
        <v>15</v>
      </c>
      <c r="P3" s="54" t="s">
        <v>2</v>
      </c>
    </row>
    <row r="4" spans="1:16" ht="21" customHeight="1" thickBot="1">
      <c r="A4" s="51">
        <v>1</v>
      </c>
      <c r="B4" s="51">
        <v>2</v>
      </c>
      <c r="C4" s="51">
        <v>3</v>
      </c>
      <c r="D4" s="51">
        <v>4</v>
      </c>
      <c r="E4" s="51">
        <v>5</v>
      </c>
      <c r="F4" s="51">
        <v>6</v>
      </c>
      <c r="G4" s="51">
        <v>7</v>
      </c>
      <c r="H4" s="51">
        <v>8</v>
      </c>
      <c r="I4" s="51">
        <v>9</v>
      </c>
      <c r="J4" s="51">
        <v>10</v>
      </c>
      <c r="K4" s="51">
        <v>11</v>
      </c>
      <c r="L4" s="51">
        <v>12</v>
      </c>
      <c r="M4" s="51">
        <v>13</v>
      </c>
      <c r="N4" s="51">
        <v>14</v>
      </c>
      <c r="O4" s="51">
        <v>15</v>
      </c>
      <c r="P4" s="51">
        <v>16</v>
      </c>
    </row>
    <row r="5" spans="1:16" s="91" customFormat="1" ht="30" customHeight="1" thickBot="1">
      <c r="A5" s="420" t="s">
        <v>297</v>
      </c>
      <c r="B5" s="421"/>
      <c r="C5" s="17">
        <v>370</v>
      </c>
      <c r="D5" s="17">
        <v>136</v>
      </c>
      <c r="E5" s="17">
        <v>1326</v>
      </c>
      <c r="F5" s="17">
        <v>186</v>
      </c>
      <c r="G5" s="17">
        <v>2</v>
      </c>
      <c r="H5" s="17">
        <v>522</v>
      </c>
      <c r="I5" s="17">
        <v>873</v>
      </c>
      <c r="J5" s="17">
        <v>30</v>
      </c>
      <c r="K5" s="226" t="s">
        <v>451</v>
      </c>
      <c r="L5" s="17">
        <v>1507</v>
      </c>
      <c r="M5" s="17">
        <v>63</v>
      </c>
      <c r="N5" s="23">
        <v>40</v>
      </c>
      <c r="O5" s="17">
        <v>0</v>
      </c>
      <c r="P5" s="47">
        <v>3</v>
      </c>
    </row>
    <row r="6" spans="1:16" s="89" customFormat="1" ht="20.100000000000001" customHeight="1">
      <c r="A6" s="59">
        <v>1</v>
      </c>
      <c r="B6" s="60" t="s">
        <v>296</v>
      </c>
      <c r="C6" s="23">
        <v>196</v>
      </c>
      <c r="D6" s="23">
        <v>98</v>
      </c>
      <c r="E6" s="23">
        <v>1225</v>
      </c>
      <c r="F6" s="23">
        <v>20</v>
      </c>
      <c r="G6" s="23">
        <v>0</v>
      </c>
      <c r="H6" s="23">
        <v>269</v>
      </c>
      <c r="I6" s="126">
        <v>860</v>
      </c>
      <c r="J6" s="126">
        <v>30</v>
      </c>
      <c r="K6" s="226" t="s">
        <v>451</v>
      </c>
      <c r="L6" s="126">
        <v>1507</v>
      </c>
      <c r="M6" s="126">
        <v>51</v>
      </c>
      <c r="N6" s="23">
        <v>40</v>
      </c>
      <c r="O6" s="23">
        <v>0</v>
      </c>
      <c r="P6" s="52">
        <v>3</v>
      </c>
    </row>
    <row r="7" spans="1:16" s="89" customFormat="1" ht="20.100000000000001" customHeight="1">
      <c r="A7" s="59">
        <v>2</v>
      </c>
      <c r="B7" s="60" t="s">
        <v>295</v>
      </c>
      <c r="C7" s="23">
        <v>19</v>
      </c>
      <c r="D7" s="23">
        <v>1</v>
      </c>
      <c r="E7" s="23">
        <v>0</v>
      </c>
      <c r="F7" s="23">
        <v>0</v>
      </c>
      <c r="G7" s="23">
        <v>0</v>
      </c>
      <c r="H7" s="23">
        <v>43</v>
      </c>
      <c r="I7" s="23">
        <v>4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52">
        <v>0</v>
      </c>
    </row>
    <row r="8" spans="1:16" s="89" customFormat="1" ht="20.100000000000001" customHeight="1">
      <c r="A8" s="59">
        <v>3</v>
      </c>
      <c r="B8" s="60" t="s">
        <v>294</v>
      </c>
      <c r="C8" s="23">
        <v>10</v>
      </c>
      <c r="D8" s="23">
        <v>2</v>
      </c>
      <c r="E8" s="23">
        <v>8</v>
      </c>
      <c r="F8" s="23">
        <v>5</v>
      </c>
      <c r="G8" s="23">
        <v>2</v>
      </c>
      <c r="H8" s="23">
        <v>27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52">
        <v>0</v>
      </c>
    </row>
    <row r="9" spans="1:16" s="89" customFormat="1" ht="20.100000000000001" customHeight="1">
      <c r="A9" s="59">
        <v>4</v>
      </c>
      <c r="B9" s="60" t="s">
        <v>293</v>
      </c>
      <c r="C9" s="23">
        <v>61</v>
      </c>
      <c r="D9" s="23">
        <v>12</v>
      </c>
      <c r="E9" s="23">
        <v>53</v>
      </c>
      <c r="F9" s="23">
        <v>48</v>
      </c>
      <c r="G9" s="23">
        <v>0</v>
      </c>
      <c r="H9" s="23">
        <v>46</v>
      </c>
      <c r="I9" s="23">
        <v>9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52">
        <v>0</v>
      </c>
    </row>
    <row r="10" spans="1:16" s="89" customFormat="1" ht="20.100000000000001" customHeight="1">
      <c r="A10" s="59">
        <v>5</v>
      </c>
      <c r="B10" s="60" t="s">
        <v>292</v>
      </c>
      <c r="C10" s="23">
        <v>12</v>
      </c>
      <c r="D10" s="23">
        <v>7</v>
      </c>
      <c r="E10" s="23">
        <v>32</v>
      </c>
      <c r="F10" s="23">
        <v>91</v>
      </c>
      <c r="G10" s="23">
        <v>0</v>
      </c>
      <c r="H10" s="23">
        <v>82</v>
      </c>
      <c r="I10" s="23">
        <v>0</v>
      </c>
      <c r="J10" s="23">
        <v>0</v>
      </c>
      <c r="K10" s="23">
        <v>0</v>
      </c>
      <c r="L10" s="23">
        <v>0</v>
      </c>
      <c r="M10" s="23">
        <v>12</v>
      </c>
      <c r="N10" s="23">
        <v>0</v>
      </c>
      <c r="O10" s="23">
        <v>0</v>
      </c>
      <c r="P10" s="52">
        <v>0</v>
      </c>
    </row>
    <row r="11" spans="1:16" s="89" customFormat="1" ht="20.100000000000001" customHeight="1" thickBot="1">
      <c r="A11" s="59">
        <v>6</v>
      </c>
      <c r="B11" s="60" t="s">
        <v>291</v>
      </c>
      <c r="C11" s="23">
        <v>72</v>
      </c>
      <c r="D11" s="23">
        <v>16</v>
      </c>
      <c r="E11" s="23">
        <v>8</v>
      </c>
      <c r="F11" s="23">
        <v>22</v>
      </c>
      <c r="G11" s="23">
        <v>0</v>
      </c>
      <c r="H11" s="23">
        <v>55</v>
      </c>
      <c r="I11" s="126">
        <v>0</v>
      </c>
      <c r="J11" s="126">
        <v>0</v>
      </c>
      <c r="K11" s="126">
        <v>0</v>
      </c>
      <c r="L11" s="126">
        <v>0</v>
      </c>
      <c r="M11" s="126">
        <v>0</v>
      </c>
      <c r="N11" s="23">
        <v>0</v>
      </c>
      <c r="O11" s="23">
        <v>0</v>
      </c>
      <c r="P11" s="52">
        <v>0</v>
      </c>
    </row>
    <row r="12" spans="1:16" s="95" customFormat="1" ht="30" customHeight="1">
      <c r="A12" s="431" t="s">
        <v>137</v>
      </c>
      <c r="B12" s="432"/>
      <c r="C12" s="50">
        <v>211</v>
      </c>
      <c r="D12" s="50">
        <v>55</v>
      </c>
      <c r="E12" s="50">
        <v>0</v>
      </c>
      <c r="F12" s="50">
        <v>0</v>
      </c>
      <c r="G12" s="50">
        <v>0</v>
      </c>
      <c r="H12" s="50">
        <v>76</v>
      </c>
      <c r="I12" s="50">
        <v>400</v>
      </c>
      <c r="J12" s="50">
        <v>360</v>
      </c>
      <c r="K12" s="225">
        <v>308</v>
      </c>
      <c r="L12" s="50">
        <v>229</v>
      </c>
      <c r="M12" s="50">
        <v>401</v>
      </c>
      <c r="N12" s="50">
        <v>40</v>
      </c>
      <c r="O12" s="50">
        <v>1</v>
      </c>
      <c r="P12" s="224">
        <v>5</v>
      </c>
    </row>
    <row r="13" spans="1:16" s="89" customFormat="1" ht="20.100000000000001" customHeight="1">
      <c r="A13" s="59">
        <v>1</v>
      </c>
      <c r="B13" s="60" t="s">
        <v>290</v>
      </c>
      <c r="C13" s="23">
        <v>107</v>
      </c>
      <c r="D13" s="23">
        <v>27</v>
      </c>
      <c r="E13" s="23">
        <v>0</v>
      </c>
      <c r="F13" s="23">
        <v>0</v>
      </c>
      <c r="G13" s="52">
        <v>0</v>
      </c>
      <c r="H13" s="29">
        <v>22</v>
      </c>
      <c r="I13" s="23">
        <v>0</v>
      </c>
      <c r="J13" s="23">
        <v>0</v>
      </c>
      <c r="K13" s="52">
        <v>0</v>
      </c>
      <c r="L13" s="23">
        <v>0</v>
      </c>
      <c r="M13" s="52">
        <v>0</v>
      </c>
      <c r="N13" s="23">
        <v>5</v>
      </c>
      <c r="O13" s="23">
        <v>0</v>
      </c>
      <c r="P13" s="52">
        <v>0</v>
      </c>
    </row>
    <row r="14" spans="1:16" s="89" customFormat="1" ht="20.100000000000001" customHeight="1">
      <c r="A14" s="59">
        <v>2</v>
      </c>
      <c r="B14" s="60" t="s">
        <v>289</v>
      </c>
      <c r="C14" s="23">
        <v>42</v>
      </c>
      <c r="D14" s="23">
        <v>10</v>
      </c>
      <c r="E14" s="23">
        <v>0</v>
      </c>
      <c r="F14" s="23">
        <v>0</v>
      </c>
      <c r="G14" s="52">
        <v>0</v>
      </c>
      <c r="H14" s="29">
        <v>0</v>
      </c>
      <c r="I14" s="23">
        <v>0</v>
      </c>
      <c r="J14" s="23">
        <v>0</v>
      </c>
      <c r="K14" s="52">
        <v>0</v>
      </c>
      <c r="L14" s="23">
        <v>0</v>
      </c>
      <c r="M14" s="52">
        <v>0</v>
      </c>
      <c r="N14" s="23">
        <v>5</v>
      </c>
      <c r="O14" s="23">
        <v>0</v>
      </c>
      <c r="P14" s="52">
        <v>0</v>
      </c>
    </row>
    <row r="15" spans="1:16" s="89" customFormat="1" ht="20.100000000000001" customHeight="1">
      <c r="A15" s="59">
        <v>3</v>
      </c>
      <c r="B15" s="60" t="s">
        <v>288</v>
      </c>
      <c r="C15" s="23">
        <v>19</v>
      </c>
      <c r="D15" s="23">
        <v>4</v>
      </c>
      <c r="E15" s="23">
        <v>0</v>
      </c>
      <c r="F15" s="23">
        <v>0</v>
      </c>
      <c r="G15" s="52">
        <v>0</v>
      </c>
      <c r="H15" s="29">
        <v>13</v>
      </c>
      <c r="I15" s="23">
        <v>0</v>
      </c>
      <c r="J15" s="23">
        <v>0</v>
      </c>
      <c r="K15" s="52">
        <v>0</v>
      </c>
      <c r="L15" s="23">
        <v>0</v>
      </c>
      <c r="M15" s="52">
        <v>0</v>
      </c>
      <c r="N15" s="23">
        <v>5</v>
      </c>
      <c r="O15" s="23">
        <v>0</v>
      </c>
      <c r="P15" s="52">
        <v>0</v>
      </c>
    </row>
    <row r="16" spans="1:16" s="89" customFormat="1" ht="20.100000000000001" customHeight="1">
      <c r="A16" s="59">
        <v>4</v>
      </c>
      <c r="B16" s="60" t="s">
        <v>287</v>
      </c>
      <c r="C16" s="23">
        <v>18</v>
      </c>
      <c r="D16" s="23">
        <v>4</v>
      </c>
      <c r="E16" s="23">
        <v>0</v>
      </c>
      <c r="F16" s="23">
        <v>0</v>
      </c>
      <c r="G16" s="52">
        <v>0</v>
      </c>
      <c r="H16" s="29">
        <v>28</v>
      </c>
      <c r="I16" s="23">
        <v>0</v>
      </c>
      <c r="J16" s="23">
        <v>0</v>
      </c>
      <c r="K16" s="52">
        <v>0</v>
      </c>
      <c r="L16" s="23">
        <v>0</v>
      </c>
      <c r="M16" s="52">
        <v>0</v>
      </c>
      <c r="N16" s="23">
        <v>5</v>
      </c>
      <c r="O16" s="23">
        <v>0</v>
      </c>
      <c r="P16" s="52">
        <v>0</v>
      </c>
    </row>
    <row r="17" spans="1:16" s="89" customFormat="1" ht="33">
      <c r="A17" s="59">
        <v>5</v>
      </c>
      <c r="B17" s="64" t="s">
        <v>286</v>
      </c>
      <c r="C17" s="23">
        <v>1</v>
      </c>
      <c r="D17" s="23">
        <v>1</v>
      </c>
      <c r="E17" s="23">
        <v>0</v>
      </c>
      <c r="F17" s="23">
        <v>0</v>
      </c>
      <c r="G17" s="52">
        <v>0</v>
      </c>
      <c r="H17" s="29">
        <v>9</v>
      </c>
      <c r="I17" s="23">
        <v>0</v>
      </c>
      <c r="J17" s="23">
        <v>0</v>
      </c>
      <c r="K17" s="52">
        <v>0</v>
      </c>
      <c r="L17" s="23">
        <v>0</v>
      </c>
      <c r="M17" s="52">
        <v>0</v>
      </c>
      <c r="N17" s="23">
        <v>5</v>
      </c>
      <c r="O17" s="23">
        <v>0</v>
      </c>
      <c r="P17" s="52">
        <v>0</v>
      </c>
    </row>
    <row r="18" spans="1:16" s="89" customFormat="1" ht="33">
      <c r="A18" s="59">
        <v>6</v>
      </c>
      <c r="B18" s="64" t="s">
        <v>285</v>
      </c>
      <c r="C18" s="23">
        <v>0</v>
      </c>
      <c r="D18" s="23">
        <v>0</v>
      </c>
      <c r="E18" s="23">
        <v>0</v>
      </c>
      <c r="F18" s="23">
        <v>0</v>
      </c>
      <c r="G18" s="52">
        <v>0</v>
      </c>
      <c r="H18" s="29">
        <v>2</v>
      </c>
      <c r="I18" s="23">
        <v>0</v>
      </c>
      <c r="J18" s="23">
        <v>0</v>
      </c>
      <c r="K18" s="52">
        <v>0</v>
      </c>
      <c r="L18" s="23">
        <v>0</v>
      </c>
      <c r="M18" s="52">
        <v>0</v>
      </c>
      <c r="N18" s="23">
        <v>5</v>
      </c>
      <c r="O18" s="23">
        <v>0</v>
      </c>
      <c r="P18" s="52">
        <v>0</v>
      </c>
    </row>
    <row r="19" spans="1:16" s="89" customFormat="1" ht="16.5">
      <c r="A19" s="59">
        <v>7</v>
      </c>
      <c r="B19" s="64" t="s">
        <v>284</v>
      </c>
      <c r="C19" s="23">
        <v>24</v>
      </c>
      <c r="D19" s="23">
        <v>9</v>
      </c>
      <c r="E19" s="23">
        <v>0</v>
      </c>
      <c r="F19" s="23">
        <v>0</v>
      </c>
      <c r="G19" s="52">
        <v>0</v>
      </c>
      <c r="H19" s="29">
        <v>0</v>
      </c>
      <c r="I19" s="23">
        <v>0</v>
      </c>
      <c r="J19" s="23">
        <v>0</v>
      </c>
      <c r="K19" s="52">
        <v>0</v>
      </c>
      <c r="L19" s="23">
        <v>0</v>
      </c>
      <c r="M19" s="52">
        <v>0</v>
      </c>
      <c r="N19" s="23">
        <v>5</v>
      </c>
      <c r="O19" s="23">
        <v>0</v>
      </c>
      <c r="P19" s="52">
        <v>0</v>
      </c>
    </row>
    <row r="20" spans="1:16" s="89" customFormat="1" ht="33.75" thickBot="1">
      <c r="A20" s="58">
        <v>8</v>
      </c>
      <c r="B20" s="63" t="s">
        <v>283</v>
      </c>
      <c r="C20" s="24">
        <v>0</v>
      </c>
      <c r="D20" s="24">
        <v>0</v>
      </c>
      <c r="E20" s="23">
        <v>0</v>
      </c>
      <c r="F20" s="23">
        <v>0</v>
      </c>
      <c r="G20" s="52">
        <v>0</v>
      </c>
      <c r="H20" s="223">
        <v>2</v>
      </c>
      <c r="I20" s="23">
        <v>0</v>
      </c>
      <c r="J20" s="23">
        <v>0</v>
      </c>
      <c r="K20" s="52">
        <v>0</v>
      </c>
      <c r="L20" s="23">
        <v>0</v>
      </c>
      <c r="M20" s="52">
        <v>0</v>
      </c>
      <c r="N20" s="23">
        <v>5</v>
      </c>
      <c r="O20" s="23">
        <v>0</v>
      </c>
      <c r="P20" s="52">
        <v>0</v>
      </c>
    </row>
    <row r="21" spans="1:16" s="91" customFormat="1" ht="21" customHeight="1">
      <c r="A21" s="426" t="s">
        <v>282</v>
      </c>
      <c r="B21" s="427"/>
      <c r="C21" s="127">
        <v>21</v>
      </c>
      <c r="D21" s="127">
        <v>36</v>
      </c>
      <c r="E21" s="116">
        <v>0</v>
      </c>
      <c r="F21" s="116">
        <v>41</v>
      </c>
      <c r="G21" s="127">
        <v>0</v>
      </c>
      <c r="H21" s="127">
        <v>148</v>
      </c>
      <c r="I21" s="114">
        <v>363</v>
      </c>
      <c r="J21" s="116">
        <v>38</v>
      </c>
      <c r="K21" s="116">
        <v>268</v>
      </c>
      <c r="L21" s="114">
        <v>786</v>
      </c>
      <c r="M21" s="114">
        <v>271</v>
      </c>
      <c r="N21" s="114">
        <v>40</v>
      </c>
      <c r="O21" s="114">
        <v>10</v>
      </c>
      <c r="P21" s="114">
        <v>4</v>
      </c>
    </row>
    <row r="22" spans="1:16" s="89" customFormat="1" ht="18" customHeight="1">
      <c r="A22" s="23">
        <v>1</v>
      </c>
      <c r="B22" s="60" t="s">
        <v>281</v>
      </c>
      <c r="C22" s="23">
        <v>0</v>
      </c>
      <c r="D22" s="23">
        <v>32</v>
      </c>
      <c r="E22" s="222">
        <v>0</v>
      </c>
      <c r="F22" s="118">
        <v>22</v>
      </c>
      <c r="G22" s="23">
        <v>0</v>
      </c>
      <c r="H22" s="23">
        <v>127</v>
      </c>
      <c r="I22" s="49">
        <v>363</v>
      </c>
      <c r="J22" s="49">
        <v>38</v>
      </c>
      <c r="K22" s="53">
        <v>268</v>
      </c>
      <c r="L22" s="126">
        <v>786</v>
      </c>
      <c r="M22" s="126">
        <v>271</v>
      </c>
      <c r="N22" s="23">
        <v>0</v>
      </c>
      <c r="O22" s="23">
        <v>10</v>
      </c>
      <c r="P22" s="23">
        <v>4</v>
      </c>
    </row>
    <row r="23" spans="1:16" s="89" customFormat="1" ht="17.25" customHeight="1">
      <c r="A23" s="23">
        <v>2</v>
      </c>
      <c r="B23" s="60" t="s">
        <v>280</v>
      </c>
      <c r="C23" s="23">
        <v>15</v>
      </c>
      <c r="D23" s="23">
        <v>3</v>
      </c>
      <c r="E23" s="221">
        <v>0</v>
      </c>
      <c r="F23" s="118">
        <v>15</v>
      </c>
      <c r="G23" s="23">
        <v>0</v>
      </c>
      <c r="H23" s="23">
        <v>11</v>
      </c>
      <c r="I23" s="29">
        <v>0</v>
      </c>
      <c r="J23" s="29">
        <v>0</v>
      </c>
      <c r="K23" s="53">
        <v>0</v>
      </c>
      <c r="L23" s="23">
        <v>0</v>
      </c>
      <c r="M23" s="23">
        <v>0</v>
      </c>
      <c r="N23" s="23">
        <v>25</v>
      </c>
      <c r="O23" s="23">
        <v>0</v>
      </c>
      <c r="P23" s="23">
        <v>0</v>
      </c>
    </row>
    <row r="24" spans="1:16" s="89" customFormat="1" ht="17.25" customHeight="1" thickBot="1">
      <c r="A24" s="23">
        <v>3</v>
      </c>
      <c r="B24" s="60" t="s">
        <v>279</v>
      </c>
      <c r="C24" s="23">
        <v>6</v>
      </c>
      <c r="D24" s="53">
        <v>1</v>
      </c>
      <c r="E24" s="220">
        <v>0</v>
      </c>
      <c r="F24" s="115">
        <v>4</v>
      </c>
      <c r="G24" s="53">
        <v>0</v>
      </c>
      <c r="H24" s="53">
        <v>10</v>
      </c>
      <c r="I24" s="29">
        <v>0</v>
      </c>
      <c r="J24" s="29">
        <v>0</v>
      </c>
      <c r="K24" s="53">
        <v>0</v>
      </c>
      <c r="L24" s="4">
        <v>0</v>
      </c>
      <c r="M24" s="23">
        <v>0</v>
      </c>
      <c r="N24" s="23">
        <v>15</v>
      </c>
      <c r="O24" s="23">
        <v>0</v>
      </c>
      <c r="P24" s="23">
        <v>0</v>
      </c>
    </row>
    <row r="25" spans="1:16" s="91" customFormat="1" ht="16.5">
      <c r="A25" s="420" t="s">
        <v>278</v>
      </c>
      <c r="B25" s="421"/>
      <c r="C25" s="87">
        <v>205</v>
      </c>
      <c r="D25" s="87">
        <v>19</v>
      </c>
      <c r="E25" s="94">
        <v>0</v>
      </c>
      <c r="F25" s="94">
        <v>6</v>
      </c>
      <c r="G25" s="87">
        <v>5</v>
      </c>
      <c r="H25" s="87">
        <v>218</v>
      </c>
      <c r="I25" s="87">
        <v>4</v>
      </c>
      <c r="J25" s="87">
        <v>4</v>
      </c>
      <c r="K25" s="87">
        <v>351</v>
      </c>
      <c r="L25" s="87">
        <v>760</v>
      </c>
      <c r="M25" s="87">
        <v>274</v>
      </c>
      <c r="N25" s="87">
        <v>23</v>
      </c>
      <c r="O25" s="87">
        <v>0</v>
      </c>
      <c r="P25" s="90">
        <v>2</v>
      </c>
    </row>
    <row r="26" spans="1:16" s="89" customFormat="1" ht="16.5">
      <c r="A26" s="93">
        <v>1</v>
      </c>
      <c r="B26" s="60" t="s">
        <v>278</v>
      </c>
      <c r="C26" s="66">
        <v>23</v>
      </c>
      <c r="D26" s="66">
        <v>4</v>
      </c>
      <c r="E26" s="92">
        <v>0</v>
      </c>
      <c r="F26" s="92">
        <v>0</v>
      </c>
      <c r="G26" s="66">
        <v>0</v>
      </c>
      <c r="H26" s="66">
        <v>96</v>
      </c>
      <c r="I26" s="194">
        <v>0</v>
      </c>
      <c r="J26" s="194">
        <v>0</v>
      </c>
      <c r="K26" s="194">
        <v>0</v>
      </c>
      <c r="L26" s="194">
        <v>0</v>
      </c>
      <c r="M26" s="194">
        <v>0</v>
      </c>
      <c r="N26" s="194">
        <v>0</v>
      </c>
      <c r="O26" s="194">
        <v>0</v>
      </c>
      <c r="P26" s="194">
        <v>0</v>
      </c>
    </row>
    <row r="27" spans="1:16" s="89" customFormat="1" ht="17.25" thickBot="1">
      <c r="A27" s="59">
        <v>2</v>
      </c>
      <c r="B27" s="60" t="s">
        <v>277</v>
      </c>
      <c r="C27" s="23">
        <v>99</v>
      </c>
      <c r="D27" s="23">
        <v>13</v>
      </c>
      <c r="E27" s="23">
        <v>0</v>
      </c>
      <c r="F27" s="23">
        <v>0</v>
      </c>
      <c r="G27" s="23">
        <v>4</v>
      </c>
      <c r="H27" s="23">
        <v>42</v>
      </c>
      <c r="I27" s="194">
        <v>0</v>
      </c>
      <c r="J27" s="194">
        <v>0</v>
      </c>
      <c r="K27" s="194">
        <v>0</v>
      </c>
      <c r="L27" s="194">
        <v>0</v>
      </c>
      <c r="M27" s="194">
        <v>0</v>
      </c>
      <c r="N27" s="194">
        <v>0</v>
      </c>
      <c r="O27" s="194">
        <v>0</v>
      </c>
      <c r="P27" s="194">
        <v>0</v>
      </c>
    </row>
    <row r="28" spans="1:16" s="89" customFormat="1" ht="16.5">
      <c r="A28" s="59">
        <v>3</v>
      </c>
      <c r="B28" s="60" t="s">
        <v>276</v>
      </c>
      <c r="C28" s="17">
        <v>18</v>
      </c>
      <c r="D28" s="17">
        <v>1</v>
      </c>
      <c r="E28" s="17">
        <v>0</v>
      </c>
      <c r="F28" s="17">
        <v>0</v>
      </c>
      <c r="G28" s="17">
        <v>0</v>
      </c>
      <c r="H28" s="17">
        <v>63</v>
      </c>
      <c r="I28" s="194">
        <v>0</v>
      </c>
      <c r="J28" s="194">
        <v>0</v>
      </c>
      <c r="K28" s="194">
        <v>0</v>
      </c>
      <c r="L28" s="194">
        <v>0</v>
      </c>
      <c r="M28" s="194">
        <v>0</v>
      </c>
      <c r="N28" s="194">
        <v>0</v>
      </c>
      <c r="O28" s="194">
        <v>0</v>
      </c>
      <c r="P28" s="194">
        <v>0</v>
      </c>
    </row>
    <row r="29" spans="1:16" s="89" customFormat="1" ht="16.5">
      <c r="A29" s="59">
        <v>4</v>
      </c>
      <c r="B29" s="60" t="s">
        <v>275</v>
      </c>
      <c r="C29" s="23">
        <v>36</v>
      </c>
      <c r="D29" s="23">
        <v>0</v>
      </c>
      <c r="E29" s="23">
        <v>0</v>
      </c>
      <c r="F29" s="23">
        <v>0</v>
      </c>
      <c r="G29" s="23">
        <v>1</v>
      </c>
      <c r="H29" s="23">
        <v>8</v>
      </c>
      <c r="I29" s="194">
        <v>0</v>
      </c>
      <c r="J29" s="194">
        <v>0</v>
      </c>
      <c r="K29" s="194">
        <v>0</v>
      </c>
      <c r="L29" s="194">
        <v>0</v>
      </c>
      <c r="M29" s="194">
        <v>0</v>
      </c>
      <c r="N29" s="194">
        <v>0</v>
      </c>
      <c r="O29" s="194">
        <v>0</v>
      </c>
      <c r="P29" s="194">
        <v>0</v>
      </c>
    </row>
    <row r="30" spans="1:16" s="89" customFormat="1" ht="16.5">
      <c r="A30" s="59">
        <v>5</v>
      </c>
      <c r="B30" s="60" t="s">
        <v>274</v>
      </c>
      <c r="C30" s="23">
        <v>26</v>
      </c>
      <c r="D30" s="23">
        <v>1</v>
      </c>
      <c r="E30" s="23">
        <v>0</v>
      </c>
      <c r="F30" s="53">
        <v>6</v>
      </c>
      <c r="G30" s="23">
        <v>0</v>
      </c>
      <c r="H30" s="23">
        <v>8</v>
      </c>
      <c r="I30" s="194">
        <v>0</v>
      </c>
      <c r="J30" s="194">
        <v>0</v>
      </c>
      <c r="K30" s="194">
        <v>0</v>
      </c>
      <c r="L30" s="194">
        <v>0</v>
      </c>
      <c r="M30" s="194">
        <v>0</v>
      </c>
      <c r="N30" s="194">
        <v>0</v>
      </c>
      <c r="O30" s="194">
        <v>0</v>
      </c>
      <c r="P30" s="194">
        <v>0</v>
      </c>
    </row>
    <row r="31" spans="1:16" s="89" customFormat="1" ht="17.25" thickBot="1">
      <c r="A31" s="59">
        <v>6</v>
      </c>
      <c r="B31" s="60" t="s">
        <v>273</v>
      </c>
      <c r="C31" s="23">
        <v>3</v>
      </c>
      <c r="D31" s="23">
        <v>0</v>
      </c>
      <c r="E31" s="23">
        <v>0</v>
      </c>
      <c r="F31" s="53">
        <v>0</v>
      </c>
      <c r="G31" s="23">
        <v>0</v>
      </c>
      <c r="H31" s="23">
        <v>1</v>
      </c>
      <c r="I31" s="194">
        <v>0</v>
      </c>
      <c r="J31" s="194">
        <v>0</v>
      </c>
      <c r="K31" s="194">
        <v>0</v>
      </c>
      <c r="L31" s="194">
        <v>0</v>
      </c>
      <c r="M31" s="194">
        <v>0</v>
      </c>
      <c r="N31" s="194">
        <v>0</v>
      </c>
      <c r="O31" s="194">
        <v>0</v>
      </c>
      <c r="P31" s="194">
        <v>0</v>
      </c>
    </row>
    <row r="32" spans="1:16" s="91" customFormat="1" ht="16.5">
      <c r="A32" s="429" t="s">
        <v>450</v>
      </c>
      <c r="B32" s="430"/>
      <c r="C32" s="218">
        <v>335</v>
      </c>
      <c r="D32" s="218">
        <v>410</v>
      </c>
      <c r="E32" s="218">
        <v>924</v>
      </c>
      <c r="F32" s="218">
        <v>733</v>
      </c>
      <c r="G32" s="218">
        <v>14</v>
      </c>
      <c r="H32" s="218">
        <v>630</v>
      </c>
      <c r="I32" s="218">
        <v>2164</v>
      </c>
      <c r="J32" s="218">
        <v>253</v>
      </c>
      <c r="K32" s="219">
        <v>1875</v>
      </c>
      <c r="L32" s="218">
        <v>1300</v>
      </c>
      <c r="M32" s="218">
        <v>404</v>
      </c>
      <c r="N32" s="218">
        <v>3526</v>
      </c>
      <c r="O32" s="218">
        <v>0</v>
      </c>
      <c r="P32" s="217">
        <v>3</v>
      </c>
    </row>
    <row r="33" spans="1:16" s="89" customFormat="1" ht="16.5">
      <c r="A33" s="208">
        <v>1</v>
      </c>
      <c r="B33" s="216" t="s">
        <v>272</v>
      </c>
      <c r="C33" s="194">
        <v>155</v>
      </c>
      <c r="D33" s="194">
        <v>159</v>
      </c>
      <c r="E33" s="194">
        <v>895</v>
      </c>
      <c r="F33" s="194">
        <v>679</v>
      </c>
      <c r="G33" s="194">
        <v>4</v>
      </c>
      <c r="H33" s="194">
        <v>209</v>
      </c>
      <c r="I33" s="206">
        <v>2164</v>
      </c>
      <c r="J33" s="206">
        <v>253</v>
      </c>
      <c r="K33" s="206">
        <v>1875</v>
      </c>
      <c r="L33" s="206">
        <v>1300</v>
      </c>
      <c r="M33" s="206">
        <v>404</v>
      </c>
      <c r="N33" s="194">
        <v>3055</v>
      </c>
      <c r="O33" s="194">
        <v>0</v>
      </c>
      <c r="P33" s="209">
        <v>3</v>
      </c>
    </row>
    <row r="34" spans="1:16" s="89" customFormat="1" ht="16.5">
      <c r="A34" s="208">
        <v>2</v>
      </c>
      <c r="B34" s="216" t="s">
        <v>271</v>
      </c>
      <c r="C34" s="194">
        <v>52</v>
      </c>
      <c r="D34" s="194">
        <v>93</v>
      </c>
      <c r="E34" s="194">
        <v>29</v>
      </c>
      <c r="F34" s="194">
        <v>54</v>
      </c>
      <c r="G34" s="194">
        <v>7</v>
      </c>
      <c r="H34" s="194">
        <v>88</v>
      </c>
      <c r="I34" s="194">
        <v>0</v>
      </c>
      <c r="J34" s="194">
        <v>0</v>
      </c>
      <c r="K34" s="194">
        <v>0</v>
      </c>
      <c r="L34" s="194">
        <v>0</v>
      </c>
      <c r="M34" s="194">
        <v>0</v>
      </c>
      <c r="N34" s="194">
        <v>149</v>
      </c>
      <c r="O34" s="194">
        <v>0</v>
      </c>
      <c r="P34" s="209">
        <v>0</v>
      </c>
    </row>
    <row r="35" spans="1:16" s="89" customFormat="1" ht="16.5">
      <c r="A35" s="208">
        <v>3</v>
      </c>
      <c r="B35" s="216" t="s">
        <v>270</v>
      </c>
      <c r="C35" s="194">
        <v>18</v>
      </c>
      <c r="D35" s="194">
        <v>9</v>
      </c>
      <c r="E35" s="194">
        <v>0</v>
      </c>
      <c r="F35" s="194">
        <v>0</v>
      </c>
      <c r="G35" s="194">
        <v>0</v>
      </c>
      <c r="H35" s="194">
        <v>0</v>
      </c>
      <c r="I35" s="194">
        <v>0</v>
      </c>
      <c r="J35" s="194">
        <v>0</v>
      </c>
      <c r="K35" s="194">
        <v>0</v>
      </c>
      <c r="L35" s="194">
        <v>0</v>
      </c>
      <c r="M35" s="194">
        <v>0</v>
      </c>
      <c r="N35" s="194">
        <v>30</v>
      </c>
      <c r="O35" s="194">
        <v>0</v>
      </c>
      <c r="P35" s="209">
        <v>0</v>
      </c>
    </row>
    <row r="36" spans="1:16" s="89" customFormat="1" ht="16.5">
      <c r="A36" s="208">
        <v>4</v>
      </c>
      <c r="B36" s="216" t="s">
        <v>269</v>
      </c>
      <c r="C36" s="194">
        <v>3</v>
      </c>
      <c r="D36" s="194">
        <v>20</v>
      </c>
      <c r="E36" s="194">
        <v>0</v>
      </c>
      <c r="F36" s="194">
        <v>0</v>
      </c>
      <c r="G36" s="194">
        <v>1</v>
      </c>
      <c r="H36" s="194">
        <v>32</v>
      </c>
      <c r="I36" s="194">
        <v>0</v>
      </c>
      <c r="J36" s="194">
        <v>0</v>
      </c>
      <c r="K36" s="194">
        <v>0</v>
      </c>
      <c r="L36" s="194">
        <v>0</v>
      </c>
      <c r="M36" s="194">
        <v>0</v>
      </c>
      <c r="N36" s="194">
        <v>25</v>
      </c>
      <c r="O36" s="194">
        <v>0</v>
      </c>
      <c r="P36" s="209">
        <v>0</v>
      </c>
    </row>
    <row r="37" spans="1:16" s="89" customFormat="1" ht="16.5">
      <c r="A37" s="208">
        <v>5</v>
      </c>
      <c r="B37" s="214" t="s">
        <v>268</v>
      </c>
      <c r="C37" s="194">
        <v>16</v>
      </c>
      <c r="D37" s="194">
        <v>15</v>
      </c>
      <c r="E37" s="194">
        <v>0</v>
      </c>
      <c r="F37" s="194">
        <v>0</v>
      </c>
      <c r="G37" s="194">
        <v>0</v>
      </c>
      <c r="H37" s="194">
        <v>30</v>
      </c>
      <c r="I37" s="194">
        <v>0</v>
      </c>
      <c r="J37" s="194">
        <v>0</v>
      </c>
      <c r="K37" s="194">
        <v>0</v>
      </c>
      <c r="L37" s="194">
        <v>0</v>
      </c>
      <c r="M37" s="194">
        <v>0</v>
      </c>
      <c r="N37" s="194">
        <v>30</v>
      </c>
      <c r="O37" s="194">
        <v>0</v>
      </c>
      <c r="P37" s="209">
        <v>0</v>
      </c>
    </row>
    <row r="38" spans="1:16" s="89" customFormat="1" ht="16.5">
      <c r="A38" s="208">
        <v>6</v>
      </c>
      <c r="B38" s="214" t="s">
        <v>16</v>
      </c>
      <c r="C38" s="194">
        <v>3</v>
      </c>
      <c r="D38" s="194">
        <v>6</v>
      </c>
      <c r="E38" s="194">
        <v>0</v>
      </c>
      <c r="F38" s="194">
        <v>0</v>
      </c>
      <c r="G38" s="194">
        <v>0</v>
      </c>
      <c r="H38" s="194">
        <v>7</v>
      </c>
      <c r="I38" s="194">
        <v>0</v>
      </c>
      <c r="J38" s="194">
        <v>0</v>
      </c>
      <c r="K38" s="194">
        <v>0</v>
      </c>
      <c r="L38" s="194">
        <v>0</v>
      </c>
      <c r="M38" s="194">
        <v>0</v>
      </c>
      <c r="N38" s="194">
        <v>22</v>
      </c>
      <c r="O38" s="194">
        <v>0</v>
      </c>
      <c r="P38" s="209">
        <v>0</v>
      </c>
    </row>
    <row r="39" spans="1:16" s="89" customFormat="1" ht="16.5">
      <c r="A39" s="216">
        <v>7</v>
      </c>
      <c r="B39" s="214" t="s">
        <v>267</v>
      </c>
      <c r="C39" s="194">
        <v>31</v>
      </c>
      <c r="D39" s="194">
        <v>74</v>
      </c>
      <c r="E39" s="194">
        <v>0</v>
      </c>
      <c r="F39" s="194">
        <v>0</v>
      </c>
      <c r="G39" s="194">
        <v>2</v>
      </c>
      <c r="H39" s="194">
        <v>141</v>
      </c>
      <c r="I39" s="194">
        <v>0</v>
      </c>
      <c r="J39" s="194">
        <v>0</v>
      </c>
      <c r="K39" s="194">
        <v>0</v>
      </c>
      <c r="L39" s="194">
        <v>0</v>
      </c>
      <c r="M39" s="194">
        <v>0</v>
      </c>
      <c r="N39" s="194">
        <v>124</v>
      </c>
      <c r="O39" s="194">
        <v>0</v>
      </c>
      <c r="P39" s="194">
        <v>0</v>
      </c>
    </row>
    <row r="40" spans="1:16" s="89" customFormat="1" ht="17.25" thickBot="1">
      <c r="A40" s="215">
        <v>8</v>
      </c>
      <c r="B40" s="214" t="s">
        <v>266</v>
      </c>
      <c r="C40" s="213">
        <v>57</v>
      </c>
      <c r="D40" s="213">
        <v>34</v>
      </c>
      <c r="E40" s="213">
        <v>0</v>
      </c>
      <c r="F40" s="213">
        <v>0</v>
      </c>
      <c r="G40" s="213">
        <v>0</v>
      </c>
      <c r="H40" s="213">
        <v>123</v>
      </c>
      <c r="I40" s="213">
        <v>0</v>
      </c>
      <c r="J40" s="213">
        <v>0</v>
      </c>
      <c r="K40" s="213">
        <v>0</v>
      </c>
      <c r="L40" s="213">
        <v>0</v>
      </c>
      <c r="M40" s="213">
        <v>0</v>
      </c>
      <c r="N40" s="213">
        <v>91</v>
      </c>
      <c r="O40" s="213">
        <v>0</v>
      </c>
      <c r="P40" s="213">
        <v>0</v>
      </c>
    </row>
    <row r="41" spans="1:16" s="91" customFormat="1" ht="16.5">
      <c r="A41" s="420" t="s">
        <v>263</v>
      </c>
      <c r="B41" s="421"/>
      <c r="C41" s="87">
        <v>379</v>
      </c>
      <c r="D41" s="87">
        <v>105</v>
      </c>
      <c r="E41" s="87">
        <v>117</v>
      </c>
      <c r="F41" s="87">
        <v>102</v>
      </c>
      <c r="G41" s="87">
        <v>1</v>
      </c>
      <c r="H41" s="87">
        <v>169</v>
      </c>
      <c r="I41" s="87">
        <v>625</v>
      </c>
      <c r="J41" s="87">
        <v>621</v>
      </c>
      <c r="K41" s="87">
        <v>327</v>
      </c>
      <c r="L41" s="87">
        <v>818</v>
      </c>
      <c r="M41" s="87">
        <v>790</v>
      </c>
      <c r="N41" s="87">
        <v>53</v>
      </c>
      <c r="O41" s="87">
        <v>1</v>
      </c>
      <c r="P41" s="87">
        <v>1</v>
      </c>
    </row>
    <row r="42" spans="1:16" s="89" customFormat="1" ht="16.5">
      <c r="A42" s="59">
        <v>1</v>
      </c>
      <c r="B42" s="60" t="s">
        <v>265</v>
      </c>
      <c r="C42" s="23">
        <v>77</v>
      </c>
      <c r="D42" s="23">
        <v>24</v>
      </c>
      <c r="E42" s="23">
        <v>32</v>
      </c>
      <c r="F42" s="23">
        <v>30</v>
      </c>
      <c r="G42" s="23">
        <v>0</v>
      </c>
      <c r="H42" s="23">
        <v>59</v>
      </c>
      <c r="I42" s="126">
        <v>0</v>
      </c>
      <c r="J42" s="126">
        <v>0</v>
      </c>
      <c r="K42" s="126">
        <v>0</v>
      </c>
      <c r="L42" s="126">
        <v>0</v>
      </c>
      <c r="M42" s="126">
        <v>0</v>
      </c>
      <c r="N42" s="23">
        <v>30</v>
      </c>
      <c r="O42" s="23">
        <v>0</v>
      </c>
      <c r="P42" s="52">
        <v>0</v>
      </c>
    </row>
    <row r="43" spans="1:16" s="89" customFormat="1" ht="16.5">
      <c r="A43" s="59">
        <v>2</v>
      </c>
      <c r="B43" s="60" t="s">
        <v>264</v>
      </c>
      <c r="C43" s="23">
        <v>22</v>
      </c>
      <c r="D43" s="23">
        <v>2</v>
      </c>
      <c r="E43" s="23">
        <v>0</v>
      </c>
      <c r="F43" s="23">
        <v>10</v>
      </c>
      <c r="G43" s="23">
        <v>0</v>
      </c>
      <c r="H43" s="23">
        <v>10</v>
      </c>
      <c r="I43" s="126">
        <v>1</v>
      </c>
      <c r="J43" s="126">
        <v>1</v>
      </c>
      <c r="K43" s="126">
        <v>0</v>
      </c>
      <c r="L43" s="126">
        <v>0</v>
      </c>
      <c r="M43" s="126">
        <v>0</v>
      </c>
      <c r="N43" s="23">
        <v>23</v>
      </c>
      <c r="O43" s="23">
        <v>0</v>
      </c>
      <c r="P43" s="52">
        <v>0</v>
      </c>
    </row>
    <row r="44" spans="1:16" s="89" customFormat="1" ht="17.25" thickBot="1">
      <c r="A44" s="59">
        <v>3</v>
      </c>
      <c r="B44" s="60" t="s">
        <v>263</v>
      </c>
      <c r="C44" s="23">
        <v>280</v>
      </c>
      <c r="D44" s="23">
        <v>79</v>
      </c>
      <c r="E44" s="23">
        <v>85</v>
      </c>
      <c r="F44" s="23">
        <v>62</v>
      </c>
      <c r="G44" s="23">
        <v>1</v>
      </c>
      <c r="H44" s="23">
        <v>100</v>
      </c>
      <c r="I44" s="18">
        <v>624</v>
      </c>
      <c r="J44" s="18">
        <v>620</v>
      </c>
      <c r="K44" s="18">
        <v>327</v>
      </c>
      <c r="L44" s="18">
        <v>818</v>
      </c>
      <c r="M44" s="18">
        <v>790</v>
      </c>
      <c r="N44" s="23">
        <v>0</v>
      </c>
      <c r="O44" s="23">
        <v>1</v>
      </c>
      <c r="P44" s="52">
        <v>1</v>
      </c>
    </row>
    <row r="45" spans="1:16" s="89" customFormat="1" ht="16.5">
      <c r="A45" s="420" t="s">
        <v>262</v>
      </c>
      <c r="B45" s="421"/>
      <c r="C45" s="127">
        <v>470</v>
      </c>
      <c r="D45" s="127">
        <v>248</v>
      </c>
      <c r="E45" s="127">
        <v>18794</v>
      </c>
      <c r="F45" s="127">
        <v>5651</v>
      </c>
      <c r="G45" s="127">
        <v>1</v>
      </c>
      <c r="H45" s="127">
        <v>121</v>
      </c>
      <c r="I45" s="127">
        <v>7</v>
      </c>
      <c r="J45" s="127">
        <v>6</v>
      </c>
      <c r="K45" s="127">
        <v>467</v>
      </c>
      <c r="L45" s="127">
        <v>2321</v>
      </c>
      <c r="M45" s="127">
        <v>632</v>
      </c>
      <c r="N45" s="127">
        <v>0</v>
      </c>
      <c r="O45" s="127">
        <v>6</v>
      </c>
      <c r="P45" s="124">
        <v>3</v>
      </c>
    </row>
    <row r="46" spans="1:16" ht="16.5">
      <c r="A46" s="59">
        <v>1</v>
      </c>
      <c r="B46" s="88" t="s">
        <v>262</v>
      </c>
      <c r="C46" s="23">
        <v>0</v>
      </c>
      <c r="D46" s="23">
        <v>202</v>
      </c>
      <c r="E46" s="23">
        <v>8232</v>
      </c>
      <c r="F46" s="23">
        <v>2894</v>
      </c>
      <c r="G46" s="23">
        <v>0</v>
      </c>
      <c r="H46" s="23">
        <v>21</v>
      </c>
      <c r="I46" s="126">
        <v>7</v>
      </c>
      <c r="J46" s="126">
        <v>6</v>
      </c>
      <c r="K46" s="126">
        <v>467</v>
      </c>
      <c r="L46" s="126">
        <v>2321</v>
      </c>
      <c r="M46" s="126">
        <v>632</v>
      </c>
      <c r="N46" s="126">
        <v>0</v>
      </c>
      <c r="O46" s="126">
        <v>6</v>
      </c>
      <c r="P46" s="23">
        <v>3</v>
      </c>
    </row>
    <row r="47" spans="1:16" ht="16.5">
      <c r="A47" s="59">
        <v>2</v>
      </c>
      <c r="B47" s="88" t="s">
        <v>261</v>
      </c>
      <c r="C47" s="23">
        <v>195</v>
      </c>
      <c r="D47" s="23">
        <v>6</v>
      </c>
      <c r="E47" s="23">
        <v>2011</v>
      </c>
      <c r="F47" s="23">
        <v>465</v>
      </c>
      <c r="G47" s="23">
        <v>0</v>
      </c>
      <c r="H47" s="23">
        <v>55</v>
      </c>
      <c r="I47" s="126">
        <v>0</v>
      </c>
      <c r="J47" s="126">
        <v>0</v>
      </c>
      <c r="K47" s="126">
        <v>0</v>
      </c>
      <c r="L47" s="126">
        <v>0</v>
      </c>
      <c r="M47" s="126">
        <v>0</v>
      </c>
      <c r="N47" s="126">
        <v>0</v>
      </c>
      <c r="O47" s="126">
        <v>0</v>
      </c>
      <c r="P47" s="126">
        <v>0</v>
      </c>
    </row>
    <row r="48" spans="1:16" ht="16.5">
      <c r="A48" s="59">
        <v>3</v>
      </c>
      <c r="B48" s="88" t="s">
        <v>260</v>
      </c>
      <c r="C48" s="23">
        <v>130</v>
      </c>
      <c r="D48" s="23">
        <v>20</v>
      </c>
      <c r="E48" s="23">
        <v>4410</v>
      </c>
      <c r="F48" s="23">
        <v>1291</v>
      </c>
      <c r="G48" s="23">
        <v>0</v>
      </c>
      <c r="H48" s="23">
        <v>9</v>
      </c>
      <c r="I48" s="126">
        <v>0</v>
      </c>
      <c r="J48" s="126">
        <v>0</v>
      </c>
      <c r="K48" s="126">
        <v>0</v>
      </c>
      <c r="L48" s="126">
        <v>0</v>
      </c>
      <c r="M48" s="126">
        <v>0</v>
      </c>
      <c r="N48" s="126">
        <v>0</v>
      </c>
      <c r="O48" s="126">
        <v>0</v>
      </c>
      <c r="P48" s="126">
        <v>0</v>
      </c>
    </row>
    <row r="49" spans="1:16" ht="16.5">
      <c r="A49" s="59">
        <v>4</v>
      </c>
      <c r="B49" s="88" t="s">
        <v>259</v>
      </c>
      <c r="C49" s="23">
        <v>96</v>
      </c>
      <c r="D49" s="23">
        <v>13</v>
      </c>
      <c r="E49" s="23">
        <v>3824</v>
      </c>
      <c r="F49" s="23">
        <v>969</v>
      </c>
      <c r="G49" s="23">
        <v>0</v>
      </c>
      <c r="H49" s="23">
        <v>29</v>
      </c>
      <c r="I49" s="126">
        <v>0</v>
      </c>
      <c r="J49" s="126">
        <v>0</v>
      </c>
      <c r="K49" s="126">
        <v>0</v>
      </c>
      <c r="L49" s="126">
        <v>0</v>
      </c>
      <c r="M49" s="126">
        <v>0</v>
      </c>
      <c r="N49" s="126">
        <v>0</v>
      </c>
      <c r="O49" s="126">
        <v>0</v>
      </c>
      <c r="P49" s="126">
        <v>0</v>
      </c>
    </row>
    <row r="50" spans="1:16" ht="17.25" thickBot="1">
      <c r="A50" s="59">
        <v>5</v>
      </c>
      <c r="B50" s="88" t="s">
        <v>136</v>
      </c>
      <c r="C50" s="23">
        <v>49</v>
      </c>
      <c r="D50" s="23">
        <v>7</v>
      </c>
      <c r="E50" s="23">
        <v>317</v>
      </c>
      <c r="F50" s="23">
        <v>32</v>
      </c>
      <c r="G50" s="23">
        <v>1</v>
      </c>
      <c r="H50" s="23">
        <v>7</v>
      </c>
      <c r="I50" s="126">
        <v>0</v>
      </c>
      <c r="J50" s="126">
        <v>0</v>
      </c>
      <c r="K50" s="126">
        <v>0</v>
      </c>
      <c r="L50" s="126">
        <v>0</v>
      </c>
      <c r="M50" s="126">
        <v>0</v>
      </c>
      <c r="N50" s="126">
        <v>0</v>
      </c>
      <c r="O50" s="126">
        <v>0</v>
      </c>
      <c r="P50" s="126">
        <v>0</v>
      </c>
    </row>
    <row r="51" spans="1:16" ht="16.5">
      <c r="A51" s="422" t="s">
        <v>258</v>
      </c>
      <c r="B51" s="423"/>
      <c r="C51" s="212">
        <v>538</v>
      </c>
      <c r="D51" s="212">
        <v>129</v>
      </c>
      <c r="E51" s="212">
        <v>5834</v>
      </c>
      <c r="F51" s="212">
        <v>1807</v>
      </c>
      <c r="G51" s="212">
        <v>357</v>
      </c>
      <c r="H51" s="212">
        <v>488</v>
      </c>
      <c r="I51" s="211">
        <v>2946</v>
      </c>
      <c r="J51" s="212">
        <v>95</v>
      </c>
      <c r="K51" s="211">
        <v>1599</v>
      </c>
      <c r="L51" s="211">
        <v>3943</v>
      </c>
      <c r="M51" s="211">
        <v>632</v>
      </c>
      <c r="N51" s="211">
        <v>1133</v>
      </c>
      <c r="O51" s="211">
        <v>5</v>
      </c>
      <c r="P51" s="210">
        <v>4</v>
      </c>
    </row>
    <row r="52" spans="1:16" ht="16.5">
      <c r="A52" s="208">
        <v>1</v>
      </c>
      <c r="B52" s="207" t="s">
        <v>257</v>
      </c>
      <c r="C52" s="194">
        <v>243</v>
      </c>
      <c r="D52" s="194">
        <v>51</v>
      </c>
      <c r="E52" s="194">
        <v>3500</v>
      </c>
      <c r="F52" s="194">
        <v>200</v>
      </c>
      <c r="G52" s="194">
        <v>250</v>
      </c>
      <c r="H52" s="194">
        <v>43</v>
      </c>
      <c r="I52" s="206">
        <v>2446</v>
      </c>
      <c r="J52" s="194">
        <v>0</v>
      </c>
      <c r="K52" s="206">
        <v>1599</v>
      </c>
      <c r="L52" s="206">
        <v>3791</v>
      </c>
      <c r="M52" s="206">
        <v>485</v>
      </c>
      <c r="N52" s="194">
        <v>0</v>
      </c>
      <c r="O52" s="194">
        <v>5</v>
      </c>
      <c r="P52" s="209">
        <v>4</v>
      </c>
    </row>
    <row r="53" spans="1:16" ht="16.5">
      <c r="A53" s="208">
        <v>2</v>
      </c>
      <c r="B53" s="207" t="s">
        <v>256</v>
      </c>
      <c r="C53" s="194">
        <v>109</v>
      </c>
      <c r="D53" s="194">
        <v>8</v>
      </c>
      <c r="E53" s="194">
        <v>43</v>
      </c>
      <c r="F53" s="194">
        <v>35</v>
      </c>
      <c r="G53" s="194">
        <v>13</v>
      </c>
      <c r="H53" s="194">
        <v>72</v>
      </c>
      <c r="I53" s="206">
        <v>202</v>
      </c>
      <c r="J53" s="194">
        <v>4</v>
      </c>
      <c r="K53" s="194">
        <v>0</v>
      </c>
      <c r="L53" s="194">
        <v>0</v>
      </c>
      <c r="M53" s="194">
        <v>0</v>
      </c>
      <c r="N53" s="194">
        <v>374</v>
      </c>
      <c r="O53" s="194">
        <v>0</v>
      </c>
      <c r="P53" s="194">
        <v>0</v>
      </c>
    </row>
    <row r="54" spans="1:16" ht="16.5">
      <c r="A54" s="208">
        <v>3</v>
      </c>
      <c r="B54" s="207" t="s">
        <v>255</v>
      </c>
      <c r="C54" s="194">
        <v>53</v>
      </c>
      <c r="D54" s="194">
        <v>22</v>
      </c>
      <c r="E54" s="194">
        <v>1797</v>
      </c>
      <c r="F54" s="194">
        <v>1527</v>
      </c>
      <c r="G54" s="194">
        <v>24</v>
      </c>
      <c r="H54" s="194">
        <v>16</v>
      </c>
      <c r="I54" s="206">
        <v>0</v>
      </c>
      <c r="J54" s="194">
        <v>0</v>
      </c>
      <c r="K54" s="194">
        <v>0</v>
      </c>
      <c r="L54" s="194">
        <v>0</v>
      </c>
      <c r="M54" s="194">
        <v>0</v>
      </c>
      <c r="N54" s="194">
        <v>0</v>
      </c>
      <c r="O54" s="194">
        <v>0</v>
      </c>
      <c r="P54" s="194">
        <v>0</v>
      </c>
    </row>
    <row r="55" spans="1:16" ht="16.5">
      <c r="A55" s="208">
        <v>4</v>
      </c>
      <c r="B55" s="207" t="s">
        <v>254</v>
      </c>
      <c r="C55" s="194">
        <v>9</v>
      </c>
      <c r="D55" s="194">
        <v>7</v>
      </c>
      <c r="E55" s="194">
        <v>264</v>
      </c>
      <c r="F55" s="194">
        <v>0</v>
      </c>
      <c r="G55" s="194">
        <v>0</v>
      </c>
      <c r="H55" s="194">
        <v>129</v>
      </c>
      <c r="I55" s="206">
        <v>112</v>
      </c>
      <c r="J55" s="194">
        <v>0</v>
      </c>
      <c r="K55" s="194">
        <v>0</v>
      </c>
      <c r="L55" s="194">
        <v>0</v>
      </c>
      <c r="M55" s="194">
        <v>0</v>
      </c>
      <c r="N55" s="194">
        <v>166</v>
      </c>
      <c r="O55" s="194">
        <v>0</v>
      </c>
      <c r="P55" s="194">
        <v>0</v>
      </c>
    </row>
    <row r="56" spans="1:16" ht="16.5">
      <c r="A56" s="208">
        <v>5</v>
      </c>
      <c r="B56" s="207" t="s">
        <v>253</v>
      </c>
      <c r="C56" s="194">
        <v>27</v>
      </c>
      <c r="D56" s="194">
        <v>12</v>
      </c>
      <c r="E56" s="194">
        <v>0</v>
      </c>
      <c r="F56" s="194">
        <v>0</v>
      </c>
      <c r="G56" s="194">
        <v>49</v>
      </c>
      <c r="H56" s="194">
        <v>88</v>
      </c>
      <c r="I56" s="206">
        <v>0</v>
      </c>
      <c r="J56" s="194">
        <v>0</v>
      </c>
      <c r="K56" s="194">
        <v>0</v>
      </c>
      <c r="L56" s="194">
        <v>64</v>
      </c>
      <c r="M56" s="194">
        <v>58</v>
      </c>
      <c r="N56" s="194">
        <v>86</v>
      </c>
      <c r="O56" s="194">
        <v>0</v>
      </c>
      <c r="P56" s="194">
        <v>0</v>
      </c>
    </row>
    <row r="57" spans="1:16" ht="16.5">
      <c r="A57" s="208">
        <v>6</v>
      </c>
      <c r="B57" s="207" t="s">
        <v>252</v>
      </c>
      <c r="C57" s="194">
        <v>15</v>
      </c>
      <c r="D57" s="194">
        <v>1</v>
      </c>
      <c r="E57" s="194">
        <v>27</v>
      </c>
      <c r="F57" s="194">
        <v>5</v>
      </c>
      <c r="G57" s="194">
        <v>0</v>
      </c>
      <c r="H57" s="194">
        <v>25</v>
      </c>
      <c r="I57" s="206">
        <v>29</v>
      </c>
      <c r="J57" s="194">
        <v>41</v>
      </c>
      <c r="K57" s="194">
        <v>0</v>
      </c>
      <c r="L57" s="194">
        <v>55</v>
      </c>
      <c r="M57" s="194">
        <v>48</v>
      </c>
      <c r="N57" s="194">
        <v>55</v>
      </c>
      <c r="O57" s="194">
        <v>0</v>
      </c>
      <c r="P57" s="194">
        <v>0</v>
      </c>
    </row>
    <row r="58" spans="1:16" ht="16.5">
      <c r="A58" s="208">
        <v>7</v>
      </c>
      <c r="B58" s="207" t="s">
        <v>251</v>
      </c>
      <c r="C58" s="194">
        <v>10</v>
      </c>
      <c r="D58" s="194">
        <v>4</v>
      </c>
      <c r="E58" s="194">
        <v>5</v>
      </c>
      <c r="F58" s="194">
        <v>10</v>
      </c>
      <c r="G58" s="194">
        <v>0</v>
      </c>
      <c r="H58" s="194">
        <v>7</v>
      </c>
      <c r="I58" s="206">
        <v>19</v>
      </c>
      <c r="J58" s="194">
        <v>0</v>
      </c>
      <c r="K58" s="194">
        <v>0</v>
      </c>
      <c r="L58" s="194">
        <v>0</v>
      </c>
      <c r="M58" s="194">
        <v>0</v>
      </c>
      <c r="N58" s="194">
        <v>40</v>
      </c>
      <c r="O58" s="194">
        <v>0</v>
      </c>
      <c r="P58" s="194">
        <v>0</v>
      </c>
    </row>
    <row r="59" spans="1:16" ht="16.5">
      <c r="A59" s="208">
        <v>8</v>
      </c>
      <c r="B59" s="207" t="s">
        <v>250</v>
      </c>
      <c r="C59" s="194">
        <v>13</v>
      </c>
      <c r="D59" s="194">
        <v>6</v>
      </c>
      <c r="E59" s="194">
        <v>15</v>
      </c>
      <c r="F59" s="194">
        <v>15</v>
      </c>
      <c r="G59" s="194">
        <v>6</v>
      </c>
      <c r="H59" s="194">
        <v>9</v>
      </c>
      <c r="I59" s="206">
        <v>0</v>
      </c>
      <c r="J59" s="194">
        <v>0</v>
      </c>
      <c r="K59" s="194">
        <v>0</v>
      </c>
      <c r="L59" s="194">
        <v>0</v>
      </c>
      <c r="M59" s="194">
        <v>0</v>
      </c>
      <c r="N59" s="194">
        <v>32</v>
      </c>
      <c r="O59" s="194">
        <v>0</v>
      </c>
      <c r="P59" s="194">
        <v>0</v>
      </c>
    </row>
    <row r="60" spans="1:16" ht="16.5">
      <c r="A60" s="208">
        <v>9</v>
      </c>
      <c r="B60" s="207" t="s">
        <v>249</v>
      </c>
      <c r="C60" s="194">
        <v>20</v>
      </c>
      <c r="D60" s="194">
        <v>12</v>
      </c>
      <c r="E60" s="194">
        <v>25</v>
      </c>
      <c r="F60" s="194">
        <v>15</v>
      </c>
      <c r="G60" s="194">
        <v>15</v>
      </c>
      <c r="H60" s="194">
        <v>54</v>
      </c>
      <c r="I60" s="206">
        <v>50</v>
      </c>
      <c r="J60" s="194">
        <v>50</v>
      </c>
      <c r="K60" s="194">
        <v>0</v>
      </c>
      <c r="L60" s="194">
        <v>33</v>
      </c>
      <c r="M60" s="194">
        <v>40</v>
      </c>
      <c r="N60" s="194">
        <v>120</v>
      </c>
      <c r="O60" s="194">
        <v>0</v>
      </c>
      <c r="P60" s="194">
        <v>0</v>
      </c>
    </row>
    <row r="61" spans="1:16" ht="16.5">
      <c r="A61" s="208">
        <v>10</v>
      </c>
      <c r="B61" s="207" t="s">
        <v>248</v>
      </c>
      <c r="C61" s="194">
        <v>19</v>
      </c>
      <c r="D61" s="194">
        <v>6</v>
      </c>
      <c r="E61" s="194">
        <v>69</v>
      </c>
      <c r="F61" s="194">
        <v>0</v>
      </c>
      <c r="G61" s="194">
        <v>0</v>
      </c>
      <c r="H61" s="194">
        <v>25</v>
      </c>
      <c r="I61" s="206">
        <v>50</v>
      </c>
      <c r="J61" s="194">
        <v>0</v>
      </c>
      <c r="K61" s="194">
        <v>0</v>
      </c>
      <c r="L61" s="194">
        <v>0</v>
      </c>
      <c r="M61" s="194">
        <v>1</v>
      </c>
      <c r="N61" s="194">
        <v>196</v>
      </c>
      <c r="O61" s="194">
        <v>0</v>
      </c>
      <c r="P61" s="194">
        <v>0</v>
      </c>
    </row>
    <row r="62" spans="1:16" ht="17.25" thickBot="1">
      <c r="A62" s="205">
        <v>11</v>
      </c>
      <c r="B62" s="204" t="s">
        <v>247</v>
      </c>
      <c r="C62" s="192">
        <v>20</v>
      </c>
      <c r="D62" s="192">
        <v>0</v>
      </c>
      <c r="E62" s="192">
        <v>89</v>
      </c>
      <c r="F62" s="192">
        <v>0</v>
      </c>
      <c r="G62" s="192">
        <v>0</v>
      </c>
      <c r="H62" s="192">
        <v>20</v>
      </c>
      <c r="I62" s="203">
        <v>38</v>
      </c>
      <c r="J62" s="192">
        <v>0</v>
      </c>
      <c r="K62" s="192">
        <v>0</v>
      </c>
      <c r="L62" s="192">
        <v>0</v>
      </c>
      <c r="M62" s="192">
        <v>0</v>
      </c>
      <c r="N62" s="192">
        <v>64</v>
      </c>
      <c r="O62" s="192">
        <v>0</v>
      </c>
      <c r="P62" s="192">
        <v>0</v>
      </c>
    </row>
    <row r="63" spans="1:16" ht="156.75">
      <c r="A63" s="420" t="s">
        <v>246</v>
      </c>
      <c r="B63" s="421"/>
      <c r="C63" s="87">
        <v>156</v>
      </c>
      <c r="D63" s="87">
        <v>54</v>
      </c>
      <c r="E63" s="202">
        <v>0</v>
      </c>
      <c r="F63" s="202">
        <v>0</v>
      </c>
      <c r="G63" s="202">
        <v>0</v>
      </c>
      <c r="H63" s="87">
        <v>505</v>
      </c>
      <c r="I63" s="87">
        <v>324</v>
      </c>
      <c r="J63" s="201">
        <v>197</v>
      </c>
      <c r="K63" s="87" t="s">
        <v>449</v>
      </c>
      <c r="L63" s="87">
        <v>421</v>
      </c>
      <c r="M63" s="87">
        <v>458</v>
      </c>
      <c r="N63" s="87">
        <v>2</v>
      </c>
      <c r="O63" s="87">
        <v>0</v>
      </c>
      <c r="P63" s="86">
        <v>3</v>
      </c>
    </row>
    <row r="64" spans="1:16" ht="17.25" thickBot="1">
      <c r="A64" s="59">
        <v>1</v>
      </c>
      <c r="B64" s="60" t="s">
        <v>245</v>
      </c>
      <c r="C64" s="23">
        <v>79</v>
      </c>
      <c r="D64" s="23">
        <v>34</v>
      </c>
      <c r="E64" s="192">
        <v>0</v>
      </c>
      <c r="F64" s="192">
        <v>0</v>
      </c>
      <c r="G64" s="192">
        <v>0</v>
      </c>
      <c r="H64" s="23">
        <v>444</v>
      </c>
      <c r="I64" s="126">
        <v>324</v>
      </c>
      <c r="J64" s="192">
        <v>0</v>
      </c>
      <c r="K64" s="192">
        <v>0</v>
      </c>
      <c r="L64" s="192">
        <v>0</v>
      </c>
      <c r="M64" s="192">
        <v>0</v>
      </c>
      <c r="N64" s="192">
        <v>0</v>
      </c>
      <c r="O64" s="192">
        <v>0</v>
      </c>
      <c r="P64" s="192">
        <v>0</v>
      </c>
    </row>
    <row r="65" spans="1:16" ht="16.5">
      <c r="A65" s="59">
        <v>2</v>
      </c>
      <c r="B65" s="60" t="s">
        <v>244</v>
      </c>
      <c r="C65" s="23">
        <v>27</v>
      </c>
      <c r="D65" s="23">
        <v>10</v>
      </c>
      <c r="E65" s="194">
        <v>0</v>
      </c>
      <c r="F65" s="194">
        <v>0</v>
      </c>
      <c r="G65" s="194">
        <v>0</v>
      </c>
      <c r="H65" s="23">
        <v>22</v>
      </c>
      <c r="I65" s="194">
        <v>0</v>
      </c>
      <c r="J65" s="194">
        <v>0</v>
      </c>
      <c r="K65" s="194">
        <v>0</v>
      </c>
      <c r="L65" s="194">
        <v>0</v>
      </c>
      <c r="M65" s="194">
        <v>0</v>
      </c>
      <c r="N65" s="194">
        <v>0</v>
      </c>
      <c r="O65" s="194">
        <v>0</v>
      </c>
      <c r="P65" s="194">
        <v>0</v>
      </c>
    </row>
    <row r="66" spans="1:16" ht="17.25" thickBot="1">
      <c r="A66" s="59">
        <v>3</v>
      </c>
      <c r="B66" s="60" t="s">
        <v>243</v>
      </c>
      <c r="C66" s="23">
        <v>15</v>
      </c>
      <c r="D66" s="23">
        <v>1</v>
      </c>
      <c r="E66" s="192">
        <v>0</v>
      </c>
      <c r="F66" s="192">
        <v>0</v>
      </c>
      <c r="G66" s="192">
        <v>0</v>
      </c>
      <c r="H66" s="23">
        <v>7</v>
      </c>
      <c r="I66" s="192">
        <v>0</v>
      </c>
      <c r="J66" s="192">
        <v>0</v>
      </c>
      <c r="K66" s="192">
        <v>0</v>
      </c>
      <c r="L66" s="192">
        <v>0</v>
      </c>
      <c r="M66" s="192">
        <v>0</v>
      </c>
      <c r="N66" s="192">
        <v>0</v>
      </c>
      <c r="O66" s="192">
        <v>0</v>
      </c>
      <c r="P66" s="192">
        <v>0</v>
      </c>
    </row>
    <row r="67" spans="1:16" ht="16.5">
      <c r="A67" s="59">
        <v>4</v>
      </c>
      <c r="B67" s="60" t="s">
        <v>138</v>
      </c>
      <c r="C67" s="23">
        <v>7</v>
      </c>
      <c r="D67" s="23">
        <v>2</v>
      </c>
      <c r="E67" s="194">
        <v>0</v>
      </c>
      <c r="F67" s="194">
        <v>0</v>
      </c>
      <c r="G67" s="194">
        <v>0</v>
      </c>
      <c r="H67" s="23">
        <v>20</v>
      </c>
      <c r="I67" s="194">
        <v>0</v>
      </c>
      <c r="J67" s="194">
        <v>0</v>
      </c>
      <c r="K67" s="194">
        <v>0</v>
      </c>
      <c r="L67" s="194">
        <v>0</v>
      </c>
      <c r="M67" s="194">
        <v>0</v>
      </c>
      <c r="N67" s="194">
        <v>0</v>
      </c>
      <c r="O67" s="194">
        <v>0</v>
      </c>
      <c r="P67" s="194">
        <v>0</v>
      </c>
    </row>
    <row r="68" spans="1:16" ht="17.25" thickBot="1">
      <c r="A68" s="59">
        <v>5</v>
      </c>
      <c r="B68" s="60" t="s">
        <v>242</v>
      </c>
      <c r="C68" s="23">
        <v>17</v>
      </c>
      <c r="D68" s="23">
        <v>6</v>
      </c>
      <c r="E68" s="192">
        <v>0</v>
      </c>
      <c r="F68" s="192">
        <v>0</v>
      </c>
      <c r="G68" s="192">
        <v>0</v>
      </c>
      <c r="H68" s="23">
        <v>2</v>
      </c>
      <c r="I68" s="192">
        <v>0</v>
      </c>
      <c r="J68" s="192">
        <v>0</v>
      </c>
      <c r="K68" s="192">
        <v>0</v>
      </c>
      <c r="L68" s="192">
        <v>0</v>
      </c>
      <c r="M68" s="192">
        <v>0</v>
      </c>
      <c r="N68" s="192">
        <v>0</v>
      </c>
      <c r="O68" s="192">
        <v>0</v>
      </c>
      <c r="P68" s="192">
        <v>0</v>
      </c>
    </row>
    <row r="69" spans="1:16" ht="17.25" thickBot="1">
      <c r="A69" s="59">
        <v>6</v>
      </c>
      <c r="B69" s="60" t="s">
        <v>241</v>
      </c>
      <c r="C69" s="23">
        <v>11</v>
      </c>
      <c r="D69" s="23">
        <v>1</v>
      </c>
      <c r="E69" s="192">
        <v>0</v>
      </c>
      <c r="F69" s="192">
        <v>0</v>
      </c>
      <c r="G69" s="192">
        <v>0</v>
      </c>
      <c r="H69" s="23">
        <v>10</v>
      </c>
      <c r="I69" s="192">
        <v>0</v>
      </c>
      <c r="J69" s="192">
        <v>0</v>
      </c>
      <c r="K69" s="192">
        <v>0</v>
      </c>
      <c r="L69" s="192">
        <v>0</v>
      </c>
      <c r="M69" s="192">
        <v>0</v>
      </c>
      <c r="N69" s="192">
        <v>0</v>
      </c>
      <c r="O69" s="192">
        <v>0</v>
      </c>
      <c r="P69" s="192">
        <v>0</v>
      </c>
    </row>
    <row r="70" spans="1:16" ht="105">
      <c r="A70" s="62">
        <v>1</v>
      </c>
      <c r="B70" s="61" t="s">
        <v>240</v>
      </c>
      <c r="C70" s="200">
        <v>391</v>
      </c>
      <c r="D70" s="200">
        <v>135</v>
      </c>
      <c r="E70" s="200">
        <v>1190</v>
      </c>
      <c r="F70" s="200">
        <v>748</v>
      </c>
      <c r="G70" s="200">
        <v>70</v>
      </c>
      <c r="H70" s="200">
        <v>404</v>
      </c>
      <c r="I70" s="200">
        <v>64</v>
      </c>
      <c r="J70" s="200">
        <v>64</v>
      </c>
      <c r="K70" s="199" t="s">
        <v>448</v>
      </c>
      <c r="L70" s="199">
        <v>835</v>
      </c>
      <c r="M70" s="199">
        <v>571</v>
      </c>
      <c r="N70" s="199">
        <v>0</v>
      </c>
      <c r="O70" s="199">
        <v>0</v>
      </c>
      <c r="P70" s="198">
        <v>0</v>
      </c>
    </row>
    <row r="71" spans="1:16" ht="16.5">
      <c r="A71" s="59">
        <v>2</v>
      </c>
      <c r="B71" s="60" t="s">
        <v>240</v>
      </c>
      <c r="C71" s="199">
        <v>79</v>
      </c>
      <c r="D71" s="199">
        <v>17</v>
      </c>
      <c r="E71" s="199">
        <v>630</v>
      </c>
      <c r="F71" s="199">
        <v>132</v>
      </c>
      <c r="G71" s="199">
        <v>0</v>
      </c>
      <c r="H71" s="199">
        <v>56</v>
      </c>
      <c r="I71" s="199">
        <v>44</v>
      </c>
      <c r="J71" s="199">
        <v>44</v>
      </c>
      <c r="K71" s="199"/>
      <c r="L71" s="199">
        <v>835</v>
      </c>
      <c r="M71" s="199">
        <v>571</v>
      </c>
      <c r="N71" s="199">
        <v>0</v>
      </c>
      <c r="O71" s="199">
        <v>0</v>
      </c>
      <c r="P71" s="198">
        <v>0</v>
      </c>
    </row>
    <row r="72" spans="1:16" ht="16.5">
      <c r="A72" s="59">
        <v>3</v>
      </c>
      <c r="B72" s="60" t="s">
        <v>239</v>
      </c>
      <c r="C72" s="193">
        <v>42</v>
      </c>
      <c r="D72" s="193">
        <v>16</v>
      </c>
      <c r="E72" s="193">
        <v>132</v>
      </c>
      <c r="F72" s="193">
        <v>31</v>
      </c>
      <c r="G72" s="193">
        <v>23</v>
      </c>
      <c r="H72" s="193">
        <v>46</v>
      </c>
      <c r="I72" s="197">
        <v>5</v>
      </c>
      <c r="J72" s="197">
        <v>5</v>
      </c>
      <c r="K72" s="194">
        <v>0</v>
      </c>
      <c r="L72" s="194">
        <v>0</v>
      </c>
      <c r="M72" s="194">
        <v>0</v>
      </c>
      <c r="N72" s="194">
        <v>0</v>
      </c>
      <c r="O72" s="194">
        <v>0</v>
      </c>
      <c r="P72" s="194">
        <v>0</v>
      </c>
    </row>
    <row r="73" spans="1:16" ht="17.25" thickBot="1">
      <c r="A73" s="59">
        <v>4</v>
      </c>
      <c r="B73" s="60" t="s">
        <v>238</v>
      </c>
      <c r="C73" s="193">
        <v>139</v>
      </c>
      <c r="D73" s="193">
        <v>47</v>
      </c>
      <c r="E73" s="193">
        <v>110</v>
      </c>
      <c r="F73" s="193">
        <v>82</v>
      </c>
      <c r="G73" s="193">
        <v>38</v>
      </c>
      <c r="H73" s="193">
        <v>40</v>
      </c>
      <c r="I73" s="193">
        <v>7</v>
      </c>
      <c r="J73" s="193">
        <v>7</v>
      </c>
      <c r="K73" s="192">
        <v>0</v>
      </c>
      <c r="L73" s="192">
        <v>0</v>
      </c>
      <c r="M73" s="192">
        <v>0</v>
      </c>
      <c r="N73" s="192">
        <v>0</v>
      </c>
      <c r="O73" s="192">
        <v>0</v>
      </c>
      <c r="P73" s="192">
        <v>0</v>
      </c>
    </row>
    <row r="74" spans="1:16" ht="16.5">
      <c r="A74" s="85">
        <v>5</v>
      </c>
      <c r="B74" s="60" t="s">
        <v>237</v>
      </c>
      <c r="C74" s="193">
        <v>34</v>
      </c>
      <c r="D74" s="193">
        <v>25</v>
      </c>
      <c r="E74" s="193">
        <v>57</v>
      </c>
      <c r="F74" s="193">
        <v>64</v>
      </c>
      <c r="G74" s="193">
        <v>2</v>
      </c>
      <c r="H74" s="193">
        <v>100</v>
      </c>
      <c r="I74" s="193">
        <v>3</v>
      </c>
      <c r="J74" s="193">
        <v>3</v>
      </c>
      <c r="K74" s="194">
        <v>0</v>
      </c>
      <c r="L74" s="194">
        <v>0</v>
      </c>
      <c r="M74" s="194">
        <v>0</v>
      </c>
      <c r="N74" s="194">
        <v>0</v>
      </c>
      <c r="O74" s="194">
        <v>0</v>
      </c>
      <c r="P74" s="194">
        <v>0</v>
      </c>
    </row>
    <row r="75" spans="1:16" ht="17.25" thickBot="1">
      <c r="A75" s="84">
        <v>6</v>
      </c>
      <c r="B75" s="65" t="s">
        <v>236</v>
      </c>
      <c r="C75" s="193">
        <v>22</v>
      </c>
      <c r="D75" s="193">
        <v>3</v>
      </c>
      <c r="E75" s="193">
        <v>1</v>
      </c>
      <c r="F75" s="193">
        <v>1</v>
      </c>
      <c r="G75" s="193">
        <v>7</v>
      </c>
      <c r="H75" s="193">
        <v>10</v>
      </c>
      <c r="I75" s="193">
        <v>1</v>
      </c>
      <c r="J75" s="193">
        <v>1</v>
      </c>
      <c r="K75" s="192">
        <v>0</v>
      </c>
      <c r="L75" s="192">
        <v>0</v>
      </c>
      <c r="M75" s="192">
        <v>0</v>
      </c>
      <c r="N75" s="192">
        <v>0</v>
      </c>
      <c r="O75" s="192">
        <v>0</v>
      </c>
      <c r="P75" s="192">
        <v>0</v>
      </c>
    </row>
    <row r="76" spans="1:16" ht="17.25" thickBot="1">
      <c r="A76" s="59">
        <v>7</v>
      </c>
      <c r="B76" s="83" t="s">
        <v>235</v>
      </c>
      <c r="C76" s="196">
        <v>22</v>
      </c>
      <c r="D76" s="196">
        <v>16</v>
      </c>
      <c r="E76" s="196">
        <v>80</v>
      </c>
      <c r="F76" s="196">
        <v>43</v>
      </c>
      <c r="G76" s="196">
        <v>0</v>
      </c>
      <c r="H76" s="195">
        <v>24</v>
      </c>
      <c r="I76" s="195">
        <v>2</v>
      </c>
      <c r="J76" s="195">
        <v>2</v>
      </c>
      <c r="K76" s="192">
        <v>0</v>
      </c>
      <c r="L76" s="192">
        <v>0</v>
      </c>
      <c r="M76" s="192">
        <v>0</v>
      </c>
      <c r="N76" s="192">
        <v>0</v>
      </c>
      <c r="O76" s="192">
        <v>0</v>
      </c>
      <c r="P76" s="192">
        <v>0</v>
      </c>
    </row>
    <row r="77" spans="1:16" ht="16.5">
      <c r="A77" s="59">
        <v>8</v>
      </c>
      <c r="B77" s="64" t="s">
        <v>234</v>
      </c>
      <c r="C77" s="193">
        <v>7</v>
      </c>
      <c r="D77" s="193">
        <v>1</v>
      </c>
      <c r="E77" s="193">
        <v>21</v>
      </c>
      <c r="F77" s="193">
        <v>28</v>
      </c>
      <c r="G77" s="193">
        <v>0</v>
      </c>
      <c r="H77" s="193">
        <v>37</v>
      </c>
      <c r="I77" s="193">
        <v>2</v>
      </c>
      <c r="J77" s="193">
        <v>2</v>
      </c>
      <c r="K77" s="194">
        <v>0</v>
      </c>
      <c r="L77" s="194">
        <v>0</v>
      </c>
      <c r="M77" s="194">
        <v>0</v>
      </c>
      <c r="N77" s="194">
        <v>0</v>
      </c>
      <c r="O77" s="194">
        <v>0</v>
      </c>
      <c r="P77" s="194">
        <v>0</v>
      </c>
    </row>
    <row r="78" spans="1:16" ht="17.25" thickBot="1">
      <c r="A78" s="59">
        <v>9</v>
      </c>
      <c r="B78" s="64" t="s">
        <v>233</v>
      </c>
      <c r="C78" s="193">
        <v>24</v>
      </c>
      <c r="D78" s="193">
        <v>6</v>
      </c>
      <c r="E78" s="193">
        <v>70</v>
      </c>
      <c r="F78" s="193">
        <v>210</v>
      </c>
      <c r="G78" s="193">
        <v>0</v>
      </c>
      <c r="H78" s="193">
        <v>65</v>
      </c>
      <c r="I78" s="193">
        <v>0</v>
      </c>
      <c r="J78" s="193">
        <v>0</v>
      </c>
      <c r="K78" s="192">
        <v>0</v>
      </c>
      <c r="L78" s="192">
        <v>0</v>
      </c>
      <c r="M78" s="192">
        <v>0</v>
      </c>
      <c r="N78" s="192">
        <v>0</v>
      </c>
      <c r="O78" s="192">
        <v>0</v>
      </c>
      <c r="P78" s="192">
        <v>0</v>
      </c>
    </row>
    <row r="79" spans="1:16" ht="16.5">
      <c r="A79" s="480">
        <v>10</v>
      </c>
      <c r="B79" s="483" t="s">
        <v>232</v>
      </c>
      <c r="C79" s="475">
        <v>22</v>
      </c>
      <c r="D79" s="475">
        <v>4</v>
      </c>
      <c r="E79" s="475">
        <v>89</v>
      </c>
      <c r="F79" s="475">
        <v>157</v>
      </c>
      <c r="G79" s="475">
        <v>0</v>
      </c>
      <c r="H79" s="475">
        <v>26</v>
      </c>
      <c r="I79" s="475">
        <v>0</v>
      </c>
      <c r="J79" s="475">
        <v>0</v>
      </c>
      <c r="K79" s="472">
        <v>0</v>
      </c>
      <c r="L79" s="472">
        <v>0</v>
      </c>
      <c r="M79" s="472">
        <v>0</v>
      </c>
      <c r="N79" s="472">
        <v>0</v>
      </c>
      <c r="O79" s="472">
        <v>0</v>
      </c>
      <c r="P79" s="472">
        <v>0</v>
      </c>
    </row>
    <row r="80" spans="1:16">
      <c r="A80" s="478"/>
      <c r="B80" s="478" t="s">
        <v>983</v>
      </c>
      <c r="C80" s="478">
        <f>C70+C63+C51+C45+C41+C32+C21+C12+C5</f>
        <v>2871</v>
      </c>
      <c r="D80" s="478">
        <f>D70+D63+D51+D45+D41+D32+D25+D21+D12+D5</f>
        <v>1327</v>
      </c>
      <c r="E80" s="478">
        <f>E70+E63+E51+E45+E41+E32+E25+E21+E12+E5</f>
        <v>28185</v>
      </c>
      <c r="F80" s="478">
        <f>F70+F63+F51+F41+F45+F32+F25+F21+F12+F5</f>
        <v>9274</v>
      </c>
      <c r="G80" s="478">
        <f>G70+G63+G51+G45+G41+G32+G25+G21+G12+G5</f>
        <v>450</v>
      </c>
      <c r="H80" s="478">
        <f>H70+H63+H51+H45+H41+H32+H25+H21+H12+H5</f>
        <v>3281</v>
      </c>
      <c r="I80" s="478">
        <f>I70+I63+I51+I45+I41+I32+I25+I21+I12+I5</f>
        <v>7770</v>
      </c>
      <c r="J80" s="478">
        <f>J70+J63+J51+J45+J41+J32+J25+J21+J12+J5</f>
        <v>1668</v>
      </c>
      <c r="K80" s="478">
        <f>21+682+357+34+K51+K45+K41+K32+K25+K21+K12+64+982</f>
        <v>7335</v>
      </c>
      <c r="L80" s="478">
        <f>L70+L63+L51+L45+L41+L32+L25+L21+L12+L5</f>
        <v>12920</v>
      </c>
      <c r="M80" s="478">
        <f>M70+M63+M51+M45+M41+M32+M25+M21+M12+M5</f>
        <v>4496</v>
      </c>
      <c r="N80" s="478">
        <f>N70+N63+N51+N45+N41+N32+N25+N21+N12+N5</f>
        <v>4857</v>
      </c>
      <c r="O80" s="478">
        <f>O70+O63+O51+O45+O41+O32+O25+O21+O12+O5</f>
        <v>23</v>
      </c>
      <c r="P80" s="478">
        <f>P70+P63+P51+P45+P41+P32+P25+P21+P12+P5</f>
        <v>28</v>
      </c>
    </row>
  </sheetData>
  <mergeCells count="11">
    <mergeCell ref="A41:B41"/>
    <mergeCell ref="A51:B51"/>
    <mergeCell ref="A45:B45"/>
    <mergeCell ref="A63:B63"/>
    <mergeCell ref="A1:P1"/>
    <mergeCell ref="A21:B21"/>
    <mergeCell ref="A2:P2"/>
    <mergeCell ref="A25:B25"/>
    <mergeCell ref="A32:B32"/>
    <mergeCell ref="A5:B5"/>
    <mergeCell ref="A12:B12"/>
  </mergeCells>
  <printOptions horizontalCentered="1"/>
  <pageMargins left="0.19685039370078741" right="0.19685039370078741" top="0.39370078740157483" bottom="0.19685039370078741" header="0" footer="0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700DE-667E-4BBC-B10F-1CBA2285CE8A}">
  <dimension ref="A1:S151"/>
  <sheetViews>
    <sheetView workbookViewId="0">
      <selection activeCell="C151" sqref="C151:P151"/>
    </sheetView>
  </sheetViews>
  <sheetFormatPr defaultRowHeight="14.25"/>
  <cols>
    <col min="1" max="1" width="5.5703125" style="1" customWidth="1"/>
    <col min="2" max="2" width="17.140625" style="1" customWidth="1"/>
    <col min="3" max="3" width="11.28515625" style="1" customWidth="1"/>
    <col min="4" max="4" width="8.5703125" style="1" customWidth="1"/>
    <col min="5" max="5" width="10.7109375" style="1" customWidth="1"/>
    <col min="6" max="6" width="9.28515625" style="1" customWidth="1"/>
    <col min="7" max="7" width="8.140625" style="1" customWidth="1"/>
    <col min="8" max="8" width="7" style="1" customWidth="1"/>
    <col min="9" max="9" width="6.5703125" style="1" customWidth="1"/>
    <col min="10" max="10" width="8.7109375" style="1" customWidth="1"/>
    <col min="11" max="11" width="8" style="1" customWidth="1"/>
    <col min="12" max="12" width="7.5703125" style="1" customWidth="1"/>
    <col min="13" max="13" width="6.7109375" style="1" customWidth="1"/>
    <col min="14" max="14" width="8.7109375" style="1" customWidth="1"/>
    <col min="15" max="15" width="5.42578125" style="1" customWidth="1"/>
    <col min="16" max="16" width="25.5703125" style="479" customWidth="1"/>
    <col min="17" max="16384" width="9.140625" style="1"/>
  </cols>
  <sheetData>
    <row r="1" spans="1:16" ht="54" customHeight="1">
      <c r="A1" s="404" t="s">
        <v>438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</row>
    <row r="2" spans="1:16" ht="28.5" customHeight="1" thickBot="1">
      <c r="A2" s="406" t="s">
        <v>442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16" ht="164.25" customHeight="1" thickBot="1">
      <c r="A3" s="112" t="s">
        <v>0</v>
      </c>
      <c r="B3" s="111" t="s">
        <v>1</v>
      </c>
      <c r="C3" s="110" t="s">
        <v>3</v>
      </c>
      <c r="D3" s="110" t="s">
        <v>4</v>
      </c>
      <c r="E3" s="110" t="s">
        <v>8</v>
      </c>
      <c r="F3" s="110" t="s">
        <v>6</v>
      </c>
      <c r="G3" s="110" t="s">
        <v>9</v>
      </c>
      <c r="H3" s="110" t="s">
        <v>5</v>
      </c>
      <c r="I3" s="110" t="s">
        <v>10</v>
      </c>
      <c r="J3" s="110" t="s">
        <v>11</v>
      </c>
      <c r="K3" s="110" t="s">
        <v>12</v>
      </c>
      <c r="L3" s="110" t="s">
        <v>13</v>
      </c>
      <c r="M3" s="110" t="s">
        <v>14</v>
      </c>
      <c r="N3" s="110" t="s">
        <v>7</v>
      </c>
      <c r="O3" s="110" t="s">
        <v>15</v>
      </c>
      <c r="P3" s="482" t="s">
        <v>2</v>
      </c>
    </row>
    <row r="4" spans="1:16" ht="15.75" customHeight="1" thickBot="1">
      <c r="A4" s="41">
        <v>1</v>
      </c>
      <c r="B4" s="36">
        <v>2</v>
      </c>
      <c r="C4" s="36">
        <v>3</v>
      </c>
      <c r="D4" s="36">
        <v>4</v>
      </c>
      <c r="E4" s="36">
        <v>5</v>
      </c>
      <c r="F4" s="36">
        <v>6</v>
      </c>
      <c r="G4" s="36">
        <v>7</v>
      </c>
      <c r="H4" s="36">
        <v>8</v>
      </c>
      <c r="I4" s="36">
        <v>9</v>
      </c>
      <c r="J4" s="36">
        <v>10</v>
      </c>
      <c r="K4" s="36">
        <v>11</v>
      </c>
      <c r="L4" s="36">
        <v>12</v>
      </c>
      <c r="M4" s="36">
        <v>13</v>
      </c>
      <c r="N4" s="36">
        <v>14</v>
      </c>
      <c r="O4" s="36">
        <v>15</v>
      </c>
      <c r="P4" s="454">
        <v>16</v>
      </c>
    </row>
    <row r="5" spans="1:16" s="3" customFormat="1" ht="30" customHeight="1">
      <c r="A5" s="109"/>
      <c r="B5" s="108" t="s">
        <v>437</v>
      </c>
      <c r="C5" s="485">
        <f t="shared" ref="C5:N5" si="0">SUM(C6:C18)</f>
        <v>90</v>
      </c>
      <c r="D5" s="485">
        <f t="shared" si="0"/>
        <v>145</v>
      </c>
      <c r="E5" s="485">
        <f t="shared" si="0"/>
        <v>451</v>
      </c>
      <c r="F5" s="485">
        <f t="shared" si="0"/>
        <v>224</v>
      </c>
      <c r="G5" s="485">
        <f t="shared" si="0"/>
        <v>38</v>
      </c>
      <c r="H5" s="485">
        <f t="shared" si="0"/>
        <v>143</v>
      </c>
      <c r="I5" s="485">
        <f t="shared" si="0"/>
        <v>807</v>
      </c>
      <c r="J5" s="485">
        <f t="shared" si="0"/>
        <v>0</v>
      </c>
      <c r="K5" s="485">
        <f t="shared" si="0"/>
        <v>515</v>
      </c>
      <c r="L5" s="485">
        <f t="shared" si="0"/>
        <v>680</v>
      </c>
      <c r="M5" s="485">
        <f t="shared" si="0"/>
        <v>285</v>
      </c>
      <c r="N5" s="485">
        <f t="shared" si="0"/>
        <v>52</v>
      </c>
      <c r="O5" s="457">
        <v>0</v>
      </c>
      <c r="P5" s="470">
        <v>6</v>
      </c>
    </row>
    <row r="6" spans="1:16" ht="20.100000000000001" customHeight="1">
      <c r="A6" s="97">
        <v>1</v>
      </c>
      <c r="B6" s="107" t="s">
        <v>436</v>
      </c>
      <c r="C6" s="4">
        <v>6</v>
      </c>
      <c r="D6" s="4">
        <v>0</v>
      </c>
      <c r="E6" s="4">
        <v>451</v>
      </c>
      <c r="F6" s="4">
        <v>86</v>
      </c>
      <c r="G6" s="4">
        <v>0</v>
      </c>
      <c r="H6" s="4">
        <v>3</v>
      </c>
      <c r="I6" s="4">
        <v>609</v>
      </c>
      <c r="J6" s="4">
        <v>0</v>
      </c>
      <c r="K6" s="4">
        <v>515</v>
      </c>
      <c r="L6" s="4">
        <v>680</v>
      </c>
      <c r="M6" s="4">
        <v>285</v>
      </c>
      <c r="N6" s="4">
        <v>0</v>
      </c>
      <c r="O6" s="4">
        <v>0</v>
      </c>
      <c r="P6" s="459"/>
    </row>
    <row r="7" spans="1:16" ht="20.100000000000001" customHeight="1">
      <c r="A7" s="97">
        <v>2</v>
      </c>
      <c r="B7" s="107" t="s">
        <v>435</v>
      </c>
      <c r="C7" s="4">
        <v>12</v>
      </c>
      <c r="D7" s="4">
        <v>19</v>
      </c>
      <c r="E7" s="4">
        <v>0</v>
      </c>
      <c r="F7" s="4">
        <v>17</v>
      </c>
      <c r="G7" s="4">
        <v>5</v>
      </c>
      <c r="H7" s="4">
        <v>18</v>
      </c>
      <c r="I7" s="4">
        <v>14</v>
      </c>
      <c r="J7" s="4">
        <v>0</v>
      </c>
      <c r="K7" s="4">
        <v>0</v>
      </c>
      <c r="L7" s="4">
        <v>0</v>
      </c>
      <c r="M7" s="4">
        <v>0</v>
      </c>
      <c r="N7" s="4">
        <v>7</v>
      </c>
      <c r="O7" s="4">
        <v>0</v>
      </c>
      <c r="P7" s="459"/>
    </row>
    <row r="8" spans="1:16" ht="20.100000000000001" customHeight="1">
      <c r="A8" s="97">
        <v>3</v>
      </c>
      <c r="B8" s="107" t="s">
        <v>434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59"/>
    </row>
    <row r="9" spans="1:16" ht="20.100000000000001" customHeight="1">
      <c r="A9" s="97">
        <v>4</v>
      </c>
      <c r="B9" s="107" t="s">
        <v>433</v>
      </c>
      <c r="C9" s="4">
        <v>6</v>
      </c>
      <c r="D9" s="4">
        <v>1</v>
      </c>
      <c r="E9" s="4">
        <v>0</v>
      </c>
      <c r="F9" s="4">
        <v>5</v>
      </c>
      <c r="G9" s="4">
        <v>0</v>
      </c>
      <c r="H9" s="4">
        <v>4</v>
      </c>
      <c r="I9" s="4">
        <v>4</v>
      </c>
      <c r="J9" s="4">
        <v>0</v>
      </c>
      <c r="K9" s="4">
        <v>0</v>
      </c>
      <c r="L9" s="4">
        <v>0</v>
      </c>
      <c r="M9" s="4">
        <v>0</v>
      </c>
      <c r="N9" s="4">
        <v>7</v>
      </c>
      <c r="O9" s="4">
        <v>0</v>
      </c>
      <c r="P9" s="459"/>
    </row>
    <row r="10" spans="1:16" ht="20.100000000000001" customHeight="1">
      <c r="A10" s="97">
        <v>5</v>
      </c>
      <c r="B10" s="107" t="s">
        <v>135</v>
      </c>
      <c r="C10" s="4">
        <v>17</v>
      </c>
      <c r="D10" s="4">
        <v>39</v>
      </c>
      <c r="E10" s="4">
        <v>0</v>
      </c>
      <c r="F10" s="4">
        <v>37</v>
      </c>
      <c r="G10" s="4">
        <v>3</v>
      </c>
      <c r="H10" s="4">
        <v>46</v>
      </c>
      <c r="I10" s="4">
        <v>46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59"/>
    </row>
    <row r="11" spans="1:16" ht="20.100000000000001" customHeight="1">
      <c r="A11" s="97">
        <v>6</v>
      </c>
      <c r="B11" s="107" t="s">
        <v>432</v>
      </c>
      <c r="C11" s="4">
        <v>7</v>
      </c>
      <c r="D11" s="4">
        <v>4</v>
      </c>
      <c r="E11" s="4">
        <v>0</v>
      </c>
      <c r="F11" s="4">
        <v>14</v>
      </c>
      <c r="G11" s="4">
        <v>1</v>
      </c>
      <c r="H11" s="4">
        <v>8</v>
      </c>
      <c r="I11" s="4">
        <v>21</v>
      </c>
      <c r="J11" s="4">
        <v>0</v>
      </c>
      <c r="K11" s="4">
        <v>0</v>
      </c>
      <c r="L11" s="4">
        <v>0</v>
      </c>
      <c r="M11" s="4">
        <v>0</v>
      </c>
      <c r="N11" s="4">
        <v>7</v>
      </c>
      <c r="O11" s="4">
        <v>0</v>
      </c>
      <c r="P11" s="459"/>
    </row>
    <row r="12" spans="1:16" ht="20.100000000000001" customHeight="1">
      <c r="A12" s="97">
        <v>7</v>
      </c>
      <c r="B12" s="107" t="s">
        <v>431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59"/>
    </row>
    <row r="13" spans="1:16" ht="20.100000000000001" customHeight="1">
      <c r="A13" s="97">
        <v>8</v>
      </c>
      <c r="B13" s="107" t="s">
        <v>430</v>
      </c>
      <c r="C13" s="4">
        <v>6</v>
      </c>
      <c r="D13" s="4">
        <v>2</v>
      </c>
      <c r="E13" s="4">
        <v>0</v>
      </c>
      <c r="F13" s="4">
        <v>8</v>
      </c>
      <c r="G13" s="4">
        <v>2</v>
      </c>
      <c r="H13" s="4">
        <v>4</v>
      </c>
      <c r="I13" s="4">
        <v>8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59"/>
    </row>
    <row r="14" spans="1:16" ht="20.100000000000001" customHeight="1">
      <c r="A14" s="97">
        <v>9</v>
      </c>
      <c r="B14" s="107" t="s">
        <v>429</v>
      </c>
      <c r="C14" s="4">
        <v>0</v>
      </c>
      <c r="D14" s="4">
        <v>0</v>
      </c>
      <c r="E14" s="4">
        <v>0</v>
      </c>
      <c r="F14" s="4">
        <v>1</v>
      </c>
      <c r="G14" s="4">
        <v>0</v>
      </c>
      <c r="H14" s="4">
        <v>0</v>
      </c>
      <c r="I14" s="4">
        <v>2</v>
      </c>
      <c r="J14" s="4">
        <v>0</v>
      </c>
      <c r="K14" s="4">
        <v>0</v>
      </c>
      <c r="L14" s="4">
        <v>0</v>
      </c>
      <c r="M14" s="4">
        <v>0</v>
      </c>
      <c r="N14" s="4">
        <v>7</v>
      </c>
      <c r="O14" s="4">
        <v>0</v>
      </c>
      <c r="P14" s="459"/>
    </row>
    <row r="15" spans="1:16" ht="20.100000000000001" customHeight="1">
      <c r="A15" s="97">
        <v>10</v>
      </c>
      <c r="B15" s="107" t="s">
        <v>428</v>
      </c>
      <c r="C15" s="4">
        <v>1</v>
      </c>
      <c r="D15" s="4">
        <v>5</v>
      </c>
      <c r="E15" s="4">
        <v>0</v>
      </c>
      <c r="F15" s="4">
        <v>1</v>
      </c>
      <c r="G15" s="4">
        <v>0</v>
      </c>
      <c r="H15" s="4">
        <v>5</v>
      </c>
      <c r="I15" s="4">
        <v>4</v>
      </c>
      <c r="J15" s="4">
        <v>0</v>
      </c>
      <c r="K15" s="4">
        <v>0</v>
      </c>
      <c r="L15" s="4">
        <v>0</v>
      </c>
      <c r="M15" s="4">
        <v>0</v>
      </c>
      <c r="N15" s="4">
        <v>7</v>
      </c>
      <c r="O15" s="4">
        <v>0</v>
      </c>
      <c r="P15" s="459"/>
    </row>
    <row r="16" spans="1:16" ht="20.100000000000001" customHeight="1">
      <c r="A16" s="97">
        <v>11</v>
      </c>
      <c r="B16" s="107" t="s">
        <v>427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59"/>
    </row>
    <row r="17" spans="1:16" ht="20.100000000000001" customHeight="1">
      <c r="A17" s="97">
        <v>12</v>
      </c>
      <c r="B17" s="107" t="s">
        <v>426</v>
      </c>
      <c r="C17" s="4">
        <v>14</v>
      </c>
      <c r="D17" s="4">
        <v>49</v>
      </c>
      <c r="E17" s="4">
        <v>0</v>
      </c>
      <c r="F17" s="4">
        <v>24</v>
      </c>
      <c r="G17" s="4">
        <v>16</v>
      </c>
      <c r="H17" s="4">
        <v>24</v>
      </c>
      <c r="I17" s="4">
        <v>28</v>
      </c>
      <c r="J17" s="4">
        <v>0</v>
      </c>
      <c r="K17" s="4">
        <v>0</v>
      </c>
      <c r="L17" s="4">
        <v>0</v>
      </c>
      <c r="M17" s="4">
        <v>0</v>
      </c>
      <c r="N17" s="4">
        <v>7</v>
      </c>
      <c r="O17" s="4">
        <v>0</v>
      </c>
      <c r="P17" s="459"/>
    </row>
    <row r="18" spans="1:16" ht="20.100000000000001" customHeight="1" thickBot="1">
      <c r="A18" s="99">
        <v>13</v>
      </c>
      <c r="B18" s="106" t="s">
        <v>425</v>
      </c>
      <c r="C18" s="4">
        <v>21</v>
      </c>
      <c r="D18" s="4">
        <v>26</v>
      </c>
      <c r="E18" s="4">
        <v>0</v>
      </c>
      <c r="F18" s="4">
        <v>31</v>
      </c>
      <c r="G18" s="4">
        <v>11</v>
      </c>
      <c r="H18" s="4">
        <v>31</v>
      </c>
      <c r="I18" s="4">
        <v>71</v>
      </c>
      <c r="J18" s="4">
        <v>0</v>
      </c>
      <c r="K18" s="4">
        <v>0</v>
      </c>
      <c r="L18" s="4">
        <v>0</v>
      </c>
      <c r="M18" s="4">
        <v>0</v>
      </c>
      <c r="N18" s="4">
        <v>10</v>
      </c>
      <c r="O18" s="4">
        <v>0</v>
      </c>
      <c r="P18" s="455"/>
    </row>
    <row r="19" spans="1:16" ht="20.100000000000001" customHeight="1">
      <c r="A19" s="435" t="s">
        <v>424</v>
      </c>
      <c r="B19" s="436"/>
      <c r="C19" s="457">
        <f t="shared" ref="C19:O19" si="1">SUM(C20:C58)</f>
        <v>197</v>
      </c>
      <c r="D19" s="457">
        <f t="shared" si="1"/>
        <v>40</v>
      </c>
      <c r="E19" s="457">
        <f t="shared" si="1"/>
        <v>10093</v>
      </c>
      <c r="F19" s="457">
        <f t="shared" si="1"/>
        <v>0</v>
      </c>
      <c r="G19" s="457">
        <f t="shared" si="1"/>
        <v>27</v>
      </c>
      <c r="H19" s="457">
        <f t="shared" si="1"/>
        <v>183</v>
      </c>
      <c r="I19" s="457">
        <f t="shared" si="1"/>
        <v>1127</v>
      </c>
      <c r="J19" s="457">
        <f t="shared" si="1"/>
        <v>632</v>
      </c>
      <c r="K19" s="457">
        <f t="shared" si="1"/>
        <v>539</v>
      </c>
      <c r="L19" s="457">
        <f t="shared" si="1"/>
        <v>380</v>
      </c>
      <c r="M19" s="457">
        <f t="shared" si="1"/>
        <v>502</v>
      </c>
      <c r="N19" s="457">
        <f t="shared" si="1"/>
        <v>0</v>
      </c>
      <c r="O19" s="457">
        <f t="shared" si="1"/>
        <v>0</v>
      </c>
      <c r="P19" s="461">
        <v>3</v>
      </c>
    </row>
    <row r="20" spans="1:16" ht="20.100000000000001" customHeight="1">
      <c r="A20" s="104">
        <v>1</v>
      </c>
      <c r="B20" s="105" t="s">
        <v>423</v>
      </c>
      <c r="C20" s="4">
        <v>37</v>
      </c>
      <c r="D20" s="4">
        <v>8</v>
      </c>
      <c r="E20" s="4">
        <v>10093</v>
      </c>
      <c r="F20" s="23">
        <v>0</v>
      </c>
      <c r="G20" s="4">
        <v>0</v>
      </c>
      <c r="H20" s="4">
        <v>101</v>
      </c>
      <c r="I20" s="126">
        <v>1127</v>
      </c>
      <c r="J20" s="126">
        <v>632</v>
      </c>
      <c r="K20" s="126">
        <v>539</v>
      </c>
      <c r="L20" s="126">
        <v>380</v>
      </c>
      <c r="M20" s="126">
        <v>502</v>
      </c>
      <c r="N20" s="23">
        <v>0</v>
      </c>
      <c r="O20" s="23">
        <v>0</v>
      </c>
      <c r="P20" s="463"/>
    </row>
    <row r="21" spans="1:16" ht="20.100000000000001" customHeight="1">
      <c r="A21" s="104">
        <v>2</v>
      </c>
      <c r="B21" s="105" t="s">
        <v>422</v>
      </c>
      <c r="C21" s="23">
        <v>12</v>
      </c>
      <c r="D21" s="23">
        <v>0</v>
      </c>
      <c r="E21" s="4">
        <v>0</v>
      </c>
      <c r="F21" s="23">
        <v>0</v>
      </c>
      <c r="G21" s="23">
        <v>0</v>
      </c>
      <c r="H21" s="23">
        <v>2</v>
      </c>
      <c r="I21" s="4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463"/>
    </row>
    <row r="22" spans="1:16" ht="20.100000000000001" customHeight="1">
      <c r="A22" s="104">
        <v>3</v>
      </c>
      <c r="B22" s="105" t="s">
        <v>421</v>
      </c>
      <c r="C22" s="23">
        <v>0</v>
      </c>
      <c r="D22" s="23">
        <v>0</v>
      </c>
      <c r="E22" s="4">
        <v>0</v>
      </c>
      <c r="F22" s="23">
        <v>0</v>
      </c>
      <c r="G22" s="23">
        <v>0</v>
      </c>
      <c r="H22" s="23">
        <v>0</v>
      </c>
      <c r="I22" s="126">
        <v>0</v>
      </c>
      <c r="J22" s="126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463"/>
    </row>
    <row r="23" spans="1:16" ht="20.100000000000001" customHeight="1">
      <c r="A23" s="104">
        <v>4</v>
      </c>
      <c r="B23" s="105" t="s">
        <v>420</v>
      </c>
      <c r="C23" s="23">
        <v>12</v>
      </c>
      <c r="D23" s="23">
        <v>2</v>
      </c>
      <c r="E23" s="4">
        <v>0</v>
      </c>
      <c r="F23" s="23">
        <v>0</v>
      </c>
      <c r="G23" s="23">
        <v>0</v>
      </c>
      <c r="H23" s="23">
        <v>5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463"/>
    </row>
    <row r="24" spans="1:16" ht="30" customHeight="1">
      <c r="A24" s="104">
        <v>5</v>
      </c>
      <c r="B24" s="105" t="s">
        <v>419</v>
      </c>
      <c r="C24" s="23">
        <v>4</v>
      </c>
      <c r="D24" s="23">
        <v>0</v>
      </c>
      <c r="E24" s="4">
        <v>0</v>
      </c>
      <c r="F24" s="23">
        <v>0</v>
      </c>
      <c r="G24" s="23">
        <v>0</v>
      </c>
      <c r="H24" s="23">
        <v>0</v>
      </c>
      <c r="I24" s="126">
        <v>0</v>
      </c>
      <c r="J24" s="126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463"/>
    </row>
    <row r="25" spans="1:16" ht="20.100000000000001" customHeight="1">
      <c r="A25" s="104">
        <v>6</v>
      </c>
      <c r="B25" s="105" t="s">
        <v>418</v>
      </c>
      <c r="C25" s="23">
        <v>11</v>
      </c>
      <c r="D25" s="23">
        <v>0</v>
      </c>
      <c r="E25" s="4">
        <v>0</v>
      </c>
      <c r="F25" s="23">
        <v>0</v>
      </c>
      <c r="G25" s="23">
        <v>0</v>
      </c>
      <c r="H25" s="23">
        <v>5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463"/>
    </row>
    <row r="26" spans="1:16" ht="20.100000000000001" customHeight="1">
      <c r="A26" s="104">
        <v>7</v>
      </c>
      <c r="B26" s="105" t="s">
        <v>417</v>
      </c>
      <c r="C26" s="23">
        <v>0</v>
      </c>
      <c r="D26" s="23">
        <v>0</v>
      </c>
      <c r="E26" s="4">
        <v>0</v>
      </c>
      <c r="F26" s="23">
        <v>0</v>
      </c>
      <c r="G26" s="23">
        <v>0</v>
      </c>
      <c r="H26" s="23">
        <v>0</v>
      </c>
      <c r="I26" s="126">
        <v>0</v>
      </c>
      <c r="J26" s="126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463"/>
    </row>
    <row r="27" spans="1:16" ht="20.100000000000001" customHeight="1">
      <c r="A27" s="104">
        <v>8</v>
      </c>
      <c r="B27" s="105" t="s">
        <v>416</v>
      </c>
      <c r="C27" s="22">
        <v>0</v>
      </c>
      <c r="D27" s="22">
        <v>0</v>
      </c>
      <c r="E27" s="14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463"/>
    </row>
    <row r="28" spans="1:16" ht="20.100000000000001" customHeight="1">
      <c r="A28" s="104">
        <v>9</v>
      </c>
      <c r="B28" s="105" t="s">
        <v>415</v>
      </c>
      <c r="C28" s="23">
        <v>15</v>
      </c>
      <c r="D28" s="23">
        <v>0</v>
      </c>
      <c r="E28" s="4">
        <v>0</v>
      </c>
      <c r="F28" s="23">
        <v>0</v>
      </c>
      <c r="G28" s="23">
        <v>3</v>
      </c>
      <c r="H28" s="23">
        <v>11</v>
      </c>
      <c r="I28" s="126">
        <v>0</v>
      </c>
      <c r="J28" s="126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463"/>
    </row>
    <row r="29" spans="1:16" ht="20.100000000000001" customHeight="1">
      <c r="A29" s="104">
        <v>10</v>
      </c>
      <c r="B29" s="105" t="s">
        <v>414</v>
      </c>
      <c r="C29" s="23">
        <v>0</v>
      </c>
      <c r="D29" s="23">
        <v>0</v>
      </c>
      <c r="E29" s="4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463"/>
    </row>
    <row r="30" spans="1:16" ht="20.100000000000001" customHeight="1">
      <c r="A30" s="104">
        <v>11</v>
      </c>
      <c r="B30" s="105" t="s">
        <v>413</v>
      </c>
      <c r="C30" s="23">
        <v>19</v>
      </c>
      <c r="D30" s="23">
        <v>4</v>
      </c>
      <c r="E30" s="4">
        <v>0</v>
      </c>
      <c r="F30" s="23">
        <v>0</v>
      </c>
      <c r="G30" s="23">
        <v>0</v>
      </c>
      <c r="H30" s="23">
        <v>4</v>
      </c>
      <c r="I30" s="126">
        <v>0</v>
      </c>
      <c r="J30" s="126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463"/>
    </row>
    <row r="31" spans="1:16" ht="20.100000000000001" customHeight="1">
      <c r="A31" s="104">
        <v>12</v>
      </c>
      <c r="B31" s="105" t="s">
        <v>412</v>
      </c>
      <c r="C31" s="23">
        <v>0</v>
      </c>
      <c r="D31" s="23">
        <v>0</v>
      </c>
      <c r="E31" s="4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463"/>
    </row>
    <row r="32" spans="1:16" ht="20.100000000000001" customHeight="1">
      <c r="A32" s="104">
        <v>13</v>
      </c>
      <c r="B32" s="105" t="s">
        <v>411</v>
      </c>
      <c r="C32" s="23">
        <v>1</v>
      </c>
      <c r="D32" s="23">
        <v>1</v>
      </c>
      <c r="E32" s="4">
        <v>0</v>
      </c>
      <c r="F32" s="23">
        <v>0</v>
      </c>
      <c r="G32" s="23">
        <v>0</v>
      </c>
      <c r="H32" s="23">
        <v>1</v>
      </c>
      <c r="I32" s="126">
        <v>0</v>
      </c>
      <c r="J32" s="126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463"/>
    </row>
    <row r="33" spans="1:16" ht="20.100000000000001" customHeight="1">
      <c r="A33" s="104">
        <v>14</v>
      </c>
      <c r="B33" s="105" t="s">
        <v>410</v>
      </c>
      <c r="C33" s="23">
        <v>9</v>
      </c>
      <c r="D33" s="23">
        <v>9</v>
      </c>
      <c r="E33" s="4">
        <v>0</v>
      </c>
      <c r="F33" s="23">
        <v>0</v>
      </c>
      <c r="G33" s="23">
        <v>18</v>
      </c>
      <c r="H33" s="23">
        <v>1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463"/>
    </row>
    <row r="34" spans="1:16" ht="20.100000000000001" customHeight="1">
      <c r="A34" s="104">
        <v>15</v>
      </c>
      <c r="B34" s="105" t="s">
        <v>409</v>
      </c>
      <c r="C34" s="23">
        <v>0</v>
      </c>
      <c r="D34" s="23">
        <v>0</v>
      </c>
      <c r="E34" s="4">
        <v>0</v>
      </c>
      <c r="F34" s="23">
        <v>0</v>
      </c>
      <c r="G34" s="23">
        <v>0</v>
      </c>
      <c r="H34" s="23">
        <v>5</v>
      </c>
      <c r="I34" s="126">
        <v>0</v>
      </c>
      <c r="J34" s="126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463"/>
    </row>
    <row r="35" spans="1:16" ht="20.100000000000001" customHeight="1">
      <c r="A35" s="104">
        <v>16</v>
      </c>
      <c r="B35" s="105" t="s">
        <v>408</v>
      </c>
      <c r="C35" s="23">
        <v>0</v>
      </c>
      <c r="D35" s="23">
        <v>0</v>
      </c>
      <c r="E35" s="4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463"/>
    </row>
    <row r="36" spans="1:16" ht="20.100000000000001" customHeight="1">
      <c r="A36" s="104">
        <v>17</v>
      </c>
      <c r="B36" s="105" t="s">
        <v>407</v>
      </c>
      <c r="C36" s="23">
        <v>5</v>
      </c>
      <c r="D36" s="23">
        <v>0</v>
      </c>
      <c r="E36" s="4">
        <v>0</v>
      </c>
      <c r="F36" s="23">
        <v>0</v>
      </c>
      <c r="G36" s="23">
        <v>4</v>
      </c>
      <c r="H36" s="23">
        <v>1</v>
      </c>
      <c r="I36" s="126">
        <v>0</v>
      </c>
      <c r="J36" s="126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463"/>
    </row>
    <row r="37" spans="1:16" ht="20.100000000000001" customHeight="1">
      <c r="A37" s="104">
        <v>18</v>
      </c>
      <c r="B37" s="105" t="s">
        <v>406</v>
      </c>
      <c r="C37" s="23">
        <v>0</v>
      </c>
      <c r="D37" s="23">
        <v>0</v>
      </c>
      <c r="E37" s="4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463"/>
    </row>
    <row r="38" spans="1:16" ht="20.100000000000001" customHeight="1">
      <c r="A38" s="104">
        <v>19</v>
      </c>
      <c r="B38" s="105" t="s">
        <v>405</v>
      </c>
      <c r="C38" s="23">
        <v>3</v>
      </c>
      <c r="D38" s="23">
        <v>0</v>
      </c>
      <c r="E38" s="4">
        <v>0</v>
      </c>
      <c r="F38" s="23">
        <v>0</v>
      </c>
      <c r="G38" s="23">
        <v>0</v>
      </c>
      <c r="H38" s="23">
        <v>0</v>
      </c>
      <c r="I38" s="126">
        <v>0</v>
      </c>
      <c r="J38" s="126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463"/>
    </row>
    <row r="39" spans="1:16" ht="20.100000000000001" customHeight="1">
      <c r="A39" s="104">
        <v>20</v>
      </c>
      <c r="B39" s="105" t="s">
        <v>404</v>
      </c>
      <c r="C39" s="23">
        <v>0</v>
      </c>
      <c r="D39" s="23">
        <v>0</v>
      </c>
      <c r="E39" s="4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463"/>
    </row>
    <row r="40" spans="1:16" ht="27.75" customHeight="1">
      <c r="A40" s="104">
        <v>21</v>
      </c>
      <c r="B40" s="105" t="s">
        <v>403</v>
      </c>
      <c r="C40" s="23">
        <v>5</v>
      </c>
      <c r="D40" s="23">
        <v>0</v>
      </c>
      <c r="E40" s="4">
        <v>0</v>
      </c>
      <c r="F40" s="23">
        <v>0</v>
      </c>
      <c r="G40" s="23">
        <v>0</v>
      </c>
      <c r="H40" s="23">
        <v>5</v>
      </c>
      <c r="I40" s="126">
        <v>0</v>
      </c>
      <c r="J40" s="126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463"/>
    </row>
    <row r="41" spans="1:16" ht="27" customHeight="1">
      <c r="A41" s="104">
        <v>22</v>
      </c>
      <c r="B41" s="105" t="s">
        <v>402</v>
      </c>
      <c r="C41" s="23">
        <v>1</v>
      </c>
      <c r="D41" s="23">
        <v>0</v>
      </c>
      <c r="E41" s="4">
        <v>0</v>
      </c>
      <c r="F41" s="23">
        <v>0</v>
      </c>
      <c r="G41" s="23">
        <v>0</v>
      </c>
      <c r="H41" s="23">
        <v>4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463"/>
    </row>
    <row r="42" spans="1:16" ht="20.100000000000001" customHeight="1">
      <c r="A42" s="104">
        <v>23</v>
      </c>
      <c r="B42" s="105" t="s">
        <v>401</v>
      </c>
      <c r="C42" s="23">
        <v>0</v>
      </c>
      <c r="D42" s="23">
        <v>0</v>
      </c>
      <c r="E42" s="4">
        <v>0</v>
      </c>
      <c r="F42" s="23">
        <v>0</v>
      </c>
      <c r="G42" s="23">
        <v>0</v>
      </c>
      <c r="H42" s="23">
        <v>0</v>
      </c>
      <c r="I42" s="126">
        <v>0</v>
      </c>
      <c r="J42" s="126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463"/>
    </row>
    <row r="43" spans="1:16" ht="20.100000000000001" customHeight="1">
      <c r="A43" s="104">
        <v>24</v>
      </c>
      <c r="B43" s="105" t="s">
        <v>400</v>
      </c>
      <c r="C43" s="23">
        <v>5</v>
      </c>
      <c r="D43" s="23">
        <v>0</v>
      </c>
      <c r="E43" s="4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463"/>
    </row>
    <row r="44" spans="1:16" ht="20.100000000000001" customHeight="1">
      <c r="A44" s="104">
        <v>25</v>
      </c>
      <c r="B44" s="105" t="s">
        <v>399</v>
      </c>
      <c r="C44" s="23">
        <v>0</v>
      </c>
      <c r="D44" s="23">
        <v>0</v>
      </c>
      <c r="E44" s="4">
        <v>0</v>
      </c>
      <c r="F44" s="23">
        <v>0</v>
      </c>
      <c r="G44" s="23">
        <v>0</v>
      </c>
      <c r="H44" s="23">
        <v>0</v>
      </c>
      <c r="I44" s="126">
        <v>0</v>
      </c>
      <c r="J44" s="126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463"/>
    </row>
    <row r="45" spans="1:16" ht="20.100000000000001" customHeight="1">
      <c r="A45" s="104">
        <v>26</v>
      </c>
      <c r="B45" s="105" t="s">
        <v>398</v>
      </c>
      <c r="C45" s="23">
        <v>1</v>
      </c>
      <c r="D45" s="23">
        <v>0</v>
      </c>
      <c r="E45" s="4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463"/>
    </row>
    <row r="46" spans="1:16" ht="20.100000000000001" customHeight="1">
      <c r="A46" s="104">
        <v>27</v>
      </c>
      <c r="B46" s="105" t="s">
        <v>397</v>
      </c>
      <c r="C46" s="23">
        <v>1</v>
      </c>
      <c r="D46" s="23">
        <v>0</v>
      </c>
      <c r="E46" s="4">
        <v>0</v>
      </c>
      <c r="F46" s="23">
        <v>0</v>
      </c>
      <c r="G46" s="23">
        <v>0</v>
      </c>
      <c r="H46" s="23">
        <v>2</v>
      </c>
      <c r="I46" s="126">
        <v>0</v>
      </c>
      <c r="J46" s="126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463"/>
    </row>
    <row r="47" spans="1:16" ht="20.100000000000001" customHeight="1">
      <c r="A47" s="104">
        <v>28</v>
      </c>
      <c r="B47" s="105" t="s">
        <v>396</v>
      </c>
      <c r="C47" s="23">
        <v>0</v>
      </c>
      <c r="D47" s="23">
        <v>0</v>
      </c>
      <c r="E47" s="4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463"/>
    </row>
    <row r="48" spans="1:16" ht="20.100000000000001" customHeight="1">
      <c r="A48" s="104">
        <v>29</v>
      </c>
      <c r="B48" s="105" t="s">
        <v>395</v>
      </c>
      <c r="C48" s="23">
        <v>38</v>
      </c>
      <c r="D48" s="23">
        <v>14</v>
      </c>
      <c r="E48" s="4">
        <v>0</v>
      </c>
      <c r="F48" s="23">
        <v>0</v>
      </c>
      <c r="G48" s="23">
        <v>0</v>
      </c>
      <c r="H48" s="23">
        <v>21</v>
      </c>
      <c r="I48" s="126">
        <v>0</v>
      </c>
      <c r="J48" s="126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463"/>
    </row>
    <row r="49" spans="1:16" ht="20.100000000000001" customHeight="1">
      <c r="A49" s="104">
        <v>30</v>
      </c>
      <c r="B49" s="105" t="s">
        <v>394</v>
      </c>
      <c r="C49" s="23">
        <v>4</v>
      </c>
      <c r="D49" s="23">
        <v>0</v>
      </c>
      <c r="E49" s="4">
        <v>0</v>
      </c>
      <c r="F49" s="23">
        <v>0</v>
      </c>
      <c r="G49" s="23">
        <v>0</v>
      </c>
      <c r="H49" s="23">
        <v>2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463"/>
    </row>
    <row r="50" spans="1:16" ht="20.100000000000001" customHeight="1">
      <c r="A50" s="104">
        <v>31</v>
      </c>
      <c r="B50" s="105" t="s">
        <v>393</v>
      </c>
      <c r="C50" s="23">
        <v>1</v>
      </c>
      <c r="D50" s="23">
        <v>0</v>
      </c>
      <c r="E50" s="4">
        <v>0</v>
      </c>
      <c r="F50" s="23">
        <v>0</v>
      </c>
      <c r="G50" s="23">
        <v>0</v>
      </c>
      <c r="H50" s="23">
        <v>4</v>
      </c>
      <c r="I50" s="126">
        <v>0</v>
      </c>
      <c r="J50" s="126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463"/>
    </row>
    <row r="51" spans="1:16" ht="20.100000000000001" customHeight="1">
      <c r="A51" s="104">
        <v>32</v>
      </c>
      <c r="B51" s="105" t="s">
        <v>392</v>
      </c>
      <c r="C51" s="23">
        <v>5</v>
      </c>
      <c r="D51" s="23">
        <v>1</v>
      </c>
      <c r="E51" s="4">
        <v>0</v>
      </c>
      <c r="F51" s="23">
        <v>0</v>
      </c>
      <c r="G51" s="23">
        <v>0</v>
      </c>
      <c r="H51" s="23">
        <v>1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463"/>
    </row>
    <row r="52" spans="1:16" ht="20.100000000000001" customHeight="1">
      <c r="A52" s="104">
        <v>33</v>
      </c>
      <c r="B52" s="105" t="s">
        <v>391</v>
      </c>
      <c r="C52" s="23">
        <v>1</v>
      </c>
      <c r="D52" s="23">
        <v>1</v>
      </c>
      <c r="E52" s="4">
        <v>0</v>
      </c>
      <c r="F52" s="23">
        <v>0</v>
      </c>
      <c r="G52" s="23">
        <v>2</v>
      </c>
      <c r="H52" s="23">
        <v>8</v>
      </c>
      <c r="I52" s="126">
        <v>0</v>
      </c>
      <c r="J52" s="126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463"/>
    </row>
    <row r="53" spans="1:16" ht="27" customHeight="1">
      <c r="A53" s="104">
        <v>34</v>
      </c>
      <c r="B53" s="105" t="s">
        <v>390</v>
      </c>
      <c r="C53" s="23">
        <v>0</v>
      </c>
      <c r="D53" s="23">
        <v>0</v>
      </c>
      <c r="E53" s="4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463"/>
    </row>
    <row r="54" spans="1:16" ht="20.100000000000001" customHeight="1">
      <c r="A54" s="104">
        <v>35</v>
      </c>
      <c r="B54" s="105" t="s">
        <v>389</v>
      </c>
      <c r="C54" s="23">
        <v>2</v>
      </c>
      <c r="D54" s="23">
        <v>0</v>
      </c>
      <c r="E54" s="4">
        <v>0</v>
      </c>
      <c r="F54" s="23">
        <v>0</v>
      </c>
      <c r="G54" s="23">
        <v>0</v>
      </c>
      <c r="H54" s="23">
        <v>0</v>
      </c>
      <c r="I54" s="126">
        <v>0</v>
      </c>
      <c r="J54" s="126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463"/>
    </row>
    <row r="55" spans="1:16" ht="20.100000000000001" customHeight="1">
      <c r="A55" s="104">
        <v>36</v>
      </c>
      <c r="B55" s="105" t="s">
        <v>388</v>
      </c>
      <c r="C55" s="23">
        <v>0</v>
      </c>
      <c r="D55" s="23">
        <v>0</v>
      </c>
      <c r="E55" s="4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463"/>
    </row>
    <row r="56" spans="1:16" ht="20.100000000000001" customHeight="1">
      <c r="A56" s="104">
        <v>37</v>
      </c>
      <c r="B56" s="105" t="s">
        <v>387</v>
      </c>
      <c r="C56" s="23">
        <v>0</v>
      </c>
      <c r="D56" s="23">
        <v>0</v>
      </c>
      <c r="E56" s="4">
        <v>0</v>
      </c>
      <c r="F56" s="23">
        <v>0</v>
      </c>
      <c r="G56" s="23">
        <v>0</v>
      </c>
      <c r="H56" s="23">
        <v>0</v>
      </c>
      <c r="I56" s="126">
        <v>0</v>
      </c>
      <c r="J56" s="126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463"/>
    </row>
    <row r="57" spans="1:16" ht="20.100000000000001" customHeight="1">
      <c r="A57" s="104">
        <v>38</v>
      </c>
      <c r="B57" s="105" t="s">
        <v>386</v>
      </c>
      <c r="C57" s="23">
        <v>5</v>
      </c>
      <c r="D57" s="23">
        <v>0</v>
      </c>
      <c r="E57" s="4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463"/>
    </row>
    <row r="58" spans="1:16" ht="20.100000000000001" customHeight="1" thickBot="1">
      <c r="A58" s="104">
        <v>39</v>
      </c>
      <c r="B58" s="103" t="s">
        <v>385</v>
      </c>
      <c r="C58" s="23">
        <v>0</v>
      </c>
      <c r="D58" s="23">
        <v>0</v>
      </c>
      <c r="E58" s="4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469"/>
    </row>
    <row r="59" spans="1:16" ht="29.25" customHeight="1">
      <c r="A59" s="433" t="s">
        <v>384</v>
      </c>
      <c r="B59" s="434"/>
      <c r="C59" s="485">
        <f t="shared" ref="C59:O59" si="2">C60+C61+C62+C64+C66+C67+C68+C69+C70+C71+C72+C73+C74</f>
        <v>139</v>
      </c>
      <c r="D59" s="485">
        <f t="shared" si="2"/>
        <v>55</v>
      </c>
      <c r="E59" s="485">
        <f t="shared" si="2"/>
        <v>210</v>
      </c>
      <c r="F59" s="485">
        <f t="shared" si="2"/>
        <v>495</v>
      </c>
      <c r="G59" s="485">
        <f t="shared" si="2"/>
        <v>23</v>
      </c>
      <c r="H59" s="485">
        <f t="shared" si="2"/>
        <v>39</v>
      </c>
      <c r="I59" s="485">
        <f t="shared" si="2"/>
        <v>703</v>
      </c>
      <c r="J59" s="485">
        <f t="shared" si="2"/>
        <v>505</v>
      </c>
      <c r="K59" s="485">
        <f t="shared" si="2"/>
        <v>0</v>
      </c>
      <c r="L59" s="485">
        <f t="shared" si="2"/>
        <v>664</v>
      </c>
      <c r="M59" s="485">
        <f t="shared" si="2"/>
        <v>899</v>
      </c>
      <c r="N59" s="485">
        <f t="shared" si="2"/>
        <v>175</v>
      </c>
      <c r="O59" s="485">
        <f t="shared" si="2"/>
        <v>0</v>
      </c>
      <c r="P59" s="460">
        <v>8</v>
      </c>
    </row>
    <row r="60" spans="1:16" ht="15" customHeight="1">
      <c r="A60" s="97">
        <v>1</v>
      </c>
      <c r="B60" s="20" t="s">
        <v>383</v>
      </c>
      <c r="C60" s="23">
        <v>42</v>
      </c>
      <c r="D60" s="23">
        <v>16</v>
      </c>
      <c r="E60" s="23">
        <v>63</v>
      </c>
      <c r="F60" s="23">
        <v>342</v>
      </c>
      <c r="G60" s="23">
        <v>23</v>
      </c>
      <c r="H60" s="23">
        <v>34</v>
      </c>
      <c r="I60" s="23">
        <v>428</v>
      </c>
      <c r="J60" s="23">
        <v>428</v>
      </c>
      <c r="K60" s="23">
        <v>0</v>
      </c>
      <c r="L60" s="23">
        <v>634</v>
      </c>
      <c r="M60" s="23">
        <v>805</v>
      </c>
      <c r="N60" s="23">
        <v>0</v>
      </c>
      <c r="O60" s="23">
        <v>0</v>
      </c>
      <c r="P60" s="466"/>
    </row>
    <row r="61" spans="1:16" ht="15" customHeight="1">
      <c r="A61" s="97">
        <v>2</v>
      </c>
      <c r="B61" s="20" t="s">
        <v>17</v>
      </c>
      <c r="C61" s="23">
        <v>57</v>
      </c>
      <c r="D61" s="23">
        <v>15</v>
      </c>
      <c r="E61" s="23">
        <v>113</v>
      </c>
      <c r="F61" s="23">
        <v>25</v>
      </c>
      <c r="G61" s="23">
        <v>0</v>
      </c>
      <c r="H61" s="23">
        <v>5</v>
      </c>
      <c r="I61" s="23">
        <v>135</v>
      </c>
      <c r="J61" s="23">
        <v>77</v>
      </c>
      <c r="K61" s="23">
        <v>0</v>
      </c>
      <c r="L61" s="23">
        <v>30</v>
      </c>
      <c r="M61" s="23">
        <v>30</v>
      </c>
      <c r="N61" s="23">
        <v>98</v>
      </c>
      <c r="O61" s="23">
        <v>0</v>
      </c>
      <c r="P61" s="466"/>
    </row>
    <row r="62" spans="1:16" ht="15" customHeight="1">
      <c r="A62" s="97">
        <v>3</v>
      </c>
      <c r="B62" s="100" t="s">
        <v>382</v>
      </c>
      <c r="C62" s="23">
        <v>2</v>
      </c>
      <c r="D62" s="23">
        <v>3</v>
      </c>
      <c r="E62" s="23">
        <v>2</v>
      </c>
      <c r="F62" s="23">
        <v>13</v>
      </c>
      <c r="G62" s="23">
        <v>0</v>
      </c>
      <c r="H62" s="23">
        <v>0</v>
      </c>
      <c r="I62" s="23">
        <v>12</v>
      </c>
      <c r="J62" s="23">
        <v>0</v>
      </c>
      <c r="K62" s="23">
        <v>0</v>
      </c>
      <c r="L62" s="23">
        <v>0</v>
      </c>
      <c r="M62" s="23">
        <v>5</v>
      </c>
      <c r="N62" s="23">
        <v>7</v>
      </c>
      <c r="O62" s="23">
        <v>0</v>
      </c>
      <c r="P62" s="466"/>
    </row>
    <row r="63" spans="1:16" ht="15" customHeight="1">
      <c r="A63" s="97">
        <v>4</v>
      </c>
      <c r="B63" s="100" t="s">
        <v>36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466"/>
    </row>
    <row r="64" spans="1:16" ht="15" customHeight="1">
      <c r="A64" s="97">
        <v>5</v>
      </c>
      <c r="B64" s="100" t="s">
        <v>381</v>
      </c>
      <c r="C64" s="29">
        <v>12</v>
      </c>
      <c r="D64" s="29">
        <v>6</v>
      </c>
      <c r="E64" s="29">
        <v>2</v>
      </c>
      <c r="F64" s="29">
        <v>13</v>
      </c>
      <c r="G64" s="29">
        <v>0</v>
      </c>
      <c r="H64" s="29">
        <v>0</v>
      </c>
      <c r="I64" s="29">
        <v>36</v>
      </c>
      <c r="J64" s="29">
        <v>0</v>
      </c>
      <c r="K64" s="29">
        <v>0</v>
      </c>
      <c r="L64" s="29">
        <v>0</v>
      </c>
      <c r="M64" s="29">
        <v>18</v>
      </c>
      <c r="N64" s="29">
        <v>8</v>
      </c>
      <c r="O64" s="29">
        <v>0</v>
      </c>
      <c r="P64" s="466"/>
    </row>
    <row r="65" spans="1:19" ht="15" customHeight="1">
      <c r="A65" s="97">
        <v>6</v>
      </c>
      <c r="B65" s="100" t="s">
        <v>380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466"/>
    </row>
    <row r="66" spans="1:19" ht="15" customHeight="1">
      <c r="A66" s="97">
        <v>7</v>
      </c>
      <c r="B66" s="100" t="s">
        <v>379</v>
      </c>
      <c r="C66" s="29">
        <v>12</v>
      </c>
      <c r="D66" s="29">
        <v>6</v>
      </c>
      <c r="E66" s="29">
        <v>2</v>
      </c>
      <c r="F66" s="29">
        <v>13</v>
      </c>
      <c r="G66" s="29">
        <v>0</v>
      </c>
      <c r="H66" s="29">
        <v>0</v>
      </c>
      <c r="I66" s="29">
        <v>36</v>
      </c>
      <c r="J66" s="29">
        <v>0</v>
      </c>
      <c r="K66" s="29">
        <v>0</v>
      </c>
      <c r="L66" s="29">
        <v>0</v>
      </c>
      <c r="M66" s="29">
        <v>18</v>
      </c>
      <c r="N66" s="29">
        <v>8</v>
      </c>
      <c r="O66" s="29">
        <v>0</v>
      </c>
      <c r="P66" s="466"/>
    </row>
    <row r="67" spans="1:19" ht="15" customHeight="1">
      <c r="A67" s="97">
        <v>8</v>
      </c>
      <c r="B67" s="100" t="s">
        <v>147</v>
      </c>
      <c r="C67" s="29">
        <v>1</v>
      </c>
      <c r="D67" s="29">
        <v>0</v>
      </c>
      <c r="E67" s="29">
        <v>2</v>
      </c>
      <c r="F67" s="29">
        <v>14</v>
      </c>
      <c r="G67" s="29">
        <v>0</v>
      </c>
      <c r="H67" s="29">
        <v>0</v>
      </c>
      <c r="I67" s="29">
        <v>2</v>
      </c>
      <c r="J67" s="29">
        <v>0</v>
      </c>
      <c r="K67" s="29">
        <v>0</v>
      </c>
      <c r="L67" s="29">
        <v>0</v>
      </c>
      <c r="M67" s="29">
        <v>1</v>
      </c>
      <c r="N67" s="29">
        <v>13</v>
      </c>
      <c r="O67" s="29">
        <v>0</v>
      </c>
      <c r="P67" s="466"/>
    </row>
    <row r="68" spans="1:19" ht="15" customHeight="1">
      <c r="A68" s="97">
        <v>9</v>
      </c>
      <c r="B68" s="100" t="s">
        <v>378</v>
      </c>
      <c r="C68" s="29">
        <v>3</v>
      </c>
      <c r="D68" s="29">
        <v>2</v>
      </c>
      <c r="E68" s="29">
        <v>22</v>
      </c>
      <c r="F68" s="29">
        <v>36</v>
      </c>
      <c r="G68" s="29">
        <v>0</v>
      </c>
      <c r="H68" s="29">
        <v>0</v>
      </c>
      <c r="I68" s="29">
        <v>2</v>
      </c>
      <c r="J68" s="29">
        <v>0</v>
      </c>
      <c r="K68" s="29">
        <v>0</v>
      </c>
      <c r="L68" s="29">
        <v>0</v>
      </c>
      <c r="M68" s="29">
        <v>5</v>
      </c>
      <c r="N68" s="29">
        <v>7</v>
      </c>
      <c r="O68" s="29">
        <v>0</v>
      </c>
      <c r="P68" s="466"/>
    </row>
    <row r="69" spans="1:19" ht="15" customHeight="1">
      <c r="A69" s="97">
        <v>10</v>
      </c>
      <c r="B69" s="100" t="s">
        <v>377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466"/>
    </row>
    <row r="70" spans="1:19" ht="15" customHeight="1">
      <c r="A70" s="97">
        <v>11</v>
      </c>
      <c r="B70" s="100" t="s">
        <v>376</v>
      </c>
      <c r="C70" s="184">
        <v>1</v>
      </c>
      <c r="D70" s="184">
        <v>4</v>
      </c>
      <c r="E70" s="184">
        <v>0</v>
      </c>
      <c r="F70" s="184">
        <v>0</v>
      </c>
      <c r="G70" s="184">
        <v>0</v>
      </c>
      <c r="H70" s="184">
        <v>0</v>
      </c>
      <c r="I70" s="29">
        <v>24</v>
      </c>
      <c r="J70" s="29">
        <v>0</v>
      </c>
      <c r="K70" s="29">
        <v>0</v>
      </c>
      <c r="L70" s="29">
        <v>0</v>
      </c>
      <c r="M70" s="29">
        <v>5</v>
      </c>
      <c r="N70" s="29">
        <v>9</v>
      </c>
      <c r="O70" s="29">
        <v>0</v>
      </c>
      <c r="P70" s="466"/>
      <c r="S70" s="102"/>
    </row>
    <row r="71" spans="1:19" ht="15" customHeight="1">
      <c r="A71" s="97">
        <v>12</v>
      </c>
      <c r="B71" s="100" t="s">
        <v>375</v>
      </c>
      <c r="C71" s="29">
        <v>1</v>
      </c>
      <c r="D71" s="29">
        <v>2</v>
      </c>
      <c r="E71" s="29">
        <v>0</v>
      </c>
      <c r="F71" s="29">
        <v>7</v>
      </c>
      <c r="G71" s="29">
        <v>0</v>
      </c>
      <c r="H71" s="29">
        <v>0</v>
      </c>
      <c r="I71" s="29">
        <v>10</v>
      </c>
      <c r="J71" s="29">
        <v>0</v>
      </c>
      <c r="K71" s="29">
        <v>0</v>
      </c>
      <c r="L71" s="184">
        <v>0</v>
      </c>
      <c r="M71" s="184">
        <v>3</v>
      </c>
      <c r="N71" s="184">
        <v>7</v>
      </c>
      <c r="O71" s="184">
        <v>0</v>
      </c>
      <c r="P71" s="466"/>
    </row>
    <row r="72" spans="1:19" ht="15" customHeight="1">
      <c r="A72" s="97">
        <v>13</v>
      </c>
      <c r="B72" s="100" t="s">
        <v>374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466"/>
    </row>
    <row r="73" spans="1:19" ht="15" customHeight="1">
      <c r="A73" s="97">
        <v>14</v>
      </c>
      <c r="B73" s="100" t="s">
        <v>373</v>
      </c>
      <c r="C73" s="29">
        <v>7</v>
      </c>
      <c r="D73" s="29">
        <v>1</v>
      </c>
      <c r="E73" s="29">
        <v>2</v>
      </c>
      <c r="F73" s="29">
        <v>3</v>
      </c>
      <c r="G73" s="29">
        <v>0</v>
      </c>
      <c r="H73" s="29">
        <v>0</v>
      </c>
      <c r="I73" s="29">
        <v>17</v>
      </c>
      <c r="J73" s="29">
        <v>0</v>
      </c>
      <c r="K73" s="29">
        <v>0</v>
      </c>
      <c r="L73" s="29">
        <v>0</v>
      </c>
      <c r="M73" s="29">
        <v>8</v>
      </c>
      <c r="N73" s="29">
        <v>8</v>
      </c>
      <c r="O73" s="29">
        <v>0</v>
      </c>
      <c r="P73" s="466"/>
    </row>
    <row r="74" spans="1:19" ht="20.25" customHeight="1" thickBot="1">
      <c r="A74" s="97">
        <v>15</v>
      </c>
      <c r="B74" s="98" t="s">
        <v>372</v>
      </c>
      <c r="C74" s="183">
        <v>1</v>
      </c>
      <c r="D74" s="183">
        <v>0</v>
      </c>
      <c r="E74" s="183">
        <v>2</v>
      </c>
      <c r="F74" s="183">
        <v>29</v>
      </c>
      <c r="G74" s="183">
        <v>0</v>
      </c>
      <c r="H74" s="183">
        <v>0</v>
      </c>
      <c r="I74" s="183">
        <v>1</v>
      </c>
      <c r="J74" s="183">
        <v>0</v>
      </c>
      <c r="K74" s="183">
        <v>0</v>
      </c>
      <c r="L74" s="183">
        <v>0</v>
      </c>
      <c r="M74" s="183">
        <v>1</v>
      </c>
      <c r="N74" s="183">
        <v>10</v>
      </c>
      <c r="O74" s="183">
        <v>0</v>
      </c>
      <c r="P74" s="456"/>
    </row>
    <row r="75" spans="1:19" ht="22.5" customHeight="1">
      <c r="A75" s="433" t="s">
        <v>371</v>
      </c>
      <c r="B75" s="434"/>
      <c r="C75" s="457">
        <f t="shared" ref="C75:O75" si="3">SUM(C76:C111)</f>
        <v>597</v>
      </c>
      <c r="D75" s="457">
        <f t="shared" si="3"/>
        <v>331</v>
      </c>
      <c r="E75" s="457">
        <f t="shared" si="3"/>
        <v>855</v>
      </c>
      <c r="F75" s="457">
        <f t="shared" si="3"/>
        <v>908</v>
      </c>
      <c r="G75" s="457">
        <f t="shared" si="3"/>
        <v>137</v>
      </c>
      <c r="H75" s="457">
        <f t="shared" si="3"/>
        <v>651</v>
      </c>
      <c r="I75" s="457">
        <f t="shared" si="3"/>
        <v>281</v>
      </c>
      <c r="J75" s="457">
        <f t="shared" si="3"/>
        <v>9</v>
      </c>
      <c r="K75" s="457">
        <f t="shared" si="3"/>
        <v>335</v>
      </c>
      <c r="L75" s="457">
        <f t="shared" si="3"/>
        <v>966</v>
      </c>
      <c r="M75" s="457">
        <f t="shared" si="3"/>
        <v>730</v>
      </c>
      <c r="N75" s="457">
        <f t="shared" si="3"/>
        <v>3</v>
      </c>
      <c r="O75" s="457">
        <f t="shared" si="3"/>
        <v>3</v>
      </c>
      <c r="P75" s="465">
        <v>4</v>
      </c>
    </row>
    <row r="76" spans="1:19" ht="15" customHeight="1">
      <c r="A76" s="97">
        <v>1</v>
      </c>
      <c r="B76" s="15" t="s">
        <v>370</v>
      </c>
      <c r="C76" s="4">
        <v>226</v>
      </c>
      <c r="D76" s="4">
        <v>175</v>
      </c>
      <c r="E76" s="4">
        <v>810</v>
      </c>
      <c r="F76" s="4">
        <v>467</v>
      </c>
      <c r="G76" s="4">
        <v>25</v>
      </c>
      <c r="H76" s="4">
        <v>94</v>
      </c>
      <c r="I76" s="18">
        <v>252</v>
      </c>
      <c r="J76" s="18">
        <v>9</v>
      </c>
      <c r="K76" s="18">
        <v>335</v>
      </c>
      <c r="L76" s="18">
        <v>966</v>
      </c>
      <c r="M76" s="18">
        <v>730</v>
      </c>
      <c r="N76" s="4">
        <v>3</v>
      </c>
      <c r="O76" s="4">
        <v>3</v>
      </c>
      <c r="P76" s="477"/>
    </row>
    <row r="77" spans="1:19" ht="15" customHeight="1">
      <c r="A77" s="97">
        <v>2</v>
      </c>
      <c r="B77" s="15" t="s">
        <v>369</v>
      </c>
      <c r="C77" s="23">
        <v>27</v>
      </c>
      <c r="D77" s="23">
        <v>4</v>
      </c>
      <c r="E77" s="23">
        <v>0</v>
      </c>
      <c r="F77" s="23">
        <v>0</v>
      </c>
      <c r="G77" s="23">
        <v>2</v>
      </c>
      <c r="H77" s="23">
        <v>25</v>
      </c>
      <c r="I77" s="126">
        <v>0</v>
      </c>
      <c r="J77" s="126">
        <v>0</v>
      </c>
      <c r="K77" s="126">
        <v>0</v>
      </c>
      <c r="L77" s="126">
        <v>0</v>
      </c>
      <c r="M77" s="126">
        <v>0</v>
      </c>
      <c r="N77" s="126">
        <v>0</v>
      </c>
      <c r="O77" s="126">
        <v>0</v>
      </c>
      <c r="P77" s="477"/>
    </row>
    <row r="78" spans="1:19" ht="15" customHeight="1">
      <c r="A78" s="97">
        <v>3</v>
      </c>
      <c r="B78" s="15" t="s">
        <v>368</v>
      </c>
      <c r="C78" s="23">
        <v>12</v>
      </c>
      <c r="D78" s="23">
        <v>4</v>
      </c>
      <c r="E78" s="23">
        <v>0</v>
      </c>
      <c r="F78" s="23">
        <v>2</v>
      </c>
      <c r="G78" s="23">
        <v>2</v>
      </c>
      <c r="H78" s="23">
        <v>9</v>
      </c>
      <c r="I78" s="126">
        <v>0</v>
      </c>
      <c r="J78" s="126">
        <v>0</v>
      </c>
      <c r="K78" s="126">
        <v>0</v>
      </c>
      <c r="L78" s="126">
        <v>0</v>
      </c>
      <c r="M78" s="126">
        <v>0</v>
      </c>
      <c r="N78" s="126">
        <v>0</v>
      </c>
      <c r="O78" s="126">
        <v>0</v>
      </c>
      <c r="P78" s="477"/>
    </row>
    <row r="79" spans="1:19" ht="15" customHeight="1">
      <c r="A79" s="97">
        <v>4</v>
      </c>
      <c r="B79" s="15" t="s">
        <v>367</v>
      </c>
      <c r="C79" s="126">
        <v>33</v>
      </c>
      <c r="D79" s="126">
        <v>8</v>
      </c>
      <c r="E79" s="126">
        <v>0</v>
      </c>
      <c r="F79" s="126">
        <v>62</v>
      </c>
      <c r="G79" s="126">
        <v>33</v>
      </c>
      <c r="H79" s="126">
        <v>11</v>
      </c>
      <c r="I79" s="126">
        <v>0</v>
      </c>
      <c r="J79" s="126">
        <v>0</v>
      </c>
      <c r="K79" s="126">
        <v>0</v>
      </c>
      <c r="L79" s="126">
        <v>0</v>
      </c>
      <c r="M79" s="126">
        <v>0</v>
      </c>
      <c r="N79" s="126">
        <v>0</v>
      </c>
      <c r="O79" s="126">
        <v>0</v>
      </c>
      <c r="P79" s="477"/>
    </row>
    <row r="80" spans="1:19" ht="15" customHeight="1">
      <c r="A80" s="97">
        <v>5</v>
      </c>
      <c r="B80" s="15" t="s">
        <v>366</v>
      </c>
      <c r="C80" s="23">
        <v>21</v>
      </c>
      <c r="D80" s="23">
        <v>3</v>
      </c>
      <c r="E80" s="23">
        <v>0</v>
      </c>
      <c r="F80" s="23">
        <v>50</v>
      </c>
      <c r="G80" s="23">
        <v>3</v>
      </c>
      <c r="H80" s="23">
        <v>22</v>
      </c>
      <c r="I80" s="126">
        <v>0</v>
      </c>
      <c r="J80" s="126">
        <v>0</v>
      </c>
      <c r="K80" s="126">
        <v>0</v>
      </c>
      <c r="L80" s="126">
        <v>0</v>
      </c>
      <c r="M80" s="126">
        <v>0</v>
      </c>
      <c r="N80" s="126">
        <v>0</v>
      </c>
      <c r="O80" s="126">
        <v>0</v>
      </c>
      <c r="P80" s="477"/>
    </row>
    <row r="81" spans="1:17" ht="15" customHeight="1">
      <c r="A81" s="97">
        <v>6</v>
      </c>
      <c r="B81" s="15" t="s">
        <v>365</v>
      </c>
      <c r="C81" s="23">
        <v>7</v>
      </c>
      <c r="D81" s="23">
        <v>0</v>
      </c>
      <c r="E81" s="23">
        <v>0</v>
      </c>
      <c r="F81" s="23">
        <v>0</v>
      </c>
      <c r="G81" s="126">
        <v>0</v>
      </c>
      <c r="H81" s="126">
        <v>4</v>
      </c>
      <c r="I81" s="126">
        <v>0</v>
      </c>
      <c r="J81" s="126">
        <v>0</v>
      </c>
      <c r="K81" s="126">
        <v>0</v>
      </c>
      <c r="L81" s="126">
        <v>0</v>
      </c>
      <c r="M81" s="126">
        <v>0</v>
      </c>
      <c r="N81" s="126">
        <v>0</v>
      </c>
      <c r="O81" s="126">
        <v>0</v>
      </c>
      <c r="P81" s="477"/>
    </row>
    <row r="82" spans="1:17" ht="15" customHeight="1">
      <c r="A82" s="97">
        <v>7</v>
      </c>
      <c r="B82" s="15" t="s">
        <v>364</v>
      </c>
      <c r="C82" s="126">
        <v>5</v>
      </c>
      <c r="D82" s="126">
        <v>0</v>
      </c>
      <c r="E82" s="126">
        <v>0</v>
      </c>
      <c r="F82" s="126">
        <v>0</v>
      </c>
      <c r="G82" s="126">
        <v>0</v>
      </c>
      <c r="H82" s="126">
        <v>0</v>
      </c>
      <c r="I82" s="126">
        <v>0</v>
      </c>
      <c r="J82" s="126">
        <v>0</v>
      </c>
      <c r="K82" s="126">
        <v>0</v>
      </c>
      <c r="L82" s="126">
        <v>0</v>
      </c>
      <c r="M82" s="126">
        <v>0</v>
      </c>
      <c r="N82" s="126">
        <v>0</v>
      </c>
      <c r="O82" s="126">
        <v>0</v>
      </c>
      <c r="P82" s="477"/>
    </row>
    <row r="83" spans="1:17" ht="15" customHeight="1">
      <c r="A83" s="97">
        <v>8</v>
      </c>
      <c r="B83" s="101" t="s">
        <v>363</v>
      </c>
      <c r="C83" s="23">
        <v>5</v>
      </c>
      <c r="D83" s="23">
        <v>0</v>
      </c>
      <c r="E83" s="23">
        <v>0</v>
      </c>
      <c r="F83" s="23">
        <v>0</v>
      </c>
      <c r="G83" s="23">
        <v>0</v>
      </c>
      <c r="H83" s="23">
        <v>8</v>
      </c>
      <c r="I83" s="126">
        <v>0</v>
      </c>
      <c r="J83" s="126">
        <v>0</v>
      </c>
      <c r="K83" s="126">
        <v>0</v>
      </c>
      <c r="L83" s="126">
        <v>0</v>
      </c>
      <c r="M83" s="126">
        <v>0</v>
      </c>
      <c r="N83" s="23">
        <v>0</v>
      </c>
      <c r="O83" s="23">
        <v>0</v>
      </c>
      <c r="P83" s="477"/>
    </row>
    <row r="84" spans="1:17" ht="15" customHeight="1">
      <c r="A84" s="97">
        <v>9</v>
      </c>
      <c r="B84" s="101" t="s">
        <v>362</v>
      </c>
      <c r="C84" s="23">
        <v>24</v>
      </c>
      <c r="D84" s="23">
        <v>23</v>
      </c>
      <c r="E84" s="23">
        <v>0</v>
      </c>
      <c r="F84" s="23">
        <v>65</v>
      </c>
      <c r="G84" s="23">
        <v>10</v>
      </c>
      <c r="H84" s="23">
        <v>52</v>
      </c>
      <c r="I84" s="126">
        <v>29</v>
      </c>
      <c r="J84" s="23">
        <v>0</v>
      </c>
      <c r="K84" s="23">
        <v>0</v>
      </c>
      <c r="L84" s="126">
        <v>0</v>
      </c>
      <c r="M84" s="126">
        <v>0</v>
      </c>
      <c r="N84" s="126">
        <v>0</v>
      </c>
      <c r="O84" s="126">
        <v>0</v>
      </c>
      <c r="P84" s="477"/>
      <c r="Q84" s="71"/>
    </row>
    <row r="85" spans="1:17" ht="15" customHeight="1">
      <c r="A85" s="97">
        <v>10</v>
      </c>
      <c r="B85" s="101" t="s">
        <v>361</v>
      </c>
      <c r="C85" s="23">
        <v>6</v>
      </c>
      <c r="D85" s="23">
        <v>3</v>
      </c>
      <c r="E85" s="23">
        <v>0</v>
      </c>
      <c r="F85" s="23">
        <v>0</v>
      </c>
      <c r="G85" s="23">
        <v>0</v>
      </c>
      <c r="H85" s="23">
        <v>1</v>
      </c>
      <c r="I85" s="126">
        <v>0</v>
      </c>
      <c r="J85" s="126">
        <v>0</v>
      </c>
      <c r="K85" s="126">
        <v>0</v>
      </c>
      <c r="L85" s="126">
        <v>0</v>
      </c>
      <c r="M85" s="126">
        <v>0</v>
      </c>
      <c r="N85" s="126">
        <v>0</v>
      </c>
      <c r="O85" s="126">
        <v>0</v>
      </c>
      <c r="P85" s="477"/>
    </row>
    <row r="86" spans="1:17" ht="15" customHeight="1">
      <c r="A86" s="97">
        <v>11</v>
      </c>
      <c r="B86" s="100" t="s">
        <v>360</v>
      </c>
      <c r="C86" s="23">
        <v>2</v>
      </c>
      <c r="D86" s="23">
        <v>1</v>
      </c>
      <c r="E86" s="23">
        <v>0</v>
      </c>
      <c r="F86" s="23">
        <v>45</v>
      </c>
      <c r="G86" s="23">
        <v>1</v>
      </c>
      <c r="H86" s="23">
        <v>17</v>
      </c>
      <c r="I86" s="126">
        <v>0</v>
      </c>
      <c r="J86" s="126">
        <v>0</v>
      </c>
      <c r="K86" s="182">
        <v>0</v>
      </c>
      <c r="L86" s="182">
        <v>0</v>
      </c>
      <c r="M86" s="126">
        <v>0</v>
      </c>
      <c r="N86" s="126">
        <v>0</v>
      </c>
      <c r="O86" s="126">
        <v>0</v>
      </c>
      <c r="P86" s="477"/>
    </row>
    <row r="87" spans="1:17" ht="15" customHeight="1">
      <c r="A87" s="97">
        <v>12</v>
      </c>
      <c r="B87" s="101" t="s">
        <v>359</v>
      </c>
      <c r="C87" s="23">
        <v>9</v>
      </c>
      <c r="D87" s="23">
        <v>0</v>
      </c>
      <c r="E87" s="23">
        <v>0</v>
      </c>
      <c r="F87" s="23">
        <v>0</v>
      </c>
      <c r="G87" s="23">
        <v>0</v>
      </c>
      <c r="H87" s="23">
        <v>1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126">
        <v>0</v>
      </c>
      <c r="O87" s="126">
        <v>0</v>
      </c>
      <c r="P87" s="477"/>
    </row>
    <row r="88" spans="1:17" ht="15" customHeight="1">
      <c r="A88" s="97">
        <v>13</v>
      </c>
      <c r="B88" s="101" t="s">
        <v>358</v>
      </c>
      <c r="C88" s="180">
        <v>13</v>
      </c>
      <c r="D88" s="180">
        <v>1</v>
      </c>
      <c r="E88" s="180">
        <v>0</v>
      </c>
      <c r="F88" s="180">
        <v>0</v>
      </c>
      <c r="G88" s="180">
        <v>0</v>
      </c>
      <c r="H88" s="180">
        <v>31</v>
      </c>
      <c r="I88" s="181">
        <v>0</v>
      </c>
      <c r="J88" s="181">
        <v>0</v>
      </c>
      <c r="K88" s="181">
        <v>0</v>
      </c>
      <c r="L88" s="181">
        <v>0</v>
      </c>
      <c r="M88" s="181">
        <v>0</v>
      </c>
      <c r="N88" s="126">
        <v>0</v>
      </c>
      <c r="O88" s="126">
        <v>0</v>
      </c>
      <c r="P88" s="477"/>
    </row>
    <row r="89" spans="1:17" ht="15" customHeight="1">
      <c r="A89" s="97">
        <v>14</v>
      </c>
      <c r="B89" s="101" t="s">
        <v>357</v>
      </c>
      <c r="C89" s="23">
        <v>2</v>
      </c>
      <c r="D89" s="23">
        <v>0</v>
      </c>
      <c r="E89" s="23">
        <v>0</v>
      </c>
      <c r="F89" s="23">
        <v>0</v>
      </c>
      <c r="G89" s="23">
        <v>0</v>
      </c>
      <c r="H89" s="23">
        <v>1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126">
        <v>0</v>
      </c>
      <c r="O89" s="126">
        <v>0</v>
      </c>
      <c r="P89" s="477"/>
    </row>
    <row r="90" spans="1:17" ht="15" customHeight="1">
      <c r="A90" s="97">
        <v>15</v>
      </c>
      <c r="B90" s="101" t="s">
        <v>356</v>
      </c>
      <c r="C90" s="23">
        <v>3</v>
      </c>
      <c r="D90" s="23">
        <v>7</v>
      </c>
      <c r="E90" s="23">
        <v>0</v>
      </c>
      <c r="F90" s="23">
        <v>0</v>
      </c>
      <c r="G90" s="23">
        <v>1</v>
      </c>
      <c r="H90" s="23">
        <v>20</v>
      </c>
      <c r="I90" s="126">
        <v>0</v>
      </c>
      <c r="J90" s="126">
        <v>0</v>
      </c>
      <c r="K90" s="126">
        <v>0</v>
      </c>
      <c r="L90" s="126">
        <v>0</v>
      </c>
      <c r="M90" s="126">
        <v>0</v>
      </c>
      <c r="N90" s="23">
        <v>0</v>
      </c>
      <c r="O90" s="126">
        <v>0</v>
      </c>
      <c r="P90" s="477"/>
    </row>
    <row r="91" spans="1:17" ht="15" customHeight="1">
      <c r="A91" s="97">
        <v>16</v>
      </c>
      <c r="B91" s="101" t="s">
        <v>355</v>
      </c>
      <c r="C91" s="23">
        <v>14</v>
      </c>
      <c r="D91" s="23">
        <v>1</v>
      </c>
      <c r="E91" s="23">
        <v>0</v>
      </c>
      <c r="F91" s="23">
        <v>1</v>
      </c>
      <c r="G91" s="126">
        <v>1</v>
      </c>
      <c r="H91" s="126">
        <v>53</v>
      </c>
      <c r="I91" s="126">
        <v>0</v>
      </c>
      <c r="J91" s="126">
        <v>0</v>
      </c>
      <c r="K91" s="126">
        <v>0</v>
      </c>
      <c r="L91" s="126">
        <v>0</v>
      </c>
      <c r="M91" s="126">
        <v>0</v>
      </c>
      <c r="N91" s="126">
        <v>0</v>
      </c>
      <c r="O91" s="126">
        <v>0</v>
      </c>
      <c r="P91" s="477"/>
    </row>
    <row r="92" spans="1:17" ht="15" customHeight="1">
      <c r="A92" s="97">
        <v>17</v>
      </c>
      <c r="B92" s="101" t="s">
        <v>354</v>
      </c>
      <c r="C92" s="23">
        <v>2</v>
      </c>
      <c r="D92" s="23">
        <v>0</v>
      </c>
      <c r="E92" s="23">
        <v>0</v>
      </c>
      <c r="F92" s="23">
        <v>0</v>
      </c>
      <c r="G92" s="126">
        <v>0</v>
      </c>
      <c r="H92" s="126">
        <v>8</v>
      </c>
      <c r="I92" s="126">
        <v>0</v>
      </c>
      <c r="J92" s="126">
        <v>0</v>
      </c>
      <c r="K92" s="126">
        <v>0</v>
      </c>
      <c r="L92" s="126">
        <v>0</v>
      </c>
      <c r="M92" s="126">
        <v>0</v>
      </c>
      <c r="N92" s="126">
        <v>0</v>
      </c>
      <c r="O92" s="126">
        <v>0</v>
      </c>
      <c r="P92" s="477"/>
    </row>
    <row r="93" spans="1:17" ht="15" customHeight="1">
      <c r="A93" s="97">
        <v>18</v>
      </c>
      <c r="B93" s="101" t="s">
        <v>353</v>
      </c>
      <c r="C93" s="23">
        <v>5</v>
      </c>
      <c r="D93" s="23">
        <v>1</v>
      </c>
      <c r="E93" s="23">
        <v>0</v>
      </c>
      <c r="F93" s="23">
        <v>0</v>
      </c>
      <c r="G93" s="126">
        <v>0</v>
      </c>
      <c r="H93" s="126">
        <v>8</v>
      </c>
      <c r="I93" s="126">
        <v>0</v>
      </c>
      <c r="J93" s="126">
        <v>0</v>
      </c>
      <c r="K93" s="23">
        <v>0</v>
      </c>
      <c r="L93" s="23">
        <v>0</v>
      </c>
      <c r="M93" s="23">
        <v>0</v>
      </c>
      <c r="N93" s="126">
        <v>0</v>
      </c>
      <c r="O93" s="126">
        <v>0</v>
      </c>
      <c r="P93" s="477"/>
    </row>
    <row r="94" spans="1:17" ht="15" customHeight="1">
      <c r="A94" s="97">
        <v>19</v>
      </c>
      <c r="B94" s="100" t="s">
        <v>352</v>
      </c>
      <c r="C94" s="23">
        <v>8</v>
      </c>
      <c r="D94" s="23">
        <v>1</v>
      </c>
      <c r="E94" s="23">
        <v>0</v>
      </c>
      <c r="F94" s="23">
        <v>23</v>
      </c>
      <c r="G94" s="23">
        <v>0</v>
      </c>
      <c r="H94" s="23">
        <v>5</v>
      </c>
      <c r="I94" s="126">
        <v>0</v>
      </c>
      <c r="J94" s="126">
        <v>0</v>
      </c>
      <c r="K94" s="126">
        <v>0</v>
      </c>
      <c r="L94" s="126">
        <v>0</v>
      </c>
      <c r="M94" s="126">
        <v>0</v>
      </c>
      <c r="N94" s="126">
        <v>0</v>
      </c>
      <c r="O94" s="126">
        <v>0</v>
      </c>
      <c r="P94" s="477"/>
    </row>
    <row r="95" spans="1:17" ht="15" customHeight="1">
      <c r="A95" s="97">
        <v>20</v>
      </c>
      <c r="B95" s="101" t="s">
        <v>241</v>
      </c>
      <c r="C95" s="23">
        <v>8</v>
      </c>
      <c r="D95" s="23">
        <v>4</v>
      </c>
      <c r="E95" s="23">
        <v>0</v>
      </c>
      <c r="F95" s="23">
        <v>0</v>
      </c>
      <c r="G95" s="23">
        <v>2</v>
      </c>
      <c r="H95" s="23">
        <v>3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126">
        <v>0</v>
      </c>
      <c r="O95" s="126">
        <v>0</v>
      </c>
      <c r="P95" s="477"/>
    </row>
    <row r="96" spans="1:17" ht="15" customHeight="1">
      <c r="A96" s="97">
        <v>21</v>
      </c>
      <c r="B96" s="101" t="s">
        <v>351</v>
      </c>
      <c r="C96" s="126">
        <v>5</v>
      </c>
      <c r="D96" s="126">
        <v>1</v>
      </c>
      <c r="E96" s="126">
        <v>0</v>
      </c>
      <c r="F96" s="126">
        <v>0</v>
      </c>
      <c r="G96" s="126">
        <v>4</v>
      </c>
      <c r="H96" s="126">
        <v>4</v>
      </c>
      <c r="I96" s="126">
        <v>0</v>
      </c>
      <c r="J96" s="126">
        <v>0</v>
      </c>
      <c r="K96" s="126">
        <v>0</v>
      </c>
      <c r="L96" s="126">
        <v>0</v>
      </c>
      <c r="M96" s="126">
        <v>0</v>
      </c>
      <c r="N96" s="126">
        <v>0</v>
      </c>
      <c r="O96" s="126">
        <v>0</v>
      </c>
      <c r="P96" s="477"/>
    </row>
    <row r="97" spans="1:16" ht="15" customHeight="1">
      <c r="A97" s="97">
        <v>22</v>
      </c>
      <c r="B97" s="101" t="s">
        <v>350</v>
      </c>
      <c r="C97" s="23">
        <v>13</v>
      </c>
      <c r="D97" s="23">
        <v>0</v>
      </c>
      <c r="E97" s="23">
        <v>0</v>
      </c>
      <c r="F97" s="23">
        <v>0</v>
      </c>
      <c r="G97" s="23">
        <v>0</v>
      </c>
      <c r="H97" s="23">
        <v>5</v>
      </c>
      <c r="I97" s="23">
        <v>0</v>
      </c>
      <c r="J97" s="23">
        <v>0</v>
      </c>
      <c r="K97" s="23">
        <v>0</v>
      </c>
      <c r="L97" s="23">
        <v>0</v>
      </c>
      <c r="M97" s="126">
        <v>0</v>
      </c>
      <c r="N97" s="126">
        <v>0</v>
      </c>
      <c r="O97" s="126">
        <v>0</v>
      </c>
      <c r="P97" s="477"/>
    </row>
    <row r="98" spans="1:16" ht="15" customHeight="1">
      <c r="A98" s="97">
        <v>23</v>
      </c>
      <c r="B98" s="101" t="s">
        <v>349</v>
      </c>
      <c r="C98" s="23">
        <v>7</v>
      </c>
      <c r="D98" s="23">
        <v>7</v>
      </c>
      <c r="E98" s="23">
        <v>0</v>
      </c>
      <c r="F98" s="23">
        <v>15</v>
      </c>
      <c r="G98" s="23">
        <v>0</v>
      </c>
      <c r="H98" s="23">
        <v>9</v>
      </c>
      <c r="I98" s="126">
        <v>0</v>
      </c>
      <c r="J98" s="126">
        <v>0</v>
      </c>
      <c r="K98" s="126">
        <v>0</v>
      </c>
      <c r="L98" s="126">
        <v>0</v>
      </c>
      <c r="M98" s="126">
        <v>0</v>
      </c>
      <c r="N98" s="126">
        <v>0</v>
      </c>
      <c r="O98" s="126">
        <v>0</v>
      </c>
      <c r="P98" s="477"/>
    </row>
    <row r="99" spans="1:16" ht="15" customHeight="1">
      <c r="A99" s="97">
        <v>24</v>
      </c>
      <c r="B99" s="101" t="s">
        <v>348</v>
      </c>
      <c r="C99" s="23">
        <v>33</v>
      </c>
      <c r="D99" s="23">
        <v>7</v>
      </c>
      <c r="E99" s="23">
        <v>0</v>
      </c>
      <c r="F99" s="23">
        <v>5</v>
      </c>
      <c r="G99" s="23">
        <v>14</v>
      </c>
      <c r="H99" s="23">
        <v>13</v>
      </c>
      <c r="I99" s="126">
        <v>0</v>
      </c>
      <c r="J99" s="126">
        <v>0</v>
      </c>
      <c r="K99" s="126">
        <v>0</v>
      </c>
      <c r="L99" s="126">
        <v>0</v>
      </c>
      <c r="M99" s="126">
        <v>0</v>
      </c>
      <c r="N99" s="126">
        <v>0</v>
      </c>
      <c r="O99" s="126">
        <v>0</v>
      </c>
      <c r="P99" s="477"/>
    </row>
    <row r="100" spans="1:16" ht="15" customHeight="1">
      <c r="A100" s="97">
        <v>25</v>
      </c>
      <c r="B100" s="101" t="s">
        <v>347</v>
      </c>
      <c r="C100" s="180">
        <v>17</v>
      </c>
      <c r="D100" s="180">
        <v>6</v>
      </c>
      <c r="E100" s="180">
        <v>0</v>
      </c>
      <c r="F100" s="180">
        <v>0</v>
      </c>
      <c r="G100" s="180">
        <v>0</v>
      </c>
      <c r="H100" s="180">
        <v>11</v>
      </c>
      <c r="I100" s="180">
        <v>0</v>
      </c>
      <c r="J100" s="180">
        <v>0</v>
      </c>
      <c r="K100" s="180">
        <v>0</v>
      </c>
      <c r="L100" s="126">
        <v>0</v>
      </c>
      <c r="M100" s="126">
        <v>0</v>
      </c>
      <c r="N100" s="126">
        <v>0</v>
      </c>
      <c r="O100" s="126">
        <v>0</v>
      </c>
      <c r="P100" s="477"/>
    </row>
    <row r="101" spans="1:16" ht="15" customHeight="1">
      <c r="A101" s="97">
        <v>26</v>
      </c>
      <c r="B101" s="101" t="s">
        <v>346</v>
      </c>
      <c r="C101" s="23">
        <v>39</v>
      </c>
      <c r="D101" s="23">
        <v>22</v>
      </c>
      <c r="E101" s="23">
        <v>0</v>
      </c>
      <c r="F101" s="23">
        <v>76</v>
      </c>
      <c r="G101" s="23">
        <v>22</v>
      </c>
      <c r="H101" s="23">
        <v>64</v>
      </c>
      <c r="I101" s="126">
        <v>0</v>
      </c>
      <c r="J101" s="23">
        <v>0</v>
      </c>
      <c r="K101" s="23">
        <v>0</v>
      </c>
      <c r="L101" s="126">
        <v>0</v>
      </c>
      <c r="M101" s="126">
        <v>0</v>
      </c>
      <c r="N101" s="126">
        <v>0</v>
      </c>
      <c r="O101" s="126">
        <v>0</v>
      </c>
      <c r="P101" s="477"/>
    </row>
    <row r="102" spans="1:16" ht="15" customHeight="1">
      <c r="A102" s="97">
        <v>27</v>
      </c>
      <c r="B102" s="101" t="s">
        <v>345</v>
      </c>
      <c r="C102" s="126">
        <v>3</v>
      </c>
      <c r="D102" s="126">
        <v>8</v>
      </c>
      <c r="E102" s="126">
        <v>45</v>
      </c>
      <c r="F102" s="126">
        <v>8</v>
      </c>
      <c r="G102" s="126">
        <v>5</v>
      </c>
      <c r="H102" s="126">
        <v>15</v>
      </c>
      <c r="I102" s="126">
        <v>0</v>
      </c>
      <c r="J102" s="126">
        <v>0</v>
      </c>
      <c r="K102" s="126">
        <v>0</v>
      </c>
      <c r="L102" s="126">
        <v>0</v>
      </c>
      <c r="M102" s="126">
        <v>0</v>
      </c>
      <c r="N102" s="126">
        <v>0</v>
      </c>
      <c r="O102" s="126">
        <v>0</v>
      </c>
      <c r="P102" s="477"/>
    </row>
    <row r="103" spans="1:16" ht="15" customHeight="1">
      <c r="A103" s="97">
        <v>28</v>
      </c>
      <c r="B103" s="101" t="s">
        <v>344</v>
      </c>
      <c r="C103" s="177">
        <v>5</v>
      </c>
      <c r="D103" s="177">
        <v>2</v>
      </c>
      <c r="E103" s="177">
        <v>0</v>
      </c>
      <c r="F103" s="177">
        <v>0</v>
      </c>
      <c r="G103" s="177">
        <v>0</v>
      </c>
      <c r="H103" s="177">
        <v>8</v>
      </c>
      <c r="I103" s="177">
        <v>0</v>
      </c>
      <c r="J103" s="177">
        <v>0</v>
      </c>
      <c r="K103" s="177">
        <v>0</v>
      </c>
      <c r="L103" s="177">
        <v>0</v>
      </c>
      <c r="M103" s="126">
        <v>0</v>
      </c>
      <c r="N103" s="126">
        <v>0</v>
      </c>
      <c r="O103" s="126">
        <v>0</v>
      </c>
      <c r="P103" s="477"/>
    </row>
    <row r="104" spans="1:16" ht="15" customHeight="1">
      <c r="A104" s="97">
        <v>29</v>
      </c>
      <c r="B104" s="101" t="s">
        <v>343</v>
      </c>
      <c r="C104" s="23">
        <v>8</v>
      </c>
      <c r="D104" s="23">
        <v>4</v>
      </c>
      <c r="E104" s="23">
        <v>0</v>
      </c>
      <c r="F104" s="23">
        <v>0</v>
      </c>
      <c r="G104" s="23">
        <v>5</v>
      </c>
      <c r="H104" s="23">
        <v>20</v>
      </c>
      <c r="I104" s="126">
        <v>0</v>
      </c>
      <c r="J104" s="126">
        <v>0</v>
      </c>
      <c r="K104" s="126">
        <v>0</v>
      </c>
      <c r="L104" s="126">
        <v>0</v>
      </c>
      <c r="M104" s="126">
        <v>0</v>
      </c>
      <c r="N104" s="126">
        <v>0</v>
      </c>
      <c r="O104" s="126">
        <v>0</v>
      </c>
      <c r="P104" s="477"/>
    </row>
    <row r="105" spans="1:16" ht="15" customHeight="1">
      <c r="A105" s="97">
        <v>30</v>
      </c>
      <c r="B105" s="100" t="s">
        <v>342</v>
      </c>
      <c r="C105" s="179">
        <v>1</v>
      </c>
      <c r="D105" s="179">
        <v>4</v>
      </c>
      <c r="E105" s="179">
        <v>0</v>
      </c>
      <c r="F105" s="179">
        <v>50</v>
      </c>
      <c r="G105" s="178">
        <v>2</v>
      </c>
      <c r="H105" s="178">
        <v>3</v>
      </c>
      <c r="I105" s="178">
        <v>0</v>
      </c>
      <c r="J105" s="178">
        <v>0</v>
      </c>
      <c r="K105" s="178">
        <v>0</v>
      </c>
      <c r="L105" s="178">
        <v>0</v>
      </c>
      <c r="M105" s="126">
        <v>0</v>
      </c>
      <c r="N105" s="126">
        <v>0</v>
      </c>
      <c r="O105" s="126">
        <v>0</v>
      </c>
      <c r="P105" s="477"/>
    </row>
    <row r="106" spans="1:16" ht="15" customHeight="1">
      <c r="A106" s="97">
        <v>31</v>
      </c>
      <c r="B106" s="100" t="s">
        <v>134</v>
      </c>
      <c r="C106" s="23">
        <v>0</v>
      </c>
      <c r="D106" s="23">
        <v>0</v>
      </c>
      <c r="E106" s="23">
        <v>0</v>
      </c>
      <c r="F106" s="23">
        <v>21</v>
      </c>
      <c r="G106" s="23">
        <v>0</v>
      </c>
      <c r="H106" s="23">
        <v>53</v>
      </c>
      <c r="I106" s="126">
        <v>0</v>
      </c>
      <c r="J106" s="126">
        <v>0</v>
      </c>
      <c r="K106" s="126">
        <v>0</v>
      </c>
      <c r="L106" s="126">
        <v>0</v>
      </c>
      <c r="M106" s="126">
        <v>0</v>
      </c>
      <c r="N106" s="126">
        <v>0</v>
      </c>
      <c r="O106" s="126">
        <v>0</v>
      </c>
      <c r="P106" s="477"/>
    </row>
    <row r="107" spans="1:16" ht="15" customHeight="1">
      <c r="A107" s="97">
        <v>32</v>
      </c>
      <c r="B107" s="101" t="s">
        <v>341</v>
      </c>
      <c r="C107" s="177">
        <v>8</v>
      </c>
      <c r="D107" s="177">
        <v>11</v>
      </c>
      <c r="E107" s="177">
        <v>0</v>
      </c>
      <c r="F107" s="177">
        <v>0</v>
      </c>
      <c r="G107" s="177">
        <v>0</v>
      </c>
      <c r="H107" s="177">
        <v>19</v>
      </c>
      <c r="I107" s="126">
        <v>0</v>
      </c>
      <c r="J107" s="126">
        <v>0</v>
      </c>
      <c r="K107" s="126">
        <v>0</v>
      </c>
      <c r="L107" s="126">
        <v>0</v>
      </c>
      <c r="M107" s="126">
        <v>0</v>
      </c>
      <c r="N107" s="126">
        <v>0</v>
      </c>
      <c r="O107" s="126">
        <v>0</v>
      </c>
      <c r="P107" s="477"/>
    </row>
    <row r="108" spans="1:16" ht="15" customHeight="1">
      <c r="A108" s="97">
        <v>33</v>
      </c>
      <c r="B108" s="101" t="s">
        <v>340</v>
      </c>
      <c r="C108" s="23">
        <v>3</v>
      </c>
      <c r="D108" s="23">
        <v>7</v>
      </c>
      <c r="E108" s="23">
        <v>0</v>
      </c>
      <c r="F108" s="23">
        <v>0</v>
      </c>
      <c r="G108" s="23">
        <v>1</v>
      </c>
      <c r="H108" s="23">
        <v>20</v>
      </c>
      <c r="I108" s="126">
        <v>0</v>
      </c>
      <c r="J108" s="126">
        <v>0</v>
      </c>
      <c r="K108" s="126">
        <v>0</v>
      </c>
      <c r="L108" s="126">
        <v>0</v>
      </c>
      <c r="M108" s="126">
        <v>0</v>
      </c>
      <c r="N108" s="126">
        <v>0</v>
      </c>
      <c r="O108" s="23">
        <v>0</v>
      </c>
      <c r="P108" s="477"/>
    </row>
    <row r="109" spans="1:16" ht="15" customHeight="1">
      <c r="A109" s="97">
        <v>34</v>
      </c>
      <c r="B109" s="101" t="s">
        <v>339</v>
      </c>
      <c r="C109" s="23">
        <v>12</v>
      </c>
      <c r="D109" s="23">
        <v>6</v>
      </c>
      <c r="E109" s="23">
        <v>0</v>
      </c>
      <c r="F109" s="23">
        <v>18</v>
      </c>
      <c r="G109" s="23">
        <v>4</v>
      </c>
      <c r="H109" s="23">
        <v>7</v>
      </c>
      <c r="I109" s="126">
        <v>0</v>
      </c>
      <c r="J109" s="126">
        <v>0</v>
      </c>
      <c r="K109" s="126">
        <v>0</v>
      </c>
      <c r="L109" s="126">
        <v>0</v>
      </c>
      <c r="M109" s="126">
        <v>0</v>
      </c>
      <c r="N109" s="126">
        <v>0</v>
      </c>
      <c r="O109" s="126">
        <v>0</v>
      </c>
      <c r="P109" s="477"/>
    </row>
    <row r="110" spans="1:16" ht="15" customHeight="1">
      <c r="A110" s="97">
        <v>35</v>
      </c>
      <c r="B110" s="101" t="s">
        <v>338</v>
      </c>
      <c r="C110" s="23">
        <v>0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477"/>
    </row>
    <row r="111" spans="1:16" ht="15" customHeight="1" thickBot="1">
      <c r="A111" s="99">
        <v>36</v>
      </c>
      <c r="B111" s="176" t="s">
        <v>337</v>
      </c>
      <c r="C111" s="51">
        <v>11</v>
      </c>
      <c r="D111" s="51">
        <v>10</v>
      </c>
      <c r="E111" s="51">
        <v>0</v>
      </c>
      <c r="F111" s="51">
        <v>0</v>
      </c>
      <c r="G111" s="51">
        <v>0</v>
      </c>
      <c r="H111" s="51">
        <v>27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77"/>
    </row>
    <row r="112" spans="1:16" ht="29.25" customHeight="1">
      <c r="A112" s="433" t="s">
        <v>336</v>
      </c>
      <c r="B112" s="434"/>
      <c r="C112" s="457">
        <f t="shared" ref="C112:O112" si="4">SUM(C113:C120)</f>
        <v>114</v>
      </c>
      <c r="D112" s="457">
        <f t="shared" si="4"/>
        <v>90</v>
      </c>
      <c r="E112" s="457">
        <f t="shared" si="4"/>
        <v>0</v>
      </c>
      <c r="F112" s="457">
        <f t="shared" si="4"/>
        <v>0</v>
      </c>
      <c r="G112" s="457">
        <f t="shared" si="4"/>
        <v>66</v>
      </c>
      <c r="H112" s="457">
        <f t="shared" si="4"/>
        <v>166</v>
      </c>
      <c r="I112" s="457">
        <f t="shared" si="4"/>
        <v>14</v>
      </c>
      <c r="J112" s="457">
        <f t="shared" si="4"/>
        <v>16</v>
      </c>
      <c r="K112" s="457">
        <f t="shared" si="4"/>
        <v>1</v>
      </c>
      <c r="L112" s="457">
        <f t="shared" si="4"/>
        <v>291</v>
      </c>
      <c r="M112" s="457">
        <f t="shared" si="4"/>
        <v>227</v>
      </c>
      <c r="N112" s="457">
        <f t="shared" si="4"/>
        <v>0</v>
      </c>
      <c r="O112" s="457">
        <f t="shared" si="4"/>
        <v>0</v>
      </c>
      <c r="P112" s="467">
        <v>4</v>
      </c>
    </row>
    <row r="113" spans="1:16" ht="15" customHeight="1">
      <c r="A113" s="97">
        <v>1</v>
      </c>
      <c r="B113" s="19" t="s">
        <v>335</v>
      </c>
      <c r="C113" s="23">
        <v>18</v>
      </c>
      <c r="D113" s="23">
        <v>15</v>
      </c>
      <c r="E113" s="23">
        <v>0</v>
      </c>
      <c r="F113" s="23">
        <v>0</v>
      </c>
      <c r="G113" s="23">
        <v>11</v>
      </c>
      <c r="H113" s="23">
        <v>21</v>
      </c>
      <c r="I113" s="126">
        <v>2</v>
      </c>
      <c r="J113" s="126">
        <v>2</v>
      </c>
      <c r="K113" s="126">
        <v>0</v>
      </c>
      <c r="L113" s="126">
        <v>0</v>
      </c>
      <c r="M113" s="126">
        <v>0</v>
      </c>
      <c r="N113" s="23">
        <v>0</v>
      </c>
      <c r="O113" s="23">
        <v>0</v>
      </c>
      <c r="P113" s="462"/>
    </row>
    <row r="114" spans="1:16" ht="15" customHeight="1">
      <c r="A114" s="97">
        <v>2</v>
      </c>
      <c r="B114" s="19" t="s">
        <v>334</v>
      </c>
      <c r="C114" s="23">
        <v>21</v>
      </c>
      <c r="D114" s="23">
        <v>17</v>
      </c>
      <c r="E114" s="23">
        <v>0</v>
      </c>
      <c r="F114" s="23">
        <v>0</v>
      </c>
      <c r="G114" s="23">
        <v>8</v>
      </c>
      <c r="H114" s="23">
        <v>27</v>
      </c>
      <c r="I114" s="23">
        <v>3</v>
      </c>
      <c r="J114" s="23">
        <v>3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462"/>
    </row>
    <row r="115" spans="1:16" ht="15" customHeight="1">
      <c r="A115" s="97">
        <v>3</v>
      </c>
      <c r="B115" s="19" t="s">
        <v>333</v>
      </c>
      <c r="C115" s="23">
        <v>17</v>
      </c>
      <c r="D115" s="23">
        <v>13</v>
      </c>
      <c r="E115" s="23">
        <v>0</v>
      </c>
      <c r="F115" s="23">
        <v>0</v>
      </c>
      <c r="G115" s="23">
        <v>12</v>
      </c>
      <c r="H115" s="23">
        <v>35</v>
      </c>
      <c r="I115" s="23">
        <v>2</v>
      </c>
      <c r="J115" s="23">
        <v>2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462"/>
    </row>
    <row r="116" spans="1:16" ht="15" customHeight="1">
      <c r="A116" s="97">
        <v>4</v>
      </c>
      <c r="B116" s="19" t="s">
        <v>332</v>
      </c>
      <c r="C116" s="23">
        <v>28</v>
      </c>
      <c r="D116" s="23">
        <v>23</v>
      </c>
      <c r="E116" s="23">
        <v>0</v>
      </c>
      <c r="F116" s="23">
        <v>0</v>
      </c>
      <c r="G116" s="23">
        <v>27</v>
      </c>
      <c r="H116" s="23">
        <v>46</v>
      </c>
      <c r="I116" s="23">
        <v>7</v>
      </c>
      <c r="J116" s="23">
        <v>7</v>
      </c>
      <c r="K116" s="23">
        <v>1</v>
      </c>
      <c r="L116" s="23">
        <v>291</v>
      </c>
      <c r="M116" s="23">
        <v>227</v>
      </c>
      <c r="N116" s="23">
        <v>0</v>
      </c>
      <c r="O116" s="23">
        <v>0</v>
      </c>
      <c r="P116" s="462"/>
    </row>
    <row r="117" spans="1:16" ht="15" customHeight="1">
      <c r="A117" s="97">
        <v>5</v>
      </c>
      <c r="B117" s="19" t="s">
        <v>331</v>
      </c>
      <c r="C117" s="23">
        <v>3</v>
      </c>
      <c r="D117" s="23">
        <v>2</v>
      </c>
      <c r="E117" s="23">
        <v>0</v>
      </c>
      <c r="F117" s="23">
        <v>0</v>
      </c>
      <c r="G117" s="23">
        <v>1</v>
      </c>
      <c r="H117" s="22">
        <v>4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3">
        <v>0</v>
      </c>
      <c r="P117" s="462"/>
    </row>
    <row r="118" spans="1:16" ht="15" customHeight="1">
      <c r="A118" s="97">
        <v>6</v>
      </c>
      <c r="B118" s="19" t="s">
        <v>330</v>
      </c>
      <c r="C118" s="23">
        <v>25</v>
      </c>
      <c r="D118" s="23">
        <v>19</v>
      </c>
      <c r="E118" s="23">
        <v>0</v>
      </c>
      <c r="F118" s="23">
        <v>0</v>
      </c>
      <c r="G118" s="23">
        <v>5</v>
      </c>
      <c r="H118" s="22">
        <v>30</v>
      </c>
      <c r="I118" s="22">
        <v>0</v>
      </c>
      <c r="J118" s="22">
        <v>2</v>
      </c>
      <c r="K118" s="22">
        <v>0</v>
      </c>
      <c r="L118" s="22">
        <v>0</v>
      </c>
      <c r="M118" s="22">
        <v>0</v>
      </c>
      <c r="N118" s="22">
        <v>0</v>
      </c>
      <c r="O118" s="23">
        <v>0</v>
      </c>
      <c r="P118" s="462"/>
    </row>
    <row r="119" spans="1:16" ht="15" customHeight="1">
      <c r="A119" s="97">
        <v>7</v>
      </c>
      <c r="B119" s="19" t="s">
        <v>329</v>
      </c>
      <c r="C119" s="23">
        <v>2</v>
      </c>
      <c r="D119" s="23">
        <v>1</v>
      </c>
      <c r="E119" s="23">
        <v>0</v>
      </c>
      <c r="F119" s="23">
        <v>0</v>
      </c>
      <c r="G119" s="23">
        <v>1</v>
      </c>
      <c r="H119" s="22">
        <v>2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3">
        <v>0</v>
      </c>
      <c r="P119" s="462"/>
    </row>
    <row r="120" spans="1:16" ht="15.75" customHeight="1" thickBot="1">
      <c r="A120" s="96">
        <v>8</v>
      </c>
      <c r="B120" s="21" t="s">
        <v>328</v>
      </c>
      <c r="C120" s="175">
        <v>0</v>
      </c>
      <c r="D120" s="175">
        <v>0</v>
      </c>
      <c r="E120" s="175">
        <v>0</v>
      </c>
      <c r="F120" s="175">
        <v>0</v>
      </c>
      <c r="G120" s="175">
        <v>1</v>
      </c>
      <c r="H120" s="175">
        <v>1</v>
      </c>
      <c r="I120" s="175">
        <v>0</v>
      </c>
      <c r="J120" s="175">
        <v>0</v>
      </c>
      <c r="K120" s="175">
        <v>0</v>
      </c>
      <c r="L120" s="175">
        <v>0</v>
      </c>
      <c r="M120" s="175">
        <v>0</v>
      </c>
      <c r="N120" s="175">
        <v>0</v>
      </c>
      <c r="O120" s="175">
        <v>0</v>
      </c>
      <c r="P120" s="464"/>
    </row>
    <row r="121" spans="1:16" ht="23.25" customHeight="1">
      <c r="A121" s="433" t="s">
        <v>327</v>
      </c>
      <c r="B121" s="434"/>
      <c r="C121" s="485">
        <f t="shared" ref="C121:O121" si="5">SUM(C122:C128)</f>
        <v>562</v>
      </c>
      <c r="D121" s="485">
        <f t="shared" si="5"/>
        <v>343</v>
      </c>
      <c r="E121" s="485">
        <f t="shared" si="5"/>
        <v>321</v>
      </c>
      <c r="F121" s="485">
        <f t="shared" si="5"/>
        <v>241</v>
      </c>
      <c r="G121" s="485">
        <f t="shared" si="5"/>
        <v>70</v>
      </c>
      <c r="H121" s="485">
        <f t="shared" si="5"/>
        <v>112</v>
      </c>
      <c r="I121" s="485">
        <f t="shared" si="5"/>
        <v>63</v>
      </c>
      <c r="J121" s="485">
        <f t="shared" si="5"/>
        <v>145</v>
      </c>
      <c r="K121" s="485">
        <f t="shared" si="5"/>
        <v>47</v>
      </c>
      <c r="L121" s="485">
        <f t="shared" si="5"/>
        <v>220</v>
      </c>
      <c r="M121" s="485">
        <f t="shared" si="5"/>
        <v>257</v>
      </c>
      <c r="N121" s="485">
        <f t="shared" si="5"/>
        <v>73</v>
      </c>
      <c r="O121" s="32">
        <f t="shared" si="5"/>
        <v>2</v>
      </c>
      <c r="P121" s="470">
        <v>3</v>
      </c>
    </row>
    <row r="122" spans="1:16" ht="15.75" customHeight="1">
      <c r="A122" s="97">
        <v>1</v>
      </c>
      <c r="B122" s="100" t="s">
        <v>326</v>
      </c>
      <c r="C122" s="174">
        <v>475</v>
      </c>
      <c r="D122" s="174">
        <v>301</v>
      </c>
      <c r="E122" s="28">
        <v>261</v>
      </c>
      <c r="F122" s="174">
        <v>182</v>
      </c>
      <c r="G122" s="174">
        <v>51</v>
      </c>
      <c r="H122" s="174">
        <v>52</v>
      </c>
      <c r="I122" s="174">
        <v>27</v>
      </c>
      <c r="J122" s="174">
        <v>106</v>
      </c>
      <c r="K122" s="174">
        <v>47</v>
      </c>
      <c r="L122" s="174">
        <v>220</v>
      </c>
      <c r="M122" s="174">
        <v>257</v>
      </c>
      <c r="N122" s="174">
        <v>0</v>
      </c>
      <c r="O122" s="174">
        <v>2</v>
      </c>
      <c r="P122" s="459"/>
    </row>
    <row r="123" spans="1:16" ht="15.75" customHeight="1">
      <c r="A123" s="97">
        <v>2</v>
      </c>
      <c r="B123" s="100" t="s">
        <v>325</v>
      </c>
      <c r="C123" s="174">
        <v>1</v>
      </c>
      <c r="D123" s="174">
        <v>3</v>
      </c>
      <c r="E123" s="28">
        <v>0</v>
      </c>
      <c r="F123" s="174">
        <v>3</v>
      </c>
      <c r="G123" s="174">
        <v>0</v>
      </c>
      <c r="H123" s="174">
        <v>1</v>
      </c>
      <c r="I123" s="174">
        <v>0</v>
      </c>
      <c r="J123" s="174">
        <v>2</v>
      </c>
      <c r="K123" s="174">
        <v>0</v>
      </c>
      <c r="L123" s="174">
        <v>0</v>
      </c>
      <c r="M123" s="174">
        <v>0</v>
      </c>
      <c r="N123" s="174">
        <v>12</v>
      </c>
      <c r="O123" s="174">
        <v>0</v>
      </c>
      <c r="P123" s="459"/>
    </row>
    <row r="124" spans="1:16" ht="15.75" customHeight="1">
      <c r="A124" s="97">
        <v>3</v>
      </c>
      <c r="B124" s="20" t="s">
        <v>324</v>
      </c>
      <c r="C124" s="174">
        <v>13</v>
      </c>
      <c r="D124" s="174">
        <v>6</v>
      </c>
      <c r="E124" s="28">
        <v>14</v>
      </c>
      <c r="F124" s="174">
        <v>11</v>
      </c>
      <c r="G124" s="174">
        <v>4</v>
      </c>
      <c r="H124" s="174">
        <v>7</v>
      </c>
      <c r="I124" s="174">
        <v>2</v>
      </c>
      <c r="J124" s="174">
        <v>14</v>
      </c>
      <c r="K124" s="174">
        <v>0</v>
      </c>
      <c r="L124" s="174">
        <v>0</v>
      </c>
      <c r="M124" s="174">
        <v>0</v>
      </c>
      <c r="N124" s="174">
        <v>12</v>
      </c>
      <c r="O124" s="174">
        <v>0</v>
      </c>
      <c r="P124" s="459"/>
    </row>
    <row r="125" spans="1:16" ht="15.75" customHeight="1">
      <c r="A125" s="97">
        <v>4</v>
      </c>
      <c r="B125" s="100" t="s">
        <v>323</v>
      </c>
      <c r="C125" s="174">
        <v>9</v>
      </c>
      <c r="D125" s="174">
        <v>5</v>
      </c>
      <c r="E125" s="28">
        <v>15</v>
      </c>
      <c r="F125" s="174">
        <v>7</v>
      </c>
      <c r="G125" s="174">
        <v>2</v>
      </c>
      <c r="H125" s="174">
        <v>6</v>
      </c>
      <c r="I125" s="174">
        <v>8</v>
      </c>
      <c r="J125" s="174">
        <v>7</v>
      </c>
      <c r="K125" s="174">
        <v>0</v>
      </c>
      <c r="L125" s="174">
        <v>0</v>
      </c>
      <c r="M125" s="174">
        <v>0</v>
      </c>
      <c r="N125" s="174">
        <v>12</v>
      </c>
      <c r="O125" s="174">
        <v>0</v>
      </c>
      <c r="P125" s="459"/>
    </row>
    <row r="126" spans="1:16" ht="15.75" customHeight="1">
      <c r="A126" s="97">
        <v>5</v>
      </c>
      <c r="B126" s="100" t="s">
        <v>322</v>
      </c>
      <c r="C126" s="174">
        <v>34</v>
      </c>
      <c r="D126" s="174">
        <v>13</v>
      </c>
      <c r="E126" s="28">
        <v>17</v>
      </c>
      <c r="F126" s="174">
        <v>21</v>
      </c>
      <c r="G126" s="174">
        <v>7</v>
      </c>
      <c r="H126" s="174">
        <v>17</v>
      </c>
      <c r="I126" s="174">
        <v>4</v>
      </c>
      <c r="J126" s="174">
        <v>4</v>
      </c>
      <c r="K126" s="174">
        <v>0</v>
      </c>
      <c r="L126" s="174">
        <v>0</v>
      </c>
      <c r="M126" s="174">
        <v>0</v>
      </c>
      <c r="N126" s="174">
        <v>13</v>
      </c>
      <c r="O126" s="174">
        <v>0</v>
      </c>
      <c r="P126" s="459"/>
    </row>
    <row r="127" spans="1:16" ht="15.75" customHeight="1">
      <c r="A127" s="97">
        <v>6</v>
      </c>
      <c r="B127" s="20" t="s">
        <v>321</v>
      </c>
      <c r="C127" s="170">
        <v>11</v>
      </c>
      <c r="D127" s="174">
        <v>8</v>
      </c>
      <c r="E127" s="28">
        <v>9</v>
      </c>
      <c r="F127" s="174">
        <v>8</v>
      </c>
      <c r="G127" s="174">
        <v>3</v>
      </c>
      <c r="H127" s="174">
        <v>14</v>
      </c>
      <c r="I127" s="174">
        <v>9</v>
      </c>
      <c r="J127" s="174">
        <v>4</v>
      </c>
      <c r="K127" s="174">
        <v>0</v>
      </c>
      <c r="L127" s="174">
        <v>0</v>
      </c>
      <c r="M127" s="174">
        <v>0</v>
      </c>
      <c r="N127" s="174">
        <v>12</v>
      </c>
      <c r="O127" s="174">
        <v>0</v>
      </c>
      <c r="P127" s="459"/>
    </row>
    <row r="128" spans="1:16" ht="19.5" customHeight="1" thickBot="1">
      <c r="A128" s="96">
        <v>7</v>
      </c>
      <c r="B128" s="173" t="s">
        <v>320</v>
      </c>
      <c r="C128" s="170">
        <v>19</v>
      </c>
      <c r="D128" s="172">
        <v>7</v>
      </c>
      <c r="E128" s="171">
        <v>5</v>
      </c>
      <c r="F128" s="170">
        <v>9</v>
      </c>
      <c r="G128" s="170">
        <v>3</v>
      </c>
      <c r="H128" s="170">
        <v>15</v>
      </c>
      <c r="I128" s="170">
        <v>13</v>
      </c>
      <c r="J128" s="170">
        <v>8</v>
      </c>
      <c r="K128" s="170">
        <v>0</v>
      </c>
      <c r="L128" s="170">
        <v>0</v>
      </c>
      <c r="M128" s="170">
        <v>0</v>
      </c>
      <c r="N128" s="170">
        <v>12</v>
      </c>
      <c r="O128" s="170">
        <v>0</v>
      </c>
      <c r="P128" s="471"/>
    </row>
    <row r="129" spans="1:16" ht="25.5" customHeight="1">
      <c r="A129" s="433" t="s">
        <v>319</v>
      </c>
      <c r="B129" s="434"/>
      <c r="C129" s="485">
        <f t="shared" ref="C129:O129" si="6">SUM(C130:C150)</f>
        <v>41</v>
      </c>
      <c r="D129" s="485">
        <f t="shared" si="6"/>
        <v>1</v>
      </c>
      <c r="E129" s="485">
        <f t="shared" si="6"/>
        <v>433</v>
      </c>
      <c r="F129" s="485">
        <f t="shared" si="6"/>
        <v>398</v>
      </c>
      <c r="G129" s="485">
        <f t="shared" si="6"/>
        <v>182</v>
      </c>
      <c r="H129" s="485">
        <f t="shared" si="6"/>
        <v>25</v>
      </c>
      <c r="I129" s="485">
        <f t="shared" si="6"/>
        <v>196</v>
      </c>
      <c r="J129" s="485">
        <f t="shared" si="6"/>
        <v>0</v>
      </c>
      <c r="K129" s="485">
        <f t="shared" si="6"/>
        <v>233</v>
      </c>
      <c r="L129" s="485">
        <f t="shared" si="6"/>
        <v>672</v>
      </c>
      <c r="M129" s="485">
        <f t="shared" si="6"/>
        <v>90</v>
      </c>
      <c r="N129" s="485">
        <f t="shared" si="6"/>
        <v>0</v>
      </c>
      <c r="O129" s="485">
        <f t="shared" si="6"/>
        <v>0</v>
      </c>
      <c r="P129" s="476">
        <v>3</v>
      </c>
    </row>
    <row r="130" spans="1:16" ht="15" customHeight="1">
      <c r="A130" s="97">
        <v>1</v>
      </c>
      <c r="B130" s="15" t="s">
        <v>318</v>
      </c>
      <c r="C130" s="29">
        <v>10</v>
      </c>
      <c r="D130" s="29">
        <v>0</v>
      </c>
      <c r="E130" s="29">
        <v>385</v>
      </c>
      <c r="F130" s="29">
        <v>237</v>
      </c>
      <c r="G130" s="29">
        <v>182</v>
      </c>
      <c r="H130" s="29">
        <v>1</v>
      </c>
      <c r="I130" s="49">
        <v>196</v>
      </c>
      <c r="J130" s="49">
        <v>0</v>
      </c>
      <c r="K130" s="49">
        <v>233</v>
      </c>
      <c r="L130" s="49">
        <v>672</v>
      </c>
      <c r="M130" s="49">
        <v>90</v>
      </c>
      <c r="N130" s="29">
        <v>0</v>
      </c>
      <c r="O130" s="29">
        <v>0</v>
      </c>
      <c r="P130" s="474"/>
    </row>
    <row r="131" spans="1:16" ht="15" customHeight="1">
      <c r="A131" s="34">
        <v>2</v>
      </c>
      <c r="B131" s="15" t="s">
        <v>317</v>
      </c>
      <c r="C131" s="29">
        <v>1</v>
      </c>
      <c r="D131" s="29">
        <v>0</v>
      </c>
      <c r="E131" s="29">
        <v>7</v>
      </c>
      <c r="F131" s="29">
        <v>0</v>
      </c>
      <c r="G131" s="29">
        <v>0</v>
      </c>
      <c r="H131" s="168">
        <v>1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0</v>
      </c>
      <c r="O131" s="29">
        <v>0</v>
      </c>
      <c r="P131" s="474"/>
    </row>
    <row r="132" spans="1:16" ht="15" customHeight="1">
      <c r="A132" s="97">
        <v>3</v>
      </c>
      <c r="B132" s="15" t="s">
        <v>316</v>
      </c>
      <c r="C132" s="29">
        <v>1</v>
      </c>
      <c r="D132" s="29">
        <v>0</v>
      </c>
      <c r="E132" s="29">
        <v>1</v>
      </c>
      <c r="F132" s="29">
        <v>0</v>
      </c>
      <c r="G132" s="29">
        <v>0</v>
      </c>
      <c r="H132" s="168">
        <v>1</v>
      </c>
      <c r="I132" s="29">
        <v>0</v>
      </c>
      <c r="J132" s="29">
        <v>0</v>
      </c>
      <c r="K132" s="29">
        <v>0</v>
      </c>
      <c r="L132" s="29">
        <v>0</v>
      </c>
      <c r="M132" s="29">
        <v>0</v>
      </c>
      <c r="N132" s="29">
        <v>0</v>
      </c>
      <c r="O132" s="29">
        <v>0</v>
      </c>
      <c r="P132" s="474"/>
    </row>
    <row r="133" spans="1:16" ht="15" customHeight="1">
      <c r="A133" s="34">
        <v>4</v>
      </c>
      <c r="B133" s="15" t="s">
        <v>315</v>
      </c>
      <c r="C133" s="168">
        <v>6</v>
      </c>
      <c r="D133" s="29">
        <v>0</v>
      </c>
      <c r="E133" s="29">
        <v>7</v>
      </c>
      <c r="F133" s="29">
        <v>0</v>
      </c>
      <c r="G133" s="29">
        <v>0</v>
      </c>
      <c r="H133" s="168">
        <v>6</v>
      </c>
      <c r="I133" s="29">
        <v>0</v>
      </c>
      <c r="J133" s="29">
        <v>0</v>
      </c>
      <c r="K133" s="29">
        <v>0</v>
      </c>
      <c r="L133" s="29">
        <v>0</v>
      </c>
      <c r="M133" s="29">
        <v>0</v>
      </c>
      <c r="N133" s="29">
        <v>0</v>
      </c>
      <c r="O133" s="29">
        <v>0</v>
      </c>
      <c r="P133" s="474"/>
    </row>
    <row r="134" spans="1:16" ht="15" customHeight="1">
      <c r="A134" s="97">
        <v>5</v>
      </c>
      <c r="B134" s="16" t="s">
        <v>314</v>
      </c>
      <c r="C134" s="168">
        <v>0</v>
      </c>
      <c r="D134" s="29">
        <v>0</v>
      </c>
      <c r="E134" s="29">
        <v>0</v>
      </c>
      <c r="F134" s="29">
        <v>0</v>
      </c>
      <c r="G134" s="29">
        <v>0</v>
      </c>
      <c r="H134" s="169">
        <v>0</v>
      </c>
      <c r="I134" s="49">
        <v>0</v>
      </c>
      <c r="J134" s="49">
        <v>0</v>
      </c>
      <c r="K134" s="49">
        <v>0</v>
      </c>
      <c r="L134" s="49">
        <v>0</v>
      </c>
      <c r="M134" s="49">
        <v>0</v>
      </c>
      <c r="N134" s="49">
        <v>0</v>
      </c>
      <c r="O134" s="49">
        <v>0</v>
      </c>
      <c r="P134" s="474"/>
    </row>
    <row r="135" spans="1:16" ht="15" customHeight="1">
      <c r="A135" s="34">
        <v>6</v>
      </c>
      <c r="B135" s="16" t="s">
        <v>313</v>
      </c>
      <c r="C135" s="168">
        <v>8</v>
      </c>
      <c r="D135" s="29">
        <v>0</v>
      </c>
      <c r="E135" s="29">
        <v>8</v>
      </c>
      <c r="F135" s="29">
        <v>31</v>
      </c>
      <c r="G135" s="29">
        <v>0</v>
      </c>
      <c r="H135" s="168">
        <v>2</v>
      </c>
      <c r="I135" s="29">
        <v>0</v>
      </c>
      <c r="J135" s="29">
        <v>0</v>
      </c>
      <c r="K135" s="29">
        <v>0</v>
      </c>
      <c r="L135" s="29">
        <v>0</v>
      </c>
      <c r="M135" s="29">
        <v>0</v>
      </c>
      <c r="N135" s="29">
        <v>0</v>
      </c>
      <c r="O135" s="29">
        <v>0</v>
      </c>
      <c r="P135" s="474"/>
    </row>
    <row r="136" spans="1:16" ht="15" customHeight="1">
      <c r="A136" s="97">
        <v>7</v>
      </c>
      <c r="B136" s="16" t="s">
        <v>312</v>
      </c>
      <c r="C136" s="168">
        <v>5</v>
      </c>
      <c r="D136" s="29">
        <v>0</v>
      </c>
      <c r="E136" s="29">
        <v>0</v>
      </c>
      <c r="F136" s="29">
        <v>0</v>
      </c>
      <c r="G136" s="29">
        <v>0</v>
      </c>
      <c r="H136" s="168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474"/>
    </row>
    <row r="137" spans="1:16" ht="15" customHeight="1">
      <c r="A137" s="34">
        <v>8</v>
      </c>
      <c r="B137" s="16" t="s">
        <v>311</v>
      </c>
      <c r="C137" s="168">
        <v>3</v>
      </c>
      <c r="D137" s="29">
        <v>1</v>
      </c>
      <c r="E137" s="29">
        <v>15</v>
      </c>
      <c r="F137" s="29">
        <v>81</v>
      </c>
      <c r="G137" s="29">
        <v>0</v>
      </c>
      <c r="H137" s="168">
        <v>11</v>
      </c>
      <c r="I137" s="29">
        <v>0</v>
      </c>
      <c r="J137" s="29">
        <v>0</v>
      </c>
      <c r="K137" s="29">
        <v>0</v>
      </c>
      <c r="L137" s="29">
        <v>0</v>
      </c>
      <c r="M137" s="29">
        <v>0</v>
      </c>
      <c r="N137" s="29">
        <v>0</v>
      </c>
      <c r="O137" s="29">
        <v>0</v>
      </c>
      <c r="P137" s="474"/>
    </row>
    <row r="138" spans="1:16" ht="15" customHeight="1">
      <c r="A138" s="97">
        <v>9</v>
      </c>
      <c r="B138" s="16" t="s">
        <v>19</v>
      </c>
      <c r="C138" s="168">
        <v>0</v>
      </c>
      <c r="D138" s="29">
        <v>0</v>
      </c>
      <c r="E138" s="29">
        <v>1</v>
      </c>
      <c r="F138" s="29">
        <v>0</v>
      </c>
      <c r="G138" s="29">
        <v>0</v>
      </c>
      <c r="H138" s="168">
        <v>1</v>
      </c>
      <c r="I138" s="29">
        <v>0</v>
      </c>
      <c r="J138" s="29">
        <v>0</v>
      </c>
      <c r="K138" s="29">
        <v>0</v>
      </c>
      <c r="L138" s="29">
        <v>0</v>
      </c>
      <c r="M138" s="29">
        <v>0</v>
      </c>
      <c r="N138" s="29">
        <v>0</v>
      </c>
      <c r="O138" s="29">
        <v>0</v>
      </c>
      <c r="P138" s="474"/>
    </row>
    <row r="139" spans="1:16" ht="15" customHeight="1">
      <c r="A139" s="34">
        <v>10</v>
      </c>
      <c r="B139" s="15" t="s">
        <v>310</v>
      </c>
      <c r="C139" s="167">
        <v>1</v>
      </c>
      <c r="D139" s="48">
        <v>0</v>
      </c>
      <c r="E139" s="48">
        <v>1</v>
      </c>
      <c r="F139" s="48">
        <v>0</v>
      </c>
      <c r="G139" s="48">
        <v>0</v>
      </c>
      <c r="H139" s="167">
        <v>0</v>
      </c>
      <c r="I139" s="48">
        <v>0</v>
      </c>
      <c r="J139" s="48">
        <v>0</v>
      </c>
      <c r="K139" s="48">
        <v>0</v>
      </c>
      <c r="L139" s="48">
        <v>0</v>
      </c>
      <c r="M139" s="48">
        <v>0</v>
      </c>
      <c r="N139" s="48">
        <v>0</v>
      </c>
      <c r="O139" s="48">
        <v>0</v>
      </c>
      <c r="P139" s="474"/>
    </row>
    <row r="140" spans="1:16" ht="15" customHeight="1">
      <c r="A140" s="97">
        <v>11</v>
      </c>
      <c r="B140" s="15" t="s">
        <v>309</v>
      </c>
      <c r="C140" s="167">
        <v>0</v>
      </c>
      <c r="D140" s="48">
        <v>0</v>
      </c>
      <c r="E140" s="48">
        <v>0</v>
      </c>
      <c r="F140" s="48">
        <v>0</v>
      </c>
      <c r="G140" s="48">
        <v>0</v>
      </c>
      <c r="H140" s="167">
        <v>0</v>
      </c>
      <c r="I140" s="48">
        <v>0</v>
      </c>
      <c r="J140" s="48">
        <v>0</v>
      </c>
      <c r="K140" s="48">
        <v>0</v>
      </c>
      <c r="L140" s="48">
        <v>0</v>
      </c>
      <c r="M140" s="48">
        <v>0</v>
      </c>
      <c r="N140" s="48">
        <v>0</v>
      </c>
      <c r="O140" s="48">
        <v>0</v>
      </c>
      <c r="P140" s="474"/>
    </row>
    <row r="141" spans="1:16" ht="15" customHeight="1">
      <c r="A141" s="34">
        <v>12</v>
      </c>
      <c r="B141" s="15" t="s">
        <v>308</v>
      </c>
      <c r="C141" s="167">
        <v>1</v>
      </c>
      <c r="D141" s="48">
        <v>0</v>
      </c>
      <c r="E141" s="48">
        <v>0</v>
      </c>
      <c r="F141" s="48">
        <v>0</v>
      </c>
      <c r="G141" s="48">
        <v>0</v>
      </c>
      <c r="H141" s="167">
        <v>0</v>
      </c>
      <c r="I141" s="48">
        <v>0</v>
      </c>
      <c r="J141" s="48">
        <v>0</v>
      </c>
      <c r="K141" s="48">
        <v>0</v>
      </c>
      <c r="L141" s="48">
        <v>0</v>
      </c>
      <c r="M141" s="48">
        <v>0</v>
      </c>
      <c r="N141" s="48">
        <v>0</v>
      </c>
      <c r="O141" s="48">
        <v>0</v>
      </c>
      <c r="P141" s="474"/>
    </row>
    <row r="142" spans="1:16" ht="15" customHeight="1">
      <c r="A142" s="97">
        <v>13</v>
      </c>
      <c r="B142" s="15" t="s">
        <v>307</v>
      </c>
      <c r="C142" s="167">
        <v>1</v>
      </c>
      <c r="D142" s="48">
        <v>0</v>
      </c>
      <c r="E142" s="48">
        <v>1</v>
      </c>
      <c r="F142" s="48">
        <v>0</v>
      </c>
      <c r="G142" s="48">
        <v>0</v>
      </c>
      <c r="H142" s="167">
        <v>0</v>
      </c>
      <c r="I142" s="48">
        <v>0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74"/>
    </row>
    <row r="143" spans="1:16" ht="15" customHeight="1">
      <c r="A143" s="34">
        <v>14</v>
      </c>
      <c r="B143" s="15" t="s">
        <v>306</v>
      </c>
      <c r="C143" s="48">
        <v>0</v>
      </c>
      <c r="D143" s="48">
        <v>0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74"/>
    </row>
    <row r="144" spans="1:16" ht="15" customHeight="1">
      <c r="A144" s="97">
        <v>15</v>
      </c>
      <c r="B144" s="15" t="s">
        <v>305</v>
      </c>
      <c r="C144" s="48">
        <v>0</v>
      </c>
      <c r="D144" s="48">
        <v>0</v>
      </c>
      <c r="E144" s="48">
        <v>0</v>
      </c>
      <c r="F144" s="48">
        <v>23</v>
      </c>
      <c r="G144" s="48">
        <v>0</v>
      </c>
      <c r="H144" s="48">
        <v>1</v>
      </c>
      <c r="I144" s="48">
        <v>0</v>
      </c>
      <c r="J144" s="48">
        <v>0</v>
      </c>
      <c r="K144" s="48">
        <v>0</v>
      </c>
      <c r="L144" s="48">
        <v>0</v>
      </c>
      <c r="M144" s="48">
        <v>0</v>
      </c>
      <c r="N144" s="48">
        <v>0</v>
      </c>
      <c r="O144" s="48">
        <v>0</v>
      </c>
      <c r="P144" s="474"/>
    </row>
    <row r="145" spans="1:16" ht="15" customHeight="1">
      <c r="A145" s="34">
        <v>16</v>
      </c>
      <c r="B145" s="15" t="s">
        <v>304</v>
      </c>
      <c r="C145" s="48">
        <v>0</v>
      </c>
      <c r="D145" s="48">
        <v>0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48">
        <v>0</v>
      </c>
      <c r="P145" s="474"/>
    </row>
    <row r="146" spans="1:16" ht="15" customHeight="1">
      <c r="A146" s="97">
        <v>17</v>
      </c>
      <c r="B146" s="15" t="s">
        <v>303</v>
      </c>
      <c r="C146" s="48">
        <v>0</v>
      </c>
      <c r="D146" s="48">
        <v>0</v>
      </c>
      <c r="E146" s="48">
        <v>0</v>
      </c>
      <c r="F146" s="48">
        <v>0</v>
      </c>
      <c r="G146" s="48">
        <v>0</v>
      </c>
      <c r="H146" s="48">
        <v>0</v>
      </c>
      <c r="I146" s="48">
        <v>0</v>
      </c>
      <c r="J146" s="48">
        <v>0</v>
      </c>
      <c r="K146" s="48">
        <v>0</v>
      </c>
      <c r="L146" s="48">
        <v>0</v>
      </c>
      <c r="M146" s="48">
        <v>0</v>
      </c>
      <c r="N146" s="48">
        <v>0</v>
      </c>
      <c r="O146" s="48">
        <v>0</v>
      </c>
      <c r="P146" s="474"/>
    </row>
    <row r="147" spans="1:16" ht="15" customHeight="1">
      <c r="A147" s="34">
        <v>18</v>
      </c>
      <c r="B147" s="15" t="s">
        <v>302</v>
      </c>
      <c r="C147" s="48">
        <v>0</v>
      </c>
      <c r="D147" s="48">
        <v>0</v>
      </c>
      <c r="E147" s="48">
        <v>1</v>
      </c>
      <c r="F147" s="48">
        <v>0</v>
      </c>
      <c r="G147" s="48">
        <v>0</v>
      </c>
      <c r="H147" s="48">
        <v>0</v>
      </c>
      <c r="I147" s="48">
        <v>0</v>
      </c>
      <c r="J147" s="48">
        <v>0</v>
      </c>
      <c r="K147" s="48">
        <v>0</v>
      </c>
      <c r="L147" s="48">
        <v>0</v>
      </c>
      <c r="M147" s="48">
        <v>0</v>
      </c>
      <c r="N147" s="48">
        <v>0</v>
      </c>
      <c r="O147" s="48">
        <v>0</v>
      </c>
      <c r="P147" s="474"/>
    </row>
    <row r="148" spans="1:16" ht="15" customHeight="1">
      <c r="A148" s="97">
        <v>19</v>
      </c>
      <c r="B148" s="15" t="s">
        <v>301</v>
      </c>
      <c r="C148" s="48">
        <v>0</v>
      </c>
      <c r="D148" s="48">
        <v>0</v>
      </c>
      <c r="E148" s="48">
        <v>0</v>
      </c>
      <c r="F148" s="48">
        <v>0</v>
      </c>
      <c r="G148" s="48">
        <v>0</v>
      </c>
      <c r="H148" s="48">
        <v>0</v>
      </c>
      <c r="I148" s="48">
        <v>0</v>
      </c>
      <c r="J148" s="48">
        <v>0</v>
      </c>
      <c r="K148" s="48">
        <v>0</v>
      </c>
      <c r="L148" s="48">
        <v>0</v>
      </c>
      <c r="M148" s="48">
        <v>0</v>
      </c>
      <c r="N148" s="48">
        <v>0</v>
      </c>
      <c r="O148" s="48">
        <v>0</v>
      </c>
      <c r="P148" s="474"/>
    </row>
    <row r="149" spans="1:16" ht="15" customHeight="1">
      <c r="A149" s="34">
        <v>20</v>
      </c>
      <c r="B149" s="15" t="s">
        <v>300</v>
      </c>
      <c r="C149" s="48">
        <v>4</v>
      </c>
      <c r="D149" s="48">
        <v>0</v>
      </c>
      <c r="E149" s="48">
        <v>6</v>
      </c>
      <c r="F149" s="48">
        <v>26</v>
      </c>
      <c r="G149" s="48">
        <v>0</v>
      </c>
      <c r="H149" s="48">
        <v>1</v>
      </c>
      <c r="I149" s="48">
        <v>0</v>
      </c>
      <c r="J149" s="48">
        <v>0</v>
      </c>
      <c r="K149" s="48">
        <v>0</v>
      </c>
      <c r="L149" s="48">
        <v>0</v>
      </c>
      <c r="M149" s="48">
        <v>0</v>
      </c>
      <c r="N149" s="48">
        <v>0</v>
      </c>
      <c r="O149" s="48">
        <v>0</v>
      </c>
      <c r="P149" s="474"/>
    </row>
    <row r="150" spans="1:16" ht="15.75" customHeight="1">
      <c r="A150" s="481">
        <v>21</v>
      </c>
      <c r="B150" s="484" t="s">
        <v>299</v>
      </c>
      <c r="C150" s="473">
        <v>0</v>
      </c>
      <c r="D150" s="473">
        <v>0</v>
      </c>
      <c r="E150" s="473">
        <v>0</v>
      </c>
      <c r="F150" s="473">
        <v>0</v>
      </c>
      <c r="G150" s="473">
        <v>0</v>
      </c>
      <c r="H150" s="473">
        <v>0</v>
      </c>
      <c r="I150" s="473">
        <v>0</v>
      </c>
      <c r="J150" s="473">
        <v>0</v>
      </c>
      <c r="K150" s="473">
        <v>0</v>
      </c>
      <c r="L150" s="473">
        <v>0</v>
      </c>
      <c r="M150" s="473">
        <v>0</v>
      </c>
      <c r="N150" s="473">
        <v>0</v>
      </c>
      <c r="O150" s="473">
        <v>0</v>
      </c>
      <c r="P150" s="468"/>
    </row>
    <row r="151" spans="1:16">
      <c r="A151" s="478"/>
      <c r="B151" s="478" t="s">
        <v>621</v>
      </c>
      <c r="C151" s="478">
        <f>C129+C121+C112+C75+C59+C19+C5</f>
        <v>1740</v>
      </c>
      <c r="D151" s="478">
        <f>D129+D121+D112+D75+D59+D19+D5</f>
        <v>1005</v>
      </c>
      <c r="E151" s="478">
        <f>E129+E121+E112+E75+E59+E19+E5</f>
        <v>12363</v>
      </c>
      <c r="F151" s="478">
        <f>F129+F121+F112+F75+F59+F19+F5</f>
        <v>2266</v>
      </c>
      <c r="G151" s="478">
        <f>G129+G121+G112+G75+G59+G19+G5</f>
        <v>543</v>
      </c>
      <c r="H151" s="478">
        <f>H129+H121+H112+H75+H59+H19+H5</f>
        <v>1319</v>
      </c>
      <c r="I151" s="478">
        <f>I129+I121+I112+I75+I59+I19+I5</f>
        <v>3191</v>
      </c>
      <c r="J151" s="478">
        <f>J129+J121+J112+J75+J59+J19+J5</f>
        <v>1307</v>
      </c>
      <c r="K151" s="478">
        <f>K129+K121+K112+K75+K59+K19+K5</f>
        <v>1670</v>
      </c>
      <c r="L151" s="478">
        <f>L129+L121+L112+L75+L59+L19+L5</f>
        <v>3873</v>
      </c>
      <c r="M151" s="478">
        <f>M129+M121+M112+M75+M59+M19+M5</f>
        <v>2990</v>
      </c>
      <c r="N151" s="478">
        <f>N129+N121+N112+N75+N59+N19+N5</f>
        <v>303</v>
      </c>
      <c r="O151" s="478">
        <f>O129+O121+O112+O75+O59+O19+O5</f>
        <v>5</v>
      </c>
      <c r="P151" s="458">
        <f>P129+P121+P112+P75+P59+P19+P5</f>
        <v>31</v>
      </c>
    </row>
  </sheetData>
  <mergeCells count="15">
    <mergeCell ref="A1:P1"/>
    <mergeCell ref="A2:P2"/>
    <mergeCell ref="A59:B59"/>
    <mergeCell ref="A112:B112"/>
    <mergeCell ref="P5:P18"/>
    <mergeCell ref="P75:P111"/>
    <mergeCell ref="P19:P58"/>
    <mergeCell ref="A121:B121"/>
    <mergeCell ref="A75:B75"/>
    <mergeCell ref="A129:B129"/>
    <mergeCell ref="A19:B19"/>
    <mergeCell ref="P121:P128"/>
    <mergeCell ref="P59:P74"/>
    <mergeCell ref="P129:P150"/>
    <mergeCell ref="P112:P120"/>
  </mergeCells>
  <pageMargins left="0.25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 2-րդ եռամսյակ</vt:lpstr>
      <vt:lpstr>Արագածոտն</vt:lpstr>
      <vt:lpstr>Արարատ</vt:lpstr>
      <vt:lpstr>Արմավիր</vt:lpstr>
      <vt:lpstr>Գեղարքունիք</vt:lpstr>
      <vt:lpstr>Լոռի</vt:lpstr>
      <vt:lpstr>Շիրակ</vt:lpstr>
      <vt:lpstr>Կոտայք</vt:lpstr>
      <vt:lpstr>Սյունիք</vt:lpstr>
      <vt:lpstr>Վայոց ձոր</vt:lpstr>
      <vt:lpstr>Տավուշ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Smbat Ghahramanyan</dc:creator>
  <cp:keywords>https:/mul2-aragatsotn.gov.am/tasks/739/oneclick/dzevachapELtsarayutyun1.xlsx?token=47486c1e2a7f82e56b1ffe53343ff397</cp:keywords>
  <cp:lastModifiedBy>Angela Piloyan</cp:lastModifiedBy>
  <cp:lastPrinted>2023-11-01T12:39:19Z</cp:lastPrinted>
  <dcterms:created xsi:type="dcterms:W3CDTF">2021-04-19T10:45:16Z</dcterms:created>
  <dcterms:modified xsi:type="dcterms:W3CDTF">2025-01-20T07:32:40Z</dcterms:modified>
</cp:coreProperties>
</file>