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P33" s="1"/>
  <c r="H20"/>
  <c r="G20"/>
  <c r="I19"/>
  <c r="P32" s="1"/>
  <c r="H19"/>
  <c r="G19"/>
  <c r="I18"/>
  <c r="P31" s="1"/>
  <c r="H18"/>
  <c r="G18"/>
  <c r="I17"/>
  <c r="P30" s="1"/>
  <c r="H17"/>
  <c r="D17" s="1"/>
  <c r="G17"/>
  <c r="I16"/>
  <c r="P29" s="1"/>
  <c r="H16"/>
  <c r="G16"/>
  <c r="I15"/>
  <c r="P28" s="1"/>
  <c r="H15"/>
  <c r="G15"/>
  <c r="I14"/>
  <c r="P27" s="1"/>
  <c r="H14"/>
  <c r="G14"/>
  <c r="I13"/>
  <c r="P26" s="1"/>
  <c r="H13"/>
  <c r="G13"/>
  <c r="I12"/>
  <c r="P25" s="1"/>
  <c r="H12"/>
  <c r="G12"/>
  <c r="I11"/>
  <c r="P24" s="1"/>
  <c r="H11"/>
  <c r="G11"/>
  <c r="I10"/>
  <c r="P23" s="1"/>
  <c r="H10"/>
  <c r="G10"/>
  <c r="D18" l="1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<sst xmlns="http://schemas.openxmlformats.org/spreadsheetml/2006/main" count="578" uniqueCount="147">
  <si>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</si>
  <si>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</si>
  <si>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</si>
  <si>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</si>
  <si>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</si>
  <si>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</si>
  <si>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</si>
  <si>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</si>
  <si>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</si>
  <si>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</si>
  <si>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</si>
  <si>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</si>
  <si>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</si>
  <si>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</si>
  <si>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</si>
  <si>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</si>
  <si>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</si>
  <si>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</si>
  <si>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</si>
  <si>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</si>
  <si>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</si>
  <si>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</si>
  <si>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</si>
  <si>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</si>
  <si>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</si>
  <si>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</si>
  <si>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</si>
  <si>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</si>
  <si>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</si>
  <si>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</si>
  <si>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</si>
  <si>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</si>
  <si>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</si>
  <si>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</si>
  <si>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</si>
  <si>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</si>
  <si>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</si>
  <si>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</si>
  <si>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</si>
  <si>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</si>
  <si>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</si>
  <si>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</si>
  <si>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</si>
  <si>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</si>
  <si>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</si>
  <si>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</si>
  <si>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</si>
  <si>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</si>
  <si>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</si>
  <si>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</si>
  <si>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</si>
  <si>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</si>
  <si>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</si>
  <si>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</si>
  <si>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</si>
  <si>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</si>
  <si>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</si>
  <si>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</si>
  <si>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</si>
  <si>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</si>
  <si>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</si>
  <si>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</si>
  <si>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</si>
  <si>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</si>
  <si>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</si>
  <si>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</si>
  <si>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</si>
  <si>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</si>
  <si>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</si>
  <si>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</si>
  <si>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</si>
  <si>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</si>
  <si>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</si>
  <si>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</si>
  <si>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</si>
  <si>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</si>
  <si>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</si>
  <si>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</si>
  <si>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</si>
  <si>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</si>
  <si>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</si>
  <si>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</si>
  <si>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</si>
  <si>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</si>
  <si>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</si>
  <si>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</si>
  <si>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</si>
  <si>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</si>
  <si>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</si>
  <si>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</si>
  <si>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</si>
  <si>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</si>
  <si>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</si>
  <si>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</si>
  <si>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</si>
  <si>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</si>
  <si>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</si>
  <si>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</si>
  <si>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</si>
  <si>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</si>
  <si>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</si>
  <si>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</si>
  <si>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</si>
  <si>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</si>
  <si>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</si>
  <si>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</si>
  <si>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</si>
  <si>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</si>
  <si>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</si>
  <si>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</si>
  <si>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</si>
  <si>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</si>
  <si>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</si>
  <si>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</si>
  <si>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</si>
  <si>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</si>
  <si>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</si>
  <si>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</si>
  <si>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</si>
  <si>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</si>
  <si>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</si>
  <si>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</si>
  <si>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</si>
  <si>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</si>
  <si>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</si>
  <si>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</si>
  <si>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</si>
  <si>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</si>
  <si>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</si>
  <si>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</si>
  <si>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</si>
  <si>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</si>
  <si>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</si>
  <si>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</si>
  <si>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</si>
  <si>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</si>
  <si>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</si>
  <si>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</si>
  <si>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</si>
  <si>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</si>
  <si>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</si>
  <si>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</si>
  <si>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</si>
  <si>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</si>
  <si>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</si>
  <si>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 մարզի համայնքների  բյուջեների ծախսերի վերաբերյալ
(ըստ ծախսերի գործառնական  դասակարգման)  31 մարտի   2025  թվականի դրությամբ</t>
  </si>
  <si>
    <t>ՀՀ Լոռու մարզի համայնքների  բյուջեների ծախսերի վերաբերյալ
(ըստ ծախսերի տնտեսագիտական դասակարգման)  31 մարտի   2025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</si>
</sst>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48"/>
  <sheetViews>
    <sheetView zoomScale="94" zoomScaleNormal="94" workbookViewId="0">
      <selection activeCell="G8" sqref="G8:H8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146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9120726.6079999991</v>
      </c>
      <c r="D11" s="13">
        <f>F11+H11-BB11</f>
        <v>601966.82380000001</v>
      </c>
      <c r="E11" s="13">
        <f>I11+K11+M11+AE11+AG11+AK11+AO11+AS11</f>
        <v>5285335.5999999996</v>
      </c>
      <c r="F11" s="13">
        <f>J11+L11+N11+AF11+AH11+AL11+AP11+AT11</f>
        <v>716856.45880000002</v>
      </c>
      <c r="G11" s="13">
        <f>AY11+BC11+BE11+BG11+BI11+BK11+BM11+AU11+BO11</f>
        <v>3835391.0079999994</v>
      </c>
      <c r="H11" s="13">
        <f>AZ11+BD11+BF11+BH11+BJ11+BL11+BN11+AV11+BP11</f>
        <v>-114889.63500000001</v>
      </c>
      <c r="I11" s="57">
        <v>643250</v>
      </c>
      <c r="J11" s="57">
        <v>98054.062000000005</v>
      </c>
      <c r="K11" s="57">
        <v>0</v>
      </c>
      <c r="L11" s="57">
        <v>0</v>
      </c>
      <c r="M11" s="57">
        <v>816743.5</v>
      </c>
      <c r="N11" s="57">
        <v>100731.4553</v>
      </c>
      <c r="O11" s="57">
        <v>147385</v>
      </c>
      <c r="P11" s="57">
        <v>41718.574000000001</v>
      </c>
      <c r="Q11" s="57">
        <v>123919.9</v>
      </c>
      <c r="R11" s="57">
        <v>38404.008300000001</v>
      </c>
      <c r="S11" s="57">
        <v>12142</v>
      </c>
      <c r="T11" s="57">
        <v>1463.6880000000001</v>
      </c>
      <c r="U11" s="57">
        <v>5600</v>
      </c>
      <c r="V11" s="57">
        <v>221.58</v>
      </c>
      <c r="W11" s="57">
        <v>265960.59999999998</v>
      </c>
      <c r="X11" s="57">
        <v>11282.3</v>
      </c>
      <c r="Y11" s="57">
        <v>235610.6</v>
      </c>
      <c r="Z11" s="57">
        <v>6105</v>
      </c>
      <c r="AA11" s="57">
        <v>179850</v>
      </c>
      <c r="AB11" s="57">
        <v>0</v>
      </c>
      <c r="AC11" s="57">
        <v>41050</v>
      </c>
      <c r="AD11" s="57">
        <v>6311.3429999999998</v>
      </c>
      <c r="AE11" s="57">
        <v>0</v>
      </c>
      <c r="AF11" s="57">
        <v>0</v>
      </c>
      <c r="AG11" s="57">
        <v>2665135.5</v>
      </c>
      <c r="AH11" s="57">
        <v>498024.44130000001</v>
      </c>
      <c r="AI11" s="57">
        <v>2665135.5</v>
      </c>
      <c r="AJ11" s="57">
        <v>498024.44130000001</v>
      </c>
      <c r="AK11" s="57">
        <v>160554</v>
      </c>
      <c r="AL11" s="57">
        <v>10554</v>
      </c>
      <c r="AM11" s="57">
        <v>10554</v>
      </c>
      <c r="AN11" s="57">
        <v>10554</v>
      </c>
      <c r="AO11" s="57">
        <v>56025</v>
      </c>
      <c r="AP11" s="57">
        <v>2885</v>
      </c>
      <c r="AQ11" s="57">
        <v>943627.6</v>
      </c>
      <c r="AR11" s="57">
        <v>6607.5002000000004</v>
      </c>
      <c r="AS11" s="57">
        <v>943627.6</v>
      </c>
      <c r="AT11" s="57">
        <v>6607.5002000000004</v>
      </c>
      <c r="AU11" s="57">
        <v>0</v>
      </c>
      <c r="AV11" s="57">
        <v>0</v>
      </c>
      <c r="AW11" s="57">
        <v>885921.6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6104781.2079999996</v>
      </c>
      <c r="BD11" s="57">
        <v>182871.89499999999</v>
      </c>
      <c r="BE11" s="57">
        <v>1086870</v>
      </c>
      <c r="BF11" s="57">
        <v>6900</v>
      </c>
      <c r="BG11" s="57">
        <v>0</v>
      </c>
      <c r="BH11" s="57">
        <v>0</v>
      </c>
      <c r="BI11" s="57">
        <v>-43946.9</v>
      </c>
      <c r="BJ11" s="57">
        <v>-8903.2189999999991</v>
      </c>
      <c r="BK11" s="57">
        <v>-3312313.3</v>
      </c>
      <c r="BL11" s="57">
        <v>-295758.31099999999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137693.83059999999</v>
      </c>
      <c r="D12" s="13">
        <f t="shared" ref="D12:D21" si="1">F12+H12-BB12</f>
        <v>42048.5046</v>
      </c>
      <c r="E12" s="13">
        <f t="shared" ref="E12:E21" si="2">I12+K12+M12+AE12+AG12+AK12+AO12+AS12</f>
        <v>72098.2</v>
      </c>
      <c r="F12" s="13">
        <f t="shared" ref="F12:F21" si="3">J12+L12+N12+AF12+AH12+AL12+AP12+AT12</f>
        <v>10295.3806</v>
      </c>
      <c r="G12" s="13">
        <f t="shared" ref="G12:G21" si="4">AY12+BC12+BE12+BG12+BI12+BK12+BM12+AU12+BO12</f>
        <v>65595.630600000004</v>
      </c>
      <c r="H12" s="13">
        <f t="shared" ref="H12:H21" si="5">AZ12+BD12+BF12+BH12+BJ12+BL12+BN12+AV12+BP12</f>
        <v>31753.124</v>
      </c>
      <c r="I12" s="57">
        <v>31050</v>
      </c>
      <c r="J12" s="57">
        <v>6516.09</v>
      </c>
      <c r="K12" s="57">
        <v>0</v>
      </c>
      <c r="L12" s="57">
        <v>0</v>
      </c>
      <c r="M12" s="57">
        <v>19490</v>
      </c>
      <c r="N12" s="57">
        <v>1931.0367000000001</v>
      </c>
      <c r="O12" s="57">
        <v>2750</v>
      </c>
      <c r="P12" s="57">
        <v>531.88170000000002</v>
      </c>
      <c r="Q12" s="57">
        <v>1300</v>
      </c>
      <c r="R12" s="57">
        <v>245</v>
      </c>
      <c r="S12" s="57">
        <v>160</v>
      </c>
      <c r="T12" s="57">
        <v>31.5</v>
      </c>
      <c r="U12" s="57">
        <v>220</v>
      </c>
      <c r="V12" s="57">
        <v>18</v>
      </c>
      <c r="W12" s="57">
        <v>5570</v>
      </c>
      <c r="X12" s="57">
        <v>232.72499999999999</v>
      </c>
      <c r="Y12" s="57">
        <v>4850</v>
      </c>
      <c r="Z12" s="57">
        <v>135.125</v>
      </c>
      <c r="AA12" s="57">
        <v>100</v>
      </c>
      <c r="AB12" s="57">
        <v>12</v>
      </c>
      <c r="AC12" s="57">
        <v>7850</v>
      </c>
      <c r="AD12" s="57">
        <v>690.43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12000</v>
      </c>
      <c r="AL12" s="57">
        <v>1810.2538999999999</v>
      </c>
      <c r="AM12" s="57">
        <v>12000</v>
      </c>
      <c r="AN12" s="57">
        <v>1810.2538999999999</v>
      </c>
      <c r="AO12" s="57">
        <v>0</v>
      </c>
      <c r="AP12" s="57">
        <v>0</v>
      </c>
      <c r="AQ12" s="57">
        <v>9558.2000000000007</v>
      </c>
      <c r="AR12" s="57">
        <v>38</v>
      </c>
      <c r="AS12" s="57">
        <v>9558.2000000000007</v>
      </c>
      <c r="AT12" s="57">
        <v>38</v>
      </c>
      <c r="AU12" s="57">
        <v>0</v>
      </c>
      <c r="AV12" s="57">
        <v>0</v>
      </c>
      <c r="AW12" s="57">
        <v>8758.2000000000007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61835.630599999997</v>
      </c>
      <c r="BD12" s="57">
        <v>31053.124</v>
      </c>
      <c r="BE12" s="57">
        <v>3760</v>
      </c>
      <c r="BF12" s="57">
        <v>700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133597.31630000001</v>
      </c>
      <c r="D13" s="13">
        <f t="shared" si="1"/>
        <v>8637.4855000000007</v>
      </c>
      <c r="E13" s="13">
        <f t="shared" si="2"/>
        <v>65496.4</v>
      </c>
      <c r="F13" s="13">
        <f t="shared" si="3"/>
        <v>8637.4855000000007</v>
      </c>
      <c r="G13" s="13">
        <f t="shared" si="4"/>
        <v>79100.916299999997</v>
      </c>
      <c r="H13" s="13">
        <f t="shared" si="5"/>
        <v>0</v>
      </c>
      <c r="I13" s="57">
        <v>29000</v>
      </c>
      <c r="J13" s="57">
        <v>6786.2650000000003</v>
      </c>
      <c r="K13" s="57">
        <v>0</v>
      </c>
      <c r="L13" s="57">
        <v>0</v>
      </c>
      <c r="M13" s="57">
        <v>20824</v>
      </c>
      <c r="N13" s="57">
        <v>1848.2204999999999</v>
      </c>
      <c r="O13" s="57">
        <v>3760</v>
      </c>
      <c r="P13" s="57">
        <v>359.49349999999998</v>
      </c>
      <c r="Q13" s="57">
        <v>1000</v>
      </c>
      <c r="R13" s="57">
        <v>249</v>
      </c>
      <c r="S13" s="57">
        <v>200</v>
      </c>
      <c r="T13" s="57">
        <v>31.5</v>
      </c>
      <c r="U13" s="57">
        <v>400</v>
      </c>
      <c r="V13" s="57">
        <v>0</v>
      </c>
      <c r="W13" s="57">
        <v>3820</v>
      </c>
      <c r="X13" s="57">
        <v>300</v>
      </c>
      <c r="Y13" s="57">
        <v>2950</v>
      </c>
      <c r="Z13" s="57">
        <v>240</v>
      </c>
      <c r="AA13" s="57">
        <v>4500</v>
      </c>
      <c r="AB13" s="57">
        <v>500</v>
      </c>
      <c r="AC13" s="57">
        <v>5450</v>
      </c>
      <c r="AD13" s="57">
        <v>345.92500000000001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800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3872.4</v>
      </c>
      <c r="AR13" s="57">
        <v>3</v>
      </c>
      <c r="AS13" s="57">
        <v>14872.4</v>
      </c>
      <c r="AT13" s="57">
        <v>3</v>
      </c>
      <c r="AU13" s="57">
        <v>0</v>
      </c>
      <c r="AV13" s="57">
        <v>0</v>
      </c>
      <c r="AW13" s="57">
        <v>14372.4</v>
      </c>
      <c r="AX13" s="57">
        <v>0</v>
      </c>
      <c r="AY13" s="57">
        <v>0</v>
      </c>
      <c r="AZ13" s="57">
        <v>0</v>
      </c>
      <c r="BA13" s="57">
        <v>11000</v>
      </c>
      <c r="BB13" s="57">
        <v>0</v>
      </c>
      <c r="BC13" s="57">
        <v>74480.5</v>
      </c>
      <c r="BD13" s="57">
        <v>0</v>
      </c>
      <c r="BE13" s="57">
        <v>4620.4162999999999</v>
      </c>
      <c r="BF13" s="57">
        <v>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57">
        <v>0</v>
      </c>
      <c r="BN13" s="57">
        <v>0</v>
      </c>
      <c r="BO13" s="57">
        <v>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969553.0299999998</v>
      </c>
      <c r="D14" s="13">
        <f t="shared" si="1"/>
        <v>112254.05110000001</v>
      </c>
      <c r="E14" s="13">
        <f t="shared" si="2"/>
        <v>754242.29999999993</v>
      </c>
      <c r="F14" s="13">
        <f t="shared" si="3"/>
        <v>120771.59910000001</v>
      </c>
      <c r="G14" s="13">
        <f t="shared" si="4"/>
        <v>329297.30099999998</v>
      </c>
      <c r="H14" s="13">
        <f t="shared" si="5"/>
        <v>-8517.5480000000007</v>
      </c>
      <c r="I14" s="57">
        <v>254927.1</v>
      </c>
      <c r="J14" s="57">
        <v>48301.972000000002</v>
      </c>
      <c r="K14" s="57">
        <v>0</v>
      </c>
      <c r="L14" s="57">
        <v>0</v>
      </c>
      <c r="M14" s="57">
        <v>90376</v>
      </c>
      <c r="N14" s="57">
        <v>16195.143099999999</v>
      </c>
      <c r="O14" s="57">
        <v>21230</v>
      </c>
      <c r="P14" s="57">
        <v>7667.9661999999998</v>
      </c>
      <c r="Q14" s="57">
        <v>3300</v>
      </c>
      <c r="R14" s="57">
        <v>38.164700000000003</v>
      </c>
      <c r="S14" s="57">
        <v>2300</v>
      </c>
      <c r="T14" s="57">
        <v>370.00119999999998</v>
      </c>
      <c r="U14" s="57">
        <v>2250</v>
      </c>
      <c r="V14" s="57">
        <v>1552.6990000000001</v>
      </c>
      <c r="W14" s="57">
        <v>23326</v>
      </c>
      <c r="X14" s="57">
        <v>3258.85</v>
      </c>
      <c r="Y14" s="57">
        <v>12420</v>
      </c>
      <c r="Z14" s="57">
        <v>1476</v>
      </c>
      <c r="AA14" s="57">
        <v>5000</v>
      </c>
      <c r="AB14" s="57">
        <v>997</v>
      </c>
      <c r="AC14" s="57">
        <v>20100</v>
      </c>
      <c r="AD14" s="57">
        <v>970.78399999999999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273443.3</v>
      </c>
      <c r="AL14" s="57">
        <v>55430.224000000002</v>
      </c>
      <c r="AM14" s="57">
        <v>272598.3</v>
      </c>
      <c r="AN14" s="57">
        <v>55230.224000000002</v>
      </c>
      <c r="AO14" s="57">
        <v>5200</v>
      </c>
      <c r="AP14" s="57">
        <v>130</v>
      </c>
      <c r="AQ14" s="57">
        <v>16309.329</v>
      </c>
      <c r="AR14" s="57">
        <v>714.26</v>
      </c>
      <c r="AS14" s="57">
        <v>130295.9</v>
      </c>
      <c r="AT14" s="57">
        <v>714.26</v>
      </c>
      <c r="AU14" s="57">
        <v>0</v>
      </c>
      <c r="AV14" s="57">
        <v>0</v>
      </c>
      <c r="AW14" s="57">
        <v>125035.9</v>
      </c>
      <c r="AX14" s="57">
        <v>0</v>
      </c>
      <c r="AY14" s="57">
        <v>0</v>
      </c>
      <c r="AZ14" s="57">
        <v>0</v>
      </c>
      <c r="BA14" s="57">
        <v>113986.571</v>
      </c>
      <c r="BB14" s="57">
        <v>0</v>
      </c>
      <c r="BC14" s="57">
        <v>349562.30099999998</v>
      </c>
      <c r="BD14" s="57">
        <v>0</v>
      </c>
      <c r="BE14" s="57">
        <v>4735</v>
      </c>
      <c r="BF14" s="57">
        <v>1541</v>
      </c>
      <c r="BG14" s="57">
        <v>0</v>
      </c>
      <c r="BH14" s="57">
        <v>0</v>
      </c>
      <c r="BI14" s="57">
        <v>0</v>
      </c>
      <c r="BJ14" s="57">
        <v>-68</v>
      </c>
      <c r="BK14" s="57">
        <v>-35000</v>
      </c>
      <c r="BL14" s="57">
        <v>-9990.5480000000007</v>
      </c>
      <c r="BM14" s="57">
        <v>0</v>
      </c>
      <c r="BN14" s="57">
        <v>0</v>
      </c>
      <c r="BO14" s="57">
        <v>10000</v>
      </c>
      <c r="BP14" s="57">
        <v>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3625903.8867999995</v>
      </c>
      <c r="D15" s="13">
        <f t="shared" si="1"/>
        <v>230122.02720000001</v>
      </c>
      <c r="E15" s="13">
        <f t="shared" si="2"/>
        <v>2398982.4699999997</v>
      </c>
      <c r="F15" s="13">
        <f t="shared" si="3"/>
        <v>448117.4448</v>
      </c>
      <c r="G15" s="13">
        <f t="shared" si="4"/>
        <v>1926921.4168</v>
      </c>
      <c r="H15" s="13">
        <f t="shared" si="5"/>
        <v>12004.582400000003</v>
      </c>
      <c r="I15" s="57">
        <v>445305.1</v>
      </c>
      <c r="J15" s="57">
        <v>77057.356</v>
      </c>
      <c r="K15" s="57">
        <v>0</v>
      </c>
      <c r="L15" s="57">
        <v>0</v>
      </c>
      <c r="M15" s="57">
        <v>510913.3</v>
      </c>
      <c r="N15" s="57">
        <v>51864.736799999999</v>
      </c>
      <c r="O15" s="57">
        <v>87047.6</v>
      </c>
      <c r="P15" s="57">
        <v>24488.275799999999</v>
      </c>
      <c r="Q15" s="57">
        <v>36958.199999999997</v>
      </c>
      <c r="R15" s="57">
        <v>8209.3003000000008</v>
      </c>
      <c r="S15" s="57">
        <v>7177.2</v>
      </c>
      <c r="T15" s="57">
        <v>1255.6817000000001</v>
      </c>
      <c r="U15" s="57">
        <v>4300</v>
      </c>
      <c r="V15" s="57">
        <v>106.8</v>
      </c>
      <c r="W15" s="57">
        <v>94506.9</v>
      </c>
      <c r="X15" s="57">
        <v>8944.0879999999997</v>
      </c>
      <c r="Y15" s="57">
        <v>74618.2</v>
      </c>
      <c r="Z15" s="57">
        <v>7270.1729999999998</v>
      </c>
      <c r="AA15" s="57">
        <v>150516</v>
      </c>
      <c r="AB15" s="57">
        <v>91.9</v>
      </c>
      <c r="AC15" s="57">
        <v>66571.7</v>
      </c>
      <c r="AD15" s="57">
        <v>5044.1400000000003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694946.6</v>
      </c>
      <c r="AL15" s="57">
        <v>88340.411999999997</v>
      </c>
      <c r="AM15" s="57">
        <v>692146.6</v>
      </c>
      <c r="AN15" s="57">
        <v>88340.411999999997</v>
      </c>
      <c r="AO15" s="57">
        <v>15930.47</v>
      </c>
      <c r="AP15" s="57">
        <v>200</v>
      </c>
      <c r="AQ15" s="57">
        <v>31887</v>
      </c>
      <c r="AR15" s="57">
        <v>654.94000000000005</v>
      </c>
      <c r="AS15" s="57">
        <v>731887</v>
      </c>
      <c r="AT15" s="57">
        <v>230654.94</v>
      </c>
      <c r="AU15" s="57">
        <v>0</v>
      </c>
      <c r="AV15" s="57">
        <v>0</v>
      </c>
      <c r="AW15" s="57">
        <v>700000</v>
      </c>
      <c r="AX15" s="57">
        <v>230000</v>
      </c>
      <c r="AY15" s="57">
        <v>0</v>
      </c>
      <c r="AZ15" s="57">
        <v>0</v>
      </c>
      <c r="BA15" s="57">
        <v>700000</v>
      </c>
      <c r="BB15" s="57">
        <v>230000</v>
      </c>
      <c r="BC15" s="57">
        <v>1758191.9053</v>
      </c>
      <c r="BD15" s="57">
        <v>19254.8266</v>
      </c>
      <c r="BE15" s="57">
        <v>201511.51149999999</v>
      </c>
      <c r="BF15" s="57">
        <v>4347.9354000000003</v>
      </c>
      <c r="BG15" s="57">
        <v>0</v>
      </c>
      <c r="BH15" s="57">
        <v>0</v>
      </c>
      <c r="BI15" s="57">
        <v>-33232</v>
      </c>
      <c r="BJ15" s="57">
        <v>-362.16</v>
      </c>
      <c r="BK15" s="57">
        <v>0</v>
      </c>
      <c r="BL15" s="57">
        <v>-11386.0196</v>
      </c>
      <c r="BM15" s="57">
        <v>0</v>
      </c>
      <c r="BN15" s="57">
        <v>0</v>
      </c>
      <c r="BO15" s="57">
        <v>450</v>
      </c>
      <c r="BP15" s="57">
        <v>150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4871681.6763000004</v>
      </c>
      <c r="D16" s="13">
        <f t="shared" si="1"/>
        <v>336119.32640000002</v>
      </c>
      <c r="E16" s="13">
        <f t="shared" si="2"/>
        <v>1797175</v>
      </c>
      <c r="F16" s="13">
        <f t="shared" si="3"/>
        <v>243138.5214</v>
      </c>
      <c r="G16" s="13">
        <f t="shared" si="4"/>
        <v>3074506.6762999999</v>
      </c>
      <c r="H16" s="13">
        <f t="shared" si="5"/>
        <v>92980.805000000008</v>
      </c>
      <c r="I16" s="57">
        <v>316999</v>
      </c>
      <c r="J16" s="57">
        <v>49209.154999999999</v>
      </c>
      <c r="K16" s="57">
        <v>0</v>
      </c>
      <c r="L16" s="57">
        <v>0</v>
      </c>
      <c r="M16" s="57">
        <v>450590.8</v>
      </c>
      <c r="N16" s="57">
        <v>86852.435400000002</v>
      </c>
      <c r="O16" s="57">
        <v>75375.100000000006</v>
      </c>
      <c r="P16" s="57">
        <v>25837.188399999999</v>
      </c>
      <c r="Q16" s="57">
        <v>132515.70000000001</v>
      </c>
      <c r="R16" s="57">
        <v>32352.078399999999</v>
      </c>
      <c r="S16" s="57">
        <v>8000</v>
      </c>
      <c r="T16" s="57">
        <v>762.70479999999998</v>
      </c>
      <c r="U16" s="57">
        <v>9000</v>
      </c>
      <c r="V16" s="57">
        <v>2132</v>
      </c>
      <c r="W16" s="57">
        <v>66300</v>
      </c>
      <c r="X16" s="57">
        <v>10252.317999999999</v>
      </c>
      <c r="Y16" s="57">
        <v>58500</v>
      </c>
      <c r="Z16" s="57">
        <v>9253.2379999999994</v>
      </c>
      <c r="AA16" s="57">
        <v>45000</v>
      </c>
      <c r="AB16" s="57">
        <v>365.6</v>
      </c>
      <c r="AC16" s="57">
        <v>75700</v>
      </c>
      <c r="AD16" s="57">
        <v>7458.3968000000004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669260.19999999995</v>
      </c>
      <c r="AL16" s="57">
        <v>105522.921</v>
      </c>
      <c r="AM16" s="57">
        <v>428160</v>
      </c>
      <c r="AN16" s="57">
        <v>105222.921</v>
      </c>
      <c r="AO16" s="57">
        <v>1275</v>
      </c>
      <c r="AP16" s="57">
        <v>472.57</v>
      </c>
      <c r="AQ16" s="57">
        <v>359050</v>
      </c>
      <c r="AR16" s="57">
        <v>1081.44</v>
      </c>
      <c r="AS16" s="57">
        <v>359050</v>
      </c>
      <c r="AT16" s="57">
        <v>1081.44</v>
      </c>
      <c r="AU16" s="57">
        <v>0</v>
      </c>
      <c r="AV16" s="57">
        <v>0</v>
      </c>
      <c r="AW16" s="57">
        <v>350000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2947541</v>
      </c>
      <c r="BD16" s="57">
        <v>94119.047000000006</v>
      </c>
      <c r="BE16" s="57">
        <v>146965.67629999999</v>
      </c>
      <c r="BF16" s="57">
        <v>1300</v>
      </c>
      <c r="BG16" s="57">
        <v>0</v>
      </c>
      <c r="BH16" s="57">
        <v>0</v>
      </c>
      <c r="BI16" s="57">
        <v>-5000</v>
      </c>
      <c r="BJ16" s="57">
        <v>-1048.3</v>
      </c>
      <c r="BK16" s="57">
        <v>-15000</v>
      </c>
      <c r="BL16" s="57">
        <v>-1389.942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4540274.59</v>
      </c>
      <c r="D17" s="13">
        <f t="shared" si="1"/>
        <v>629468.83899999992</v>
      </c>
      <c r="E17" s="13">
        <f t="shared" si="2"/>
        <v>2746026.98</v>
      </c>
      <c r="F17" s="13">
        <f t="shared" si="3"/>
        <v>428538.44699999999</v>
      </c>
      <c r="G17" s="13">
        <f t="shared" si="4"/>
        <v>2094247.61</v>
      </c>
      <c r="H17" s="13">
        <f t="shared" si="5"/>
        <v>200930.39199999999</v>
      </c>
      <c r="I17" s="57">
        <v>371224.5</v>
      </c>
      <c r="J17" s="57">
        <v>83655.487999999998</v>
      </c>
      <c r="K17" s="57">
        <v>0</v>
      </c>
      <c r="L17" s="57">
        <v>0</v>
      </c>
      <c r="M17" s="57">
        <v>389494</v>
      </c>
      <c r="N17" s="57">
        <v>63067.213000000003</v>
      </c>
      <c r="O17" s="57">
        <v>34060</v>
      </c>
      <c r="P17" s="57">
        <v>14472.644200000001</v>
      </c>
      <c r="Q17" s="57">
        <v>26340</v>
      </c>
      <c r="R17" s="57">
        <v>5065.5216</v>
      </c>
      <c r="S17" s="57">
        <v>6030</v>
      </c>
      <c r="T17" s="57">
        <v>1158.2977000000001</v>
      </c>
      <c r="U17" s="57">
        <v>6500</v>
      </c>
      <c r="V17" s="57">
        <v>306.60000000000002</v>
      </c>
      <c r="W17" s="57">
        <v>38080</v>
      </c>
      <c r="X17" s="57">
        <v>15492.243200000001</v>
      </c>
      <c r="Y17" s="57">
        <v>24100</v>
      </c>
      <c r="Z17" s="57">
        <v>13568.7932</v>
      </c>
      <c r="AA17" s="57">
        <v>177500</v>
      </c>
      <c r="AB17" s="57">
        <v>11109.250099999999</v>
      </c>
      <c r="AC17" s="57">
        <v>72494</v>
      </c>
      <c r="AD17" s="57">
        <v>7803.0114999999996</v>
      </c>
      <c r="AE17" s="57">
        <v>0</v>
      </c>
      <c r="AF17" s="57">
        <v>0</v>
      </c>
      <c r="AG17" s="57">
        <v>55000</v>
      </c>
      <c r="AH17" s="57">
        <v>0</v>
      </c>
      <c r="AI17" s="57">
        <v>0</v>
      </c>
      <c r="AJ17" s="57">
        <v>0</v>
      </c>
      <c r="AK17" s="57">
        <v>1350108.48</v>
      </c>
      <c r="AL17" s="57">
        <v>279995.8</v>
      </c>
      <c r="AM17" s="57">
        <v>1348108.48</v>
      </c>
      <c r="AN17" s="57">
        <v>279309.83100000001</v>
      </c>
      <c r="AO17" s="57">
        <v>17000</v>
      </c>
      <c r="AP17" s="57">
        <v>270</v>
      </c>
      <c r="AQ17" s="57">
        <v>263200</v>
      </c>
      <c r="AR17" s="57">
        <v>1549.9459999999999</v>
      </c>
      <c r="AS17" s="57">
        <v>563200</v>
      </c>
      <c r="AT17" s="57">
        <v>1549.9459999999999</v>
      </c>
      <c r="AU17" s="57">
        <v>0</v>
      </c>
      <c r="AV17" s="57">
        <v>0</v>
      </c>
      <c r="AW17" s="57">
        <v>549200</v>
      </c>
      <c r="AX17" s="57">
        <v>0</v>
      </c>
      <c r="AY17" s="57">
        <v>0</v>
      </c>
      <c r="AZ17" s="57">
        <v>0</v>
      </c>
      <c r="BA17" s="57">
        <v>300000</v>
      </c>
      <c r="BB17" s="57">
        <v>0</v>
      </c>
      <c r="BC17" s="57">
        <v>1764447.61</v>
      </c>
      <c r="BD17" s="57">
        <v>192452.375</v>
      </c>
      <c r="BE17" s="57">
        <v>329800</v>
      </c>
      <c r="BF17" s="57">
        <v>10705.475</v>
      </c>
      <c r="BG17" s="57">
        <v>0</v>
      </c>
      <c r="BH17" s="57">
        <v>0</v>
      </c>
      <c r="BI17" s="57">
        <v>0</v>
      </c>
      <c r="BJ17" s="57">
        <v>0</v>
      </c>
      <c r="BK17" s="57">
        <v>0</v>
      </c>
      <c r="BL17" s="57">
        <v>-2227.4580000000001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580643.09159999993</v>
      </c>
      <c r="D18" s="13">
        <f t="shared" si="1"/>
        <v>79285.970499999996</v>
      </c>
      <c r="E18" s="13">
        <f t="shared" si="2"/>
        <v>388905.6</v>
      </c>
      <c r="F18" s="13">
        <f t="shared" si="3"/>
        <v>60206.054300000003</v>
      </c>
      <c r="G18" s="13">
        <f t="shared" si="4"/>
        <v>276996.99959999998</v>
      </c>
      <c r="H18" s="13">
        <f t="shared" si="5"/>
        <v>19079.9162</v>
      </c>
      <c r="I18" s="57">
        <v>90000</v>
      </c>
      <c r="J18" s="57">
        <v>17501.999</v>
      </c>
      <c r="K18" s="57">
        <v>0</v>
      </c>
      <c r="L18" s="57">
        <v>0</v>
      </c>
      <c r="M18" s="57">
        <v>84399.8</v>
      </c>
      <c r="N18" s="57">
        <v>13569.9293</v>
      </c>
      <c r="O18" s="57">
        <v>12000</v>
      </c>
      <c r="P18" s="57">
        <v>4072.4209000000001</v>
      </c>
      <c r="Q18" s="57">
        <v>0</v>
      </c>
      <c r="R18" s="57">
        <v>0</v>
      </c>
      <c r="S18" s="57">
        <v>1800</v>
      </c>
      <c r="T18" s="57">
        <v>369.8972</v>
      </c>
      <c r="U18" s="57">
        <v>1200</v>
      </c>
      <c r="V18" s="57">
        <v>84.6</v>
      </c>
      <c r="W18" s="57">
        <v>10600</v>
      </c>
      <c r="X18" s="57">
        <v>1466.19</v>
      </c>
      <c r="Y18" s="57">
        <v>6700</v>
      </c>
      <c r="Z18" s="57">
        <v>1078.74</v>
      </c>
      <c r="AA18" s="57">
        <v>14700</v>
      </c>
      <c r="AB18" s="57">
        <v>1736.8</v>
      </c>
      <c r="AC18" s="57">
        <v>28779.8</v>
      </c>
      <c r="AD18" s="57">
        <v>4613.2497000000003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118260</v>
      </c>
      <c r="AL18" s="57">
        <v>28580.83</v>
      </c>
      <c r="AM18" s="57">
        <v>117860</v>
      </c>
      <c r="AN18" s="57">
        <v>28580.83</v>
      </c>
      <c r="AO18" s="57">
        <v>2000</v>
      </c>
      <c r="AP18" s="57">
        <v>147.9</v>
      </c>
      <c r="AQ18" s="57">
        <v>8986.2919999999995</v>
      </c>
      <c r="AR18" s="57">
        <v>405.39600000000002</v>
      </c>
      <c r="AS18" s="57">
        <v>94245.8</v>
      </c>
      <c r="AT18" s="57">
        <v>405.39600000000002</v>
      </c>
      <c r="AU18" s="57">
        <v>0</v>
      </c>
      <c r="AV18" s="57">
        <v>0</v>
      </c>
      <c r="AW18" s="57">
        <v>87505.8</v>
      </c>
      <c r="AX18" s="57">
        <v>0</v>
      </c>
      <c r="AY18" s="57">
        <v>0</v>
      </c>
      <c r="AZ18" s="57">
        <v>0</v>
      </c>
      <c r="BA18" s="57">
        <v>85259.508000000002</v>
      </c>
      <c r="BB18" s="57">
        <v>0</v>
      </c>
      <c r="BC18" s="57">
        <v>284504.99959999998</v>
      </c>
      <c r="BD18" s="57">
        <v>19548.726200000001</v>
      </c>
      <c r="BE18" s="57">
        <v>42492</v>
      </c>
      <c r="BF18" s="57">
        <v>5238.3999999999996</v>
      </c>
      <c r="BG18" s="57">
        <v>0</v>
      </c>
      <c r="BH18" s="57">
        <v>0</v>
      </c>
      <c r="BI18" s="57">
        <v>-50000</v>
      </c>
      <c r="BJ18" s="57">
        <v>0</v>
      </c>
      <c r="BK18" s="57">
        <v>0</v>
      </c>
      <c r="BL18" s="57">
        <v>-5707.21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2362870.3292999999</v>
      </c>
      <c r="D19" s="13">
        <f t="shared" si="1"/>
        <v>286609.79280000005</v>
      </c>
      <c r="E19" s="13">
        <f t="shared" si="2"/>
        <v>1049372.6302999998</v>
      </c>
      <c r="F19" s="13">
        <f t="shared" si="3"/>
        <v>181075.07520000002</v>
      </c>
      <c r="G19" s="13">
        <f t="shared" si="4"/>
        <v>1413497.699</v>
      </c>
      <c r="H19" s="13">
        <f t="shared" si="5"/>
        <v>105534.7176</v>
      </c>
      <c r="I19" s="57">
        <v>205816.5</v>
      </c>
      <c r="J19" s="57">
        <v>41172.481</v>
      </c>
      <c r="K19" s="57">
        <v>0</v>
      </c>
      <c r="L19" s="57">
        <v>0</v>
      </c>
      <c r="M19" s="57">
        <v>90940.690300000002</v>
      </c>
      <c r="N19" s="57">
        <v>12211.5628</v>
      </c>
      <c r="O19" s="57">
        <v>18480</v>
      </c>
      <c r="P19" s="57">
        <v>6872.1193000000003</v>
      </c>
      <c r="Q19" s="57">
        <v>1657.3</v>
      </c>
      <c r="R19" s="57">
        <v>64.142499999999998</v>
      </c>
      <c r="S19" s="57">
        <v>3805.9303</v>
      </c>
      <c r="T19" s="57">
        <v>639.97299999999996</v>
      </c>
      <c r="U19" s="57">
        <v>5000</v>
      </c>
      <c r="V19" s="57">
        <v>1183.8</v>
      </c>
      <c r="W19" s="57">
        <v>34726</v>
      </c>
      <c r="X19" s="57">
        <v>2437.08</v>
      </c>
      <c r="Y19" s="57">
        <v>17470</v>
      </c>
      <c r="Z19" s="57">
        <v>550</v>
      </c>
      <c r="AA19" s="57">
        <v>2100</v>
      </c>
      <c r="AB19" s="57">
        <v>0</v>
      </c>
      <c r="AC19" s="57">
        <v>13935.46</v>
      </c>
      <c r="AD19" s="57">
        <v>499.8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590265.43999999994</v>
      </c>
      <c r="AL19" s="57">
        <v>126953.4614</v>
      </c>
      <c r="AM19" s="57">
        <v>582325.43999999994</v>
      </c>
      <c r="AN19" s="57">
        <v>126048.87239999999</v>
      </c>
      <c r="AO19" s="57">
        <v>4300</v>
      </c>
      <c r="AP19" s="57">
        <v>50</v>
      </c>
      <c r="AQ19" s="57">
        <v>58050</v>
      </c>
      <c r="AR19" s="57">
        <v>687.57</v>
      </c>
      <c r="AS19" s="57">
        <v>158050</v>
      </c>
      <c r="AT19" s="57">
        <v>687.57</v>
      </c>
      <c r="AU19" s="57">
        <v>0</v>
      </c>
      <c r="AV19" s="57">
        <v>0</v>
      </c>
      <c r="AW19" s="57">
        <v>150000</v>
      </c>
      <c r="AX19" s="57">
        <v>0</v>
      </c>
      <c r="AY19" s="57">
        <v>0</v>
      </c>
      <c r="AZ19" s="57">
        <v>0</v>
      </c>
      <c r="BA19" s="57">
        <v>100000</v>
      </c>
      <c r="BB19" s="57">
        <v>0</v>
      </c>
      <c r="BC19" s="57">
        <v>1681362.199</v>
      </c>
      <c r="BD19" s="57">
        <v>126493.4016</v>
      </c>
      <c r="BE19" s="57">
        <v>32135.5</v>
      </c>
      <c r="BF19" s="57">
        <v>250</v>
      </c>
      <c r="BG19" s="57">
        <v>0</v>
      </c>
      <c r="BH19" s="57">
        <v>0</v>
      </c>
      <c r="BI19" s="57">
        <v>0</v>
      </c>
      <c r="BJ19" s="57">
        <v>0</v>
      </c>
      <c r="BK19" s="57">
        <v>-300000</v>
      </c>
      <c r="BL19" s="57">
        <v>-21208.684000000001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747507.60000000009</v>
      </c>
      <c r="D20" s="13">
        <f t="shared" si="1"/>
        <v>141188.12420000002</v>
      </c>
      <c r="E20" s="13">
        <f t="shared" si="2"/>
        <v>483655.80000000005</v>
      </c>
      <c r="F20" s="13">
        <f t="shared" si="3"/>
        <v>78795.444200000013</v>
      </c>
      <c r="G20" s="13">
        <f t="shared" si="4"/>
        <v>263851.8</v>
      </c>
      <c r="H20" s="13">
        <f t="shared" si="5"/>
        <v>62392.68</v>
      </c>
      <c r="I20" s="57">
        <v>119050</v>
      </c>
      <c r="J20" s="57">
        <v>26952.848999999998</v>
      </c>
      <c r="K20" s="57">
        <v>0</v>
      </c>
      <c r="L20" s="57">
        <v>0</v>
      </c>
      <c r="M20" s="57">
        <v>107936.2</v>
      </c>
      <c r="N20" s="57">
        <v>13370.771199999999</v>
      </c>
      <c r="O20" s="57">
        <v>19088</v>
      </c>
      <c r="P20" s="57">
        <v>6313.0337</v>
      </c>
      <c r="Q20" s="57">
        <v>190.4</v>
      </c>
      <c r="R20" s="57">
        <v>36.631900000000002</v>
      </c>
      <c r="S20" s="57">
        <v>2631.7</v>
      </c>
      <c r="T20" s="57">
        <v>554.84860000000003</v>
      </c>
      <c r="U20" s="57">
        <v>500</v>
      </c>
      <c r="V20" s="57">
        <v>0.8</v>
      </c>
      <c r="W20" s="57">
        <v>21237.200000000001</v>
      </c>
      <c r="X20" s="57">
        <v>2546.2510000000002</v>
      </c>
      <c r="Y20" s="57">
        <v>13178.4</v>
      </c>
      <c r="Z20" s="57">
        <v>2064.9209999999998</v>
      </c>
      <c r="AA20" s="57">
        <v>25750</v>
      </c>
      <c r="AB20" s="57">
        <v>24</v>
      </c>
      <c r="AC20" s="57">
        <v>23230</v>
      </c>
      <c r="AD20" s="57">
        <v>979.64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188891.2</v>
      </c>
      <c r="AL20" s="57">
        <v>37495.334000000003</v>
      </c>
      <c r="AM20" s="57">
        <v>188891.2</v>
      </c>
      <c r="AN20" s="57">
        <v>37495.334000000003</v>
      </c>
      <c r="AO20" s="57">
        <v>0</v>
      </c>
      <c r="AP20" s="57">
        <v>0</v>
      </c>
      <c r="AQ20" s="57">
        <v>67778.399999999994</v>
      </c>
      <c r="AR20" s="57">
        <v>976.49</v>
      </c>
      <c r="AS20" s="57">
        <v>67778.399999999994</v>
      </c>
      <c r="AT20" s="57">
        <v>976.49</v>
      </c>
      <c r="AU20" s="57">
        <v>0</v>
      </c>
      <c r="AV20" s="57">
        <v>0</v>
      </c>
      <c r="AW20" s="57">
        <v>60318.400000000001</v>
      </c>
      <c r="AX20" s="57">
        <v>0</v>
      </c>
      <c r="AY20" s="57">
        <v>0</v>
      </c>
      <c r="AZ20" s="57">
        <v>0</v>
      </c>
      <c r="BA20" s="57">
        <v>0</v>
      </c>
      <c r="BB20" s="57">
        <v>0</v>
      </c>
      <c r="BC20" s="57">
        <v>260767.5</v>
      </c>
      <c r="BD20" s="57">
        <v>60473.38</v>
      </c>
      <c r="BE20" s="57">
        <v>23084.3</v>
      </c>
      <c r="BF20" s="57">
        <v>3004.8</v>
      </c>
      <c r="BG20" s="57">
        <v>0</v>
      </c>
      <c r="BH20" s="57">
        <v>0</v>
      </c>
      <c r="BI20" s="57">
        <v>0</v>
      </c>
      <c r="BJ20" s="57">
        <v>0</v>
      </c>
      <c r="BK20" s="57">
        <v>-20000</v>
      </c>
      <c r="BL20" s="57">
        <v>-1085.5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557579.76399999997</v>
      </c>
      <c r="D21" s="13">
        <f t="shared" si="1"/>
        <v>46501.316800000001</v>
      </c>
      <c r="E21" s="13">
        <f t="shared" si="2"/>
        <v>342107.08799999999</v>
      </c>
      <c r="F21" s="13">
        <f t="shared" si="3"/>
        <v>45928.436800000003</v>
      </c>
      <c r="G21" s="13">
        <f t="shared" si="4"/>
        <v>228446.6</v>
      </c>
      <c r="H21" s="13">
        <f t="shared" si="5"/>
        <v>572.87999999999988</v>
      </c>
      <c r="I21" s="57">
        <v>118389.4</v>
      </c>
      <c r="J21" s="57">
        <v>25908.809000000001</v>
      </c>
      <c r="K21" s="57">
        <v>0</v>
      </c>
      <c r="L21" s="57">
        <v>0</v>
      </c>
      <c r="M21" s="57">
        <v>105590</v>
      </c>
      <c r="N21" s="57">
        <v>16033.8158</v>
      </c>
      <c r="O21" s="57">
        <v>8000</v>
      </c>
      <c r="P21" s="57">
        <v>2864.3319000000001</v>
      </c>
      <c r="Q21" s="57">
        <v>15640</v>
      </c>
      <c r="R21" s="57">
        <v>4092.7637</v>
      </c>
      <c r="S21" s="57">
        <v>2500</v>
      </c>
      <c r="T21" s="57">
        <v>355.87180000000001</v>
      </c>
      <c r="U21" s="57">
        <v>2500</v>
      </c>
      <c r="V21" s="57">
        <v>1128</v>
      </c>
      <c r="W21" s="57">
        <v>20500</v>
      </c>
      <c r="X21" s="57">
        <v>2179.08</v>
      </c>
      <c r="Y21" s="57">
        <v>13000</v>
      </c>
      <c r="Z21" s="57">
        <v>1605.1</v>
      </c>
      <c r="AA21" s="57">
        <v>3400</v>
      </c>
      <c r="AB21" s="57">
        <v>200</v>
      </c>
      <c r="AC21" s="57">
        <v>40600</v>
      </c>
      <c r="AD21" s="57">
        <v>4281.3804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17680</v>
      </c>
      <c r="AL21" s="57">
        <v>3215.1120000000001</v>
      </c>
      <c r="AM21" s="57">
        <v>15680</v>
      </c>
      <c r="AN21" s="57">
        <v>3215.1120000000001</v>
      </c>
      <c r="AO21" s="57">
        <v>5700</v>
      </c>
      <c r="AP21" s="57">
        <v>400</v>
      </c>
      <c r="AQ21" s="57">
        <v>81773.763999999996</v>
      </c>
      <c r="AR21" s="57">
        <v>370.7</v>
      </c>
      <c r="AS21" s="57">
        <v>94747.687999999995</v>
      </c>
      <c r="AT21" s="57">
        <v>370.7</v>
      </c>
      <c r="AU21" s="57">
        <v>0</v>
      </c>
      <c r="AV21" s="57">
        <v>0</v>
      </c>
      <c r="AW21" s="57">
        <v>91297.687999999995</v>
      </c>
      <c r="AX21" s="57">
        <v>0</v>
      </c>
      <c r="AY21" s="57">
        <v>0</v>
      </c>
      <c r="AZ21" s="57">
        <v>0</v>
      </c>
      <c r="BA21" s="57">
        <v>12973.924000000001</v>
      </c>
      <c r="BB21" s="57">
        <v>0</v>
      </c>
      <c r="BC21" s="57">
        <v>217946.6</v>
      </c>
      <c r="BD21" s="57">
        <v>0</v>
      </c>
      <c r="BE21" s="57">
        <v>30500</v>
      </c>
      <c r="BF21" s="57">
        <v>869.8</v>
      </c>
      <c r="BG21" s="57">
        <v>0</v>
      </c>
      <c r="BH21" s="57">
        <v>0</v>
      </c>
      <c r="BI21" s="57">
        <v>0</v>
      </c>
      <c r="BJ21" s="57">
        <v>0</v>
      </c>
      <c r="BK21" s="57">
        <v>-20000</v>
      </c>
      <c r="BL21" s="57">
        <v>-296.92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27648031.722899999</v>
      </c>
      <c r="D22" s="57">
        <f t="shared" si="6"/>
        <v>2514202.2619000003</v>
      </c>
      <c r="E22" s="57">
        <f t="shared" si="6"/>
        <v>15383398.068299999</v>
      </c>
      <c r="F22" s="57">
        <f t="shared" si="6"/>
        <v>2342360.3476999993</v>
      </c>
      <c r="G22" s="57">
        <f t="shared" si="6"/>
        <v>13587853.657599999</v>
      </c>
      <c r="H22" s="57">
        <f t="shared" si="6"/>
        <v>401841.9142</v>
      </c>
      <c r="I22" s="57">
        <f t="shared" si="6"/>
        <v>2625011.6</v>
      </c>
      <c r="J22" s="57">
        <f t="shared" si="6"/>
        <v>481116.52600000001</v>
      </c>
      <c r="K22" s="57">
        <f t="shared" si="6"/>
        <v>0</v>
      </c>
      <c r="L22" s="57">
        <f t="shared" si="6"/>
        <v>0</v>
      </c>
      <c r="M22" s="57">
        <f t="shared" si="6"/>
        <v>2687298.2903</v>
      </c>
      <c r="N22" s="57">
        <f t="shared" si="6"/>
        <v>377676.3199</v>
      </c>
      <c r="O22" s="57">
        <f t="shared" si="6"/>
        <v>429175.69999999995</v>
      </c>
      <c r="P22" s="57">
        <f t="shared" si="6"/>
        <v>135197.92959999997</v>
      </c>
      <c r="Q22" s="57">
        <f t="shared" si="6"/>
        <v>342821.5</v>
      </c>
      <c r="R22" s="57">
        <f t="shared" si="6"/>
        <v>88756.611400000009</v>
      </c>
      <c r="S22" s="57">
        <f t="shared" si="6"/>
        <v>46746.830299999994</v>
      </c>
      <c r="T22" s="57">
        <f t="shared" si="6"/>
        <v>6993.9640000000009</v>
      </c>
      <c r="U22" s="57">
        <f t="shared" si="6"/>
        <v>37470</v>
      </c>
      <c r="V22" s="57">
        <f t="shared" si="6"/>
        <v>6734.8790000000008</v>
      </c>
      <c r="W22" s="57">
        <f t="shared" si="6"/>
        <v>584626.69999999995</v>
      </c>
      <c r="X22" s="57">
        <f t="shared" si="6"/>
        <v>58391.125200000009</v>
      </c>
      <c r="Y22" s="57">
        <f t="shared" si="6"/>
        <v>463397.2</v>
      </c>
      <c r="Z22" s="57">
        <f t="shared" si="6"/>
        <v>43347.090199999999</v>
      </c>
      <c r="AA22" s="57">
        <f t="shared" si="6"/>
        <v>608416</v>
      </c>
      <c r="AB22" s="57">
        <f t="shared" si="6"/>
        <v>15036.550099999999</v>
      </c>
      <c r="AC22" s="57">
        <f t="shared" si="6"/>
        <v>395760.96</v>
      </c>
      <c r="AD22" s="57">
        <f t="shared" si="6"/>
        <v>38998.100400000003</v>
      </c>
      <c r="AE22" s="57">
        <f t="shared" si="6"/>
        <v>0</v>
      </c>
      <c r="AF22" s="57">
        <f t="shared" si="6"/>
        <v>0</v>
      </c>
      <c r="AG22" s="57">
        <f t="shared" si="6"/>
        <v>2720135.5</v>
      </c>
      <c r="AH22" s="57">
        <f t="shared" si="6"/>
        <v>498024.44130000001</v>
      </c>
      <c r="AI22" s="57">
        <f t="shared" si="6"/>
        <v>2665135.5</v>
      </c>
      <c r="AJ22" s="57">
        <f t="shared" si="6"/>
        <v>498024.44130000001</v>
      </c>
      <c r="AK22" s="57">
        <f t="shared" si="6"/>
        <v>4076209.22</v>
      </c>
      <c r="AL22" s="57">
        <f t="shared" si="6"/>
        <v>737898.34829999995</v>
      </c>
      <c r="AM22" s="57">
        <f t="shared" si="6"/>
        <v>3668324.02</v>
      </c>
      <c r="AN22" s="57">
        <f t="shared" si="6"/>
        <v>735807.79029999999</v>
      </c>
      <c r="AO22" s="57">
        <f t="shared" si="6"/>
        <v>107430.47</v>
      </c>
      <c r="AP22" s="57">
        <f t="shared" si="6"/>
        <v>4555.47</v>
      </c>
      <c r="AQ22" s="57">
        <f t="shared" si="6"/>
        <v>1844092.9849999999</v>
      </c>
      <c r="AR22" s="57">
        <f t="shared" si="6"/>
        <v>13089.242200000002</v>
      </c>
      <c r="AS22" s="57">
        <f t="shared" si="6"/>
        <v>3167312.9879999994</v>
      </c>
      <c r="AT22" s="57">
        <f t="shared" si="6"/>
        <v>243089.24220000001</v>
      </c>
      <c r="AU22" s="57">
        <f t="shared" si="6"/>
        <v>0</v>
      </c>
      <c r="AV22" s="57">
        <f t="shared" si="6"/>
        <v>0</v>
      </c>
      <c r="AW22" s="57">
        <f t="shared" si="6"/>
        <v>3022409.9879999999</v>
      </c>
      <c r="AX22" s="57">
        <f t="shared" si="6"/>
        <v>230000</v>
      </c>
      <c r="AY22" s="57">
        <f t="shared" si="6"/>
        <v>0</v>
      </c>
      <c r="AZ22" s="57">
        <f t="shared" si="6"/>
        <v>0</v>
      </c>
      <c r="BA22" s="57">
        <f t="shared" si="6"/>
        <v>1323220.003</v>
      </c>
      <c r="BB22" s="57">
        <f t="shared" si="6"/>
        <v>230000</v>
      </c>
      <c r="BC22" s="57">
        <f t="shared" si="6"/>
        <v>15505421.453500001</v>
      </c>
      <c r="BD22" s="57">
        <f t="shared" si="6"/>
        <v>726266.77540000004</v>
      </c>
      <c r="BE22" s="57">
        <f t="shared" si="6"/>
        <v>1906474.4040999999</v>
      </c>
      <c r="BF22" s="57">
        <f t="shared" si="6"/>
        <v>34857.410400000008</v>
      </c>
      <c r="BG22" s="57">
        <f t="shared" si="6"/>
        <v>0</v>
      </c>
      <c r="BH22" s="57">
        <f t="shared" si="6"/>
        <v>0</v>
      </c>
      <c r="BI22" s="57">
        <f t="shared" si="6"/>
        <v>-132178.9</v>
      </c>
      <c r="BJ22" s="57">
        <f t="shared" si="6"/>
        <v>-10381.678999999998</v>
      </c>
      <c r="BK22" s="57">
        <f t="shared" si="6"/>
        <v>-3702313.3</v>
      </c>
      <c r="BL22" s="57">
        <f t="shared" si="6"/>
        <v>-349050.59259999997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10450</v>
      </c>
      <c r="BP22" s="57">
        <f>SUM(BP11:BP21)</f>
        <v>150</v>
      </c>
      <c r="BS22" s="39"/>
      <c r="BT22" s="39"/>
      <c r="BU22" s="39"/>
    </row>
    <row r="24" spans="1:73">
      <c r="I24" s="58"/>
      <c r="J24" s="58"/>
      <c r="K24" s="58"/>
      <c r="L24" s="58"/>
      <c r="M24" s="58"/>
      <c r="N24" s="58"/>
    </row>
    <row r="25" spans="1:73">
      <c r="E25" s="58"/>
      <c r="F25" s="58"/>
      <c r="I25" s="58"/>
      <c r="J25" s="58"/>
      <c r="K25" s="58"/>
      <c r="L25" s="58"/>
      <c r="M25" s="58"/>
      <c r="N25" s="58"/>
    </row>
    <row r="26" spans="1:73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>
      <c r="E27" s="58"/>
      <c r="F27" s="58"/>
      <c r="I27" s="58"/>
      <c r="J27" s="58"/>
      <c r="K27" s="58"/>
    </row>
    <row r="28" spans="1:73">
      <c r="E28" s="58"/>
      <c r="F28" s="58"/>
      <c r="I28" s="58"/>
      <c r="J28" s="58"/>
      <c r="K28" s="58"/>
    </row>
    <row r="29" spans="1:73">
      <c r="E29" s="58"/>
      <c r="F29" s="58"/>
      <c r="I29" s="58"/>
      <c r="J29" s="58"/>
      <c r="K29" s="58"/>
    </row>
    <row r="30" spans="1:73">
      <c r="E30" s="58"/>
      <c r="F30" s="58"/>
      <c r="I30" s="58"/>
      <c r="J30" s="58"/>
      <c r="K30" s="58"/>
    </row>
    <row r="31" spans="1:73">
      <c r="E31" s="58"/>
      <c r="F31" s="58"/>
      <c r="I31" s="58"/>
    </row>
    <row r="32" spans="1:73">
      <c r="E32" s="58"/>
      <c r="F32" s="58"/>
      <c r="I32" s="58"/>
    </row>
    <row r="33" spans="3:66">
      <c r="E33" s="58"/>
      <c r="F33" s="58"/>
      <c r="I33" s="58"/>
    </row>
    <row r="34" spans="3:66">
      <c r="E34" s="58"/>
      <c r="F34" s="58"/>
      <c r="I34" s="58"/>
    </row>
    <row r="35" spans="3:66">
      <c r="E35" s="58"/>
      <c r="F35" s="58"/>
      <c r="I35" s="58"/>
    </row>
    <row r="36" spans="3:66">
      <c r="E36" s="58"/>
    </row>
    <row r="37" spans="3:66">
      <c r="E37" s="58"/>
    </row>
    <row r="38" spans="3:66"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</row>
    <row r="39" spans="3:66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</row>
    <row r="40" spans="3:66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</row>
    <row r="41" spans="3:66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</row>
    <row r="42" spans="3:66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</row>
    <row r="43" spans="3:66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</row>
    <row r="44" spans="3:66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</row>
    <row r="45" spans="3:66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</row>
    <row r="46" spans="3:66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</row>
    <row r="47" spans="3:66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</row>
    <row r="48" spans="3:66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35"/>
  <sheetViews>
    <sheetView tabSelected="1" zoomScaleNormal="100" workbookViewId="0">
      <selection activeCell="C2" sqref="C2:I2"/>
    </sheetView>
  </sheetViews>
  <sheetFormatPr defaultRowHeight="12.75"/>
  <cols>
    <col min="1" max="1" width="7.25" style="40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10.2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42" t="s">
        <v>145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2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2" s="50" customFormat="1" ht="87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2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2" s="50" customFormat="1" ht="35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9120726.6079999991</v>
      </c>
      <c r="E10" s="71">
        <f>G10+I10-DU10</f>
        <v>601966.82380000001</v>
      </c>
      <c r="F10" s="13">
        <f>J10+V10+Z10+AD10+BB10+BN10+CL10+CP10+DB10+DJ10+DP10</f>
        <v>5285335.5999999996</v>
      </c>
      <c r="G10" s="13">
        <f>K10+W10+AA10+AE10+BC10+BO10+CM10+CQ10+DC10+DK10+DQ10</f>
        <v>716856.45880000002</v>
      </c>
      <c r="H10" s="13">
        <f>L10+X10+AB10+AF10+BD10+BP10+CN10+CR10+DD10+DL10+DR10</f>
        <v>3835391.0079999999</v>
      </c>
      <c r="I10" s="13">
        <f>M10+Y10+AC10+AG10+BE10+BQ10+CO10+CS10+DE10+DM10+DS10</f>
        <v>-114889.63500000001</v>
      </c>
      <c r="J10" s="72">
        <v>1357310.3</v>
      </c>
      <c r="K10" s="72">
        <v>207927.59169999999</v>
      </c>
      <c r="L10" s="72">
        <v>56000</v>
      </c>
      <c r="M10" s="72">
        <v>0</v>
      </c>
      <c r="N10" s="72">
        <v>792375</v>
      </c>
      <c r="O10" s="72">
        <v>118742.4846</v>
      </c>
      <c r="P10" s="72">
        <v>53000</v>
      </c>
      <c r="Q10" s="72">
        <v>0</v>
      </c>
      <c r="R10" s="72">
        <v>12096</v>
      </c>
      <c r="S10" s="72">
        <v>1988.4201</v>
      </c>
      <c r="T10" s="72">
        <v>3000</v>
      </c>
      <c r="U10" s="72">
        <v>0</v>
      </c>
      <c r="V10" s="72">
        <v>0</v>
      </c>
      <c r="W10" s="72">
        <v>0</v>
      </c>
      <c r="X10" s="72">
        <v>3520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152736</v>
      </c>
      <c r="AE10" s="72">
        <v>0</v>
      </c>
      <c r="AF10" s="72">
        <v>1480585.2080000001</v>
      </c>
      <c r="AG10" s="72">
        <v>-190935.66800000001</v>
      </c>
      <c r="AH10" s="72"/>
      <c r="AI10" s="72"/>
      <c r="AJ10" s="72"/>
      <c r="AK10" s="72"/>
      <c r="AL10" s="72">
        <v>2736</v>
      </c>
      <c r="AM10" s="72">
        <v>0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150000</v>
      </c>
      <c r="AU10" s="72">
        <v>0</v>
      </c>
      <c r="AV10" s="72">
        <v>4824845.4079999998</v>
      </c>
      <c r="AW10" s="72">
        <v>113725.86199999999</v>
      </c>
      <c r="AX10" s="72">
        <v>0</v>
      </c>
      <c r="AY10" s="72">
        <v>0</v>
      </c>
      <c r="AZ10" s="72">
        <v>-3356260.2</v>
      </c>
      <c r="BA10" s="72">
        <v>-304661.53000000003</v>
      </c>
      <c r="BB10" s="72">
        <v>191589.9</v>
      </c>
      <c r="BC10" s="72">
        <v>37700.0576</v>
      </c>
      <c r="BD10" s="72">
        <v>254540</v>
      </c>
      <c r="BE10" s="72">
        <v>0</v>
      </c>
      <c r="BF10" s="72">
        <v>131609.9</v>
      </c>
      <c r="BG10" s="72">
        <v>35653.0576</v>
      </c>
      <c r="BH10" s="72">
        <v>30000</v>
      </c>
      <c r="BI10" s="72">
        <v>0</v>
      </c>
      <c r="BJ10" s="72">
        <v>0</v>
      </c>
      <c r="BK10" s="72">
        <v>0</v>
      </c>
      <c r="BL10" s="72">
        <v>0</v>
      </c>
      <c r="BM10" s="72">
        <v>0</v>
      </c>
      <c r="BN10" s="72">
        <v>335335</v>
      </c>
      <c r="BO10" s="72">
        <v>26796.958200000001</v>
      </c>
      <c r="BP10" s="72">
        <v>964279.7</v>
      </c>
      <c r="BQ10" s="72">
        <v>6900</v>
      </c>
      <c r="BR10" s="72">
        <v>30000</v>
      </c>
      <c r="BS10" s="72">
        <v>0</v>
      </c>
      <c r="BT10" s="72">
        <v>33850</v>
      </c>
      <c r="BU10" s="72">
        <v>0</v>
      </c>
      <c r="BV10" s="72">
        <v>150000</v>
      </c>
      <c r="BW10" s="72">
        <v>0</v>
      </c>
      <c r="BX10" s="72">
        <v>0</v>
      </c>
      <c r="BY10" s="72">
        <v>0</v>
      </c>
      <c r="BZ10" s="72">
        <v>13000</v>
      </c>
      <c r="CA10" s="72">
        <v>0</v>
      </c>
      <c r="CB10" s="72">
        <v>4000</v>
      </c>
      <c r="CC10" s="72">
        <v>0</v>
      </c>
      <c r="CD10" s="72">
        <v>132335</v>
      </c>
      <c r="CE10" s="72">
        <v>26796.958200000001</v>
      </c>
      <c r="CF10" s="72">
        <v>123049.7</v>
      </c>
      <c r="CG10" s="72">
        <v>0</v>
      </c>
      <c r="CH10" s="72">
        <v>10000</v>
      </c>
      <c r="CI10" s="72">
        <v>0</v>
      </c>
      <c r="CJ10" s="72">
        <v>746480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555250.5</v>
      </c>
      <c r="CQ10" s="72">
        <v>102830.41220000001</v>
      </c>
      <c r="CR10" s="72">
        <v>4150</v>
      </c>
      <c r="CS10" s="72">
        <v>0</v>
      </c>
      <c r="CT10" s="72">
        <v>445939.9</v>
      </c>
      <c r="CU10" s="72">
        <v>96325.412200000006</v>
      </c>
      <c r="CV10" s="72">
        <v>150</v>
      </c>
      <c r="CW10" s="72">
        <v>0</v>
      </c>
      <c r="CX10" s="72">
        <v>103078.6</v>
      </c>
      <c r="CY10" s="72">
        <v>22417.712200000002</v>
      </c>
      <c r="CZ10" s="72">
        <v>150</v>
      </c>
      <c r="DA10" s="72">
        <v>0</v>
      </c>
      <c r="DB10" s="72">
        <v>1777192.3</v>
      </c>
      <c r="DC10" s="72">
        <v>341601.43910000002</v>
      </c>
      <c r="DD10" s="72">
        <v>1072316.1000000001</v>
      </c>
      <c r="DE10" s="72">
        <v>69146.032999999996</v>
      </c>
      <c r="DF10" s="72">
        <v>947887</v>
      </c>
      <c r="DG10" s="72">
        <v>171019.94130000001</v>
      </c>
      <c r="DH10" s="72">
        <v>590297</v>
      </c>
      <c r="DI10" s="72">
        <v>8872.5910000000003</v>
      </c>
      <c r="DJ10" s="72">
        <v>30000</v>
      </c>
      <c r="DK10" s="72">
        <v>0</v>
      </c>
      <c r="DL10" s="72">
        <v>0</v>
      </c>
      <c r="DM10" s="72">
        <v>0</v>
      </c>
      <c r="DN10" s="72">
        <v>885921.6</v>
      </c>
      <c r="DO10" s="72">
        <v>0</v>
      </c>
      <c r="DP10" s="72">
        <v>885921.6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137693.83059999999</v>
      </c>
      <c r="E11" s="71">
        <f t="shared" si="95"/>
        <v>42048.5046</v>
      </c>
      <c r="F11" s="13">
        <f t="shared" ref="F11:I20" si="96">J11+V11+Z11+AD11+BB11+BN11+CL11+CP11+DB11+DJ11+DP11</f>
        <v>72098.2</v>
      </c>
      <c r="G11" s="13">
        <f t="shared" si="96"/>
        <v>10295.3806</v>
      </c>
      <c r="H11" s="13">
        <f t="shared" si="96"/>
        <v>65595.630600000004</v>
      </c>
      <c r="I11" s="13">
        <f t="shared" si="96"/>
        <v>31753.124</v>
      </c>
      <c r="J11" s="72">
        <v>39670</v>
      </c>
      <c r="K11" s="72">
        <v>7289.2085999999999</v>
      </c>
      <c r="L11" s="72">
        <v>2000</v>
      </c>
      <c r="M11" s="72">
        <v>0</v>
      </c>
      <c r="N11" s="72">
        <v>38820</v>
      </c>
      <c r="O11" s="72">
        <v>7289.2085999999999</v>
      </c>
      <c r="P11" s="72">
        <v>2000</v>
      </c>
      <c r="Q11" s="72">
        <v>0</v>
      </c>
      <c r="R11" s="72">
        <v>850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304.625</v>
      </c>
      <c r="AF11" s="72">
        <v>45542</v>
      </c>
      <c r="AG11" s="72">
        <v>31753.124</v>
      </c>
      <c r="AH11" s="72"/>
      <c r="AI11" s="72"/>
      <c r="AJ11" s="72"/>
      <c r="AK11" s="72"/>
      <c r="AL11" s="72">
        <v>4900</v>
      </c>
      <c r="AM11" s="72">
        <v>304.625</v>
      </c>
      <c r="AN11" s="72">
        <v>0</v>
      </c>
      <c r="AO11" s="72">
        <v>0</v>
      </c>
      <c r="AP11" s="72">
        <v>0</v>
      </c>
      <c r="AQ11" s="72">
        <v>0</v>
      </c>
      <c r="AR11" s="72">
        <v>26411</v>
      </c>
      <c r="AS11" s="72">
        <v>22528.799999999999</v>
      </c>
      <c r="AT11" s="72">
        <v>0</v>
      </c>
      <c r="AU11" s="72">
        <v>0</v>
      </c>
      <c r="AV11" s="72">
        <v>19131</v>
      </c>
      <c r="AW11" s="72">
        <v>9224.3240000000005</v>
      </c>
      <c r="AX11" s="72">
        <v>0</v>
      </c>
      <c r="AY11" s="72">
        <v>0</v>
      </c>
      <c r="AZ11" s="72">
        <v>0</v>
      </c>
      <c r="BA11" s="72">
        <v>0</v>
      </c>
      <c r="BB11" s="72">
        <v>1300</v>
      </c>
      <c r="BC11" s="72">
        <v>245</v>
      </c>
      <c r="BD11" s="72">
        <v>1000</v>
      </c>
      <c r="BE11" s="72">
        <v>0</v>
      </c>
      <c r="BF11" s="72">
        <v>1300</v>
      </c>
      <c r="BG11" s="72">
        <v>245</v>
      </c>
      <c r="BH11" s="72">
        <v>1000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1200</v>
      </c>
      <c r="BO11" s="72">
        <v>0</v>
      </c>
      <c r="BP11" s="72">
        <v>17053.6306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17053.6306</v>
      </c>
      <c r="CC11" s="72">
        <v>0</v>
      </c>
      <c r="CD11" s="72">
        <v>1200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646.29309999999998</v>
      </c>
      <c r="CR11" s="72">
        <v>0</v>
      </c>
      <c r="CS11" s="72">
        <v>0</v>
      </c>
      <c r="CT11" s="72">
        <v>4120</v>
      </c>
      <c r="CU11" s="72">
        <v>646.29309999999998</v>
      </c>
      <c r="CV11" s="72">
        <v>0</v>
      </c>
      <c r="CW11" s="72">
        <v>0</v>
      </c>
      <c r="CX11" s="72">
        <v>3570</v>
      </c>
      <c r="CY11" s="72">
        <v>646.29309999999998</v>
      </c>
      <c r="CZ11" s="72">
        <v>0</v>
      </c>
      <c r="DA11" s="72">
        <v>0</v>
      </c>
      <c r="DB11" s="72">
        <v>12000</v>
      </c>
      <c r="DC11" s="72">
        <v>1810.2538999999999</v>
      </c>
      <c r="DD11" s="72">
        <v>0</v>
      </c>
      <c r="DE11" s="72">
        <v>0</v>
      </c>
      <c r="DF11" s="72">
        <v>12000</v>
      </c>
      <c r="DG11" s="72">
        <v>1810.2538999999999</v>
      </c>
      <c r="DH11" s="72">
        <v>0</v>
      </c>
      <c r="DI11" s="72">
        <v>0</v>
      </c>
      <c r="DJ11" s="72">
        <v>0</v>
      </c>
      <c r="DK11" s="72">
        <v>0</v>
      </c>
      <c r="DL11" s="72">
        <v>0</v>
      </c>
      <c r="DM11" s="72">
        <v>0</v>
      </c>
      <c r="DN11" s="72">
        <v>8758.2000000000007</v>
      </c>
      <c r="DO11" s="72">
        <v>0</v>
      </c>
      <c r="DP11" s="72">
        <v>8758.2000000000007</v>
      </c>
      <c r="DQ11" s="72">
        <v>0</v>
      </c>
      <c r="DR11" s="72">
        <v>0</v>
      </c>
      <c r="DS11" s="72">
        <v>0</v>
      </c>
      <c r="DT11" s="72">
        <v>0</v>
      </c>
      <c r="DU11" s="72">
        <v>0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133597.31630000001</v>
      </c>
      <c r="E12" s="71">
        <f t="shared" si="95"/>
        <v>8637.4854999999989</v>
      </c>
      <c r="F12" s="13">
        <f t="shared" si="96"/>
        <v>65496.4</v>
      </c>
      <c r="G12" s="13">
        <f t="shared" si="96"/>
        <v>8637.4854999999989</v>
      </c>
      <c r="H12" s="13">
        <f t="shared" si="96"/>
        <v>79100.916300000012</v>
      </c>
      <c r="I12" s="13">
        <f t="shared" si="96"/>
        <v>0</v>
      </c>
      <c r="J12" s="72">
        <v>41640</v>
      </c>
      <c r="K12" s="72">
        <v>7455.1729999999998</v>
      </c>
      <c r="L12" s="72">
        <v>1100.0163</v>
      </c>
      <c r="M12" s="72">
        <v>0</v>
      </c>
      <c r="N12" s="72">
        <v>41340</v>
      </c>
      <c r="O12" s="72">
        <v>7452.1729999999998</v>
      </c>
      <c r="P12" s="72">
        <v>1100.0163</v>
      </c>
      <c r="Q12" s="72">
        <v>0</v>
      </c>
      <c r="R12" s="72">
        <v>300</v>
      </c>
      <c r="S12" s="72">
        <v>3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2544</v>
      </c>
      <c r="AE12" s="72">
        <v>562.30200000000002</v>
      </c>
      <c r="AF12" s="72">
        <v>46420.4</v>
      </c>
      <c r="AG12" s="72">
        <v>0</v>
      </c>
      <c r="AH12" s="72"/>
      <c r="AI12" s="72"/>
      <c r="AJ12" s="72"/>
      <c r="AK12" s="72"/>
      <c r="AL12" s="72">
        <v>744</v>
      </c>
      <c r="AM12" s="72">
        <v>62.302</v>
      </c>
      <c r="AN12" s="72">
        <v>41000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1800</v>
      </c>
      <c r="AU12" s="72">
        <v>500</v>
      </c>
      <c r="AV12" s="72">
        <v>5420.4</v>
      </c>
      <c r="AW12" s="72">
        <v>0</v>
      </c>
      <c r="AX12" s="72">
        <v>0</v>
      </c>
      <c r="AY12" s="72">
        <v>0</v>
      </c>
      <c r="AZ12" s="72">
        <v>0</v>
      </c>
      <c r="BA12" s="72">
        <v>0</v>
      </c>
      <c r="BB12" s="72">
        <v>2150</v>
      </c>
      <c r="BC12" s="72">
        <v>249</v>
      </c>
      <c r="BD12" s="72">
        <v>30480.5</v>
      </c>
      <c r="BE12" s="72">
        <v>0</v>
      </c>
      <c r="BF12" s="72">
        <v>2150</v>
      </c>
      <c r="BG12" s="72">
        <v>249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371.01049999999998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371.01049999999998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680</v>
      </c>
      <c r="CQ12" s="72">
        <v>0</v>
      </c>
      <c r="CR12" s="72">
        <v>1100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800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2">
        <v>0</v>
      </c>
      <c r="DN12" s="72">
        <v>3372.4</v>
      </c>
      <c r="DO12" s="72">
        <v>0</v>
      </c>
      <c r="DP12" s="72">
        <v>14372.4</v>
      </c>
      <c r="DQ12" s="72">
        <v>0</v>
      </c>
      <c r="DR12" s="72">
        <v>0</v>
      </c>
      <c r="DS12" s="72">
        <v>0</v>
      </c>
      <c r="DT12" s="72">
        <v>11000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969553.03</v>
      </c>
      <c r="E13" s="71">
        <f t="shared" si="95"/>
        <v>112254.0511</v>
      </c>
      <c r="F13" s="13">
        <f t="shared" si="96"/>
        <v>754242.3</v>
      </c>
      <c r="G13" s="13">
        <f t="shared" si="96"/>
        <v>120771.59909999999</v>
      </c>
      <c r="H13" s="13">
        <f t="shared" si="96"/>
        <v>329297.30100000004</v>
      </c>
      <c r="I13" s="13">
        <f t="shared" si="96"/>
        <v>-8517.5480000000007</v>
      </c>
      <c r="J13" s="72">
        <v>344013.1</v>
      </c>
      <c r="K13" s="72">
        <v>66012.791100000002</v>
      </c>
      <c r="L13" s="72">
        <v>31083.7</v>
      </c>
      <c r="M13" s="72">
        <v>1191</v>
      </c>
      <c r="N13" s="72">
        <v>309357.09999999998</v>
      </c>
      <c r="O13" s="72">
        <v>61531.715100000001</v>
      </c>
      <c r="P13" s="72">
        <v>4257.7</v>
      </c>
      <c r="Q13" s="72">
        <v>1191</v>
      </c>
      <c r="R13" s="72">
        <v>33000</v>
      </c>
      <c r="S13" s="72">
        <v>4205.076</v>
      </c>
      <c r="T13" s="72">
        <v>26826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8020</v>
      </c>
      <c r="AE13" s="72">
        <v>1320</v>
      </c>
      <c r="AF13" s="72">
        <v>141654.20000000001</v>
      </c>
      <c r="AG13" s="72">
        <v>-10058.548000000001</v>
      </c>
      <c r="AH13" s="72"/>
      <c r="AI13" s="72"/>
      <c r="AJ13" s="72"/>
      <c r="AK13" s="72"/>
      <c r="AL13" s="72">
        <v>8020</v>
      </c>
      <c r="AM13" s="72">
        <v>1320</v>
      </c>
      <c r="AN13" s="72">
        <v>0</v>
      </c>
      <c r="AO13" s="72">
        <v>0</v>
      </c>
      <c r="AP13" s="72">
        <v>0</v>
      </c>
      <c r="AQ13" s="72">
        <v>0</v>
      </c>
      <c r="AR13" s="72">
        <v>42030</v>
      </c>
      <c r="AS13" s="72">
        <v>0</v>
      </c>
      <c r="AT13" s="72">
        <v>0</v>
      </c>
      <c r="AU13" s="72">
        <v>0</v>
      </c>
      <c r="AV13" s="72">
        <v>134624.20000000001</v>
      </c>
      <c r="AW13" s="72">
        <v>0</v>
      </c>
      <c r="AX13" s="72">
        <v>0</v>
      </c>
      <c r="AY13" s="72">
        <v>0</v>
      </c>
      <c r="AZ13" s="72">
        <v>-35000</v>
      </c>
      <c r="BA13" s="72">
        <v>-10058.548000000001</v>
      </c>
      <c r="BB13" s="72">
        <v>115148</v>
      </c>
      <c r="BC13" s="72">
        <v>22652.147000000001</v>
      </c>
      <c r="BD13" s="72">
        <v>0</v>
      </c>
      <c r="BE13" s="72">
        <v>0</v>
      </c>
      <c r="BF13" s="72">
        <v>115148</v>
      </c>
      <c r="BG13" s="72">
        <v>22652.147000000001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1700</v>
      </c>
      <c r="BO13" s="72">
        <v>204.3</v>
      </c>
      <c r="BP13" s="72">
        <v>71507.900999999998</v>
      </c>
      <c r="BQ13" s="72">
        <v>350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</v>
      </c>
      <c r="CA13" s="72">
        <v>14.3</v>
      </c>
      <c r="CB13" s="72">
        <v>19220.401000000002</v>
      </c>
      <c r="CC13" s="72">
        <v>0</v>
      </c>
      <c r="CD13" s="72">
        <v>1140</v>
      </c>
      <c r="CE13" s="72">
        <v>190</v>
      </c>
      <c r="CF13" s="72">
        <v>26844.5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72738.3</v>
      </c>
      <c r="CQ13" s="72">
        <v>13706.7</v>
      </c>
      <c r="CR13" s="72">
        <v>0</v>
      </c>
      <c r="CS13" s="72">
        <v>0</v>
      </c>
      <c r="CT13" s="72">
        <v>65258.3</v>
      </c>
      <c r="CU13" s="72">
        <v>12566.7</v>
      </c>
      <c r="CV13" s="72">
        <v>0</v>
      </c>
      <c r="CW13" s="72">
        <v>0</v>
      </c>
      <c r="CX13" s="72">
        <v>56613.3</v>
      </c>
      <c r="CY13" s="72">
        <v>12566.7</v>
      </c>
      <c r="CZ13" s="72">
        <v>0</v>
      </c>
      <c r="DA13" s="72">
        <v>0</v>
      </c>
      <c r="DB13" s="72">
        <v>84137</v>
      </c>
      <c r="DC13" s="72">
        <v>16815.661</v>
      </c>
      <c r="DD13" s="72">
        <v>85051.5</v>
      </c>
      <c r="DE13" s="72">
        <v>0</v>
      </c>
      <c r="DF13" s="72">
        <v>81837</v>
      </c>
      <c r="DG13" s="72">
        <v>16815.661</v>
      </c>
      <c r="DH13" s="72">
        <v>85051.5</v>
      </c>
      <c r="DI13" s="72">
        <v>0</v>
      </c>
      <c r="DJ13" s="72">
        <v>3200</v>
      </c>
      <c r="DK13" s="72">
        <v>60</v>
      </c>
      <c r="DL13" s="72">
        <v>0</v>
      </c>
      <c r="DM13" s="72">
        <v>0</v>
      </c>
      <c r="DN13" s="72">
        <v>11049.329</v>
      </c>
      <c r="DO13" s="72">
        <v>0</v>
      </c>
      <c r="DP13" s="72">
        <v>125035.9</v>
      </c>
      <c r="DQ13" s="72">
        <v>0</v>
      </c>
      <c r="DR13" s="72">
        <v>0</v>
      </c>
      <c r="DS13" s="72">
        <v>0</v>
      </c>
      <c r="DT13" s="72">
        <v>113986.571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3625903.8867999995</v>
      </c>
      <c r="E14" s="71">
        <f t="shared" si="95"/>
        <v>230122.02720000001</v>
      </c>
      <c r="F14" s="13">
        <f t="shared" si="96"/>
        <v>2398982.4699999997</v>
      </c>
      <c r="G14" s="13">
        <f t="shared" si="96"/>
        <v>448117.4448</v>
      </c>
      <c r="H14" s="13">
        <f t="shared" si="96"/>
        <v>1926921.4167999998</v>
      </c>
      <c r="I14" s="13">
        <f t="shared" si="96"/>
        <v>12004.582399999999</v>
      </c>
      <c r="J14" s="72">
        <v>672475.2</v>
      </c>
      <c r="K14" s="72">
        <v>96756.382700000002</v>
      </c>
      <c r="L14" s="72">
        <v>156400</v>
      </c>
      <c r="M14" s="72">
        <v>1744.4694</v>
      </c>
      <c r="N14" s="72">
        <v>570138.19999999995</v>
      </c>
      <c r="O14" s="72">
        <v>90867.226699999999</v>
      </c>
      <c r="P14" s="72">
        <v>26389</v>
      </c>
      <c r="Q14" s="72">
        <v>1383.0174</v>
      </c>
      <c r="R14" s="72">
        <v>67987</v>
      </c>
      <c r="S14" s="72">
        <v>2140.5149999999999</v>
      </c>
      <c r="T14" s="72">
        <v>130011</v>
      </c>
      <c r="U14" s="72">
        <v>361.452</v>
      </c>
      <c r="V14" s="72">
        <v>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103656</v>
      </c>
      <c r="AE14" s="72">
        <v>1940</v>
      </c>
      <c r="AF14" s="72">
        <v>1184367.3052999999</v>
      </c>
      <c r="AG14" s="72">
        <v>10260.112999999999</v>
      </c>
      <c r="AH14" s="72"/>
      <c r="AI14" s="72"/>
      <c r="AJ14" s="72"/>
      <c r="AK14" s="72"/>
      <c r="AL14" s="72">
        <v>17500</v>
      </c>
      <c r="AM14" s="72">
        <v>1940</v>
      </c>
      <c r="AN14" s="72">
        <v>54055</v>
      </c>
      <c r="AO14" s="72">
        <v>6249.4005999999999</v>
      </c>
      <c r="AP14" s="72">
        <v>1440</v>
      </c>
      <c r="AQ14" s="72">
        <v>0</v>
      </c>
      <c r="AR14" s="72">
        <v>37272</v>
      </c>
      <c r="AS14" s="72">
        <v>7048.1350000000002</v>
      </c>
      <c r="AT14" s="72">
        <v>84716</v>
      </c>
      <c r="AU14" s="72">
        <v>0</v>
      </c>
      <c r="AV14" s="72">
        <v>1126272.3052999999</v>
      </c>
      <c r="AW14" s="72">
        <v>8710.7569999999996</v>
      </c>
      <c r="AX14" s="72">
        <v>0</v>
      </c>
      <c r="AY14" s="72">
        <v>0</v>
      </c>
      <c r="AZ14" s="72">
        <v>-33232</v>
      </c>
      <c r="BA14" s="72">
        <v>-11748.179599999999</v>
      </c>
      <c r="BB14" s="72">
        <v>49700</v>
      </c>
      <c r="BC14" s="72">
        <v>7266.9854999999998</v>
      </c>
      <c r="BD14" s="72">
        <v>98400</v>
      </c>
      <c r="BE14" s="72">
        <v>0</v>
      </c>
      <c r="BF14" s="72">
        <v>30000</v>
      </c>
      <c r="BG14" s="72">
        <v>7236.9854999999998</v>
      </c>
      <c r="BH14" s="72">
        <v>0</v>
      </c>
      <c r="BI14" s="72">
        <v>0</v>
      </c>
      <c r="BJ14" s="72">
        <v>17200</v>
      </c>
      <c r="BK14" s="72">
        <v>30</v>
      </c>
      <c r="BL14" s="72">
        <v>98400</v>
      </c>
      <c r="BM14" s="72">
        <v>0</v>
      </c>
      <c r="BN14" s="72">
        <v>299898.09999999998</v>
      </c>
      <c r="BO14" s="72">
        <v>45891.739600000001</v>
      </c>
      <c r="BP14" s="72">
        <v>211880</v>
      </c>
      <c r="BQ14" s="72">
        <v>0</v>
      </c>
      <c r="BR14" s="72">
        <v>0</v>
      </c>
      <c r="BS14" s="72">
        <v>0</v>
      </c>
      <c r="BT14" s="72">
        <v>77076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30702.799999999999</v>
      </c>
      <c r="CA14" s="72">
        <v>2195.6224000000002</v>
      </c>
      <c r="CB14" s="72">
        <v>114460</v>
      </c>
      <c r="CC14" s="72">
        <v>0</v>
      </c>
      <c r="CD14" s="72">
        <v>79793.8</v>
      </c>
      <c r="CE14" s="72">
        <v>15620.340200000001</v>
      </c>
      <c r="CF14" s="72">
        <v>20344</v>
      </c>
      <c r="CG14" s="72">
        <v>0</v>
      </c>
      <c r="CH14" s="72">
        <v>189401.5</v>
      </c>
      <c r="CI14" s="72">
        <v>28075.776999999998</v>
      </c>
      <c r="CJ14" s="72">
        <v>0</v>
      </c>
      <c r="CK14" s="72">
        <v>0</v>
      </c>
      <c r="CL14" s="72">
        <v>0</v>
      </c>
      <c r="CM14" s="72">
        <v>0</v>
      </c>
      <c r="CN14" s="72">
        <v>0</v>
      </c>
      <c r="CO14" s="72">
        <v>0</v>
      </c>
      <c r="CP14" s="72">
        <v>114650.7</v>
      </c>
      <c r="CQ14" s="72">
        <v>17001.670999999998</v>
      </c>
      <c r="CR14" s="72">
        <v>255317.1115</v>
      </c>
      <c r="CS14" s="72">
        <v>0</v>
      </c>
      <c r="CT14" s="72">
        <v>97750.7</v>
      </c>
      <c r="CU14" s="72">
        <v>12753.994000000001</v>
      </c>
      <c r="CV14" s="72">
        <v>69888.111499999999</v>
      </c>
      <c r="CW14" s="72">
        <v>0</v>
      </c>
      <c r="CX14" s="72">
        <v>47017.2</v>
      </c>
      <c r="CY14" s="72">
        <v>7694.5330000000004</v>
      </c>
      <c r="CZ14" s="72">
        <v>46688.111499999999</v>
      </c>
      <c r="DA14" s="72">
        <v>0</v>
      </c>
      <c r="DB14" s="72">
        <v>451672</v>
      </c>
      <c r="DC14" s="72">
        <v>49260.665999999997</v>
      </c>
      <c r="DD14" s="72">
        <v>19557</v>
      </c>
      <c r="DE14" s="72">
        <v>0</v>
      </c>
      <c r="DF14" s="72">
        <v>347721.9</v>
      </c>
      <c r="DG14" s="72">
        <v>35092.65</v>
      </c>
      <c r="DH14" s="72">
        <v>700</v>
      </c>
      <c r="DI14" s="72">
        <v>0</v>
      </c>
      <c r="DJ14" s="72">
        <v>6930.47</v>
      </c>
      <c r="DK14" s="72">
        <v>0</v>
      </c>
      <c r="DL14" s="72">
        <v>0</v>
      </c>
      <c r="DM14" s="72">
        <v>0</v>
      </c>
      <c r="DN14" s="72">
        <v>0</v>
      </c>
      <c r="DO14" s="72">
        <v>0</v>
      </c>
      <c r="DP14" s="72">
        <v>700000</v>
      </c>
      <c r="DQ14" s="72">
        <v>230000</v>
      </c>
      <c r="DR14" s="72">
        <v>0</v>
      </c>
      <c r="DS14" s="72">
        <v>0</v>
      </c>
      <c r="DT14" s="72">
        <v>700000</v>
      </c>
      <c r="DU14" s="72">
        <v>230000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4871681.6763000004</v>
      </c>
      <c r="E15" s="71">
        <f t="shared" si="95"/>
        <v>336119.32640000002</v>
      </c>
      <c r="F15" s="13">
        <f t="shared" si="96"/>
        <v>1797175</v>
      </c>
      <c r="G15" s="13">
        <f t="shared" si="96"/>
        <v>243138.52140000003</v>
      </c>
      <c r="H15" s="13">
        <f t="shared" si="96"/>
        <v>3074506.6762999999</v>
      </c>
      <c r="I15" s="13">
        <f t="shared" si="96"/>
        <v>92980.804999999993</v>
      </c>
      <c r="J15" s="72">
        <v>491789</v>
      </c>
      <c r="K15" s="72">
        <v>91547.312000000005</v>
      </c>
      <c r="L15" s="72">
        <v>585210.4</v>
      </c>
      <c r="M15" s="72">
        <v>1300</v>
      </c>
      <c r="N15" s="72">
        <v>447340</v>
      </c>
      <c r="O15" s="72">
        <v>82707.763999999996</v>
      </c>
      <c r="P15" s="72">
        <v>9165.4</v>
      </c>
      <c r="Q15" s="72">
        <v>200</v>
      </c>
      <c r="R15" s="72">
        <v>1000</v>
      </c>
      <c r="S15" s="72">
        <v>300</v>
      </c>
      <c r="T15" s="72">
        <v>541045</v>
      </c>
      <c r="U15" s="72">
        <v>0</v>
      </c>
      <c r="V15" s="72">
        <v>3000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9475</v>
      </c>
      <c r="AE15" s="72">
        <v>472.57</v>
      </c>
      <c r="AF15" s="72">
        <v>1476759.2763</v>
      </c>
      <c r="AG15" s="72">
        <v>10778.322</v>
      </c>
      <c r="AH15" s="72"/>
      <c r="AI15" s="72"/>
      <c r="AJ15" s="72"/>
      <c r="AK15" s="72"/>
      <c r="AL15" s="72">
        <v>475</v>
      </c>
      <c r="AM15" s="72">
        <v>472.57</v>
      </c>
      <c r="AN15" s="72">
        <v>94300.276299999998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9000</v>
      </c>
      <c r="AU15" s="72">
        <v>0</v>
      </c>
      <c r="AV15" s="72">
        <v>1402459</v>
      </c>
      <c r="AW15" s="72">
        <v>13216.564</v>
      </c>
      <c r="AX15" s="72">
        <v>0</v>
      </c>
      <c r="AY15" s="72">
        <v>0</v>
      </c>
      <c r="AZ15" s="72">
        <v>-20000</v>
      </c>
      <c r="BA15" s="72">
        <v>-2438.2420000000002</v>
      </c>
      <c r="BB15" s="72">
        <v>389600.2</v>
      </c>
      <c r="BC15" s="72">
        <v>31743.75</v>
      </c>
      <c r="BD15" s="72">
        <v>14500</v>
      </c>
      <c r="BE15" s="72">
        <v>0</v>
      </c>
      <c r="BF15" s="72">
        <v>130000</v>
      </c>
      <c r="BG15" s="72">
        <v>31743.75</v>
      </c>
      <c r="BH15" s="72">
        <v>0</v>
      </c>
      <c r="BI15" s="72">
        <v>0</v>
      </c>
      <c r="BJ15" s="72">
        <v>15500</v>
      </c>
      <c r="BK15" s="72">
        <v>0</v>
      </c>
      <c r="BL15" s="72">
        <v>8500</v>
      </c>
      <c r="BM15" s="72">
        <v>0</v>
      </c>
      <c r="BN15" s="72">
        <v>205000</v>
      </c>
      <c r="BO15" s="72">
        <v>40642.936399999999</v>
      </c>
      <c r="BP15" s="72">
        <v>610678</v>
      </c>
      <c r="BQ15" s="72">
        <v>76902.482999999993</v>
      </c>
      <c r="BR15" s="72">
        <v>12000</v>
      </c>
      <c r="BS15" s="72">
        <v>0</v>
      </c>
      <c r="BT15" s="72">
        <v>190201</v>
      </c>
      <c r="BU15" s="72">
        <v>60575.03</v>
      </c>
      <c r="BV15" s="72">
        <v>0</v>
      </c>
      <c r="BW15" s="72">
        <v>0</v>
      </c>
      <c r="BX15" s="72">
        <v>0</v>
      </c>
      <c r="BY15" s="72">
        <v>0</v>
      </c>
      <c r="BZ15" s="72">
        <v>23000</v>
      </c>
      <c r="CA15" s="72">
        <v>1191.875</v>
      </c>
      <c r="CB15" s="72">
        <v>255600</v>
      </c>
      <c r="CC15" s="72">
        <v>16327.453</v>
      </c>
      <c r="CD15" s="72">
        <v>40000</v>
      </c>
      <c r="CE15" s="72">
        <v>8451.0614000000005</v>
      </c>
      <c r="CF15" s="72">
        <v>164877</v>
      </c>
      <c r="CG15" s="72">
        <v>0</v>
      </c>
      <c r="CH15" s="72">
        <v>130000</v>
      </c>
      <c r="CI15" s="72">
        <v>31000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102460</v>
      </c>
      <c r="CQ15" s="72">
        <v>16793.645</v>
      </c>
      <c r="CR15" s="72">
        <v>387359</v>
      </c>
      <c r="CS15" s="72">
        <v>4000</v>
      </c>
      <c r="CT15" s="72">
        <v>97160</v>
      </c>
      <c r="CU15" s="72">
        <v>16793.645</v>
      </c>
      <c r="CV15" s="72">
        <v>187027</v>
      </c>
      <c r="CW15" s="72">
        <v>0</v>
      </c>
      <c r="CX15" s="72">
        <v>52000</v>
      </c>
      <c r="CY15" s="72">
        <v>11400</v>
      </c>
      <c r="CZ15" s="72">
        <v>187027</v>
      </c>
      <c r="DA15" s="72">
        <v>0</v>
      </c>
      <c r="DB15" s="72">
        <v>237350.8</v>
      </c>
      <c r="DC15" s="72">
        <v>61773.054700000001</v>
      </c>
      <c r="DD15" s="72">
        <v>0</v>
      </c>
      <c r="DE15" s="72">
        <v>0</v>
      </c>
      <c r="DF15" s="72">
        <v>155000</v>
      </c>
      <c r="DG15" s="72">
        <v>40422.921000000002</v>
      </c>
      <c r="DH15" s="72">
        <v>0</v>
      </c>
      <c r="DI15" s="72">
        <v>0</v>
      </c>
      <c r="DJ15" s="72">
        <v>8500</v>
      </c>
      <c r="DK15" s="72">
        <v>165.2533</v>
      </c>
      <c r="DL15" s="72">
        <v>0</v>
      </c>
      <c r="DM15" s="72">
        <v>0</v>
      </c>
      <c r="DN15" s="72">
        <v>350000</v>
      </c>
      <c r="DO15" s="72">
        <v>0</v>
      </c>
      <c r="DP15" s="72">
        <v>350000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4540274.59</v>
      </c>
      <c r="E16" s="71">
        <f t="shared" si="95"/>
        <v>629468.83899999992</v>
      </c>
      <c r="F16" s="13">
        <f t="shared" si="96"/>
        <v>2746026.98</v>
      </c>
      <c r="G16" s="13">
        <f t="shared" si="96"/>
        <v>428538.44699999993</v>
      </c>
      <c r="H16" s="13">
        <f t="shared" si="96"/>
        <v>2094247.6099999999</v>
      </c>
      <c r="I16" s="13">
        <f t="shared" si="96"/>
        <v>200930.39199999999</v>
      </c>
      <c r="J16" s="72">
        <v>604887.28</v>
      </c>
      <c r="K16" s="72">
        <v>117425.101</v>
      </c>
      <c r="L16" s="72">
        <v>293500</v>
      </c>
      <c r="M16" s="72">
        <v>335</v>
      </c>
      <c r="N16" s="72">
        <v>478572.5</v>
      </c>
      <c r="O16" s="72">
        <v>105995.88370000001</v>
      </c>
      <c r="P16" s="72">
        <v>85800</v>
      </c>
      <c r="Q16" s="72">
        <v>335</v>
      </c>
      <c r="R16" s="72">
        <v>119514.78</v>
      </c>
      <c r="S16" s="72">
        <v>10287.2173</v>
      </c>
      <c r="T16" s="72">
        <v>207700</v>
      </c>
      <c r="U16" s="72">
        <v>0</v>
      </c>
      <c r="V16" s="72">
        <v>23000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201990.3</v>
      </c>
      <c r="AE16" s="72">
        <v>18515.657999999999</v>
      </c>
      <c r="AF16" s="72">
        <v>1036447.61</v>
      </c>
      <c r="AG16" s="72">
        <v>31229.473000000002</v>
      </c>
      <c r="AH16" s="72"/>
      <c r="AI16" s="72"/>
      <c r="AJ16" s="72"/>
      <c r="AK16" s="72"/>
      <c r="AL16" s="72">
        <v>100144</v>
      </c>
      <c r="AM16" s="72">
        <v>5607.3829999999998</v>
      </c>
      <c r="AN16" s="72">
        <v>90905.71</v>
      </c>
      <c r="AO16" s="72">
        <v>0</v>
      </c>
      <c r="AP16" s="72">
        <v>1903</v>
      </c>
      <c r="AQ16" s="72">
        <v>90</v>
      </c>
      <c r="AR16" s="72">
        <v>83500</v>
      </c>
      <c r="AS16" s="72">
        <v>0</v>
      </c>
      <c r="AT16" s="72">
        <v>99943.3</v>
      </c>
      <c r="AU16" s="72">
        <v>12818.275</v>
      </c>
      <c r="AV16" s="72">
        <v>862041.9</v>
      </c>
      <c r="AW16" s="72">
        <v>33456.930999999997</v>
      </c>
      <c r="AX16" s="72">
        <v>0</v>
      </c>
      <c r="AY16" s="72">
        <v>0</v>
      </c>
      <c r="AZ16" s="72">
        <v>0</v>
      </c>
      <c r="BA16" s="72">
        <v>-2227.4580000000001</v>
      </c>
      <c r="BB16" s="72">
        <v>258094.7</v>
      </c>
      <c r="BC16" s="72">
        <v>50699.14</v>
      </c>
      <c r="BD16" s="72">
        <v>60000</v>
      </c>
      <c r="BE16" s="72">
        <v>4856.9549999999999</v>
      </c>
      <c r="BF16" s="72">
        <v>205785.60000000001</v>
      </c>
      <c r="BG16" s="72">
        <v>40886.307000000001</v>
      </c>
      <c r="BH16" s="72">
        <v>0</v>
      </c>
      <c r="BI16" s="72">
        <v>0</v>
      </c>
      <c r="BJ16" s="72">
        <v>8000</v>
      </c>
      <c r="BK16" s="72">
        <v>1293.4079999999999</v>
      </c>
      <c r="BL16" s="72">
        <v>0</v>
      </c>
      <c r="BM16" s="72">
        <v>0</v>
      </c>
      <c r="BN16" s="72">
        <v>116702.39999999999</v>
      </c>
      <c r="BO16" s="72">
        <v>22741.379300000001</v>
      </c>
      <c r="BP16" s="72">
        <v>292300</v>
      </c>
      <c r="BQ16" s="72">
        <v>73644.563999999998</v>
      </c>
      <c r="BR16" s="72">
        <v>5000</v>
      </c>
      <c r="BS16" s="72">
        <v>0</v>
      </c>
      <c r="BT16" s="72">
        <v>124000</v>
      </c>
      <c r="BU16" s="72">
        <v>39441.775999999998</v>
      </c>
      <c r="BV16" s="72">
        <v>0</v>
      </c>
      <c r="BW16" s="72">
        <v>0</v>
      </c>
      <c r="BX16" s="72">
        <v>0</v>
      </c>
      <c r="BY16" s="72">
        <v>0</v>
      </c>
      <c r="BZ16" s="72">
        <v>62060.5</v>
      </c>
      <c r="CA16" s="72">
        <v>12608.924300000001</v>
      </c>
      <c r="CB16" s="72">
        <v>41300</v>
      </c>
      <c r="CC16" s="72">
        <v>34202.788</v>
      </c>
      <c r="CD16" s="72">
        <v>49641.9</v>
      </c>
      <c r="CE16" s="72">
        <v>10132.455</v>
      </c>
      <c r="CF16" s="72">
        <v>127000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5920</v>
      </c>
      <c r="CM16" s="72">
        <v>1207.2729999999999</v>
      </c>
      <c r="CN16" s="72">
        <v>18000</v>
      </c>
      <c r="CO16" s="72">
        <v>9667.2000000000007</v>
      </c>
      <c r="CP16" s="72">
        <v>168588</v>
      </c>
      <c r="CQ16" s="72">
        <v>45217.779699999999</v>
      </c>
      <c r="CR16" s="72">
        <v>58200</v>
      </c>
      <c r="CS16" s="72">
        <v>19155.835999999999</v>
      </c>
      <c r="CT16" s="72">
        <v>166208</v>
      </c>
      <c r="CU16" s="72">
        <v>44686.329700000002</v>
      </c>
      <c r="CV16" s="72">
        <v>32000</v>
      </c>
      <c r="CW16" s="72">
        <v>113.52</v>
      </c>
      <c r="CX16" s="72">
        <v>117600</v>
      </c>
      <c r="CY16" s="72">
        <v>26026.330999999998</v>
      </c>
      <c r="CZ16" s="72">
        <v>2000</v>
      </c>
      <c r="DA16" s="72">
        <v>113.52</v>
      </c>
      <c r="DB16" s="72">
        <v>802644.3</v>
      </c>
      <c r="DC16" s="72">
        <v>172462.11600000001</v>
      </c>
      <c r="DD16" s="72">
        <v>335800</v>
      </c>
      <c r="DE16" s="72">
        <v>62041.364000000001</v>
      </c>
      <c r="DF16" s="72">
        <v>535641.4</v>
      </c>
      <c r="DG16" s="72">
        <v>106119.359</v>
      </c>
      <c r="DH16" s="72">
        <v>328800</v>
      </c>
      <c r="DI16" s="72">
        <v>61897.364000000001</v>
      </c>
      <c r="DJ16" s="72">
        <v>15000</v>
      </c>
      <c r="DK16" s="72">
        <v>270</v>
      </c>
      <c r="DL16" s="72">
        <v>0</v>
      </c>
      <c r="DM16" s="72">
        <v>0</v>
      </c>
      <c r="DN16" s="72">
        <v>249200</v>
      </c>
      <c r="DO16" s="72">
        <v>0</v>
      </c>
      <c r="DP16" s="72">
        <v>549200</v>
      </c>
      <c r="DQ16" s="72">
        <v>0</v>
      </c>
      <c r="DR16" s="72">
        <v>0</v>
      </c>
      <c r="DS16" s="72">
        <v>0</v>
      </c>
      <c r="DT16" s="72">
        <v>300000</v>
      </c>
      <c r="DU16" s="72">
        <v>0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580643.09159999993</v>
      </c>
      <c r="E17" s="71">
        <f t="shared" si="95"/>
        <v>79285.97050000001</v>
      </c>
      <c r="F17" s="13">
        <f t="shared" si="96"/>
        <v>388905.6</v>
      </c>
      <c r="G17" s="13">
        <f t="shared" si="96"/>
        <v>60206.054300000003</v>
      </c>
      <c r="H17" s="13">
        <f t="shared" si="96"/>
        <v>276996.99959999998</v>
      </c>
      <c r="I17" s="13">
        <f t="shared" si="96"/>
        <v>19079.916200000003</v>
      </c>
      <c r="J17" s="72">
        <v>145599.79999999999</v>
      </c>
      <c r="K17" s="72">
        <v>23571.897700000001</v>
      </c>
      <c r="L17" s="72">
        <v>32118</v>
      </c>
      <c r="M17" s="72">
        <v>1307.4262000000001</v>
      </c>
      <c r="N17" s="72">
        <v>124750</v>
      </c>
      <c r="O17" s="72">
        <v>22603.512699999999</v>
      </c>
      <c r="P17" s="72">
        <v>2848</v>
      </c>
      <c r="Q17" s="72">
        <v>0</v>
      </c>
      <c r="R17" s="72">
        <v>20849.8</v>
      </c>
      <c r="S17" s="72">
        <v>968.38499999999999</v>
      </c>
      <c r="T17" s="72">
        <v>29270</v>
      </c>
      <c r="U17" s="72">
        <v>1307.4262000000001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35452</v>
      </c>
      <c r="AE17" s="72">
        <v>6852</v>
      </c>
      <c r="AF17" s="72">
        <v>181613.99960000001</v>
      </c>
      <c r="AG17" s="72">
        <v>17132.490000000002</v>
      </c>
      <c r="AH17" s="72"/>
      <c r="AI17" s="72"/>
      <c r="AJ17" s="72"/>
      <c r="AK17" s="72"/>
      <c r="AL17" s="72">
        <v>7300</v>
      </c>
      <c r="AM17" s="72">
        <v>344</v>
      </c>
      <c r="AN17" s="72">
        <v>25000</v>
      </c>
      <c r="AO17" s="72">
        <v>2000</v>
      </c>
      <c r="AP17" s="72">
        <v>0</v>
      </c>
      <c r="AQ17" s="72">
        <v>0</v>
      </c>
      <c r="AR17" s="72">
        <v>31724</v>
      </c>
      <c r="AS17" s="72">
        <v>7000</v>
      </c>
      <c r="AT17" s="72">
        <v>28152</v>
      </c>
      <c r="AU17" s="72">
        <v>6508</v>
      </c>
      <c r="AV17" s="72">
        <v>174889.99960000001</v>
      </c>
      <c r="AW17" s="72">
        <v>13839.7</v>
      </c>
      <c r="AX17" s="72">
        <v>0</v>
      </c>
      <c r="AY17" s="72">
        <v>0</v>
      </c>
      <c r="AZ17" s="72">
        <v>-50000</v>
      </c>
      <c r="BA17" s="72">
        <v>-5707.21</v>
      </c>
      <c r="BB17" s="72">
        <v>20933</v>
      </c>
      <c r="BC17" s="72">
        <v>5275</v>
      </c>
      <c r="BD17" s="72">
        <v>0</v>
      </c>
      <c r="BE17" s="72">
        <v>0</v>
      </c>
      <c r="BF17" s="72">
        <v>20933</v>
      </c>
      <c r="BG17" s="72">
        <v>5275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29305</v>
      </c>
      <c r="BO17" s="72">
        <v>8864.2366000000002</v>
      </c>
      <c r="BP17" s="72">
        <v>60265</v>
      </c>
      <c r="BQ17" s="72">
        <v>640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13005</v>
      </c>
      <c r="CA17" s="72">
        <v>3490</v>
      </c>
      <c r="CB17" s="72">
        <v>18140</v>
      </c>
      <c r="CC17" s="72">
        <v>640</v>
      </c>
      <c r="CD17" s="72">
        <v>16300</v>
      </c>
      <c r="CE17" s="72">
        <v>5374.2366000000002</v>
      </c>
      <c r="CF17" s="72">
        <v>42125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2">
        <v>0</v>
      </c>
      <c r="CN17" s="72">
        <v>0</v>
      </c>
      <c r="CO17" s="72">
        <v>0</v>
      </c>
      <c r="CP17" s="72">
        <v>12350</v>
      </c>
      <c r="CQ17" s="72">
        <v>1799.35</v>
      </c>
      <c r="CR17" s="72">
        <v>0</v>
      </c>
      <c r="CS17" s="72">
        <v>0</v>
      </c>
      <c r="CT17" s="72">
        <v>11950</v>
      </c>
      <c r="CU17" s="72">
        <v>1799.35</v>
      </c>
      <c r="CV17" s="72">
        <v>0</v>
      </c>
      <c r="CW17" s="72">
        <v>0</v>
      </c>
      <c r="CX17" s="72">
        <v>0</v>
      </c>
      <c r="CY17" s="72">
        <v>0</v>
      </c>
      <c r="CZ17" s="72">
        <v>0</v>
      </c>
      <c r="DA17" s="72">
        <v>0</v>
      </c>
      <c r="DB17" s="72">
        <v>57760</v>
      </c>
      <c r="DC17" s="72">
        <v>13843.57</v>
      </c>
      <c r="DD17" s="72">
        <v>3000</v>
      </c>
      <c r="DE17" s="72">
        <v>0</v>
      </c>
      <c r="DF17" s="72">
        <v>45550</v>
      </c>
      <c r="DG17" s="72">
        <v>10818.198</v>
      </c>
      <c r="DH17" s="72">
        <v>3000</v>
      </c>
      <c r="DI17" s="72">
        <v>0</v>
      </c>
      <c r="DJ17" s="72">
        <v>0</v>
      </c>
      <c r="DK17" s="72">
        <v>0</v>
      </c>
      <c r="DL17" s="72">
        <v>0</v>
      </c>
      <c r="DM17" s="72">
        <v>0</v>
      </c>
      <c r="DN17" s="72">
        <v>2246.2919999999999</v>
      </c>
      <c r="DO17" s="72">
        <v>0</v>
      </c>
      <c r="DP17" s="72">
        <v>87505.8</v>
      </c>
      <c r="DQ17" s="72">
        <v>0</v>
      </c>
      <c r="DR17" s="72">
        <v>0</v>
      </c>
      <c r="DS17" s="72">
        <v>0</v>
      </c>
      <c r="DT17" s="72">
        <v>85259.508000000002</v>
      </c>
      <c r="DU17" s="72">
        <v>0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2362870.3292999999</v>
      </c>
      <c r="E18" s="71">
        <f t="shared" si="95"/>
        <v>286609.79280000005</v>
      </c>
      <c r="F18" s="13">
        <f t="shared" si="96"/>
        <v>1049372.6302999998</v>
      </c>
      <c r="G18" s="13">
        <f t="shared" si="96"/>
        <v>181075.07520000002</v>
      </c>
      <c r="H18" s="13">
        <f t="shared" si="96"/>
        <v>1413497.699</v>
      </c>
      <c r="I18" s="13">
        <f t="shared" si="96"/>
        <v>105534.7176</v>
      </c>
      <c r="J18" s="72">
        <v>317532.03029999998</v>
      </c>
      <c r="K18" s="72">
        <v>59988.199000000001</v>
      </c>
      <c r="L18" s="72">
        <v>13550</v>
      </c>
      <c r="M18" s="72">
        <v>250</v>
      </c>
      <c r="N18" s="72">
        <v>245293.7303</v>
      </c>
      <c r="O18" s="72">
        <v>45915.285799999998</v>
      </c>
      <c r="P18" s="72">
        <v>3000</v>
      </c>
      <c r="Q18" s="72">
        <v>0</v>
      </c>
      <c r="R18" s="72">
        <v>68083.3</v>
      </c>
      <c r="S18" s="72">
        <v>13243.474399999999</v>
      </c>
      <c r="T18" s="72">
        <v>10550</v>
      </c>
      <c r="U18" s="72">
        <v>250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33026</v>
      </c>
      <c r="AE18" s="72">
        <v>6932.2749999999996</v>
      </c>
      <c r="AF18" s="72">
        <v>456824.43400000001</v>
      </c>
      <c r="AG18" s="72">
        <v>43647.576000000001</v>
      </c>
      <c r="AH18" s="72"/>
      <c r="AI18" s="72"/>
      <c r="AJ18" s="72"/>
      <c r="AK18" s="72"/>
      <c r="AL18" s="72">
        <v>936</v>
      </c>
      <c r="AM18" s="72">
        <v>0</v>
      </c>
      <c r="AN18" s="72">
        <v>0</v>
      </c>
      <c r="AO18" s="72">
        <v>0</v>
      </c>
      <c r="AP18" s="72">
        <v>0</v>
      </c>
      <c r="AQ18" s="72">
        <v>0</v>
      </c>
      <c r="AR18" s="72">
        <v>0</v>
      </c>
      <c r="AS18" s="72">
        <v>0</v>
      </c>
      <c r="AT18" s="72">
        <v>32090</v>
      </c>
      <c r="AU18" s="72">
        <v>6932.2749999999996</v>
      </c>
      <c r="AV18" s="72">
        <v>756824.43400000001</v>
      </c>
      <c r="AW18" s="72">
        <v>64856.26</v>
      </c>
      <c r="AX18" s="72">
        <v>0</v>
      </c>
      <c r="AY18" s="72">
        <v>0</v>
      </c>
      <c r="AZ18" s="72">
        <v>-300000</v>
      </c>
      <c r="BA18" s="72">
        <v>-21208.684000000001</v>
      </c>
      <c r="BB18" s="72">
        <v>102576.1</v>
      </c>
      <c r="BC18" s="72">
        <v>20794.34</v>
      </c>
      <c r="BD18" s="72">
        <v>24000</v>
      </c>
      <c r="BE18" s="72">
        <v>0</v>
      </c>
      <c r="BF18" s="72">
        <v>91937.1</v>
      </c>
      <c r="BG18" s="72">
        <v>20794.34</v>
      </c>
      <c r="BH18" s="72">
        <v>9000</v>
      </c>
      <c r="BI18" s="72">
        <v>0</v>
      </c>
      <c r="BJ18" s="72">
        <v>10639</v>
      </c>
      <c r="BK18" s="72">
        <v>0</v>
      </c>
      <c r="BL18" s="72">
        <v>15000</v>
      </c>
      <c r="BM18" s="72">
        <v>0</v>
      </c>
      <c r="BN18" s="72">
        <v>57920.7</v>
      </c>
      <c r="BO18" s="72">
        <v>14080.6738</v>
      </c>
      <c r="BP18" s="72">
        <v>514915.18</v>
      </c>
      <c r="BQ18" s="72">
        <v>16651.585999999999</v>
      </c>
      <c r="BR18" s="72">
        <v>33527.199999999997</v>
      </c>
      <c r="BS18" s="72">
        <v>7477.348</v>
      </c>
      <c r="BT18" s="72">
        <v>271131.18</v>
      </c>
      <c r="BU18" s="72">
        <v>16651.585999999999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243784</v>
      </c>
      <c r="CC18" s="72">
        <v>0</v>
      </c>
      <c r="CD18" s="72">
        <v>23493.5</v>
      </c>
      <c r="CE18" s="72">
        <v>6603.3257999999996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69458.399999999994</v>
      </c>
      <c r="CQ18" s="72">
        <v>12091.758</v>
      </c>
      <c r="CR18" s="72">
        <v>373688.62900000002</v>
      </c>
      <c r="CS18" s="72">
        <v>44985.5556</v>
      </c>
      <c r="CT18" s="72">
        <v>52278.400000000001</v>
      </c>
      <c r="CU18" s="72">
        <v>10442.249</v>
      </c>
      <c r="CV18" s="72">
        <v>193384.226</v>
      </c>
      <c r="CW18" s="72">
        <v>15013.2</v>
      </c>
      <c r="CX18" s="72">
        <v>29743.4</v>
      </c>
      <c r="CY18" s="72">
        <v>6116.72</v>
      </c>
      <c r="CZ18" s="72">
        <v>192084.70600000001</v>
      </c>
      <c r="DA18" s="72">
        <v>15013.2</v>
      </c>
      <c r="DB18" s="72">
        <v>313559.40000000002</v>
      </c>
      <c r="DC18" s="72">
        <v>66587.829400000002</v>
      </c>
      <c r="DD18" s="72">
        <v>30519.455999999998</v>
      </c>
      <c r="DE18" s="72">
        <v>0</v>
      </c>
      <c r="DF18" s="72">
        <v>202163</v>
      </c>
      <c r="DG18" s="72">
        <v>42864.212399999997</v>
      </c>
      <c r="DH18" s="72">
        <v>30519.455999999998</v>
      </c>
      <c r="DI18" s="72">
        <v>0</v>
      </c>
      <c r="DJ18" s="72">
        <v>5300</v>
      </c>
      <c r="DK18" s="72">
        <v>600</v>
      </c>
      <c r="DL18" s="72">
        <v>0</v>
      </c>
      <c r="DM18" s="72">
        <v>0</v>
      </c>
      <c r="DN18" s="72">
        <v>50000</v>
      </c>
      <c r="DO18" s="72">
        <v>0</v>
      </c>
      <c r="DP18" s="72">
        <v>150000</v>
      </c>
      <c r="DQ18" s="72">
        <v>0</v>
      </c>
      <c r="DR18" s="72">
        <v>0</v>
      </c>
      <c r="DS18" s="72">
        <v>0</v>
      </c>
      <c r="DT18" s="72">
        <v>100000</v>
      </c>
      <c r="DU18" s="72">
        <v>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747507.60000000009</v>
      </c>
      <c r="E19" s="71">
        <f t="shared" si="95"/>
        <v>141188.12420000002</v>
      </c>
      <c r="F19" s="13">
        <f t="shared" si="96"/>
        <v>483655.80000000005</v>
      </c>
      <c r="G19" s="13">
        <f t="shared" si="96"/>
        <v>78795.444199999998</v>
      </c>
      <c r="H19" s="13">
        <f t="shared" si="96"/>
        <v>263851.8</v>
      </c>
      <c r="I19" s="13">
        <f t="shared" si="96"/>
        <v>62392.680000000008</v>
      </c>
      <c r="J19" s="72">
        <v>212146.2</v>
      </c>
      <c r="K19" s="72">
        <v>39328.144200000002</v>
      </c>
      <c r="L19" s="72">
        <v>25506.3</v>
      </c>
      <c r="M19" s="72">
        <v>6475.72</v>
      </c>
      <c r="N19" s="72">
        <v>189778.9</v>
      </c>
      <c r="O19" s="72">
        <v>36234.690199999997</v>
      </c>
      <c r="P19" s="72">
        <v>8706.2999999999993</v>
      </c>
      <c r="Q19" s="72">
        <v>264</v>
      </c>
      <c r="R19" s="72">
        <v>22367.3</v>
      </c>
      <c r="S19" s="72">
        <v>3093.4540000000002</v>
      </c>
      <c r="T19" s="72">
        <v>16800</v>
      </c>
      <c r="U19" s="72">
        <v>6211.72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4644.8</v>
      </c>
      <c r="AE19" s="72">
        <v>922.24400000000003</v>
      </c>
      <c r="AF19" s="72">
        <v>61267.5</v>
      </c>
      <c r="AG19" s="72">
        <v>1514.5</v>
      </c>
      <c r="AH19" s="72"/>
      <c r="AI19" s="72"/>
      <c r="AJ19" s="72"/>
      <c r="AK19" s="72"/>
      <c r="AL19" s="72">
        <v>4644.8</v>
      </c>
      <c r="AM19" s="72">
        <v>922.24400000000003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81267.5</v>
      </c>
      <c r="AW19" s="72">
        <v>2600</v>
      </c>
      <c r="AX19" s="72">
        <v>0</v>
      </c>
      <c r="AY19" s="72">
        <v>0</v>
      </c>
      <c r="AZ19" s="72">
        <v>-20000</v>
      </c>
      <c r="BA19" s="72">
        <v>-1085.5</v>
      </c>
      <c r="BB19" s="72">
        <v>1100</v>
      </c>
      <c r="BC19" s="72">
        <v>0</v>
      </c>
      <c r="BD19" s="72">
        <v>0</v>
      </c>
      <c r="BE19" s="72">
        <v>0</v>
      </c>
      <c r="BF19" s="72">
        <v>1100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2">
        <v>0</v>
      </c>
      <c r="BN19" s="72">
        <v>5316</v>
      </c>
      <c r="BO19" s="72">
        <v>204</v>
      </c>
      <c r="BP19" s="72">
        <v>156578</v>
      </c>
      <c r="BQ19" s="72">
        <v>53251.66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204</v>
      </c>
      <c r="CB19" s="72">
        <v>130000</v>
      </c>
      <c r="CC19" s="72">
        <v>46080.86</v>
      </c>
      <c r="CD19" s="72">
        <v>4000</v>
      </c>
      <c r="CE19" s="72">
        <v>0</v>
      </c>
      <c r="CF19" s="72">
        <v>26578</v>
      </c>
      <c r="CG19" s="72">
        <v>7170.8</v>
      </c>
      <c r="CH19" s="72">
        <v>0</v>
      </c>
      <c r="CI19" s="72">
        <v>0</v>
      </c>
      <c r="CJ19" s="72">
        <v>0</v>
      </c>
      <c r="CK19" s="72">
        <v>0</v>
      </c>
      <c r="CL19" s="72">
        <v>1935.2</v>
      </c>
      <c r="CM19" s="72">
        <v>0</v>
      </c>
      <c r="CN19" s="72">
        <v>0</v>
      </c>
      <c r="CO19" s="72">
        <v>0</v>
      </c>
      <c r="CP19" s="72">
        <v>64004</v>
      </c>
      <c r="CQ19" s="72">
        <v>9933.9290000000001</v>
      </c>
      <c r="CR19" s="72">
        <v>0</v>
      </c>
      <c r="CS19" s="72">
        <v>0</v>
      </c>
      <c r="CT19" s="72">
        <v>61800</v>
      </c>
      <c r="CU19" s="72">
        <v>9145.607</v>
      </c>
      <c r="CV19" s="72">
        <v>0</v>
      </c>
      <c r="CW19" s="72">
        <v>0</v>
      </c>
      <c r="CX19" s="72">
        <v>55000</v>
      </c>
      <c r="CY19" s="72">
        <v>9088.2070000000003</v>
      </c>
      <c r="CZ19" s="72">
        <v>0</v>
      </c>
      <c r="DA19" s="72">
        <v>0</v>
      </c>
      <c r="DB19" s="72">
        <v>133391.20000000001</v>
      </c>
      <c r="DC19" s="72">
        <v>28407.127</v>
      </c>
      <c r="DD19" s="72">
        <v>20500</v>
      </c>
      <c r="DE19" s="72">
        <v>1150.8</v>
      </c>
      <c r="DF19" s="72">
        <v>111650</v>
      </c>
      <c r="DG19" s="72">
        <v>22435.035</v>
      </c>
      <c r="DH19" s="72">
        <v>20500</v>
      </c>
      <c r="DI19" s="72">
        <v>1150.8</v>
      </c>
      <c r="DJ19" s="72">
        <v>800</v>
      </c>
      <c r="DK19" s="72">
        <v>0</v>
      </c>
      <c r="DL19" s="72">
        <v>0</v>
      </c>
      <c r="DM19" s="72">
        <v>0</v>
      </c>
      <c r="DN19" s="72">
        <v>60318.400000000001</v>
      </c>
      <c r="DO19" s="72">
        <v>0</v>
      </c>
      <c r="DP19" s="72">
        <v>60318.400000000001</v>
      </c>
      <c r="DQ19" s="72">
        <v>0</v>
      </c>
      <c r="DR19" s="72">
        <v>0</v>
      </c>
      <c r="DS19" s="72">
        <v>0</v>
      </c>
      <c r="DT19" s="72">
        <v>0</v>
      </c>
      <c r="DU19" s="72">
        <v>0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557579.76399999997</v>
      </c>
      <c r="E20" s="71">
        <f t="shared" si="95"/>
        <v>46501.316800000001</v>
      </c>
      <c r="F20" s="13">
        <f t="shared" si="96"/>
        <v>342107.08799999999</v>
      </c>
      <c r="G20" s="13">
        <f t="shared" si="96"/>
        <v>45928.436800000003</v>
      </c>
      <c r="H20" s="13">
        <f t="shared" si="96"/>
        <v>228446.6</v>
      </c>
      <c r="I20" s="13">
        <f t="shared" si="96"/>
        <v>572.88</v>
      </c>
      <c r="J20" s="72">
        <v>174789.4</v>
      </c>
      <c r="K20" s="72">
        <v>35572.2111</v>
      </c>
      <c r="L20" s="72">
        <v>10418</v>
      </c>
      <c r="M20" s="72">
        <v>379.8</v>
      </c>
      <c r="N20" s="72">
        <v>155189.4</v>
      </c>
      <c r="O20" s="72">
        <v>32381.970700000002</v>
      </c>
      <c r="P20" s="72">
        <v>6000</v>
      </c>
      <c r="Q20" s="72">
        <v>379.8</v>
      </c>
      <c r="R20" s="72">
        <v>19600</v>
      </c>
      <c r="S20" s="72">
        <v>3190.2404000000001</v>
      </c>
      <c r="T20" s="72">
        <v>4418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30200</v>
      </c>
      <c r="AE20" s="72">
        <v>1032</v>
      </c>
      <c r="AF20" s="72">
        <v>165061.79999999999</v>
      </c>
      <c r="AG20" s="72">
        <v>-296.92</v>
      </c>
      <c r="AH20" s="72"/>
      <c r="AI20" s="72"/>
      <c r="AJ20" s="72"/>
      <c r="AK20" s="72"/>
      <c r="AL20" s="72">
        <v>28200</v>
      </c>
      <c r="AM20" s="72">
        <v>832</v>
      </c>
      <c r="AN20" s="72">
        <v>10500</v>
      </c>
      <c r="AO20" s="72">
        <v>0</v>
      </c>
      <c r="AP20" s="72">
        <v>0</v>
      </c>
      <c r="AQ20" s="72">
        <v>0</v>
      </c>
      <c r="AR20" s="72">
        <v>0</v>
      </c>
      <c r="AS20" s="72">
        <v>0</v>
      </c>
      <c r="AT20" s="72">
        <v>2000</v>
      </c>
      <c r="AU20" s="72">
        <v>200</v>
      </c>
      <c r="AV20" s="72">
        <v>174561.8</v>
      </c>
      <c r="AW20" s="72">
        <v>0</v>
      </c>
      <c r="AX20" s="72">
        <v>0</v>
      </c>
      <c r="AY20" s="72">
        <v>0</v>
      </c>
      <c r="AZ20" s="72">
        <v>-20000</v>
      </c>
      <c r="BA20" s="72">
        <v>-296.92</v>
      </c>
      <c r="BB20" s="72">
        <v>8280</v>
      </c>
      <c r="BC20" s="72">
        <v>1330</v>
      </c>
      <c r="BD20" s="72">
        <v>0</v>
      </c>
      <c r="BE20" s="72">
        <v>0</v>
      </c>
      <c r="BF20" s="72">
        <v>8280</v>
      </c>
      <c r="BG20" s="72">
        <v>1330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11160</v>
      </c>
      <c r="BO20" s="72">
        <v>3762.7136999999998</v>
      </c>
      <c r="BP20" s="72">
        <v>32662.7</v>
      </c>
      <c r="BQ20" s="72">
        <v>0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7660</v>
      </c>
      <c r="CA20" s="72">
        <v>2762.7637</v>
      </c>
      <c r="CB20" s="72">
        <v>3162.7</v>
      </c>
      <c r="CC20" s="72">
        <v>0</v>
      </c>
      <c r="CD20" s="72">
        <v>3500</v>
      </c>
      <c r="CE20" s="72">
        <v>999.95</v>
      </c>
      <c r="CF20" s="72">
        <v>29500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2">
        <v>0</v>
      </c>
      <c r="CN20" s="72">
        <v>0</v>
      </c>
      <c r="CO20" s="72">
        <v>0</v>
      </c>
      <c r="CP20" s="72">
        <v>10700</v>
      </c>
      <c r="CQ20" s="72">
        <v>1016.4</v>
      </c>
      <c r="CR20" s="72">
        <v>3000</v>
      </c>
      <c r="CS20" s="72">
        <v>490</v>
      </c>
      <c r="CT20" s="72">
        <v>8600</v>
      </c>
      <c r="CU20" s="72">
        <v>400</v>
      </c>
      <c r="CV20" s="72">
        <v>1000</v>
      </c>
      <c r="CW20" s="72">
        <v>0</v>
      </c>
      <c r="CX20" s="72">
        <v>4000</v>
      </c>
      <c r="CY20" s="72">
        <v>0</v>
      </c>
      <c r="CZ20" s="72">
        <v>1000</v>
      </c>
      <c r="DA20" s="72">
        <v>0</v>
      </c>
      <c r="DB20" s="72">
        <v>15680</v>
      </c>
      <c r="DC20" s="72">
        <v>3215.1120000000001</v>
      </c>
      <c r="DD20" s="72">
        <v>17304.099999999999</v>
      </c>
      <c r="DE20" s="72">
        <v>0</v>
      </c>
      <c r="DF20" s="72">
        <v>15680</v>
      </c>
      <c r="DG20" s="72">
        <v>3215.1120000000001</v>
      </c>
      <c r="DH20" s="72">
        <v>17304.099999999999</v>
      </c>
      <c r="DI20" s="72">
        <v>0</v>
      </c>
      <c r="DJ20" s="72">
        <v>0</v>
      </c>
      <c r="DK20" s="72">
        <v>0</v>
      </c>
      <c r="DL20" s="72">
        <v>0</v>
      </c>
      <c r="DM20" s="72">
        <v>0</v>
      </c>
      <c r="DN20" s="72">
        <v>78323.763999999996</v>
      </c>
      <c r="DO20" s="72">
        <v>0</v>
      </c>
      <c r="DP20" s="72">
        <v>91297.687999999995</v>
      </c>
      <c r="DQ20" s="72">
        <v>0</v>
      </c>
      <c r="DR20" s="72">
        <v>0</v>
      </c>
      <c r="DS20" s="72">
        <v>0</v>
      </c>
      <c r="DT20" s="72">
        <v>12973.924000000001</v>
      </c>
      <c r="DU20" s="72">
        <v>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27648031.722899999</v>
      </c>
      <c r="E21" s="72">
        <f t="shared" si="97"/>
        <v>2514202.2619000003</v>
      </c>
      <c r="F21" s="72">
        <f t="shared" si="97"/>
        <v>15383398.068299999</v>
      </c>
      <c r="G21" s="72">
        <f t="shared" si="97"/>
        <v>2342360.3476999993</v>
      </c>
      <c r="H21" s="72">
        <f t="shared" si="97"/>
        <v>13587853.657599999</v>
      </c>
      <c r="I21" s="72">
        <f t="shared" si="97"/>
        <v>401841.9142</v>
      </c>
      <c r="J21" s="72">
        <f t="shared" ref="J21:AI21" si="98">SUM(J10:J20)</f>
        <v>4401852.3103</v>
      </c>
      <c r="K21" s="72">
        <f t="shared" si="98"/>
        <v>752874.01209999993</v>
      </c>
      <c r="L21" s="72">
        <f t="shared" si="98"/>
        <v>1206886.4162999999</v>
      </c>
      <c r="M21" s="72">
        <f t="shared" si="98"/>
        <v>12983.4156</v>
      </c>
      <c r="N21" s="72">
        <f t="shared" si="98"/>
        <v>3392954.8302999996</v>
      </c>
      <c r="O21" s="72">
        <f t="shared" si="98"/>
        <v>611721.91509999987</v>
      </c>
      <c r="P21" s="72">
        <f t="shared" si="98"/>
        <v>202266.41629999998</v>
      </c>
      <c r="Q21" s="72">
        <f t="shared" si="98"/>
        <v>3752.8173999999999</v>
      </c>
      <c r="R21" s="72">
        <f t="shared" si="98"/>
        <v>365648.18</v>
      </c>
      <c r="S21" s="72">
        <f t="shared" si="98"/>
        <v>39419.782199999994</v>
      </c>
      <c r="T21" s="72">
        <f t="shared" si="98"/>
        <v>969620</v>
      </c>
      <c r="U21" s="72">
        <f t="shared" si="98"/>
        <v>8130.5982000000004</v>
      </c>
      <c r="V21" s="72">
        <f t="shared" si="98"/>
        <v>26000</v>
      </c>
      <c r="W21" s="72">
        <f t="shared" si="98"/>
        <v>0</v>
      </c>
      <c r="X21" s="72">
        <f t="shared" si="98"/>
        <v>4520</v>
      </c>
      <c r="Y21" s="72">
        <f t="shared" si="98"/>
        <v>0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586644.10000000009</v>
      </c>
      <c r="AE21" s="72">
        <f t="shared" si="98"/>
        <v>38853.673999999999</v>
      </c>
      <c r="AF21" s="72">
        <f t="shared" si="98"/>
        <v>6276543.7331999997</v>
      </c>
      <c r="AG21" s="72">
        <f t="shared" si="98"/>
        <v>-54975.538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175599.8</v>
      </c>
      <c r="AM21" s="72">
        <f t="shared" si="99"/>
        <v>11805.124000000002</v>
      </c>
      <c r="AN21" s="72">
        <f t="shared" si="99"/>
        <v>315760.98629999999</v>
      </c>
      <c r="AO21" s="72">
        <f t="shared" si="99"/>
        <v>8249.4006000000008</v>
      </c>
      <c r="AP21" s="72">
        <f t="shared" si="99"/>
        <v>3343</v>
      </c>
      <c r="AQ21" s="72">
        <f t="shared" si="99"/>
        <v>90</v>
      </c>
      <c r="AR21" s="72">
        <f t="shared" si="99"/>
        <v>220937</v>
      </c>
      <c r="AS21" s="72">
        <f t="shared" si="99"/>
        <v>36576.934999999998</v>
      </c>
      <c r="AT21" s="72">
        <f t="shared" si="99"/>
        <v>407701.3</v>
      </c>
      <c r="AU21" s="72">
        <f t="shared" si="99"/>
        <v>26958.550000000003</v>
      </c>
      <c r="AV21" s="72">
        <f t="shared" si="99"/>
        <v>9562337.9469000027</v>
      </c>
      <c r="AW21" s="72">
        <f t="shared" si="99"/>
        <v>259630.39800000004</v>
      </c>
      <c r="AX21" s="72">
        <f t="shared" si="99"/>
        <v>0</v>
      </c>
      <c r="AY21" s="72">
        <f t="shared" si="99"/>
        <v>0</v>
      </c>
      <c r="AZ21" s="72">
        <f t="shared" si="99"/>
        <v>-3834492.2</v>
      </c>
      <c r="BA21" s="72">
        <f t="shared" si="99"/>
        <v>-359432.27160000004</v>
      </c>
      <c r="BB21" s="72">
        <f t="shared" si="99"/>
        <v>1140471.9000000001</v>
      </c>
      <c r="BC21" s="72">
        <f t="shared" si="99"/>
        <v>177955.42009999999</v>
      </c>
      <c r="BD21" s="72">
        <f t="shared" si="99"/>
        <v>482920.5</v>
      </c>
      <c r="BE21" s="72">
        <f t="shared" si="99"/>
        <v>4856.9549999999999</v>
      </c>
      <c r="BF21" s="72">
        <f t="shared" si="99"/>
        <v>738243.6</v>
      </c>
      <c r="BG21" s="72">
        <f t="shared" si="99"/>
        <v>166065.58709999998</v>
      </c>
      <c r="BH21" s="72">
        <f t="shared" si="99"/>
        <v>40000</v>
      </c>
      <c r="BI21" s="72">
        <f t="shared" si="99"/>
        <v>0</v>
      </c>
      <c r="BJ21" s="72">
        <f t="shared" si="99"/>
        <v>51339</v>
      </c>
      <c r="BK21" s="72">
        <f t="shared" si="99"/>
        <v>1323.4079999999999</v>
      </c>
      <c r="BL21" s="72">
        <f t="shared" si="99"/>
        <v>121900</v>
      </c>
      <c r="BM21" s="72">
        <f t="shared" si="99"/>
        <v>0</v>
      </c>
      <c r="BN21" s="72">
        <f t="shared" si="99"/>
        <v>1066847.2</v>
      </c>
      <c r="BO21" s="72">
        <f t="shared" si="99"/>
        <v>163559.94809999998</v>
      </c>
      <c r="BP21" s="72">
        <f t="shared" ref="BP21:CU21" si="100">SUM(BP10:BP20)</f>
        <v>2932120.1116000004</v>
      </c>
      <c r="BQ21" s="72">
        <f t="shared" si="100"/>
        <v>228340.29300000001</v>
      </c>
      <c r="BR21" s="72">
        <f t="shared" si="100"/>
        <v>80527.199999999997</v>
      </c>
      <c r="BS21" s="72">
        <f t="shared" si="100"/>
        <v>7477.348</v>
      </c>
      <c r="BT21" s="72">
        <f t="shared" si="100"/>
        <v>696258.17999999993</v>
      </c>
      <c r="BU21" s="72">
        <f t="shared" si="100"/>
        <v>116668.39199999999</v>
      </c>
      <c r="BV21" s="72">
        <f t="shared" si="100"/>
        <v>150000</v>
      </c>
      <c r="BW21" s="72">
        <f t="shared" si="100"/>
        <v>0</v>
      </c>
      <c r="BX21" s="72">
        <f t="shared" si="100"/>
        <v>0</v>
      </c>
      <c r="BY21" s="72">
        <f t="shared" si="100"/>
        <v>0</v>
      </c>
      <c r="BZ21" s="72">
        <f t="shared" si="100"/>
        <v>151704.29999999999</v>
      </c>
      <c r="CA21" s="72">
        <f t="shared" si="100"/>
        <v>22467.485400000001</v>
      </c>
      <c r="CB21" s="72">
        <f t="shared" si="100"/>
        <v>846720.73159999994</v>
      </c>
      <c r="CC21" s="72">
        <f t="shared" si="100"/>
        <v>97251.100999999995</v>
      </c>
      <c r="CD21" s="72">
        <f t="shared" si="100"/>
        <v>354714.2</v>
      </c>
      <c r="CE21" s="72">
        <f t="shared" si="100"/>
        <v>74539.337700000004</v>
      </c>
      <c r="CF21" s="72">
        <f t="shared" si="100"/>
        <v>560318.19999999995</v>
      </c>
      <c r="CG21" s="72">
        <f t="shared" si="100"/>
        <v>7170.8</v>
      </c>
      <c r="CH21" s="72">
        <f t="shared" si="100"/>
        <v>329401.5</v>
      </c>
      <c r="CI21" s="72">
        <f t="shared" si="100"/>
        <v>59075.777000000002</v>
      </c>
      <c r="CJ21" s="72">
        <f t="shared" si="100"/>
        <v>746480</v>
      </c>
      <c r="CK21" s="72">
        <f t="shared" si="100"/>
        <v>0</v>
      </c>
      <c r="CL21" s="72">
        <f t="shared" si="100"/>
        <v>8105.2</v>
      </c>
      <c r="CM21" s="72">
        <f t="shared" si="100"/>
        <v>1207.2729999999999</v>
      </c>
      <c r="CN21" s="72">
        <f t="shared" si="100"/>
        <v>18000</v>
      </c>
      <c r="CO21" s="72">
        <f t="shared" si="100"/>
        <v>9667.2000000000007</v>
      </c>
      <c r="CP21" s="72">
        <f t="shared" si="100"/>
        <v>1175149.8999999999</v>
      </c>
      <c r="CQ21" s="72">
        <f t="shared" si="100"/>
        <v>221037.93799999999</v>
      </c>
      <c r="CR21" s="72">
        <f t="shared" si="100"/>
        <v>1082814.7405000001</v>
      </c>
      <c r="CS21" s="72">
        <f t="shared" si="100"/>
        <v>68631.391600000003</v>
      </c>
      <c r="CT21" s="72">
        <f t="shared" si="100"/>
        <v>1011445.3</v>
      </c>
      <c r="CU21" s="72">
        <f t="shared" si="100"/>
        <v>205559.58000000002</v>
      </c>
      <c r="CV21" s="72">
        <f t="shared" ref="CV21:DU21" si="101">SUM(CV10:CV20)</f>
        <v>483449.33750000002</v>
      </c>
      <c r="CW21" s="72">
        <f t="shared" si="101"/>
        <v>15126.720000000001</v>
      </c>
      <c r="CX21" s="72">
        <f t="shared" si="101"/>
        <v>468622.50000000006</v>
      </c>
      <c r="CY21" s="72">
        <f t="shared" si="101"/>
        <v>95956.496299999999</v>
      </c>
      <c r="CZ21" s="72">
        <f t="shared" si="101"/>
        <v>428949.8175</v>
      </c>
      <c r="DA21" s="72">
        <f t="shared" si="101"/>
        <v>15126.720000000001</v>
      </c>
      <c r="DB21" s="72">
        <f t="shared" si="101"/>
        <v>3886186.9999999995</v>
      </c>
      <c r="DC21" s="72">
        <f t="shared" si="101"/>
        <v>755776.82909999997</v>
      </c>
      <c r="DD21" s="72">
        <f t="shared" si="101"/>
        <v>1584048.1560000002</v>
      </c>
      <c r="DE21" s="72">
        <f t="shared" si="101"/>
        <v>132338.19699999999</v>
      </c>
      <c r="DF21" s="72">
        <f t="shared" si="101"/>
        <v>2455130.2999999998</v>
      </c>
      <c r="DG21" s="72">
        <f t="shared" si="101"/>
        <v>450613.34360000002</v>
      </c>
      <c r="DH21" s="72">
        <f t="shared" si="101"/>
        <v>1076172.0560000001</v>
      </c>
      <c r="DI21" s="72">
        <f t="shared" si="101"/>
        <v>71920.755000000005</v>
      </c>
      <c r="DJ21" s="72">
        <f t="shared" si="101"/>
        <v>69730.47</v>
      </c>
      <c r="DK21" s="72">
        <f t="shared" si="101"/>
        <v>1095.2532999999999</v>
      </c>
      <c r="DL21" s="72">
        <f t="shared" si="101"/>
        <v>0</v>
      </c>
      <c r="DM21" s="72">
        <f t="shared" si="101"/>
        <v>0</v>
      </c>
      <c r="DN21" s="72">
        <f t="shared" si="101"/>
        <v>1699189.9849999999</v>
      </c>
      <c r="DO21" s="72">
        <f t="shared" si="101"/>
        <v>0</v>
      </c>
      <c r="DP21" s="72">
        <f t="shared" si="101"/>
        <v>3022409.9879999999</v>
      </c>
      <c r="DQ21" s="72">
        <f t="shared" si="101"/>
        <v>230000</v>
      </c>
      <c r="DR21" s="72">
        <f t="shared" si="101"/>
        <v>0</v>
      </c>
      <c r="DS21" s="72">
        <f t="shared" si="101"/>
        <v>0</v>
      </c>
      <c r="DT21" s="72">
        <f t="shared" si="101"/>
        <v>1323220.003</v>
      </c>
      <c r="DU21" s="72">
        <f t="shared" si="101"/>
        <v>230000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2">
      <c r="F23" s="58"/>
      <c r="G23" s="58"/>
      <c r="I23" s="58"/>
      <c r="K23" s="58"/>
      <c r="L23" s="58"/>
      <c r="M23" s="58"/>
      <c r="N23" s="58"/>
      <c r="O23" s="58"/>
      <c r="P23" s="58">
        <f t="shared" ref="P23" si="102">I23-I10</f>
        <v>114889.63500000001</v>
      </c>
    </row>
    <row r="24" spans="2:132">
      <c r="E24" s="58"/>
      <c r="F24" s="58"/>
      <c r="G24" s="58"/>
      <c r="I24" s="58"/>
      <c r="K24" s="58"/>
      <c r="L24" s="58"/>
      <c r="M24" s="58"/>
      <c r="N24" s="58"/>
      <c r="O24" s="58"/>
      <c r="P24" s="58">
        <f t="shared" ref="P24:P33" si="103">I24-I11</f>
        <v>-31753.124</v>
      </c>
    </row>
    <row r="25" spans="2:132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>
        <f t="shared" si="103"/>
        <v>0</v>
      </c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</row>
    <row r="26" spans="2:13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>
        <f t="shared" si="103"/>
        <v>8517.5480000000007</v>
      </c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>
      <c r="E27" s="58"/>
      <c r="F27" s="58"/>
      <c r="G27" s="58"/>
      <c r="I27" s="58"/>
      <c r="K27" s="58"/>
      <c r="L27" s="58"/>
      <c r="M27" s="58"/>
      <c r="N27" s="58"/>
      <c r="O27" s="58"/>
      <c r="P27" s="58">
        <f t="shared" si="103"/>
        <v>-12004.582399999999</v>
      </c>
    </row>
    <row r="28" spans="2:132">
      <c r="E28" s="58"/>
      <c r="F28" s="58"/>
      <c r="G28" s="58"/>
      <c r="I28" s="58"/>
      <c r="K28" s="58"/>
      <c r="L28" s="58"/>
      <c r="M28" s="58"/>
      <c r="N28" s="58"/>
      <c r="O28" s="58"/>
      <c r="P28" s="58">
        <f t="shared" si="103"/>
        <v>-92980.804999999993</v>
      </c>
    </row>
    <row r="29" spans="2:132">
      <c r="E29" s="58"/>
      <c r="F29" s="58"/>
      <c r="G29" s="58"/>
      <c r="I29" s="58"/>
      <c r="K29" s="58"/>
      <c r="L29" s="58"/>
      <c r="M29" s="58"/>
      <c r="N29" s="58"/>
      <c r="O29" s="58"/>
      <c r="P29" s="58">
        <f t="shared" si="103"/>
        <v>-200930.39199999999</v>
      </c>
    </row>
    <row r="30" spans="2:132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>
        <f t="shared" si="103"/>
        <v>-19079.916200000003</v>
      </c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</row>
    <row r="31" spans="2:132">
      <c r="E31" s="58"/>
      <c r="F31" s="58"/>
      <c r="G31" s="58"/>
      <c r="I31" s="58"/>
      <c r="K31" s="58"/>
      <c r="L31" s="58"/>
      <c r="M31" s="58"/>
      <c r="N31" s="58"/>
      <c r="O31" s="58"/>
      <c r="P31" s="58">
        <f t="shared" si="103"/>
        <v>-105534.7176</v>
      </c>
    </row>
    <row r="32" spans="2:132">
      <c r="E32" s="58"/>
      <c r="F32" s="58"/>
      <c r="G32" s="58"/>
      <c r="I32" s="58"/>
      <c r="K32" s="58"/>
      <c r="L32" s="58"/>
      <c r="M32" s="58"/>
      <c r="N32" s="58"/>
      <c r="O32" s="58"/>
      <c r="P32" s="58">
        <f t="shared" si="103"/>
        <v>-62392.680000000008</v>
      </c>
    </row>
    <row r="33" spans="5:16">
      <c r="E33" s="58"/>
      <c r="F33" s="58"/>
      <c r="G33" s="58"/>
      <c r="I33" s="58"/>
      <c r="K33" s="58"/>
      <c r="L33" s="58"/>
      <c r="M33" s="58"/>
      <c r="N33" s="58"/>
      <c r="O33" s="58"/>
      <c r="P33" s="58">
        <f t="shared" si="103"/>
        <v>-572.88</v>
      </c>
    </row>
    <row r="34" spans="5:16">
      <c r="E34" s="58"/>
      <c r="F34" s="58"/>
      <c r="G34" s="58"/>
    </row>
    <row r="35" spans="5:16">
      <c r="E35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https://mul2-mta.gov.am/tasks/1794566/oneclick?token=c69a8f643aa77e599aa1caebd4da44a9</cp:keywords>
  <cp:lastModifiedBy>user</cp:lastModifiedBy>
  <cp:lastPrinted>2012-03-20T07:18:17Z</cp:lastPrinted>
  <dcterms:created xsi:type="dcterms:W3CDTF">2002-03-15T09:46:46Z</dcterms:created>
  <dcterms:modified xsi:type="dcterms:W3CDTF">2025-04-08T09:15:48Z</dcterms:modified>
</cp:coreProperties>
</file>