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BCFC4DAD-2AD0-47FF-8EA9-3FD9CE0401A8}" xr6:coauthVersionLast="47" xr6:coauthVersionMax="47" xr10:uidLastSave="{00000000-0000-0000-0000-000000000000}"/>
  <bookViews>
    <workbookView xWindow="-120" yWindow="-120" windowWidth="29040" windowHeight="15720" tabRatio="627" activeTab="6" xr2:uid="{00000000-000D-0000-FFFF-FFFF00000000}"/>
  </bookViews>
  <sheets>
    <sheet name="Հ3 Մաս 1" sheetId="24" r:id="rId1"/>
    <sheet name="Հ3 Մաս 2" sheetId="1" r:id="rId2"/>
    <sheet name="Հ3 Մաս 4" sheetId="5" r:id="rId3"/>
    <sheet name="Հ4  " sheetId="22" r:id="rId4"/>
    <sheet name="Հ5" sheetId="8" r:id="rId5"/>
    <sheet name="Հ8" sheetId="10" r:id="rId6"/>
    <sheet name="Լրացման պահանջներ" sheetId="14" r:id="rId7"/>
  </sheets>
  <definedNames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2'!$H$28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81029"/>
</workbook>
</file>

<file path=xl/calcChain.xml><?xml version="1.0" encoding="utf-8"?>
<calcChain xmlns="http://schemas.openxmlformats.org/spreadsheetml/2006/main">
  <c r="K20" i="5" l="1"/>
  <c r="L20" i="5"/>
  <c r="M20" i="5"/>
  <c r="N20" i="5"/>
  <c r="J20" i="5"/>
  <c r="K25" i="5"/>
  <c r="L25" i="5"/>
  <c r="M25" i="5"/>
  <c r="N25" i="5"/>
  <c r="J25" i="5"/>
  <c r="N9" i="1" l="1"/>
  <c r="M9" i="1"/>
  <c r="L9" i="1"/>
  <c r="E9" i="10"/>
  <c r="F9" i="10"/>
  <c r="D9" i="10"/>
  <c r="M5" i="8"/>
  <c r="C7" i="10" l="1"/>
  <c r="V5" i="8"/>
  <c r="R5" i="8"/>
  <c r="N5" i="8"/>
  <c r="I5" i="8"/>
  <c r="J5" i="8"/>
  <c r="F5" i="8"/>
  <c r="I13" i="22"/>
  <c r="J13" i="22"/>
  <c r="K13" i="22"/>
  <c r="L13" i="22"/>
  <c r="H13" i="22"/>
  <c r="K13" i="5"/>
  <c r="L13" i="5"/>
  <c r="M13" i="5"/>
  <c r="N13" i="5"/>
  <c r="J13" i="5"/>
  <c r="J24" i="22" l="1"/>
  <c r="K24" i="22"/>
  <c r="H6" i="22" l="1"/>
  <c r="K6" i="22"/>
  <c r="L6" i="22"/>
  <c r="I6" i="22"/>
  <c r="L24" i="22"/>
  <c r="H24" i="22"/>
  <c r="I24" i="22" l="1"/>
  <c r="F8" i="8" l="1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U8" i="8" s="1"/>
  <c r="Q7" i="8"/>
  <c r="Q6" i="8"/>
  <c r="Q5" i="8"/>
  <c r="M7" i="8"/>
  <c r="M6" i="8"/>
  <c r="I7" i="8"/>
  <c r="I6" i="8"/>
  <c r="I8" i="8"/>
  <c r="E6" i="8"/>
  <c r="E7" i="8"/>
  <c r="E5" i="8"/>
  <c r="Q8" i="8" l="1"/>
  <c r="E8" i="8"/>
  <c r="M8" i="8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<sst xmlns="http://schemas.openxmlformats.org/spreadsheetml/2006/main" count="256" uniqueCount="193">
  <si>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</si>
  <si>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</si>
  <si>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</si>
  <si>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</si>
  <si>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</si>
  <si>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</si>
  <si>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</si>
  <si>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</si>
  <si>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</si>
  <si>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</si>
  <si>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</si>
  <si>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</si>
  <si>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2026թ.</t>
  </si>
  <si>
    <t>ԸՆԴԱՄԵՆԸ</t>
  </si>
  <si>
    <t>&lt;Մարզի անվանումը&gt;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</si>
  <si>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</si>
  <si>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</si>
  <si>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</si>
  <si>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 xml:space="preserve">Աղյուսակ 1. Քաղաքականությանն առնչվող բյուջետային ծրագրերն ու միջոցառումները </t>
  </si>
  <si>
    <t>ԼՐԱՑՄԱՆ ՊԱՀԱՆՋՆԵՐ</t>
  </si>
  <si>
    <t>Ցուցանիշներ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</si>
  <si>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</si>
  <si>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</si>
  <si>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</si>
  <si>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</si>
  <si>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</si>
  <si>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</si>
  <si>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</si>
  <si>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</si>
  <si>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</si>
  <si>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</si>
  <si>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</si>
  <si>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</si>
  <si>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</si>
  <si>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</si>
  <si>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</si>
  <si>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</si>
  <si>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</si>
  <si>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</si>
  <si>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</si>
  <si>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</si>
  <si>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</si>
  <si>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</si>
  <si>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</si>
  <si>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</si>
  <si>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</si>
  <si>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</si>
  <si>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</si>
  <si>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</si>
  <si>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</si>
  <si>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</si>
  <si>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</si>
  <si>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</si>
  <si>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</si>
  <si>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</si>
  <si>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</si>
  <si>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</si>
  <si>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</si>
  <si>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</si>
  <si>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</si>
  <si>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</si>
  <si>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</si>
  <si>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</si>
  <si>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</si>
  <si>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</si>
  <si>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</si>
  <si>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</si>
  <si>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</si>
  <si>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</si>
  <si>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</si>
  <si>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</si>
  <si>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</si>
  <si>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</si>
  <si>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</si>
  <si>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</si>
  <si>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</si>
  <si>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</si>
  <si>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</si>
  <si>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</si>
  <si>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</si>
  <si>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</si>
  <si>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</si>
  <si>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</si>
  <si>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</si>
  <si>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</si>
  <si>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</si>
  <si>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</si>
  <si>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</si>
  <si>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</si>
  <si>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</si>
  <si>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 xml:space="preserve">2027թ. բյուջե 
</t>
  </si>
  <si>
    <t xml:space="preserve">2028թ. բյուջե  
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</si>
  <si>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</si>
  <si>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</si>
  <si>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</si>
  <si>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</si>
  <si>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</si>
  <si>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</si>
  <si>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</si>
  <si>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</si>
  <si>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</si>
  <si>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</si>
  <si>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</si>
  <si>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</si>
  <si>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</si>
  <si>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</si>
  <si>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</si>
  <si>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</si>
  <si>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</si>
  <si>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</si>
  <si>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</si>
  <si>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</si>
  <si>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</si>
  <si>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</si>
  <si>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</si>
  <si>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</si>
  <si>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Հազար դրամ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</si>
  <si>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</si>
  <si>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</si>
  <si>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</si>
  <si>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</si>
  <si>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</si>
  <si>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</si>
  <si>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</si>
  <si>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</si>
  <si>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</si>
  <si>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t xml:space="preserve">Մարմնի անվանումը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</si>
  <si>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</si>
  <si>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</si>
  <si>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</si>
  <si>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</si>
  <si>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</si>
  <si>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</si>
  <si>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</si>
  <si>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</si>
  <si>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</si>
  <si>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</si>
  <si>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</si>
  <si>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</si>
  <si>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</si>
  <si>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</si>
  <si>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</si>
  <si>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</si>
  <si>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</si>
  <si>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</si>
  <si>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</si>
  <si>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</si>
  <si>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</si>
  <si>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</si>
  <si>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</si>
  <si>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</si>
  <si>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</si>
  <si>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</si>
  <si>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</si>
  <si>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</si>
  <si>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</si>
  <si>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</si>
  <si>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</si>
  <si>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</si>
  <si>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</si>
  <si>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</si>
  <si>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</si>
  <si>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ՀՀ ՎԱՅՈՑ ՁՈՐԻ ՄԱՐԶՊԵՏԻ ԱՇԽԱՏԱԿԱԶՄ</t>
  </si>
  <si>
    <t>Պետական մարմնի անվանումը   ՀՀ ՎԱՅՈՑ ՁՈՐԻ ՄԱՐԶՊԵՏԻ ԱՇԽԱՏԱԿԱԶՄ</t>
  </si>
  <si>
    <t>Ճանապարհային ցանցի բարելավում</t>
  </si>
  <si>
    <t>Ծառայությունների մատուցում</t>
  </si>
  <si>
    <t>Հողային պաստառի,երթևեկելի մասի,արհեստական կառույցների և կահավորման տարրերի նորմատիվ մակարդակում պահպանում և շահագործում</t>
  </si>
  <si>
    <t xml:space="preserve"> ՀՀ Վայոց ձորի մարզպետի աշխատակազմ </t>
  </si>
  <si>
    <t xml:space="preserve">Ճանապարհային ցանցի բարելավում </t>
  </si>
  <si>
    <t>1049-11002</t>
  </si>
  <si>
    <t>Մարզային նշանակության ավտոճանապարհների պահպանման և անվտանգ երթևեկության ծառայություններ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</si>
  <si>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</si>
  <si>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 xml:space="preserve"> Ծառայությունների մատուցում </t>
  </si>
  <si>
    <t xml:space="preserve"> Ծառայությունը մատուցողի անվանումը`  Մարզպետի աշխատակազմ, մրցութային կարգով ընտրված կազմակերպություններ </t>
  </si>
  <si>
    <t>Ամառային պահպանման ենթակա ավտոճանապարհների ընդհանուր երկարությունը (ոչ կուտակային ցուցանիշ), կիլոմետր</t>
  </si>
  <si>
    <t xml:space="preserve"> Ձմեռային  պահպանման ենթակա ավտոճանապարհների ընդհանուր երկարությունը (ոչ կուտակային ցուցանիշ), կիլոմետր</t>
  </si>
  <si>
    <t>Մարզպետի աշխատակազմ,մրցութային կարգով ընտրված կազմակերպություններ</t>
  </si>
  <si>
    <t>շենքերի և կառույցների ընթացիկ նորոգում և պահպանում 4251</t>
  </si>
  <si>
    <t>Ճանապարհային ցանցի բարելավում/մարզային նշանակության ավտոճանապարհների պահպանման և անվտանգ երթևեկության ծառայություններ</t>
  </si>
  <si>
    <t>ՀՀ ՎԱՅՈՑ ՁՈՐԻ ՄԱՐԶ</t>
  </si>
  <si>
    <t xml:space="preserve"> </t>
  </si>
  <si>
    <t>ՀՀ Վայոց ձորի մարզային (տեղական) նշանակության ավտոճանապարհների  հիմնանորոգում</t>
  </si>
  <si>
    <t>1149-21001</t>
  </si>
  <si>
    <t>Մարզային նշանակության ճանապարհների քայքայված ծածկի վերանորոգում՝ մաշված ծածկի փոխարինում, ինչպես նաև ճանապարհային նշաններով և այլ տեխնիկական միջոցներով կահավորում</t>
  </si>
  <si>
    <t>Մարզային նշանակության ճանապարհների հիմնանորոգում՝ /այդ թվում/</t>
  </si>
  <si>
    <t>Ճանապարհների հիմնանորոգում/կմ/</t>
  </si>
  <si>
    <t>1149-21002</t>
  </si>
  <si>
    <t>Ավտոմոբիլային ճանապարհների վրա գտնվող կամուրջների հիմնանորոգում</t>
  </si>
  <si>
    <t>Տրանսպորտային օբյեկտների հիմնանորոգում/հատ/</t>
  </si>
  <si>
    <t xml:space="preserve">Աշխատանքների կատարում </t>
  </si>
  <si>
    <t>Աշխատանքների կատարում</t>
  </si>
  <si>
    <t xml:space="preserve"> Աշխատանքը կատարողի անվանումը`   մրցութային կարգով ընտրված կազմակերպություններ </t>
  </si>
  <si>
    <t xml:space="preserve">Աշխատանքը կատարողի անվանումը`   մրցութային կարգով ընտրված կազմակերպություններ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</si>
</sst>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0.0"/>
  </numFmts>
  <fonts count="66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Calibri"/>
      <family val="2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i/>
      <sz val="9"/>
      <color theme="0" tint="-0.499984740745262"/>
      <name val="GHEA Grapalat"/>
      <family val="3"/>
    </font>
  </fonts>
  <fills count="4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</borders>
  <cellStyleXfs count="61">
    <xf numFmtId="0" fontId="0" fillId="0" borderId="0"/>
    <xf numFmtId="0" fontId="22" fillId="0" borderId="0"/>
    <xf numFmtId="0" fontId="23" fillId="15" borderId="24" applyNumberFormat="0" applyFont="0" applyAlignment="0" applyProtection="0"/>
    <xf numFmtId="0" fontId="24" fillId="0" borderId="0">
      <alignment horizontal="left" vertical="top" wrapText="1"/>
    </xf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8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20" applyNumberFormat="0" applyAlignment="0" applyProtection="0"/>
    <xf numFmtId="0" fontId="33" fillId="13" borderId="21" applyNumberFormat="0" applyAlignment="0" applyProtection="0"/>
    <xf numFmtId="0" fontId="34" fillId="13" borderId="20" applyNumberFormat="0" applyAlignment="0" applyProtection="0"/>
    <xf numFmtId="0" fontId="35" fillId="0" borderId="22" applyNumberFormat="0" applyFill="0" applyAlignment="0" applyProtection="0"/>
    <xf numFmtId="0" fontId="36" fillId="14" borderId="23" applyNumberFormat="0" applyAlignment="0" applyProtection="0"/>
    <xf numFmtId="0" fontId="19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25" applyNumberFormat="0" applyFill="0" applyAlignment="0" applyProtection="0"/>
    <xf numFmtId="0" fontId="39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39" fillId="39" borderId="0" applyNumberFormat="0" applyBorder="0" applyAlignment="0" applyProtection="0"/>
    <xf numFmtId="164" fontId="24" fillId="0" borderId="0" applyFill="0" applyBorder="0" applyProtection="0">
      <alignment horizontal="right" vertical="top"/>
    </xf>
    <xf numFmtId="0" fontId="23" fillId="15" borderId="24" applyNumberFormat="0" applyFont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43" fontId="40" fillId="0" borderId="0" applyFont="0" applyFill="0" applyBorder="0" applyAlignment="0" applyProtection="0"/>
    <xf numFmtId="164" fontId="48" fillId="0" borderId="0" applyFill="0" applyBorder="0" applyProtection="0">
      <alignment horizontal="right" vertical="top"/>
    </xf>
    <xf numFmtId="43" fontId="49" fillId="0" borderId="0" applyFont="0" applyFill="0" applyBorder="0" applyAlignment="0" applyProtection="0"/>
  </cellStyleXfs>
  <cellXfs count="179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/>
    </xf>
    <xf numFmtId="0" fontId="14" fillId="7" borderId="0" xfId="0" applyFont="1" applyFill="1" applyAlignment="1">
      <alignment vertical="center"/>
    </xf>
    <xf numFmtId="0" fontId="15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6" borderId="6" xfId="0" applyFont="1" applyFill="1" applyBorder="1" applyAlignment="1">
      <alignment vertical="center" textRotation="90" wrapText="1"/>
    </xf>
    <xf numFmtId="0" fontId="6" fillId="8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 wrapText="1"/>
    </xf>
    <xf numFmtId="0" fontId="6" fillId="6" borderId="6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 indent="2"/>
    </xf>
    <xf numFmtId="0" fontId="9" fillId="5" borderId="1" xfId="0" applyFont="1" applyFill="1" applyBorder="1" applyAlignment="1">
      <alignment vertical="center" wrapText="1"/>
    </xf>
    <xf numFmtId="0" fontId="19" fillId="0" borderId="0" xfId="0" applyFont="1"/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2" fillId="0" borderId="0" xfId="0" applyFont="1"/>
    <xf numFmtId="0" fontId="39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11" fillId="5" borderId="5" xfId="0" applyFont="1" applyFill="1" applyBorder="1" applyAlignment="1">
      <alignment horizontal="left" vertical="center" wrapText="1"/>
    </xf>
    <xf numFmtId="0" fontId="9" fillId="0" borderId="0" xfId="0" applyFont="1"/>
    <xf numFmtId="0" fontId="11" fillId="6" borderId="1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11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45" fillId="0" borderId="0" xfId="0" applyFont="1" applyAlignment="1">
      <alignment horizontal="left" vertical="top" wrapText="1"/>
    </xf>
    <xf numFmtId="0" fontId="46" fillId="0" borderId="0" xfId="0" applyFont="1" applyAlignment="1">
      <alignment horizontal="center" vertical="center" wrapText="1"/>
    </xf>
    <xf numFmtId="0" fontId="51" fillId="0" borderId="0" xfId="0" applyFont="1" applyAlignment="1">
      <alignment horizontal="left" wrapText="1"/>
    </xf>
    <xf numFmtId="0" fontId="50" fillId="0" borderId="0" xfId="0" applyFont="1" applyAlignment="1">
      <alignment horizontal="left" wrapText="1"/>
    </xf>
    <xf numFmtId="0" fontId="52" fillId="0" borderId="0" xfId="0" applyFont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horizontal="left"/>
    </xf>
    <xf numFmtId="0" fontId="50" fillId="0" borderId="0" xfId="0" applyFont="1" applyAlignment="1">
      <alignment wrapText="1"/>
    </xf>
    <xf numFmtId="0" fontId="19" fillId="0" borderId="0" xfId="0" applyFont="1" applyAlignment="1">
      <alignment horizontal="left"/>
    </xf>
    <xf numFmtId="0" fontId="51" fillId="0" borderId="0" xfId="0" applyFont="1" applyAlignment="1">
      <alignment vertical="center"/>
    </xf>
    <xf numFmtId="0" fontId="53" fillId="0" borderId="0" xfId="0" applyFont="1" applyAlignment="1">
      <alignment vertical="center" wrapText="1"/>
    </xf>
    <xf numFmtId="0" fontId="51" fillId="0" borderId="0" xfId="0" applyFont="1" applyAlignment="1">
      <alignment horizontal="left" vertical="center" wrapText="1"/>
    </xf>
    <xf numFmtId="0" fontId="51" fillId="0" borderId="0" xfId="0" applyFont="1" applyAlignment="1">
      <alignment horizontal="center" vertical="center"/>
    </xf>
    <xf numFmtId="0" fontId="54" fillId="0" borderId="0" xfId="0" applyFont="1" applyAlignment="1">
      <alignment horizontal="left" vertical="center"/>
    </xf>
    <xf numFmtId="0" fontId="42" fillId="0" borderId="0" xfId="0" applyFont="1" applyAlignment="1">
      <alignment horizontal="left"/>
    </xf>
    <xf numFmtId="0" fontId="41" fillId="5" borderId="1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vertical="center" wrapText="1"/>
    </xf>
    <xf numFmtId="0" fontId="8" fillId="5" borderId="26" xfId="0" applyFont="1" applyFill="1" applyBorder="1" applyAlignment="1">
      <alignment vertical="center" wrapText="1"/>
    </xf>
    <xf numFmtId="0" fontId="41" fillId="5" borderId="14" xfId="0" applyFont="1" applyFill="1" applyBorder="1" applyAlignment="1">
      <alignment horizontal="center" vertical="center" wrapText="1"/>
    </xf>
    <xf numFmtId="0" fontId="60" fillId="0" borderId="0" xfId="0" applyFont="1" applyAlignment="1">
      <alignment vertical="center"/>
    </xf>
    <xf numFmtId="0" fontId="61" fillId="7" borderId="0" xfId="0" applyFont="1" applyFill="1" applyAlignment="1">
      <alignment vertical="center"/>
    </xf>
    <xf numFmtId="0" fontId="11" fillId="7" borderId="0" xfId="0" applyFont="1" applyFill="1"/>
    <xf numFmtId="0" fontId="60" fillId="7" borderId="0" xfId="0" applyFont="1" applyFill="1" applyAlignment="1">
      <alignment vertical="center"/>
    </xf>
    <xf numFmtId="0" fontId="55" fillId="0" borderId="0" xfId="0" applyFont="1" applyAlignment="1">
      <alignment horizontal="left" vertical="top" wrapText="1"/>
    </xf>
    <xf numFmtId="0" fontId="55" fillId="41" borderId="1" xfId="0" applyFont="1" applyFill="1" applyBorder="1" applyAlignment="1">
      <alignment horizontal="center" vertical="center" wrapText="1"/>
    </xf>
    <xf numFmtId="165" fontId="64" fillId="0" borderId="0" xfId="59" applyNumberFormat="1" applyFont="1">
      <alignment horizontal="right" vertical="top"/>
    </xf>
    <xf numFmtId="0" fontId="11" fillId="6" borderId="2" xfId="0" applyFont="1" applyFill="1" applyBorder="1" applyAlignment="1">
      <alignment horizontal="left"/>
    </xf>
    <xf numFmtId="0" fontId="11" fillId="6" borderId="3" xfId="0" applyFont="1" applyFill="1" applyBorder="1" applyAlignment="1">
      <alignment horizontal="center"/>
    </xf>
    <xf numFmtId="0" fontId="55" fillId="41" borderId="31" xfId="0" applyFont="1" applyFill="1" applyBorder="1" applyAlignment="1">
      <alignment horizontal="left" vertical="top" wrapText="1"/>
    </xf>
    <xf numFmtId="0" fontId="65" fillId="41" borderId="0" xfId="0" applyFont="1" applyFill="1" applyAlignment="1">
      <alignment horizontal="left" vertical="top" wrapText="1"/>
    </xf>
    <xf numFmtId="0" fontId="55" fillId="41" borderId="0" xfId="0" applyFont="1" applyFill="1" applyAlignment="1">
      <alignment horizontal="left" vertical="top" wrapText="1"/>
    </xf>
    <xf numFmtId="0" fontId="11" fillId="6" borderId="1" xfId="0" applyFont="1" applyFill="1" applyBorder="1" applyAlignment="1">
      <alignment horizontal="center" wrapText="1"/>
    </xf>
    <xf numFmtId="0" fontId="11" fillId="40" borderId="0" xfId="0" applyFont="1" applyFill="1"/>
    <xf numFmtId="0" fontId="11" fillId="6" borderId="5" xfId="0" applyFont="1" applyFill="1" applyBorder="1" applyAlignment="1">
      <alignment horizontal="center" wrapText="1"/>
    </xf>
    <xf numFmtId="0" fontId="11" fillId="6" borderId="5" xfId="0" applyFont="1" applyFill="1" applyBorder="1" applyAlignment="1">
      <alignment horizontal="center"/>
    </xf>
    <xf numFmtId="49" fontId="2" fillId="6" borderId="1" xfId="0" applyNumberFormat="1" applyFont="1" applyFill="1" applyBorder="1" applyAlignment="1">
      <alignment vertical="center" wrapText="1"/>
    </xf>
    <xf numFmtId="0" fontId="3" fillId="6" borderId="34" xfId="0" applyFont="1" applyFill="1" applyBorder="1" applyAlignment="1">
      <alignment vertical="top" wrapText="1"/>
    </xf>
    <xf numFmtId="0" fontId="3" fillId="6" borderId="5" xfId="0" applyFont="1" applyFill="1" applyBorder="1" applyAlignment="1">
      <alignment vertical="top" wrapText="1"/>
    </xf>
    <xf numFmtId="166" fontId="2" fillId="6" borderId="1" xfId="0" applyNumberFormat="1" applyFont="1" applyFill="1" applyBorder="1" applyAlignment="1">
      <alignment vertical="center" wrapText="1"/>
    </xf>
    <xf numFmtId="0" fontId="3" fillId="6" borderId="6" xfId="0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>
      <alignment vertical="center" wrapText="1"/>
    </xf>
    <xf numFmtId="166" fontId="6" fillId="6" borderId="1" xfId="0" applyNumberFormat="1" applyFont="1" applyFill="1" applyBorder="1" applyAlignment="1">
      <alignment vertical="center" wrapText="1"/>
    </xf>
    <xf numFmtId="166" fontId="6" fillId="8" borderId="1" xfId="0" applyNumberFormat="1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vertical="center" wrapText="1"/>
    </xf>
    <xf numFmtId="166" fontId="11" fillId="6" borderId="1" xfId="0" applyNumberFormat="1" applyFont="1" applyFill="1" applyBorder="1" applyAlignment="1">
      <alignment horizontal="center"/>
    </xf>
    <xf numFmtId="166" fontId="11" fillId="6" borderId="1" xfId="0" applyNumberFormat="1" applyFont="1" applyFill="1" applyBorder="1" applyAlignment="1">
      <alignment horizontal="center" vertical="center" wrapText="1"/>
    </xf>
    <xf numFmtId="166" fontId="11" fillId="5" borderId="1" xfId="0" applyNumberFormat="1" applyFont="1" applyFill="1" applyBorder="1" applyAlignment="1">
      <alignment horizontal="center" vertical="center" wrapText="1"/>
    </xf>
    <xf numFmtId="0" fontId="8" fillId="6" borderId="35" xfId="0" applyFont="1" applyFill="1" applyBorder="1" applyAlignment="1">
      <alignment vertical="top" wrapText="1"/>
    </xf>
    <xf numFmtId="0" fontId="8" fillId="6" borderId="36" xfId="0" applyFont="1" applyFill="1" applyBorder="1" applyAlignment="1">
      <alignment vertical="top" wrapText="1"/>
    </xf>
    <xf numFmtId="0" fontId="8" fillId="6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8" fillId="5" borderId="28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59" fillId="6" borderId="2" xfId="0" applyFont="1" applyFill="1" applyBorder="1" applyAlignment="1">
      <alignment horizontal="center" vertical="center" wrapText="1"/>
    </xf>
    <xf numFmtId="0" fontId="59" fillId="6" borderId="7" xfId="0" applyFont="1" applyFill="1" applyBorder="1" applyAlignment="1">
      <alignment horizontal="center" vertical="center" wrapText="1"/>
    </xf>
    <xf numFmtId="49" fontId="58" fillId="2" borderId="12" xfId="0" applyNumberFormat="1" applyFont="1" applyFill="1" applyBorder="1" applyAlignment="1">
      <alignment horizontal="center" vertical="center" wrapText="1"/>
    </xf>
    <xf numFmtId="49" fontId="58" fillId="2" borderId="6" xfId="0" applyNumberFormat="1" applyFont="1" applyFill="1" applyBorder="1" applyAlignment="1">
      <alignment horizontal="center" vertical="center" wrapText="1"/>
    </xf>
    <xf numFmtId="49" fontId="58" fillId="2" borderId="13" xfId="0" applyNumberFormat="1" applyFont="1" applyFill="1" applyBorder="1" applyAlignment="1">
      <alignment horizontal="center" vertical="center" wrapText="1"/>
    </xf>
    <xf numFmtId="49" fontId="58" fillId="2" borderId="29" xfId="0" applyNumberFormat="1" applyFont="1" applyFill="1" applyBorder="1" applyAlignment="1">
      <alignment horizontal="center" vertical="center" wrapText="1"/>
    </xf>
    <xf numFmtId="49" fontId="58" fillId="2" borderId="11" xfId="0" applyNumberFormat="1" applyFont="1" applyFill="1" applyBorder="1" applyAlignment="1">
      <alignment horizontal="center" vertical="center" wrapText="1"/>
    </xf>
    <xf numFmtId="49" fontId="58" fillId="2" borderId="16" xfId="0" applyNumberFormat="1" applyFont="1" applyFill="1" applyBorder="1" applyAlignment="1">
      <alignment horizontal="center" vertical="center" wrapText="1"/>
    </xf>
    <xf numFmtId="49" fontId="58" fillId="2" borderId="27" xfId="0" applyNumberFormat="1" applyFont="1" applyFill="1" applyBorder="1" applyAlignment="1">
      <alignment horizontal="center" vertical="center" wrapText="1"/>
    </xf>
    <xf numFmtId="49" fontId="58" fillId="2" borderId="8" xfId="0" applyNumberFormat="1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wrapText="1"/>
    </xf>
    <xf numFmtId="0" fontId="8" fillId="5" borderId="32" xfId="0" applyFont="1" applyFill="1" applyBorder="1" applyAlignment="1">
      <alignment horizontal="center" wrapText="1"/>
    </xf>
    <xf numFmtId="0" fontId="8" fillId="5" borderId="33" xfId="0" applyFont="1" applyFill="1" applyBorder="1" applyAlignment="1">
      <alignment horizontal="center" wrapText="1"/>
    </xf>
    <xf numFmtId="0" fontId="47" fillId="0" borderId="0" xfId="0" applyFont="1"/>
    <xf numFmtId="0" fontId="41" fillId="5" borderId="11" xfId="0" applyFont="1" applyFill="1" applyBorder="1" applyAlignment="1">
      <alignment horizontal="center" vertical="center" wrapText="1"/>
    </xf>
    <xf numFmtId="0" fontId="41" fillId="5" borderId="14" xfId="0" applyFont="1" applyFill="1" applyBorder="1" applyAlignment="1">
      <alignment horizontal="center" vertical="center" wrapText="1"/>
    </xf>
    <xf numFmtId="0" fontId="41" fillId="5" borderId="12" xfId="0" applyFont="1" applyFill="1" applyBorder="1" applyAlignment="1">
      <alignment horizontal="center" vertical="center" wrapText="1"/>
    </xf>
    <xf numFmtId="0" fontId="41" fillId="5" borderId="1" xfId="0" applyFont="1" applyFill="1" applyBorder="1" applyAlignment="1">
      <alignment horizontal="center" vertical="center" wrapText="1"/>
    </xf>
    <xf numFmtId="0" fontId="41" fillId="5" borderId="13" xfId="0" applyFont="1" applyFill="1" applyBorder="1" applyAlignment="1">
      <alignment horizontal="center" vertical="center" wrapText="1"/>
    </xf>
    <xf numFmtId="0" fontId="41" fillId="5" borderId="15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wrapText="1"/>
    </xf>
    <xf numFmtId="0" fontId="11" fillId="6" borderId="3" xfId="0" applyFont="1" applyFill="1" applyBorder="1" applyAlignment="1">
      <alignment horizontal="center" wrapText="1"/>
    </xf>
    <xf numFmtId="0" fontId="11" fillId="6" borderId="7" xfId="0" applyFont="1" applyFill="1" applyBorder="1" applyAlignment="1">
      <alignment horizont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55" fillId="41" borderId="31" xfId="0" applyFont="1" applyFill="1" applyBorder="1" applyAlignment="1">
      <alignment horizontal="center" vertical="top" wrapText="1"/>
    </xf>
    <xf numFmtId="0" fontId="55" fillId="41" borderId="0" xfId="0" applyFont="1" applyFill="1" applyAlignment="1">
      <alignment horizontal="center" vertical="top" wrapText="1"/>
    </xf>
    <xf numFmtId="0" fontId="55" fillId="41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/>
    </xf>
    <xf numFmtId="0" fontId="64" fillId="0" borderId="0" xfId="0" applyFont="1" applyAlignment="1">
      <alignment horizontal="left" vertical="top"/>
    </xf>
    <xf numFmtId="0" fontId="11" fillId="6" borderId="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56" fillId="0" borderId="0" xfId="0" applyFont="1" applyAlignment="1">
      <alignment horizontal="left" wrapText="1"/>
    </xf>
    <xf numFmtId="0" fontId="43" fillId="0" borderId="0" xfId="0" applyFont="1" applyAlignment="1">
      <alignment wrapText="1"/>
    </xf>
    <xf numFmtId="0" fontId="59" fillId="0" borderId="0" xfId="0" applyFont="1" applyAlignment="1">
      <alignment horizontal="left" vertical="top" wrapText="1"/>
    </xf>
    <xf numFmtId="0" fontId="42" fillId="0" borderId="0" xfId="0" applyFont="1" applyAlignment="1">
      <alignment horizontal="center"/>
    </xf>
    <xf numFmtId="0" fontId="43" fillId="0" borderId="4" xfId="0" applyFont="1" applyBorder="1" applyAlignment="1">
      <alignment horizontal="left"/>
    </xf>
    <xf numFmtId="0" fontId="43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59" fillId="0" borderId="0" xfId="0" applyFont="1" applyAlignment="1">
      <alignment vertical="top" wrapText="1"/>
    </xf>
    <xf numFmtId="0" fontId="52" fillId="0" borderId="0" xfId="0" applyFont="1" applyAlignment="1">
      <alignment horizontal="center" vertical="top" wrapText="1"/>
    </xf>
    <xf numFmtId="0" fontId="21" fillId="0" borderId="0" xfId="0" applyFont="1" applyAlignment="1">
      <alignment horizontal="left" vertical="center"/>
    </xf>
    <xf numFmtId="0" fontId="56" fillId="0" borderId="4" xfId="0" applyFont="1" applyBorder="1" applyAlignment="1">
      <alignment horizontal="left" wrapText="1"/>
    </xf>
    <xf numFmtId="0" fontId="57" fillId="0" borderId="4" xfId="0" applyFont="1" applyBorder="1" applyAlignment="1">
      <alignment horizontal="center" wrapText="1"/>
    </xf>
    <xf numFmtId="0" fontId="57" fillId="0" borderId="0" xfId="0" applyFont="1" applyAlignment="1">
      <alignment horizontal="center" wrapText="1"/>
    </xf>
    <xf numFmtId="0" fontId="57" fillId="0" borderId="4" xfId="0" applyFont="1" applyBorder="1" applyAlignment="1">
      <alignment horizontal="left" wrapText="1"/>
    </xf>
    <xf numFmtId="0" fontId="57" fillId="0" borderId="0" xfId="0" applyFont="1" applyAlignment="1">
      <alignment horizontal="left" wrapText="1"/>
    </xf>
    <xf numFmtId="0" fontId="52" fillId="0" borderId="0" xfId="0" applyFont="1" applyAlignment="1">
      <alignment horizontal="center" wrapText="1"/>
    </xf>
    <xf numFmtId="0" fontId="51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59" fillId="0" borderId="0" xfId="0" applyFont="1" applyAlignment="1">
      <alignment wrapText="1"/>
    </xf>
    <xf numFmtId="0" fontId="59" fillId="0" borderId="0" xfId="0" applyFont="1" applyAlignment="1">
      <alignment horizontal="left" wrapText="1"/>
    </xf>
    <xf numFmtId="0" fontId="50" fillId="0" borderId="0" xfId="0" applyFont="1" applyAlignment="1">
      <alignment horizontal="left" wrapText="1"/>
    </xf>
    <xf numFmtId="0" fontId="56" fillId="0" borderId="0" xfId="0" applyFont="1" applyAlignment="1">
      <alignment horizontal="center" wrapText="1"/>
    </xf>
    <xf numFmtId="0" fontId="56" fillId="4" borderId="0" xfId="0" applyFont="1" applyFill="1" applyAlignment="1">
      <alignment horizontal="left" wrapText="1"/>
    </xf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left" wrapText="1"/>
    </xf>
    <xf numFmtId="0" fontId="43" fillId="0" borderId="4" xfId="0" applyFont="1" applyBorder="1" applyAlignment="1">
      <alignment horizontal="left" wrapText="1"/>
    </xf>
    <xf numFmtId="0" fontId="55" fillId="0" borderId="9" xfId="0" applyFont="1" applyBorder="1" applyAlignment="1">
      <alignment horizontal="left" vertical="center" wrapText="1"/>
    </xf>
    <xf numFmtId="0" fontId="55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wrapText="1"/>
    </xf>
    <xf numFmtId="0" fontId="43" fillId="0" borderId="0" xfId="0" applyFont="1" applyAlignment="1">
      <alignment horizontal="center" wrapText="1"/>
    </xf>
  </cellXfs>
  <cellStyles count="61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 15" xfId="58" xr:uid="{00000000-0005-0000-0000-00001F000000}"/>
    <cellStyle name="Comma 2 6" xfId="60" xr:uid="{00000000-0005-0000-0000-000020000000}"/>
    <cellStyle name="Normal 3" xfId="1" xr:uid="{00000000-0005-0000-0000-000022000000}"/>
    <cellStyle name="Note 2" xfId="45" xr:uid="{00000000-0005-0000-0000-000024000000}"/>
    <cellStyle name="SN_241" xfId="44" xr:uid="{00000000-0005-0000-0000-000025000000}"/>
    <cellStyle name="SN_b" xfId="59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" xfId="0" builtinId="0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Примечание" xfId="2" builtinId="10" customBuiltin="1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F22" sqref="F22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22</v>
      </c>
    </row>
    <row r="4" spans="1:12" x14ac:dyDescent="0.25">
      <c r="B4" s="99" t="s">
        <v>38</v>
      </c>
      <c r="C4" s="100"/>
      <c r="D4" s="101" t="s">
        <v>162</v>
      </c>
      <c r="E4" s="102"/>
      <c r="F4" s="102"/>
      <c r="G4" s="102"/>
      <c r="H4" s="102"/>
      <c r="I4" s="103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39</v>
      </c>
    </row>
    <row r="9" spans="1:12" ht="31.5" customHeight="1" x14ac:dyDescent="0.25">
      <c r="B9" s="101"/>
      <c r="C9" s="102"/>
      <c r="D9" s="102"/>
      <c r="E9" s="102"/>
      <c r="F9" s="102"/>
      <c r="G9" s="102"/>
      <c r="H9" s="102"/>
      <c r="I9" s="103"/>
    </row>
    <row r="11" spans="1:12" x14ac:dyDescent="0.25">
      <c r="A11" s="12" t="s">
        <v>69</v>
      </c>
    </row>
    <row r="12" spans="1:12" ht="37.5" customHeight="1" x14ac:dyDescent="0.25">
      <c r="B12" s="101"/>
      <c r="C12" s="102"/>
      <c r="D12" s="102"/>
      <c r="E12" s="102"/>
      <c r="F12" s="102"/>
      <c r="G12" s="102"/>
      <c r="H12" s="102"/>
      <c r="I12" s="103"/>
    </row>
    <row r="14" spans="1:12" x14ac:dyDescent="0.25">
      <c r="A14" s="12" t="s">
        <v>70</v>
      </c>
    </row>
    <row r="15" spans="1:12" ht="36.75" customHeight="1" x14ac:dyDescent="0.25">
      <c r="B15" s="101"/>
      <c r="C15" s="102"/>
      <c r="D15" s="102"/>
      <c r="E15" s="102"/>
      <c r="F15" s="102"/>
      <c r="G15" s="102"/>
      <c r="H15" s="102"/>
      <c r="I15" s="103"/>
    </row>
    <row r="17" spans="1:9" x14ac:dyDescent="0.25">
      <c r="A17" s="12" t="s">
        <v>127</v>
      </c>
    </row>
    <row r="18" spans="1:9" ht="30.75" customHeight="1" x14ac:dyDescent="0.25">
      <c r="B18" s="101"/>
      <c r="C18" s="102"/>
      <c r="D18" s="102"/>
      <c r="E18" s="102"/>
      <c r="F18" s="102"/>
      <c r="G18" s="102"/>
      <c r="H18" s="102"/>
      <c r="I18" s="103"/>
    </row>
    <row r="22" spans="1:9" x14ac:dyDescent="0.25">
      <c r="B22" s="44" t="s">
        <v>159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9"/>
  <sheetViews>
    <sheetView zoomScaleNormal="100" workbookViewId="0">
      <selection activeCell="E19" sqref="E19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  <col min="12" max="12" width="12.140625" customWidth="1"/>
    <col min="13" max="13" width="9.85546875" bestFit="1" customWidth="1"/>
    <col min="14" max="14" width="9.42578125" bestFit="1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163</v>
      </c>
      <c r="I3" s="37"/>
    </row>
    <row r="4" spans="1:18" s="49" customFormat="1" ht="17.25" thickBot="1" x14ac:dyDescent="0.35">
      <c r="A4" s="50"/>
      <c r="B4" s="50"/>
      <c r="C4" s="50"/>
      <c r="D4" s="50"/>
      <c r="E4" s="50"/>
      <c r="M4" s="119" t="s">
        <v>116</v>
      </c>
      <c r="N4" s="119"/>
    </row>
    <row r="5" spans="1:18" s="49" customFormat="1" ht="36" customHeight="1" x14ac:dyDescent="0.25">
      <c r="A5" s="120" t="s">
        <v>111</v>
      </c>
      <c r="B5" s="122" t="s">
        <v>128</v>
      </c>
      <c r="C5" s="122"/>
      <c r="D5" s="122" t="s">
        <v>143</v>
      </c>
      <c r="E5" s="122" t="s">
        <v>135</v>
      </c>
      <c r="F5" s="124" t="s">
        <v>142</v>
      </c>
      <c r="G5" s="112" t="s">
        <v>105</v>
      </c>
      <c r="H5" s="108" t="s">
        <v>106</v>
      </c>
      <c r="I5" s="108" t="s">
        <v>112</v>
      </c>
      <c r="J5" s="108" t="s">
        <v>113</v>
      </c>
      <c r="K5" s="110" t="s">
        <v>114</v>
      </c>
      <c r="L5" s="112" t="s">
        <v>103</v>
      </c>
      <c r="M5" s="108" t="s">
        <v>108</v>
      </c>
      <c r="N5" s="114" t="s">
        <v>109</v>
      </c>
      <c r="O5" s="116" t="s">
        <v>132</v>
      </c>
      <c r="P5" s="117"/>
      <c r="Q5" s="118"/>
      <c r="R5" s="104" t="s">
        <v>115</v>
      </c>
    </row>
    <row r="6" spans="1:18" s="49" customFormat="1" ht="66.75" customHeight="1" x14ac:dyDescent="0.25">
      <c r="A6" s="121"/>
      <c r="B6" s="64" t="s">
        <v>134</v>
      </c>
      <c r="C6" s="64" t="s">
        <v>136</v>
      </c>
      <c r="D6" s="123"/>
      <c r="E6" s="123"/>
      <c r="F6" s="125"/>
      <c r="G6" s="113"/>
      <c r="H6" s="109"/>
      <c r="I6" s="109"/>
      <c r="J6" s="109"/>
      <c r="K6" s="111"/>
      <c r="L6" s="113"/>
      <c r="M6" s="109"/>
      <c r="N6" s="115"/>
      <c r="O6" s="65" t="s">
        <v>107</v>
      </c>
      <c r="P6" s="65" t="s">
        <v>108</v>
      </c>
      <c r="Q6" s="66" t="s">
        <v>109</v>
      </c>
      <c r="R6" s="105"/>
    </row>
    <row r="7" spans="1:18" s="49" customFormat="1" ht="24.75" customHeight="1" x14ac:dyDescent="0.25">
      <c r="A7" s="67">
        <v>1</v>
      </c>
      <c r="B7" s="64">
        <v>2</v>
      </c>
      <c r="C7" s="67">
        <v>3</v>
      </c>
      <c r="D7" s="64">
        <v>4</v>
      </c>
      <c r="E7" s="67">
        <v>5</v>
      </c>
      <c r="F7" s="64">
        <v>6</v>
      </c>
      <c r="G7" s="67">
        <v>7</v>
      </c>
      <c r="H7" s="64">
        <v>8</v>
      </c>
      <c r="I7" s="67">
        <v>9</v>
      </c>
      <c r="J7" s="64">
        <v>10</v>
      </c>
      <c r="K7" s="67">
        <v>11</v>
      </c>
      <c r="L7" s="64">
        <v>12</v>
      </c>
      <c r="M7" s="67">
        <v>13</v>
      </c>
      <c r="N7" s="64">
        <v>14</v>
      </c>
      <c r="O7" s="67">
        <v>15</v>
      </c>
      <c r="P7" s="64">
        <v>16</v>
      </c>
      <c r="Q7" s="67">
        <v>17</v>
      </c>
      <c r="R7" s="64">
        <v>18</v>
      </c>
    </row>
    <row r="8" spans="1:18" s="49" customFormat="1" ht="24.95" customHeight="1" x14ac:dyDescent="0.25">
      <c r="A8" s="106" t="s">
        <v>133</v>
      </c>
      <c r="B8" s="107"/>
      <c r="C8" s="13"/>
      <c r="D8" s="13"/>
      <c r="E8" s="13"/>
      <c r="F8" s="13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49" customFormat="1" ht="127.5" x14ac:dyDescent="0.25">
      <c r="A9" s="13"/>
      <c r="B9" s="13">
        <v>1049</v>
      </c>
      <c r="C9" s="13">
        <v>11002</v>
      </c>
      <c r="D9" s="84" t="s">
        <v>164</v>
      </c>
      <c r="E9" s="86" t="s">
        <v>166</v>
      </c>
      <c r="F9" s="85" t="s">
        <v>165</v>
      </c>
      <c r="G9" s="13">
        <v>222935.4</v>
      </c>
      <c r="H9" s="87">
        <v>204950</v>
      </c>
      <c r="I9" s="87">
        <v>205000</v>
      </c>
      <c r="J9" s="87">
        <v>210000</v>
      </c>
      <c r="K9" s="87">
        <v>215000</v>
      </c>
      <c r="L9" s="87">
        <f>I9+5190000</f>
        <v>5395000</v>
      </c>
      <c r="M9" s="87">
        <f>J9+2390000</f>
        <v>2600000</v>
      </c>
      <c r="N9" s="87">
        <f>K9+1430000</f>
        <v>1645000</v>
      </c>
      <c r="O9" s="13"/>
      <c r="P9" s="13"/>
      <c r="Q9" s="13"/>
      <c r="R9" s="13"/>
    </row>
    <row r="10" spans="1:18" s="49" customFormat="1" ht="16.5" x14ac:dyDescent="0.25">
      <c r="A10" s="13"/>
      <c r="B10" s="13"/>
      <c r="C10" s="13"/>
      <c r="D10" s="13"/>
      <c r="E10" s="13"/>
      <c r="F10" s="13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/>
    </row>
    <row r="11" spans="1:18" s="49" customFormat="1" ht="27.75" customHeight="1" x14ac:dyDescent="0.25">
      <c r="A11" s="13"/>
      <c r="B11" s="13"/>
      <c r="C11" s="13"/>
      <c r="D11" s="13"/>
      <c r="E11" s="13"/>
      <c r="F11" s="13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/>
    </row>
    <row r="12" spans="1:18" s="49" customFormat="1" ht="23.25" customHeight="1" x14ac:dyDescent="0.25">
      <c r="A12" s="13"/>
      <c r="B12" s="13"/>
      <c r="C12" s="13"/>
      <c r="D12" s="13"/>
      <c r="E12" s="13"/>
      <c r="F12" s="13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/>
    </row>
    <row r="13" spans="1:18" s="49" customFormat="1" ht="16.5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s="49" customFormat="1" ht="16.5" x14ac:dyDescent="0.25">
      <c r="A14" s="13"/>
      <c r="B14" s="13"/>
      <c r="C14" s="13"/>
      <c r="D14" s="13"/>
      <c r="E14" s="13"/>
      <c r="F14" s="13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/>
    </row>
    <row r="15" spans="1:18" s="49" customFormat="1" ht="24" customHeight="1" x14ac:dyDescent="0.25">
      <c r="A15" s="13"/>
      <c r="B15" s="13"/>
      <c r="C15" s="13"/>
      <c r="D15" s="13"/>
      <c r="E15" s="13"/>
      <c r="F15" s="13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/>
    </row>
    <row r="16" spans="1:18" s="49" customFormat="1" ht="27.75" customHeight="1" x14ac:dyDescent="0.25">
      <c r="A16" s="13"/>
      <c r="B16" s="13"/>
      <c r="C16" s="13"/>
      <c r="D16" s="13"/>
      <c r="E16" s="13"/>
      <c r="F16" s="13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/>
    </row>
    <row r="19" spans="2:2" x14ac:dyDescent="0.25">
      <c r="B19" s="44" t="s">
        <v>158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37"/>
  <sheetViews>
    <sheetView topLeftCell="A16" workbookViewId="0">
      <selection activeCell="M35" sqref="M35"/>
    </sheetView>
  </sheetViews>
  <sheetFormatPr defaultRowHeight="13.5" x14ac:dyDescent="0.25"/>
  <cols>
    <col min="1" max="1" width="9.140625" style="44"/>
    <col min="2" max="2" width="7.85546875" style="44" customWidth="1"/>
    <col min="3" max="3" width="14.28515625" style="44" customWidth="1"/>
    <col min="4" max="4" width="12.7109375" style="44" customWidth="1"/>
    <col min="5" max="5" width="12" style="44" customWidth="1"/>
    <col min="6" max="6" width="9.140625" style="44"/>
    <col min="7" max="7" width="10.42578125" style="44" customWidth="1"/>
    <col min="8" max="8" width="15.5703125" style="44" customWidth="1"/>
    <col min="9" max="9" width="29.42578125" style="44" customWidth="1"/>
    <col min="10" max="10" width="9.140625" style="44"/>
    <col min="11" max="11" width="9.42578125" style="44" bestFit="1" customWidth="1"/>
    <col min="12" max="12" width="10.28515625" style="44" bestFit="1" customWidth="1"/>
    <col min="13" max="13" width="10.42578125" style="44" bestFit="1" customWidth="1"/>
    <col min="14" max="14" width="24.85546875" style="44" customWidth="1"/>
    <col min="15" max="16384" width="9.140625" style="44"/>
  </cols>
  <sheetData>
    <row r="1" spans="1:14" x14ac:dyDescent="0.25">
      <c r="A1" s="68" t="s">
        <v>87</v>
      </c>
    </row>
    <row r="3" spans="1:14" ht="15" x14ac:dyDescent="0.25">
      <c r="A3" s="69" t="s">
        <v>147</v>
      </c>
      <c r="B3" s="70"/>
      <c r="C3" s="69"/>
      <c r="D3" s="69"/>
      <c r="E3" s="69"/>
      <c r="F3" s="71"/>
      <c r="G3" s="71"/>
      <c r="H3" s="71"/>
      <c r="I3" s="69"/>
    </row>
    <row r="6" spans="1:14" ht="15" x14ac:dyDescent="0.25">
      <c r="A6" s="68" t="s">
        <v>148</v>
      </c>
      <c r="C6" s="24"/>
      <c r="D6" s="24"/>
      <c r="E6" s="24"/>
      <c r="F6" s="24"/>
      <c r="G6" s="24"/>
      <c r="H6" s="24"/>
      <c r="I6" s="24"/>
    </row>
    <row r="8" spans="1:14" s="72" customFormat="1" ht="13.5" customHeight="1" x14ac:dyDescent="0.25">
      <c r="A8" s="137" t="s">
        <v>118</v>
      </c>
      <c r="B8" s="137" t="s">
        <v>119</v>
      </c>
      <c r="C8" s="137"/>
      <c r="D8" s="137" t="s">
        <v>149</v>
      </c>
      <c r="E8" s="137"/>
      <c r="F8" s="137"/>
      <c r="G8" s="137"/>
      <c r="H8" s="137" t="s">
        <v>129</v>
      </c>
      <c r="I8" s="137" t="s">
        <v>156</v>
      </c>
      <c r="J8" s="137" t="s">
        <v>20</v>
      </c>
      <c r="K8" s="137"/>
      <c r="L8" s="137"/>
      <c r="M8" s="137"/>
      <c r="N8" s="137"/>
    </row>
    <row r="9" spans="1:14" s="72" customFormat="1" ht="93.75" customHeight="1" x14ac:dyDescent="0.25">
      <c r="A9" s="137"/>
      <c r="B9" s="73" t="s">
        <v>120</v>
      </c>
      <c r="C9" s="73" t="s">
        <v>121</v>
      </c>
      <c r="D9" s="73" t="s">
        <v>122</v>
      </c>
      <c r="E9" s="73" t="s">
        <v>121</v>
      </c>
      <c r="F9" s="73" t="s">
        <v>123</v>
      </c>
      <c r="G9" s="73" t="s">
        <v>150</v>
      </c>
      <c r="H9" s="137"/>
      <c r="I9" s="137"/>
      <c r="J9" s="73" t="s">
        <v>124</v>
      </c>
      <c r="K9" s="73" t="s">
        <v>153</v>
      </c>
      <c r="L9" s="73" t="s">
        <v>12</v>
      </c>
      <c r="M9" s="73" t="s">
        <v>75</v>
      </c>
      <c r="N9" s="73" t="s">
        <v>89</v>
      </c>
    </row>
    <row r="10" spans="1:14" s="72" customFormat="1" ht="0.75" customHeight="1" x14ac:dyDescent="0.25">
      <c r="A10" s="139" t="s">
        <v>125</v>
      </c>
      <c r="B10" s="139"/>
      <c r="C10" s="139"/>
      <c r="D10" s="139"/>
      <c r="E10" s="139"/>
      <c r="F10" s="139"/>
      <c r="G10" s="139"/>
      <c r="H10" s="139"/>
      <c r="I10" s="139"/>
      <c r="J10" s="74">
        <v>0</v>
      </c>
      <c r="K10" s="74">
        <v>0</v>
      </c>
      <c r="L10" s="74">
        <v>0</v>
      </c>
      <c r="M10" s="74">
        <v>0</v>
      </c>
    </row>
    <row r="11" spans="1:14" s="72" customFormat="1" ht="23.25" customHeight="1" x14ac:dyDescent="0.25">
      <c r="A11" s="75" t="s">
        <v>126</v>
      </c>
      <c r="B11" s="76"/>
      <c r="C11" s="76"/>
      <c r="D11" s="76" t="s">
        <v>167</v>
      </c>
      <c r="E11" s="76"/>
      <c r="F11" s="76"/>
      <c r="G11" s="76"/>
      <c r="H11" s="76"/>
      <c r="I11" s="76"/>
      <c r="J11" s="42">
        <v>0</v>
      </c>
      <c r="K11" s="42">
        <v>0</v>
      </c>
      <c r="L11" s="42">
        <v>0</v>
      </c>
      <c r="M11" s="42">
        <v>0</v>
      </c>
      <c r="N11" s="42">
        <v>0</v>
      </c>
    </row>
    <row r="12" spans="1:14" s="72" customFormat="1" ht="23.25" customHeight="1" x14ac:dyDescent="0.25">
      <c r="A12" s="77"/>
      <c r="B12" s="42">
        <v>1049</v>
      </c>
      <c r="C12" s="76" t="s">
        <v>180</v>
      </c>
      <c r="D12" s="132" t="s">
        <v>168</v>
      </c>
      <c r="E12" s="132"/>
      <c r="F12" s="132"/>
      <c r="G12" s="76"/>
      <c r="H12" s="76"/>
      <c r="I12" s="76"/>
      <c r="J12" s="42">
        <v>0</v>
      </c>
      <c r="K12" s="42">
        <v>0</v>
      </c>
      <c r="L12" s="42">
        <v>0</v>
      </c>
      <c r="M12" s="42">
        <v>0</v>
      </c>
      <c r="N12" s="42">
        <v>0</v>
      </c>
    </row>
    <row r="13" spans="1:14" s="72" customFormat="1" ht="32.25" customHeight="1" x14ac:dyDescent="0.25">
      <c r="A13" s="135"/>
      <c r="B13" s="136"/>
      <c r="C13" s="136"/>
      <c r="D13" s="78"/>
      <c r="E13" s="75" t="s">
        <v>169</v>
      </c>
      <c r="F13" s="127" t="s">
        <v>170</v>
      </c>
      <c r="G13" s="127"/>
      <c r="H13" s="127"/>
      <c r="I13" s="128"/>
      <c r="J13" s="42">
        <f>'Հ3 Մաս 2'!G9</f>
        <v>222935.4</v>
      </c>
      <c r="K13" s="93">
        <f>'Հ3 Մաս 2'!H9</f>
        <v>204950</v>
      </c>
      <c r="L13" s="93">
        <f>'Հ3 Մաս 2'!I9</f>
        <v>205000</v>
      </c>
      <c r="M13" s="93">
        <f>'Հ3 Մաս 2'!J9</f>
        <v>210000</v>
      </c>
      <c r="N13" s="93">
        <f>'Հ3 Մաս 2'!K9</f>
        <v>215000</v>
      </c>
    </row>
    <row r="14" spans="1:14" s="72" customFormat="1" ht="23.25" customHeight="1" x14ac:dyDescent="0.25">
      <c r="A14" s="77"/>
      <c r="B14" s="79"/>
      <c r="C14" s="79"/>
      <c r="D14" s="79"/>
      <c r="E14" s="79"/>
      <c r="F14" s="138" t="s">
        <v>171</v>
      </c>
      <c r="G14" s="138"/>
      <c r="H14" s="138"/>
      <c r="I14" s="138"/>
      <c r="J14" s="138"/>
      <c r="K14" s="138"/>
      <c r="L14" s="138"/>
      <c r="M14" s="138"/>
      <c r="N14" s="138"/>
    </row>
    <row r="15" spans="1:14" s="72" customFormat="1" ht="23.25" customHeight="1" x14ac:dyDescent="0.25">
      <c r="A15" s="77"/>
      <c r="B15" s="79"/>
      <c r="C15" s="79"/>
      <c r="D15" s="79"/>
      <c r="E15" s="79"/>
      <c r="F15" s="79"/>
      <c r="G15" s="138" t="s">
        <v>172</v>
      </c>
      <c r="H15" s="138"/>
      <c r="I15" s="138"/>
      <c r="J15" s="138"/>
      <c r="K15" s="138"/>
      <c r="L15" s="138"/>
      <c r="M15" s="138"/>
      <c r="N15" s="138"/>
    </row>
    <row r="16" spans="1:14" s="72" customFormat="1" ht="18" customHeight="1" x14ac:dyDescent="0.25">
      <c r="A16" s="77"/>
      <c r="B16" s="79"/>
      <c r="C16" s="79"/>
      <c r="D16" s="79"/>
      <c r="E16" s="79"/>
      <c r="F16" s="79"/>
      <c r="G16" s="79"/>
      <c r="H16" s="126" t="s">
        <v>173</v>
      </c>
      <c r="I16" s="126"/>
      <c r="J16" s="126"/>
      <c r="K16" s="126"/>
      <c r="L16" s="126"/>
      <c r="M16" s="126"/>
      <c r="N16" s="126"/>
    </row>
    <row r="17" spans="1:14" s="72" customFormat="1" ht="51.75" customHeight="1" x14ac:dyDescent="0.25">
      <c r="A17" s="77"/>
      <c r="B17" s="79"/>
      <c r="C17" s="79"/>
      <c r="D17" s="79"/>
      <c r="E17" s="79"/>
      <c r="F17" s="79"/>
      <c r="G17" s="79"/>
      <c r="H17" s="79"/>
      <c r="I17" s="82" t="s">
        <v>174</v>
      </c>
      <c r="J17" s="83">
        <v>109.5</v>
      </c>
      <c r="K17" s="83">
        <v>90.2</v>
      </c>
      <c r="L17" s="83">
        <v>118.2</v>
      </c>
      <c r="M17" s="83">
        <v>118.2</v>
      </c>
      <c r="N17" s="83">
        <v>118.2</v>
      </c>
    </row>
    <row r="18" spans="1:14" s="72" customFormat="1" ht="54.75" customHeight="1" x14ac:dyDescent="0.25">
      <c r="A18" s="77"/>
      <c r="B18" s="79"/>
      <c r="C18" s="79"/>
      <c r="D18" s="79"/>
      <c r="E18" s="79"/>
      <c r="F18" s="79"/>
      <c r="G18" s="79"/>
      <c r="H18" s="79"/>
      <c r="I18" s="80" t="s">
        <v>175</v>
      </c>
      <c r="J18" s="42">
        <v>174.7</v>
      </c>
      <c r="K18" s="42">
        <v>148.4</v>
      </c>
      <c r="L18" s="42">
        <v>174.7</v>
      </c>
      <c r="M18" s="42">
        <v>174.7</v>
      </c>
      <c r="N18" s="42">
        <v>174.7</v>
      </c>
    </row>
    <row r="19" spans="1:14" s="72" customFormat="1" ht="19.5" customHeight="1" x14ac:dyDescent="0.25"/>
    <row r="20" spans="1:14" s="72" customFormat="1" ht="27" customHeight="1" x14ac:dyDescent="0.25">
      <c r="A20" s="77"/>
      <c r="B20" s="42">
        <v>1049</v>
      </c>
      <c r="C20" s="76"/>
      <c r="D20" s="76"/>
      <c r="E20" s="132" t="s">
        <v>168</v>
      </c>
      <c r="F20" s="132"/>
      <c r="G20" s="132"/>
      <c r="H20" s="76"/>
      <c r="I20" s="76"/>
      <c r="J20" s="42">
        <f>J21+J28</f>
        <v>0</v>
      </c>
      <c r="K20" s="42">
        <f t="shared" ref="K20:N20" si="0">K21+K28</f>
        <v>0</v>
      </c>
      <c r="L20" s="93">
        <f t="shared" si="0"/>
        <v>5190000</v>
      </c>
      <c r="M20" s="93">
        <f t="shared" si="0"/>
        <v>2390000</v>
      </c>
      <c r="N20" s="93">
        <f t="shared" si="0"/>
        <v>1430000</v>
      </c>
    </row>
    <row r="21" spans="1:14" s="72" customFormat="1" ht="40.5" customHeight="1" x14ac:dyDescent="0.25">
      <c r="A21" s="135"/>
      <c r="B21" s="136"/>
      <c r="C21" s="136"/>
      <c r="D21" s="78"/>
      <c r="E21" s="133" t="s">
        <v>182</v>
      </c>
      <c r="F21" s="134"/>
      <c r="G21" s="129" t="s">
        <v>181</v>
      </c>
      <c r="H21" s="130"/>
      <c r="I21" s="131"/>
      <c r="J21" s="42">
        <v>0</v>
      </c>
      <c r="K21" s="42">
        <v>0</v>
      </c>
      <c r="L21" s="93">
        <v>5100000</v>
      </c>
      <c r="M21" s="93">
        <v>2390000</v>
      </c>
      <c r="N21" s="93">
        <v>1430000</v>
      </c>
    </row>
    <row r="22" spans="1:14" s="72" customFormat="1" ht="26.25" customHeight="1" x14ac:dyDescent="0.25">
      <c r="A22" s="77"/>
      <c r="B22" s="79"/>
      <c r="C22" s="79"/>
      <c r="D22" s="79"/>
      <c r="E22" s="79"/>
      <c r="F22" s="126" t="s">
        <v>183</v>
      </c>
      <c r="G22" s="126"/>
      <c r="H22" s="126"/>
      <c r="I22" s="126"/>
      <c r="J22" s="126"/>
      <c r="K22" s="126"/>
      <c r="L22" s="126"/>
      <c r="M22" s="126"/>
      <c r="N22" s="126"/>
    </row>
    <row r="23" spans="1:14" s="72" customFormat="1" ht="26.25" customHeight="1" x14ac:dyDescent="0.25">
      <c r="A23" s="77"/>
      <c r="B23" s="79"/>
      <c r="C23" s="79"/>
      <c r="D23" s="79"/>
      <c r="E23" s="79"/>
      <c r="F23" s="79"/>
      <c r="G23" s="138" t="s">
        <v>189</v>
      </c>
      <c r="H23" s="138"/>
      <c r="I23" s="138"/>
      <c r="J23" s="138"/>
      <c r="K23" s="138"/>
      <c r="L23" s="138"/>
      <c r="M23" s="138"/>
      <c r="N23" s="138"/>
    </row>
    <row r="24" spans="1:14" s="72" customFormat="1" ht="26.25" customHeight="1" thickBot="1" x14ac:dyDescent="0.3">
      <c r="A24" s="77"/>
      <c r="B24" s="79"/>
      <c r="C24" s="79"/>
      <c r="D24" s="79"/>
      <c r="E24" s="79"/>
      <c r="F24" s="79"/>
      <c r="G24" s="79"/>
      <c r="H24" s="126" t="s">
        <v>191</v>
      </c>
      <c r="I24" s="126"/>
      <c r="J24" s="126"/>
      <c r="K24" s="126"/>
      <c r="L24" s="126"/>
      <c r="M24" s="126"/>
      <c r="N24" s="126"/>
    </row>
    <row r="25" spans="1:14" s="72" customFormat="1" ht="41.25" customHeight="1" thickBot="1" x14ac:dyDescent="0.3">
      <c r="A25" s="77"/>
      <c r="B25" s="79"/>
      <c r="C25" s="79"/>
      <c r="D25" s="79"/>
      <c r="E25" s="79"/>
      <c r="F25" s="79"/>
      <c r="G25" s="79"/>
      <c r="H25" s="79"/>
      <c r="I25" s="96" t="s">
        <v>184</v>
      </c>
      <c r="J25" s="83">
        <f>J26</f>
        <v>0</v>
      </c>
      <c r="K25" s="83">
        <f t="shared" ref="K25:N25" si="1">K26</f>
        <v>0</v>
      </c>
      <c r="L25" s="83">
        <f t="shared" si="1"/>
        <v>54.5</v>
      </c>
      <c r="M25" s="83">
        <f t="shared" si="1"/>
        <v>28.1</v>
      </c>
      <c r="N25" s="83">
        <f t="shared" si="1"/>
        <v>20</v>
      </c>
    </row>
    <row r="26" spans="1:14" s="72" customFormat="1" ht="26.25" customHeight="1" thickBot="1" x14ac:dyDescent="0.3">
      <c r="A26" s="77"/>
      <c r="B26" s="79"/>
      <c r="C26" s="79"/>
      <c r="D26" s="79"/>
      <c r="E26" s="79"/>
      <c r="F26" s="79"/>
      <c r="G26" s="79"/>
      <c r="H26" s="79"/>
      <c r="I26" s="97" t="s">
        <v>185</v>
      </c>
      <c r="J26" s="42">
        <v>0</v>
      </c>
      <c r="K26" s="42">
        <v>0</v>
      </c>
      <c r="L26" s="42">
        <v>54.5</v>
      </c>
      <c r="M26" s="42">
        <v>28.1</v>
      </c>
      <c r="N26" s="42">
        <v>20</v>
      </c>
    </row>
    <row r="27" spans="1:14" s="72" customFormat="1" x14ac:dyDescent="0.25"/>
    <row r="28" spans="1:14" s="72" customFormat="1" ht="27.75" customHeight="1" x14ac:dyDescent="0.25">
      <c r="A28" s="135"/>
      <c r="B28" s="136"/>
      <c r="C28" s="136"/>
      <c r="D28" s="78"/>
      <c r="E28" s="75" t="s">
        <v>186</v>
      </c>
      <c r="F28" s="76"/>
      <c r="G28" s="140" t="s">
        <v>187</v>
      </c>
      <c r="H28" s="127"/>
      <c r="I28" s="128"/>
      <c r="J28" s="42">
        <v>0</v>
      </c>
      <c r="K28" s="42">
        <v>0</v>
      </c>
      <c r="L28" s="93">
        <v>90000</v>
      </c>
      <c r="M28" s="42">
        <v>0</v>
      </c>
      <c r="N28" s="42">
        <v>0</v>
      </c>
    </row>
    <row r="29" spans="1:14" s="72" customFormat="1" x14ac:dyDescent="0.25">
      <c r="A29" s="77"/>
      <c r="B29" s="79"/>
      <c r="C29" s="79"/>
      <c r="D29" s="79"/>
      <c r="E29" s="79"/>
      <c r="F29" s="138" t="s">
        <v>187</v>
      </c>
      <c r="G29" s="138"/>
      <c r="H29" s="138"/>
      <c r="I29" s="138"/>
      <c r="J29" s="138"/>
      <c r="K29" s="138"/>
      <c r="L29" s="138"/>
      <c r="M29" s="138"/>
      <c r="N29" s="138"/>
    </row>
    <row r="30" spans="1:14" s="72" customFormat="1" x14ac:dyDescent="0.25">
      <c r="A30" s="77"/>
      <c r="B30" s="79"/>
      <c r="C30" s="79"/>
      <c r="D30" s="79"/>
      <c r="E30" s="79"/>
      <c r="F30" s="79"/>
      <c r="G30" s="138" t="s">
        <v>190</v>
      </c>
      <c r="H30" s="138"/>
      <c r="I30" s="138"/>
      <c r="J30" s="138"/>
      <c r="K30" s="138"/>
      <c r="L30" s="138"/>
      <c r="M30" s="138"/>
      <c r="N30" s="138"/>
    </row>
    <row r="31" spans="1:14" s="72" customFormat="1" x14ac:dyDescent="0.25">
      <c r="A31" s="77"/>
      <c r="B31" s="79"/>
      <c r="C31" s="79"/>
      <c r="D31" s="79"/>
      <c r="E31" s="79"/>
      <c r="F31" s="79"/>
      <c r="G31" s="79"/>
      <c r="H31" s="126" t="s">
        <v>192</v>
      </c>
      <c r="I31" s="126"/>
      <c r="J31" s="126"/>
      <c r="K31" s="126"/>
      <c r="L31" s="126"/>
      <c r="M31" s="126"/>
      <c r="N31" s="126"/>
    </row>
    <row r="32" spans="1:14" s="72" customFormat="1" ht="27" x14ac:dyDescent="0.25">
      <c r="A32" s="77"/>
      <c r="B32" s="79"/>
      <c r="C32" s="79"/>
      <c r="D32" s="79"/>
      <c r="E32" s="79"/>
      <c r="F32" s="79"/>
      <c r="G32" s="79"/>
      <c r="H32" s="79"/>
      <c r="I32" s="98" t="s">
        <v>188</v>
      </c>
      <c r="J32" s="83">
        <v>0</v>
      </c>
      <c r="K32" s="83">
        <v>0</v>
      </c>
      <c r="L32" s="83">
        <v>3</v>
      </c>
      <c r="M32" s="83">
        <v>0</v>
      </c>
      <c r="N32" s="83">
        <v>0</v>
      </c>
    </row>
    <row r="33" spans="1:3" s="72" customFormat="1" x14ac:dyDescent="0.25"/>
    <row r="34" spans="1:3" ht="16.5" customHeight="1" x14ac:dyDescent="0.25"/>
    <row r="35" spans="1:3" x14ac:dyDescent="0.25">
      <c r="A35" s="81" t="s">
        <v>88</v>
      </c>
      <c r="B35" s="81"/>
      <c r="C35" s="81"/>
    </row>
    <row r="37" spans="1:3" x14ac:dyDescent="0.25">
      <c r="B37" s="44" t="s">
        <v>159</v>
      </c>
    </row>
  </sheetData>
  <mergeCells count="25">
    <mergeCell ref="A28:C28"/>
    <mergeCell ref="F29:N29"/>
    <mergeCell ref="G30:N30"/>
    <mergeCell ref="H31:N31"/>
    <mergeCell ref="G23:N23"/>
    <mergeCell ref="H24:N24"/>
    <mergeCell ref="G28:I28"/>
    <mergeCell ref="A13:C13"/>
    <mergeCell ref="A21:C21"/>
    <mergeCell ref="J8:N8"/>
    <mergeCell ref="F14:N14"/>
    <mergeCell ref="G15:N15"/>
    <mergeCell ref="H16:N16"/>
    <mergeCell ref="A10:I10"/>
    <mergeCell ref="A8:A9"/>
    <mergeCell ref="B8:C8"/>
    <mergeCell ref="D8:G8"/>
    <mergeCell ref="H8:H9"/>
    <mergeCell ref="I8:I9"/>
    <mergeCell ref="F22:N22"/>
    <mergeCell ref="F13:I13"/>
    <mergeCell ref="G21:I21"/>
    <mergeCell ref="D12:F12"/>
    <mergeCell ref="E20:G20"/>
    <mergeCell ref="E21:F21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7" workbookViewId="0">
      <selection activeCell="H13" sqref="H13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8.28515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23</v>
      </c>
    </row>
    <row r="2" spans="1:12" x14ac:dyDescent="0.25">
      <c r="L2" s="38" t="s">
        <v>151</v>
      </c>
    </row>
    <row r="3" spans="1:12" ht="29.25" customHeight="1" x14ac:dyDescent="0.25">
      <c r="B3" s="141" t="s">
        <v>71</v>
      </c>
      <c r="C3" s="141"/>
      <c r="D3" s="141"/>
      <c r="E3" s="141" t="s">
        <v>3</v>
      </c>
      <c r="F3" s="141"/>
      <c r="G3" s="142" t="s">
        <v>79</v>
      </c>
      <c r="H3" s="142" t="s">
        <v>154</v>
      </c>
      <c r="I3" s="142" t="s">
        <v>104</v>
      </c>
      <c r="J3" s="32"/>
      <c r="K3" s="142" t="s">
        <v>90</v>
      </c>
      <c r="L3" s="142" t="s">
        <v>91</v>
      </c>
    </row>
    <row r="4" spans="1:12" ht="126" customHeight="1" x14ac:dyDescent="0.25">
      <c r="B4" s="32" t="s">
        <v>4</v>
      </c>
      <c r="C4" s="32" t="s">
        <v>5</v>
      </c>
      <c r="D4" s="32" t="s">
        <v>6</v>
      </c>
      <c r="E4" s="6" t="s">
        <v>2</v>
      </c>
      <c r="F4" s="6" t="s">
        <v>15</v>
      </c>
      <c r="G4" s="143"/>
      <c r="H4" s="143"/>
      <c r="I4" s="143"/>
      <c r="J4" s="45" t="s">
        <v>103</v>
      </c>
      <c r="K4" s="143"/>
      <c r="L4" s="143"/>
    </row>
    <row r="5" spans="1:12" ht="25.5" customHeight="1" x14ac:dyDescent="0.25">
      <c r="B5" s="32">
        <v>1</v>
      </c>
      <c r="C5" s="32">
        <v>2</v>
      </c>
      <c r="D5" s="32">
        <v>3</v>
      </c>
      <c r="E5" s="32">
        <v>4</v>
      </c>
      <c r="F5" s="32">
        <v>5</v>
      </c>
      <c r="G5" s="32">
        <v>6</v>
      </c>
      <c r="H5" s="32">
        <v>7</v>
      </c>
      <c r="I5" s="32">
        <v>8</v>
      </c>
      <c r="J5" s="32">
        <v>11</v>
      </c>
      <c r="K5" s="32">
        <v>12</v>
      </c>
      <c r="L5" s="32">
        <v>13</v>
      </c>
    </row>
    <row r="6" spans="1:12" x14ac:dyDescent="0.25">
      <c r="B6" s="17"/>
      <c r="C6" s="17"/>
      <c r="D6" s="17"/>
      <c r="E6" s="6"/>
      <c r="F6" s="6"/>
      <c r="G6" s="32" t="s">
        <v>13</v>
      </c>
      <c r="H6" s="34">
        <f>+H7+H16</f>
        <v>0</v>
      </c>
      <c r="I6" s="34">
        <f>+I7+I16</f>
        <v>0</v>
      </c>
      <c r="J6" s="34"/>
      <c r="K6" s="34">
        <f t="shared" ref="K6:L6" si="0">+K7+K16</f>
        <v>0</v>
      </c>
      <c r="L6" s="34">
        <f t="shared" si="0"/>
        <v>0</v>
      </c>
    </row>
    <row r="7" spans="1:12" x14ac:dyDescent="0.25">
      <c r="B7" s="16">
        <v>4</v>
      </c>
      <c r="C7" s="16">
        <v>5</v>
      </c>
      <c r="D7" s="16">
        <v>1</v>
      </c>
      <c r="E7" s="15">
        <v>1049</v>
      </c>
      <c r="F7" s="15">
        <v>11002</v>
      </c>
      <c r="G7" s="22" t="s">
        <v>164</v>
      </c>
      <c r="H7" s="15"/>
      <c r="I7" s="15"/>
      <c r="J7" s="15"/>
      <c r="K7" s="15"/>
      <c r="L7" s="15"/>
    </row>
    <row r="8" spans="1:12" x14ac:dyDescent="0.25">
      <c r="B8" s="16"/>
      <c r="C8" s="16"/>
      <c r="D8" s="16"/>
      <c r="E8" s="15"/>
      <c r="F8" s="15"/>
      <c r="G8" s="21" t="s">
        <v>77</v>
      </c>
      <c r="H8" s="15"/>
      <c r="I8" s="15"/>
      <c r="J8" s="15"/>
      <c r="K8" s="15"/>
      <c r="L8" s="15"/>
    </row>
    <row r="9" spans="1:12" ht="38.25" x14ac:dyDescent="0.25">
      <c r="B9" s="16"/>
      <c r="C9" s="16"/>
      <c r="D9" s="16"/>
      <c r="E9" s="15"/>
      <c r="F9" s="15"/>
      <c r="G9" s="22" t="s">
        <v>170</v>
      </c>
      <c r="H9" s="15"/>
      <c r="I9" s="15"/>
      <c r="J9" s="15"/>
      <c r="K9" s="15"/>
      <c r="L9" s="15"/>
    </row>
    <row r="10" spans="1:12" x14ac:dyDescent="0.25">
      <c r="B10" s="16"/>
      <c r="C10" s="16"/>
      <c r="D10" s="16"/>
      <c r="E10" s="15"/>
      <c r="F10" s="15"/>
      <c r="G10" s="21" t="s">
        <v>80</v>
      </c>
      <c r="H10" s="15"/>
      <c r="I10" s="15"/>
      <c r="J10" s="15"/>
      <c r="K10" s="15"/>
      <c r="L10" s="15"/>
    </row>
    <row r="11" spans="1:12" ht="25.5" x14ac:dyDescent="0.25">
      <c r="B11" s="16"/>
      <c r="C11" s="16"/>
      <c r="D11" s="16"/>
      <c r="E11" s="15"/>
      <c r="F11" s="15"/>
      <c r="G11" s="22" t="s">
        <v>176</v>
      </c>
      <c r="H11" s="15"/>
      <c r="I11" s="15"/>
      <c r="J11" s="15"/>
      <c r="K11" s="15"/>
      <c r="L11" s="15"/>
    </row>
    <row r="12" spans="1:12" ht="30" customHeight="1" x14ac:dyDescent="0.25">
      <c r="B12" s="16"/>
      <c r="C12" s="16"/>
      <c r="D12" s="16"/>
      <c r="E12" s="15"/>
      <c r="F12" s="15"/>
      <c r="G12" s="21" t="s">
        <v>78</v>
      </c>
      <c r="H12" s="15"/>
      <c r="I12" s="15"/>
      <c r="J12" s="15"/>
      <c r="K12" s="15"/>
      <c r="L12" s="15"/>
    </row>
    <row r="13" spans="1:12" ht="25.5" x14ac:dyDescent="0.25">
      <c r="B13" s="16"/>
      <c r="C13" s="16"/>
      <c r="D13" s="16"/>
      <c r="E13" s="15"/>
      <c r="F13" s="15"/>
      <c r="G13" s="88" t="s">
        <v>177</v>
      </c>
      <c r="H13" s="89">
        <f>'Հ3 Մաս 2'!G9</f>
        <v>222935.4</v>
      </c>
      <c r="I13" s="89">
        <f>'Հ3 Մաս 2'!H9</f>
        <v>204950</v>
      </c>
      <c r="J13" s="89">
        <f>'Հ3 Մաս 2'!I9</f>
        <v>205000</v>
      </c>
      <c r="K13" s="89">
        <f>'Հ3 Մաս 2'!J9</f>
        <v>210000</v>
      </c>
      <c r="L13" s="89">
        <f>'Հ3 Մաս 2'!K9</f>
        <v>215000</v>
      </c>
    </row>
    <row r="14" spans="1:12" x14ac:dyDescent="0.25">
      <c r="B14" s="16"/>
      <c r="C14" s="16"/>
      <c r="D14" s="16"/>
      <c r="E14" s="15"/>
      <c r="F14" s="15"/>
      <c r="G14" s="21" t="s">
        <v>8</v>
      </c>
      <c r="H14" s="15"/>
      <c r="I14" s="15"/>
      <c r="J14" s="15"/>
      <c r="K14" s="15"/>
      <c r="L14" s="15"/>
    </row>
    <row r="15" spans="1:12" x14ac:dyDescent="0.25">
      <c r="B15" s="16"/>
      <c r="C15" s="16"/>
      <c r="D15" s="16"/>
      <c r="E15" s="15"/>
      <c r="F15" s="15"/>
      <c r="G15" s="15" t="s">
        <v>9</v>
      </c>
      <c r="H15" s="15"/>
      <c r="I15" s="15"/>
      <c r="J15" s="15"/>
      <c r="K15" s="15"/>
      <c r="L15" s="15"/>
    </row>
    <row r="16" spans="1:12" x14ac:dyDescent="0.25">
      <c r="B16" s="16"/>
      <c r="C16" s="16"/>
      <c r="D16" s="16"/>
      <c r="E16" s="15"/>
      <c r="F16" s="15"/>
      <c r="G16" s="22" t="s">
        <v>83</v>
      </c>
      <c r="H16" s="15"/>
      <c r="I16" s="15"/>
      <c r="J16" s="15"/>
      <c r="K16" s="15"/>
      <c r="L16" s="15"/>
    </row>
    <row r="17" spans="1:12" x14ac:dyDescent="0.25">
      <c r="B17" s="16"/>
      <c r="C17" s="16"/>
      <c r="D17" s="16"/>
      <c r="E17" s="15"/>
      <c r="F17" s="15"/>
      <c r="G17" s="21" t="s">
        <v>77</v>
      </c>
      <c r="H17" s="15"/>
      <c r="I17" s="15"/>
      <c r="J17" s="15"/>
      <c r="K17" s="15"/>
      <c r="L17" s="15"/>
    </row>
    <row r="18" spans="1:12" x14ac:dyDescent="0.25">
      <c r="B18" s="16"/>
      <c r="C18" s="16"/>
      <c r="D18" s="16"/>
      <c r="E18" s="15"/>
      <c r="F18" s="15"/>
      <c r="G18" s="22" t="s">
        <v>82</v>
      </c>
      <c r="H18" s="15"/>
      <c r="I18" s="15"/>
      <c r="J18" s="15"/>
      <c r="K18" s="15"/>
      <c r="L18" s="15"/>
    </row>
    <row r="19" spans="1:12" x14ac:dyDescent="0.25">
      <c r="B19" s="16"/>
      <c r="C19" s="16"/>
      <c r="D19" s="16"/>
      <c r="E19" s="15"/>
      <c r="F19" s="15"/>
      <c r="G19" s="21" t="s">
        <v>80</v>
      </c>
      <c r="H19" s="15"/>
      <c r="I19" s="15"/>
      <c r="J19" s="15"/>
      <c r="K19" s="15"/>
      <c r="L19" s="15"/>
    </row>
    <row r="20" spans="1:12" x14ac:dyDescent="0.25">
      <c r="B20" s="16"/>
      <c r="C20" s="16"/>
      <c r="D20" s="16"/>
      <c r="E20" s="15"/>
      <c r="F20" s="15"/>
      <c r="G20" s="22" t="s">
        <v>81</v>
      </c>
      <c r="H20" s="15"/>
      <c r="I20" s="15"/>
      <c r="J20" s="15"/>
      <c r="K20" s="15"/>
      <c r="L20" s="15"/>
    </row>
    <row r="21" spans="1:12" ht="27" customHeight="1" x14ac:dyDescent="0.25">
      <c r="B21" s="16"/>
      <c r="C21" s="16"/>
      <c r="D21" s="16"/>
      <c r="E21" s="15"/>
      <c r="F21" s="15"/>
      <c r="G21" s="21" t="s">
        <v>78</v>
      </c>
      <c r="H21" s="15"/>
      <c r="I21" s="15"/>
      <c r="J21" s="15"/>
      <c r="K21" s="15"/>
      <c r="L21" s="15"/>
    </row>
    <row r="22" spans="1:12" x14ac:dyDescent="0.25">
      <c r="B22" s="16"/>
      <c r="C22" s="16"/>
      <c r="D22" s="16"/>
      <c r="E22" s="15"/>
      <c r="F22" s="15"/>
      <c r="G22" s="21" t="s">
        <v>72</v>
      </c>
      <c r="H22" s="15"/>
      <c r="I22" s="15"/>
      <c r="J22" s="15"/>
      <c r="K22" s="15"/>
      <c r="L22" s="15"/>
    </row>
    <row r="23" spans="1:12" x14ac:dyDescent="0.25">
      <c r="B23" s="16"/>
      <c r="C23" s="16"/>
      <c r="D23" s="16"/>
      <c r="E23" s="15"/>
      <c r="F23" s="15"/>
      <c r="G23" s="21" t="s">
        <v>8</v>
      </c>
      <c r="H23" s="15"/>
      <c r="I23" s="15"/>
      <c r="J23" s="15"/>
      <c r="K23" s="15"/>
      <c r="L23" s="15"/>
    </row>
    <row r="24" spans="1:12" x14ac:dyDescent="0.25">
      <c r="B24" s="20" t="s">
        <v>21</v>
      </c>
      <c r="C24" s="20" t="s">
        <v>21</v>
      </c>
      <c r="D24" s="20" t="s">
        <v>21</v>
      </c>
      <c r="E24" s="20" t="s">
        <v>21</v>
      </c>
      <c r="F24" s="20" t="s">
        <v>21</v>
      </c>
      <c r="G24" s="33" t="s">
        <v>27</v>
      </c>
      <c r="H24" s="14">
        <f>SUM(H13:H15)</f>
        <v>222935.4</v>
      </c>
      <c r="I24" s="92">
        <f>SUM(I13:I15)</f>
        <v>204950</v>
      </c>
      <c r="J24" s="14">
        <f t="shared" ref="J24:K24" si="1">SUM(J13:J15)</f>
        <v>205000</v>
      </c>
      <c r="K24" s="14">
        <f t="shared" si="1"/>
        <v>210000</v>
      </c>
      <c r="L24" s="14">
        <f>SUM(L13:L15)</f>
        <v>215000</v>
      </c>
    </row>
    <row r="25" spans="1:12" x14ac:dyDescent="0.25">
      <c r="A25" s="1"/>
      <c r="B25" s="20" t="s">
        <v>21</v>
      </c>
      <c r="C25" s="20" t="s">
        <v>21</v>
      </c>
      <c r="D25" s="20" t="s">
        <v>21</v>
      </c>
      <c r="E25" s="20" t="s">
        <v>21</v>
      </c>
      <c r="F25" s="20" t="s">
        <v>21</v>
      </c>
      <c r="G25" s="15" t="s">
        <v>110</v>
      </c>
      <c r="H25" s="47" t="s">
        <v>21</v>
      </c>
      <c r="I25" s="47" t="s">
        <v>21</v>
      </c>
      <c r="J25" s="46">
        <v>0</v>
      </c>
      <c r="K25" s="46">
        <v>0</v>
      </c>
      <c r="L25" s="46">
        <v>0</v>
      </c>
    </row>
    <row r="27" spans="1:12" x14ac:dyDescent="0.25">
      <c r="D27" s="44" t="s">
        <v>160</v>
      </c>
      <c r="E27" s="36"/>
      <c r="G27" s="48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Q15" sqref="Q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9" customWidth="1"/>
    <col min="6" max="6" width="9.85546875" customWidth="1"/>
    <col min="7" max="7" width="7.28515625" customWidth="1"/>
    <col min="8" max="8" width="8.28515625" customWidth="1"/>
    <col min="9" max="9" width="10.140625" customWidth="1"/>
    <col min="10" max="10" width="9.28515625" customWidth="1"/>
    <col min="11" max="11" width="4.85546875" customWidth="1"/>
    <col min="12" max="12" width="4.7109375" customWidth="1"/>
    <col min="13" max="13" width="8.7109375" customWidth="1"/>
    <col min="14" max="14" width="9.140625" customWidth="1"/>
    <col min="15" max="15" width="5.85546875" customWidth="1"/>
    <col min="16" max="16" width="5.28515625" customWidth="1"/>
    <col min="17" max="17" width="8.5703125" customWidth="1"/>
    <col min="18" max="18" width="11.140625" customWidth="1"/>
    <col min="19" max="19" width="5.42578125" customWidth="1"/>
    <col min="20" max="20" width="5" customWidth="1"/>
    <col min="22" max="22" width="9.42578125" customWidth="1"/>
    <col min="23" max="24" width="5.5703125" customWidth="1"/>
  </cols>
  <sheetData>
    <row r="1" spans="1:24" x14ac:dyDescent="0.25">
      <c r="A1" s="4" t="s">
        <v>95</v>
      </c>
    </row>
    <row r="2" spans="1:24" ht="14.25" customHeight="1" x14ac:dyDescent="0.25">
      <c r="V2" t="s">
        <v>116</v>
      </c>
    </row>
    <row r="3" spans="1:24" ht="25.5" customHeight="1" x14ac:dyDescent="0.25">
      <c r="B3" s="141" t="s">
        <v>3</v>
      </c>
      <c r="C3" s="141"/>
      <c r="D3" s="141" t="s">
        <v>28</v>
      </c>
      <c r="E3" s="141" t="s">
        <v>155</v>
      </c>
      <c r="F3" s="141"/>
      <c r="G3" s="141"/>
      <c r="H3" s="141"/>
      <c r="I3" s="141" t="s">
        <v>153</v>
      </c>
      <c r="J3" s="141"/>
      <c r="K3" s="141"/>
      <c r="L3" s="141"/>
      <c r="M3" s="141" t="s">
        <v>152</v>
      </c>
      <c r="N3" s="141"/>
      <c r="O3" s="141"/>
      <c r="P3" s="141"/>
      <c r="Q3" s="141" t="s">
        <v>75</v>
      </c>
      <c r="R3" s="141"/>
      <c r="S3" s="141"/>
      <c r="T3" s="141"/>
      <c r="U3" s="141" t="s">
        <v>89</v>
      </c>
      <c r="V3" s="141"/>
      <c r="W3" s="141"/>
      <c r="X3" s="141"/>
    </row>
    <row r="4" spans="1:24" ht="126" customHeight="1" x14ac:dyDescent="0.25">
      <c r="B4" s="6" t="s">
        <v>2</v>
      </c>
      <c r="C4" s="6" t="s">
        <v>15</v>
      </c>
      <c r="D4" s="141"/>
      <c r="E4" s="7" t="s">
        <v>7</v>
      </c>
      <c r="F4" s="18" t="s">
        <v>179</v>
      </c>
      <c r="G4" s="18" t="s">
        <v>14</v>
      </c>
      <c r="H4" s="18" t="s">
        <v>9</v>
      </c>
      <c r="I4" s="7" t="s">
        <v>7</v>
      </c>
      <c r="J4" s="18" t="s">
        <v>179</v>
      </c>
      <c r="K4" s="18" t="s">
        <v>14</v>
      </c>
      <c r="L4" s="18" t="s">
        <v>9</v>
      </c>
      <c r="M4" s="7" t="s">
        <v>7</v>
      </c>
      <c r="N4" s="18" t="s">
        <v>179</v>
      </c>
      <c r="O4" s="18" t="s">
        <v>14</v>
      </c>
      <c r="P4" s="18" t="s">
        <v>9</v>
      </c>
      <c r="Q4" s="7" t="s">
        <v>7</v>
      </c>
      <c r="R4" s="18" t="s">
        <v>179</v>
      </c>
      <c r="S4" s="18" t="s">
        <v>14</v>
      </c>
      <c r="T4" s="18" t="s">
        <v>9</v>
      </c>
      <c r="U4" s="7" t="s">
        <v>7</v>
      </c>
      <c r="V4" s="18" t="s">
        <v>179</v>
      </c>
      <c r="W4" s="18" t="s">
        <v>14</v>
      </c>
      <c r="X4" s="18" t="s">
        <v>9</v>
      </c>
    </row>
    <row r="5" spans="1:24" ht="89.25" x14ac:dyDescent="0.25">
      <c r="B5" s="15">
        <v>1049</v>
      </c>
      <c r="C5" s="15">
        <v>11002</v>
      </c>
      <c r="D5" s="15" t="s">
        <v>178</v>
      </c>
      <c r="E5" s="19">
        <f>F5+G5+H5</f>
        <v>222935.4</v>
      </c>
      <c r="F5" s="16">
        <f>'Հ3 Մաս 2'!G9</f>
        <v>222935.4</v>
      </c>
      <c r="G5" s="16"/>
      <c r="H5" s="16"/>
      <c r="I5" s="91">
        <f>J5+K5+L5</f>
        <v>204950</v>
      </c>
      <c r="J5" s="90">
        <f>'Հ3 Մաս 2'!H9</f>
        <v>204950</v>
      </c>
      <c r="K5" s="16"/>
      <c r="L5" s="16"/>
      <c r="M5" s="91">
        <f>N5+O5+P5</f>
        <v>205000</v>
      </c>
      <c r="N5" s="90">
        <f>'Հ3 Մաս 2'!I9</f>
        <v>205000</v>
      </c>
      <c r="O5" s="16"/>
      <c r="P5" s="16"/>
      <c r="Q5" s="91">
        <f>R5+S5+T5</f>
        <v>210000</v>
      </c>
      <c r="R5" s="90">
        <f>'Հ3 Մաս 2'!J9</f>
        <v>210000</v>
      </c>
      <c r="S5" s="16"/>
      <c r="T5" s="16"/>
      <c r="U5" s="91">
        <f>V5+W5+X5</f>
        <v>215000</v>
      </c>
      <c r="V5" s="90">
        <f>'Հ3 Մաս 2'!K9</f>
        <v>215000</v>
      </c>
      <c r="W5" s="16"/>
      <c r="X5" s="16"/>
    </row>
    <row r="6" spans="1:24" x14ac:dyDescent="0.25">
      <c r="B6" s="15"/>
      <c r="C6" s="15"/>
      <c r="D6" s="15"/>
      <c r="E6" s="19">
        <f t="shared" ref="E6:E7" si="0">F6+G6+H6</f>
        <v>0</v>
      </c>
      <c r="F6" s="16"/>
      <c r="G6" s="16"/>
      <c r="H6" s="16"/>
      <c r="I6" s="19">
        <f t="shared" ref="I6:I7" si="1">J6+K6+L6</f>
        <v>0</v>
      </c>
      <c r="J6" s="16"/>
      <c r="K6" s="16"/>
      <c r="L6" s="16"/>
      <c r="M6" s="19">
        <f t="shared" ref="M6:M7" si="2">N6+O6+P6</f>
        <v>0</v>
      </c>
      <c r="N6" s="16"/>
      <c r="O6" s="16"/>
      <c r="P6" s="16"/>
      <c r="Q6" s="19">
        <f t="shared" ref="Q6:Q7" si="3">R6+S6+T6</f>
        <v>0</v>
      </c>
      <c r="R6" s="16"/>
      <c r="S6" s="16"/>
      <c r="T6" s="16"/>
      <c r="U6" s="19">
        <f t="shared" ref="U6:U7" si="4">V6+W6+X6</f>
        <v>0</v>
      </c>
      <c r="V6" s="16"/>
      <c r="W6" s="16"/>
      <c r="X6" s="16"/>
    </row>
    <row r="7" spans="1:24" x14ac:dyDescent="0.25">
      <c r="B7" s="15"/>
      <c r="C7" s="15"/>
      <c r="D7" s="15"/>
      <c r="E7" s="19">
        <f t="shared" si="0"/>
        <v>0</v>
      </c>
      <c r="F7" s="16"/>
      <c r="G7" s="16"/>
      <c r="H7" s="16"/>
      <c r="I7" s="19">
        <f t="shared" si="1"/>
        <v>0</v>
      </c>
      <c r="J7" s="16"/>
      <c r="K7" s="16"/>
      <c r="L7" s="16"/>
      <c r="M7" s="19">
        <f t="shared" si="2"/>
        <v>0</v>
      </c>
      <c r="N7" s="16"/>
      <c r="O7" s="16"/>
      <c r="P7" s="16"/>
      <c r="Q7" s="19">
        <f t="shared" si="3"/>
        <v>0</v>
      </c>
      <c r="R7" s="16"/>
      <c r="S7" s="16"/>
      <c r="T7" s="16"/>
      <c r="U7" s="19">
        <f t="shared" si="4"/>
        <v>0</v>
      </c>
      <c r="V7" s="16"/>
      <c r="W7" s="16"/>
      <c r="X7" s="16"/>
    </row>
    <row r="8" spans="1:24" ht="15" customHeight="1" x14ac:dyDescent="0.25">
      <c r="B8" s="144" t="s">
        <v>26</v>
      </c>
      <c r="C8" s="145"/>
      <c r="D8" s="146"/>
      <c r="E8" s="14">
        <f>SUM(E5:E7)</f>
        <v>222935.4</v>
      </c>
      <c r="F8" s="14">
        <f t="shared" ref="F8:X8" si="5">SUM(F5:F7)</f>
        <v>222935.4</v>
      </c>
      <c r="G8" s="14">
        <f t="shared" si="5"/>
        <v>0</v>
      </c>
      <c r="H8" s="14">
        <f t="shared" si="5"/>
        <v>0</v>
      </c>
      <c r="I8" s="92">
        <f t="shared" si="5"/>
        <v>204950</v>
      </c>
      <c r="J8" s="92">
        <f t="shared" si="5"/>
        <v>204950</v>
      </c>
      <c r="K8" s="14">
        <f t="shared" si="5"/>
        <v>0</v>
      </c>
      <c r="L8" s="14">
        <f t="shared" si="5"/>
        <v>0</v>
      </c>
      <c r="M8" s="92">
        <f t="shared" si="5"/>
        <v>205000</v>
      </c>
      <c r="N8" s="92">
        <f t="shared" si="5"/>
        <v>205000</v>
      </c>
      <c r="O8" s="14">
        <f t="shared" si="5"/>
        <v>0</v>
      </c>
      <c r="P8" s="14">
        <f t="shared" si="5"/>
        <v>0</v>
      </c>
      <c r="Q8" s="92">
        <f t="shared" si="5"/>
        <v>210000</v>
      </c>
      <c r="R8" s="92">
        <f t="shared" si="5"/>
        <v>210000</v>
      </c>
      <c r="S8" s="14">
        <f t="shared" si="5"/>
        <v>0</v>
      </c>
      <c r="T8" s="14">
        <f t="shared" si="5"/>
        <v>0</v>
      </c>
      <c r="U8" s="92">
        <f t="shared" si="5"/>
        <v>215000</v>
      </c>
      <c r="V8" s="92">
        <f t="shared" si="5"/>
        <v>215000</v>
      </c>
      <c r="W8" s="14">
        <f t="shared" si="5"/>
        <v>0</v>
      </c>
      <c r="X8" s="14">
        <f t="shared" si="5"/>
        <v>0</v>
      </c>
    </row>
    <row r="10" spans="1:24" x14ac:dyDescent="0.25">
      <c r="B10" s="3"/>
    </row>
    <row r="11" spans="1:24" s="2" customFormat="1" x14ac:dyDescent="0.25">
      <c r="B11" s="39" t="s">
        <v>161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B20" sqref="B20"/>
    </sheetView>
  </sheetViews>
  <sheetFormatPr defaultRowHeight="16.5" x14ac:dyDescent="0.3"/>
  <cols>
    <col min="1" max="1" width="4.85546875" style="41" customWidth="1"/>
    <col min="2" max="2" width="92.7109375" style="41" customWidth="1"/>
    <col min="3" max="3" width="14.28515625" style="41" customWidth="1"/>
    <col min="4" max="4" width="12.28515625" style="41" customWidth="1"/>
    <col min="5" max="5" width="12.7109375" style="41" customWidth="1"/>
    <col min="6" max="6" width="12.5703125" style="41" customWidth="1"/>
    <col min="7" max="7" width="8.42578125" style="41" customWidth="1"/>
    <col min="8" max="11" width="9.140625" style="41"/>
    <col min="12" max="12" width="21" style="41" customWidth="1"/>
    <col min="13" max="16" width="9.140625" style="41"/>
    <col min="17" max="17" width="0" style="41" hidden="1" customWidth="1"/>
    <col min="18" max="16384" width="9.140625" style="41"/>
  </cols>
  <sheetData>
    <row r="1" spans="1:12" ht="30" customHeight="1" x14ac:dyDescent="0.3">
      <c r="A1" s="4" t="s">
        <v>29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147" t="s">
        <v>98</v>
      </c>
      <c r="B3" s="147"/>
      <c r="C3" s="147"/>
      <c r="D3" s="147"/>
      <c r="E3" s="147"/>
      <c r="F3" s="147"/>
    </row>
    <row r="4" spans="1:12" x14ac:dyDescent="0.3">
      <c r="C4" s="24"/>
      <c r="D4" s="24"/>
      <c r="E4" s="24"/>
      <c r="F4" s="24" t="s">
        <v>11</v>
      </c>
    </row>
    <row r="5" spans="1:12" ht="40.5" x14ac:dyDescent="0.3">
      <c r="B5" s="30"/>
      <c r="C5" s="27" t="s">
        <v>157</v>
      </c>
      <c r="D5" s="25" t="s">
        <v>12</v>
      </c>
      <c r="E5" s="25" t="s">
        <v>75</v>
      </c>
      <c r="F5" s="25" t="s">
        <v>89</v>
      </c>
    </row>
    <row r="6" spans="1:12" ht="27" x14ac:dyDescent="0.3">
      <c r="B6" s="40" t="s">
        <v>96</v>
      </c>
      <c r="C6" s="25" t="s">
        <v>10</v>
      </c>
      <c r="D6" s="94"/>
      <c r="E6" s="93"/>
      <c r="F6" s="94"/>
    </row>
    <row r="7" spans="1:12" s="43" customFormat="1" ht="27" x14ac:dyDescent="0.3">
      <c r="B7" s="28" t="s">
        <v>92</v>
      </c>
      <c r="C7" s="94">
        <f>'Հ3 Մաս 2'!H9</f>
        <v>204950</v>
      </c>
      <c r="D7" s="23" t="s">
        <v>10</v>
      </c>
      <c r="E7" s="23" t="s">
        <v>10</v>
      </c>
      <c r="F7" s="23" t="s">
        <v>10</v>
      </c>
    </row>
    <row r="8" spans="1:12" ht="27" x14ac:dyDescent="0.3">
      <c r="B8" s="28" t="s">
        <v>93</v>
      </c>
      <c r="C8" s="25" t="s">
        <v>10</v>
      </c>
      <c r="D8" s="95">
        <f t="shared" ref="D8:F8" si="0">D9+D10+D11</f>
        <v>5395000</v>
      </c>
      <c r="E8" s="95">
        <f t="shared" si="0"/>
        <v>2600000</v>
      </c>
      <c r="F8" s="95">
        <f t="shared" si="0"/>
        <v>1645000</v>
      </c>
    </row>
    <row r="9" spans="1:12" ht="27" x14ac:dyDescent="0.3">
      <c r="B9" s="29" t="s">
        <v>94</v>
      </c>
      <c r="C9" s="25" t="s">
        <v>10</v>
      </c>
      <c r="D9" s="94">
        <f>'Հ3 Մաս 2'!I9</f>
        <v>205000</v>
      </c>
      <c r="E9" s="94">
        <f>'Հ3 Մաս 2'!J9</f>
        <v>210000</v>
      </c>
      <c r="F9" s="94">
        <f>'Հ3 Մաս 2'!K9</f>
        <v>215000</v>
      </c>
    </row>
    <row r="10" spans="1:12" s="43" customFormat="1" x14ac:dyDescent="0.3">
      <c r="B10" s="29" t="s">
        <v>16</v>
      </c>
      <c r="C10" s="25" t="s">
        <v>10</v>
      </c>
      <c r="D10" s="26"/>
      <c r="E10" s="26"/>
      <c r="F10" s="26"/>
    </row>
    <row r="11" spans="1:12" x14ac:dyDescent="0.3">
      <c r="B11" s="29" t="s">
        <v>17</v>
      </c>
      <c r="C11" s="25" t="s">
        <v>10</v>
      </c>
      <c r="D11" s="94">
        <v>5190000</v>
      </c>
      <c r="E11" s="94">
        <v>2390000</v>
      </c>
      <c r="F11" s="94">
        <v>1430000</v>
      </c>
    </row>
    <row r="12" spans="1:12" x14ac:dyDescent="0.3">
      <c r="B12" s="28" t="s">
        <v>73</v>
      </c>
      <c r="C12" s="25" t="s">
        <v>10</v>
      </c>
      <c r="D12" s="95">
        <f>D8-C7</f>
        <v>5190050</v>
      </c>
      <c r="E12" s="95">
        <f>E8-C7</f>
        <v>2395050</v>
      </c>
      <c r="F12" s="95">
        <f>F8-C7</f>
        <v>1440050</v>
      </c>
    </row>
    <row r="13" spans="1:12" ht="27" x14ac:dyDescent="0.3">
      <c r="B13" s="28" t="s">
        <v>74</v>
      </c>
      <c r="C13" s="25" t="s">
        <v>10</v>
      </c>
      <c r="D13" s="95">
        <f t="shared" ref="D13:F13" si="1">D8-D6</f>
        <v>5395000</v>
      </c>
      <c r="E13" s="95">
        <f t="shared" si="1"/>
        <v>2600000</v>
      </c>
      <c r="F13" s="95">
        <f t="shared" si="1"/>
        <v>1645000</v>
      </c>
    </row>
    <row r="14" spans="1:12" ht="45.75" customHeight="1" x14ac:dyDescent="0.3"/>
    <row r="15" spans="1:12" x14ac:dyDescent="0.3">
      <c r="B15" s="44" t="s">
        <v>97</v>
      </c>
    </row>
    <row r="16" spans="1:12" x14ac:dyDescent="0.3">
      <c r="B16" s="44" t="s">
        <v>99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abSelected="1" topLeftCell="A13" workbookViewId="0">
      <selection activeCell="A31" sqref="A31:H31"/>
    </sheetView>
  </sheetViews>
  <sheetFormatPr defaultRowHeight="15" x14ac:dyDescent="0.25"/>
  <cols>
    <col min="1" max="5" width="9.140625" style="31"/>
    <col min="6" max="6" width="16.140625" style="31" customWidth="1"/>
    <col min="7" max="7" width="26.28515625" style="31" customWidth="1"/>
    <col min="8" max="8" width="59.42578125" style="31" customWidth="1"/>
    <col min="9" max="9" width="7.7109375" style="31" customWidth="1"/>
    <col min="10" max="16384" width="9.140625" style="31"/>
  </cols>
  <sheetData>
    <row r="1" spans="1:12" ht="21.75" customHeight="1" x14ac:dyDescent="0.25">
      <c r="A1" s="155" t="s">
        <v>19</v>
      </c>
      <c r="B1" s="155"/>
      <c r="C1" s="155"/>
      <c r="D1" s="155"/>
      <c r="E1" s="155"/>
      <c r="F1" s="155"/>
      <c r="G1" s="155"/>
      <c r="H1" s="155"/>
    </row>
    <row r="2" spans="1:12" ht="21.75" customHeight="1" x14ac:dyDescent="0.25">
      <c r="A2" s="158" t="s">
        <v>31</v>
      </c>
      <c r="B2" s="158"/>
      <c r="C2" s="158"/>
      <c r="D2" s="158"/>
      <c r="E2" s="158"/>
      <c r="F2" s="158"/>
      <c r="G2" s="158"/>
      <c r="H2" s="158"/>
    </row>
    <row r="3" spans="1:12" ht="15" customHeight="1" x14ac:dyDescent="0.25">
      <c r="A3" s="155"/>
      <c r="B3" s="155"/>
      <c r="C3" s="155"/>
      <c r="D3" s="155"/>
      <c r="E3" s="155"/>
      <c r="F3" s="155"/>
      <c r="G3" s="155"/>
      <c r="H3" s="155"/>
    </row>
    <row r="4" spans="1:12" x14ac:dyDescent="0.25">
      <c r="A4" s="148" t="s">
        <v>130</v>
      </c>
      <c r="B4" s="148"/>
      <c r="C4" s="148"/>
      <c r="D4" s="148"/>
      <c r="E4" s="148"/>
      <c r="F4" s="148"/>
      <c r="G4" s="148"/>
      <c r="H4" s="148"/>
    </row>
    <row r="5" spans="1:12" x14ac:dyDescent="0.25">
      <c r="A5" s="151"/>
      <c r="B5" s="151"/>
      <c r="C5" s="151"/>
      <c r="D5" s="151"/>
      <c r="E5" s="151"/>
      <c r="F5" s="151"/>
      <c r="G5" s="151"/>
      <c r="H5" s="151"/>
    </row>
    <row r="6" spans="1:12" x14ac:dyDescent="0.25">
      <c r="A6" s="162" t="s">
        <v>32</v>
      </c>
      <c r="B6" s="163"/>
      <c r="C6" s="163"/>
      <c r="D6" s="163"/>
      <c r="E6" s="163"/>
      <c r="F6" s="163"/>
      <c r="G6" s="163"/>
      <c r="H6" s="163"/>
    </row>
    <row r="7" spans="1:12" x14ac:dyDescent="0.25">
      <c r="A7" s="160"/>
      <c r="B7" s="161"/>
      <c r="C7" s="161"/>
      <c r="D7" s="161"/>
      <c r="E7" s="161"/>
      <c r="F7" s="161"/>
      <c r="G7" s="161"/>
      <c r="H7" s="161"/>
    </row>
    <row r="8" spans="1:12" ht="18" customHeight="1" x14ac:dyDescent="0.25">
      <c r="A8" s="159" t="s">
        <v>0</v>
      </c>
      <c r="B8" s="148"/>
      <c r="C8" s="148"/>
      <c r="D8" s="148"/>
      <c r="E8" s="148"/>
      <c r="F8" s="148"/>
      <c r="G8" s="148"/>
      <c r="H8" s="148"/>
    </row>
    <row r="9" spans="1:12" ht="30.75" customHeight="1" x14ac:dyDescent="0.25">
      <c r="A9" s="162" t="s">
        <v>40</v>
      </c>
      <c r="B9" s="163"/>
      <c r="C9" s="163"/>
      <c r="D9" s="163"/>
      <c r="E9" s="163"/>
      <c r="F9" s="163"/>
      <c r="G9" s="163"/>
      <c r="H9" s="163"/>
    </row>
    <row r="10" spans="1:12" ht="42" customHeight="1" x14ac:dyDescent="0.25">
      <c r="A10" s="162" t="s">
        <v>41</v>
      </c>
      <c r="B10" s="163"/>
      <c r="C10" s="163"/>
      <c r="D10" s="163"/>
      <c r="E10" s="163"/>
      <c r="F10" s="163"/>
      <c r="G10" s="163"/>
      <c r="H10" s="163"/>
    </row>
    <row r="11" spans="1:12" ht="28.5" customHeight="1" x14ac:dyDescent="0.25">
      <c r="A11" s="163" t="s">
        <v>42</v>
      </c>
      <c r="B11" s="163"/>
      <c r="C11" s="163"/>
      <c r="D11" s="163"/>
      <c r="E11" s="163"/>
      <c r="F11" s="163"/>
      <c r="G11" s="163"/>
      <c r="H11" s="163"/>
    </row>
    <row r="12" spans="1:12" ht="33" customHeight="1" x14ac:dyDescent="0.25">
      <c r="A12" s="163" t="s">
        <v>131</v>
      </c>
      <c r="B12" s="163"/>
      <c r="C12" s="163"/>
      <c r="D12" s="163"/>
      <c r="E12" s="163"/>
      <c r="F12" s="163"/>
      <c r="G12" s="163"/>
      <c r="H12" s="163"/>
      <c r="I12" s="51"/>
      <c r="J12" s="51"/>
      <c r="K12" s="51"/>
      <c r="L12" s="51"/>
    </row>
    <row r="13" spans="1:12" ht="19.5" customHeight="1" x14ac:dyDescent="0.25">
      <c r="A13" s="165"/>
      <c r="B13" s="165"/>
      <c r="C13" s="165"/>
      <c r="D13" s="165"/>
      <c r="E13" s="165"/>
      <c r="F13" s="165"/>
      <c r="G13" s="165"/>
      <c r="H13" s="165"/>
      <c r="I13" s="51"/>
      <c r="J13" s="51"/>
      <c r="K13" s="51"/>
      <c r="L13" s="51"/>
    </row>
    <row r="14" spans="1:12" ht="16.5" customHeight="1" x14ac:dyDescent="0.25">
      <c r="A14" s="148" t="s">
        <v>1</v>
      </c>
      <c r="B14" s="148"/>
      <c r="C14" s="148"/>
      <c r="D14" s="148"/>
      <c r="E14" s="148"/>
      <c r="F14" s="148"/>
      <c r="G14" s="148"/>
      <c r="H14" s="148"/>
      <c r="I14" s="51"/>
      <c r="J14" s="51"/>
      <c r="K14" s="51"/>
      <c r="L14" s="51"/>
    </row>
    <row r="15" spans="1:12" ht="15.75" customHeight="1" x14ac:dyDescent="0.25">
      <c r="A15" s="166"/>
      <c r="B15" s="166"/>
      <c r="C15" s="166"/>
      <c r="D15" s="166"/>
      <c r="E15" s="166"/>
      <c r="F15" s="166"/>
      <c r="G15" s="166"/>
      <c r="H15" s="166"/>
    </row>
    <row r="16" spans="1:12" ht="15.75" customHeight="1" x14ac:dyDescent="0.25">
      <c r="A16" s="167" t="s">
        <v>141</v>
      </c>
      <c r="B16" s="167"/>
      <c r="C16" s="167"/>
      <c r="D16" s="167"/>
      <c r="E16" s="167"/>
      <c r="F16" s="167"/>
      <c r="G16" s="167"/>
      <c r="H16" s="167"/>
    </row>
    <row r="17" spans="1:9" ht="25.5" customHeight="1" x14ac:dyDescent="0.25">
      <c r="A17" s="167" t="s">
        <v>43</v>
      </c>
      <c r="B17" s="167"/>
      <c r="C17" s="167"/>
      <c r="D17" s="167"/>
      <c r="E17" s="167"/>
      <c r="F17" s="167"/>
      <c r="G17" s="167"/>
      <c r="H17" s="167"/>
    </row>
    <row r="18" spans="1:9" ht="17.25" customHeight="1" x14ac:dyDescent="0.25">
      <c r="A18" s="167" t="s">
        <v>137</v>
      </c>
      <c r="B18" s="167"/>
      <c r="C18" s="167"/>
      <c r="D18" s="167"/>
      <c r="E18" s="167"/>
      <c r="F18" s="167"/>
      <c r="G18" s="167"/>
      <c r="H18" s="167"/>
    </row>
    <row r="19" spans="1:9" ht="17.25" customHeight="1" x14ac:dyDescent="0.25">
      <c r="A19" s="168" t="s">
        <v>145</v>
      </c>
      <c r="B19" s="168"/>
      <c r="C19" s="168"/>
      <c r="D19" s="168"/>
      <c r="E19" s="168"/>
      <c r="F19" s="168"/>
      <c r="G19" s="168"/>
      <c r="H19" s="168"/>
    </row>
    <row r="20" spans="1:9" ht="41.25" customHeight="1" x14ac:dyDescent="0.25">
      <c r="A20" s="167" t="s">
        <v>144</v>
      </c>
      <c r="B20" s="167"/>
      <c r="C20" s="167"/>
      <c r="D20" s="167"/>
      <c r="E20" s="167"/>
      <c r="F20" s="167"/>
      <c r="G20" s="167"/>
      <c r="H20" s="167"/>
    </row>
    <row r="21" spans="1:9" ht="10.5" customHeight="1" x14ac:dyDescent="0.25">
      <c r="A21" s="164"/>
      <c r="B21" s="164"/>
      <c r="C21" s="164"/>
      <c r="D21" s="164"/>
      <c r="E21" s="164"/>
      <c r="F21" s="164"/>
      <c r="G21" s="164"/>
      <c r="H21" s="164"/>
    </row>
    <row r="22" spans="1:9" x14ac:dyDescent="0.25">
      <c r="A22" s="148" t="s">
        <v>33</v>
      </c>
      <c r="B22" s="148"/>
      <c r="C22" s="148"/>
      <c r="D22" s="148"/>
      <c r="E22" s="148"/>
      <c r="F22" s="148"/>
      <c r="G22" s="148"/>
      <c r="H22" s="148"/>
      <c r="I22" s="52"/>
    </row>
    <row r="23" spans="1:9" ht="12" customHeight="1" x14ac:dyDescent="0.25">
      <c r="A23" s="151"/>
      <c r="B23" s="151"/>
      <c r="C23" s="151"/>
      <c r="D23" s="151"/>
      <c r="E23" s="151"/>
      <c r="F23" s="151"/>
      <c r="G23" s="151"/>
      <c r="H23" s="151"/>
      <c r="I23" s="53"/>
    </row>
    <row r="24" spans="1:9" ht="12" customHeight="1" x14ac:dyDescent="0.25">
      <c r="A24" s="150" t="s">
        <v>44</v>
      </c>
      <c r="B24" s="150"/>
      <c r="C24" s="150"/>
      <c r="D24" s="150"/>
      <c r="E24" s="150"/>
      <c r="F24" s="150"/>
      <c r="G24" s="150"/>
      <c r="H24" s="150"/>
      <c r="I24" s="53"/>
    </row>
    <row r="25" spans="1:9" ht="12" customHeight="1" x14ac:dyDescent="0.25">
      <c r="A25" s="150" t="s">
        <v>45</v>
      </c>
      <c r="B25" s="150"/>
      <c r="C25" s="150"/>
      <c r="D25" s="150"/>
      <c r="E25" s="150"/>
      <c r="F25" s="150"/>
      <c r="G25" s="150"/>
      <c r="H25" s="150"/>
      <c r="I25" s="53"/>
    </row>
    <row r="26" spans="1:9" ht="12" customHeight="1" x14ac:dyDescent="0.25">
      <c r="A26" s="150" t="s">
        <v>46</v>
      </c>
      <c r="B26" s="150"/>
      <c r="C26" s="150"/>
      <c r="D26" s="150"/>
      <c r="E26" s="150"/>
      <c r="F26" s="150"/>
      <c r="G26" s="150"/>
      <c r="H26" s="150"/>
      <c r="I26" s="53"/>
    </row>
    <row r="27" spans="1:9" ht="15" customHeight="1" x14ac:dyDescent="0.25">
      <c r="A27" s="150" t="s">
        <v>47</v>
      </c>
      <c r="B27" s="150"/>
      <c r="C27" s="150"/>
      <c r="D27" s="150"/>
      <c r="E27" s="150"/>
      <c r="F27" s="150"/>
      <c r="G27" s="150"/>
      <c r="H27" s="150"/>
      <c r="I27" s="53"/>
    </row>
    <row r="28" spans="1:9" ht="30.75" customHeight="1" x14ac:dyDescent="0.25">
      <c r="A28" s="150" t="s">
        <v>48</v>
      </c>
      <c r="B28" s="150"/>
      <c r="C28" s="150"/>
      <c r="D28" s="150"/>
      <c r="E28" s="150"/>
      <c r="F28" s="150"/>
      <c r="G28" s="150"/>
      <c r="H28" s="150"/>
      <c r="I28" s="53"/>
    </row>
    <row r="29" spans="1:9" ht="15" customHeight="1" x14ac:dyDescent="0.25">
      <c r="A29" s="150" t="s">
        <v>49</v>
      </c>
      <c r="B29" s="150"/>
      <c r="C29" s="150"/>
      <c r="D29" s="150"/>
      <c r="E29" s="150"/>
      <c r="F29" s="150"/>
      <c r="G29" s="150"/>
      <c r="H29" s="150"/>
      <c r="I29" s="53"/>
    </row>
    <row r="30" spans="1:9" ht="25.5" customHeight="1" x14ac:dyDescent="0.25">
      <c r="A30" s="150" t="s">
        <v>50</v>
      </c>
      <c r="B30" s="150"/>
      <c r="C30" s="150"/>
      <c r="D30" s="150"/>
      <c r="E30" s="150"/>
      <c r="F30" s="150"/>
      <c r="G30" s="150"/>
      <c r="H30" s="150"/>
      <c r="I30" s="53"/>
    </row>
    <row r="31" spans="1:9" ht="15.75" customHeight="1" x14ac:dyDescent="0.25">
      <c r="A31" s="150" t="s">
        <v>51</v>
      </c>
      <c r="B31" s="150"/>
      <c r="C31" s="150"/>
      <c r="D31" s="150"/>
      <c r="E31" s="150"/>
      <c r="F31" s="150"/>
      <c r="G31" s="150"/>
      <c r="H31" s="150"/>
      <c r="I31" s="53"/>
    </row>
    <row r="32" spans="1:9" ht="42" customHeight="1" x14ac:dyDescent="0.25">
      <c r="A32" s="150" t="s">
        <v>52</v>
      </c>
      <c r="B32" s="150"/>
      <c r="C32" s="150"/>
      <c r="D32" s="150"/>
      <c r="E32" s="150"/>
      <c r="F32" s="150"/>
      <c r="G32" s="150"/>
      <c r="H32" s="150"/>
      <c r="I32" s="53"/>
    </row>
    <row r="33" spans="1:18" ht="57.75" customHeight="1" x14ac:dyDescent="0.25">
      <c r="A33" s="150" t="s">
        <v>53</v>
      </c>
      <c r="B33" s="150"/>
      <c r="C33" s="150"/>
      <c r="D33" s="150"/>
      <c r="E33" s="150"/>
      <c r="F33" s="150"/>
      <c r="G33" s="150"/>
      <c r="H33" s="150"/>
      <c r="I33" s="53"/>
    </row>
    <row r="34" spans="1:18" ht="15.75" customHeight="1" x14ac:dyDescent="0.25">
      <c r="A34" s="157"/>
      <c r="B34" s="157"/>
      <c r="C34" s="157"/>
      <c r="D34" s="157"/>
      <c r="E34" s="157"/>
      <c r="F34" s="157"/>
      <c r="G34" s="157"/>
      <c r="H34" s="157"/>
      <c r="I34" s="53"/>
    </row>
    <row r="35" spans="1:18" x14ac:dyDescent="0.25">
      <c r="A35" s="148" t="s">
        <v>34</v>
      </c>
      <c r="B35" s="148"/>
      <c r="C35" s="148"/>
      <c r="D35" s="148"/>
      <c r="E35" s="148"/>
      <c r="F35" s="148"/>
      <c r="G35" s="148"/>
      <c r="H35" s="148"/>
    </row>
    <row r="36" spans="1:18" x14ac:dyDescent="0.25">
      <c r="A36" s="166"/>
      <c r="B36" s="166"/>
      <c r="C36" s="166"/>
      <c r="D36" s="166"/>
      <c r="E36" s="166"/>
      <c r="F36" s="166"/>
      <c r="G36" s="166"/>
      <c r="H36" s="166"/>
    </row>
    <row r="37" spans="1:18" ht="21" customHeight="1" x14ac:dyDescent="0.25">
      <c r="A37" s="156" t="s">
        <v>54</v>
      </c>
      <c r="B37" s="156"/>
      <c r="C37" s="156"/>
      <c r="D37" s="156"/>
      <c r="E37" s="156"/>
      <c r="F37" s="156"/>
      <c r="G37" s="156"/>
      <c r="H37" s="156"/>
    </row>
    <row r="38" spans="1:18" ht="15.75" customHeight="1" x14ac:dyDescent="0.25">
      <c r="A38" s="148" t="s">
        <v>35</v>
      </c>
      <c r="B38" s="148"/>
      <c r="C38" s="148"/>
      <c r="D38" s="148"/>
      <c r="E38" s="148"/>
      <c r="F38" s="148"/>
      <c r="G38" s="148"/>
      <c r="H38" s="148"/>
    </row>
    <row r="39" spans="1:18" ht="29.25" customHeight="1" x14ac:dyDescent="0.25">
      <c r="A39" s="156" t="s">
        <v>55</v>
      </c>
      <c r="B39" s="156"/>
      <c r="C39" s="156"/>
      <c r="D39" s="156"/>
      <c r="E39" s="156"/>
      <c r="F39" s="156"/>
      <c r="G39" s="156"/>
      <c r="H39" s="156"/>
    </row>
    <row r="40" spans="1:18" ht="27" customHeight="1" x14ac:dyDescent="0.25">
      <c r="A40" s="156" t="s">
        <v>146</v>
      </c>
      <c r="B40" s="156"/>
      <c r="C40" s="156"/>
      <c r="D40" s="156"/>
      <c r="E40" s="156"/>
      <c r="F40" s="156"/>
      <c r="G40" s="156"/>
      <c r="H40" s="156"/>
    </row>
    <row r="41" spans="1:18" ht="38.25" customHeight="1" x14ac:dyDescent="0.25">
      <c r="A41" s="156" t="s">
        <v>56</v>
      </c>
      <c r="B41" s="156"/>
      <c r="C41" s="156"/>
      <c r="D41" s="156"/>
      <c r="E41" s="156"/>
      <c r="F41" s="156"/>
      <c r="G41" s="156"/>
      <c r="H41" s="156"/>
    </row>
    <row r="42" spans="1:18" ht="30.75" customHeight="1" x14ac:dyDescent="0.25">
      <c r="A42" s="156" t="s">
        <v>57</v>
      </c>
      <c r="B42" s="156"/>
      <c r="C42" s="156"/>
      <c r="D42" s="156"/>
      <c r="E42" s="156"/>
      <c r="F42" s="156"/>
      <c r="G42" s="156"/>
      <c r="H42" s="156"/>
    </row>
    <row r="43" spans="1:18" ht="80.25" customHeight="1" x14ac:dyDescent="0.25">
      <c r="A43" s="156" t="s">
        <v>58</v>
      </c>
      <c r="B43" s="156"/>
      <c r="C43" s="156"/>
      <c r="D43" s="156"/>
      <c r="E43" s="156"/>
      <c r="F43" s="156"/>
      <c r="G43" s="156"/>
      <c r="H43" s="156"/>
    </row>
    <row r="44" spans="1:18" ht="15.75" customHeight="1" x14ac:dyDescent="0.25">
      <c r="A44" s="157"/>
      <c r="B44" s="157"/>
      <c r="C44" s="157"/>
      <c r="D44" s="157"/>
      <c r="E44" s="157"/>
      <c r="F44" s="157"/>
      <c r="G44" s="157"/>
      <c r="H44" s="157"/>
    </row>
    <row r="45" spans="1:18" ht="29.25" customHeight="1" x14ac:dyDescent="0.25">
      <c r="A45" s="148" t="s">
        <v>23</v>
      </c>
      <c r="B45" s="148"/>
      <c r="C45" s="148"/>
      <c r="D45" s="148"/>
      <c r="E45" s="148"/>
      <c r="F45" s="148"/>
      <c r="G45" s="148"/>
      <c r="H45" s="148"/>
    </row>
    <row r="46" spans="1:18" x14ac:dyDescent="0.25">
      <c r="A46" s="152" t="s">
        <v>100</v>
      </c>
      <c r="B46" s="153"/>
      <c r="C46" s="153"/>
      <c r="D46" s="153"/>
      <c r="E46" s="153"/>
      <c r="F46" s="153"/>
      <c r="G46" s="153"/>
      <c r="H46" s="153"/>
      <c r="I46" s="54"/>
      <c r="J46" s="54"/>
      <c r="K46" s="54"/>
      <c r="L46" s="54"/>
      <c r="M46" s="54"/>
      <c r="N46" s="54"/>
      <c r="O46" s="54"/>
      <c r="P46" s="54"/>
      <c r="Q46" s="54"/>
      <c r="R46" s="54"/>
    </row>
    <row r="47" spans="1:18" x14ac:dyDescent="0.25">
      <c r="A47" s="152" t="s">
        <v>59</v>
      </c>
      <c r="B47" s="153"/>
      <c r="C47" s="153"/>
      <c r="D47" s="153"/>
      <c r="E47" s="153"/>
      <c r="F47" s="153"/>
      <c r="G47" s="153"/>
      <c r="H47" s="153"/>
      <c r="I47" s="54"/>
      <c r="J47" s="54"/>
      <c r="K47" s="54"/>
      <c r="L47" s="54"/>
      <c r="M47" s="54"/>
      <c r="N47" s="54"/>
      <c r="O47" s="54"/>
      <c r="P47" s="54"/>
      <c r="Q47" s="54"/>
      <c r="R47" s="54"/>
    </row>
    <row r="48" spans="1:18" x14ac:dyDescent="0.25">
      <c r="A48" s="154"/>
      <c r="B48" s="154"/>
      <c r="C48" s="154"/>
      <c r="D48" s="154"/>
      <c r="E48" s="154"/>
      <c r="F48" s="154"/>
      <c r="G48" s="154"/>
      <c r="H48" s="154"/>
      <c r="I48" s="55"/>
      <c r="J48" s="55"/>
      <c r="K48" s="54"/>
      <c r="L48" s="54"/>
      <c r="M48" s="54"/>
      <c r="N48" s="54"/>
      <c r="O48" s="54"/>
      <c r="P48" s="54"/>
      <c r="Q48" s="54"/>
      <c r="R48" s="54"/>
    </row>
    <row r="49" spans="1:18" ht="15" customHeight="1" x14ac:dyDescent="0.25">
      <c r="A49" s="148" t="s">
        <v>25</v>
      </c>
      <c r="B49" s="148"/>
      <c r="C49" s="148"/>
      <c r="D49" s="148"/>
      <c r="E49" s="148"/>
      <c r="F49" s="148"/>
      <c r="G49" s="148"/>
      <c r="H49" s="148"/>
      <c r="I49" s="56"/>
      <c r="J49" s="56"/>
      <c r="K49" s="56"/>
      <c r="L49" s="56"/>
      <c r="M49" s="56"/>
      <c r="N49" s="56"/>
      <c r="O49" s="56"/>
      <c r="P49" s="56"/>
      <c r="Q49" s="169"/>
      <c r="R49" s="169"/>
    </row>
    <row r="50" spans="1:18" x14ac:dyDescent="0.25">
      <c r="A50" s="151"/>
      <c r="B50" s="151"/>
      <c r="C50" s="151"/>
      <c r="D50" s="151"/>
      <c r="E50" s="151"/>
      <c r="F50" s="151"/>
      <c r="G50" s="151"/>
      <c r="H50" s="151"/>
      <c r="I50" s="57"/>
      <c r="J50" s="57"/>
      <c r="K50" s="57"/>
      <c r="L50" s="57"/>
      <c r="M50" s="57"/>
      <c r="N50" s="57"/>
      <c r="O50" s="57"/>
      <c r="P50" s="57"/>
      <c r="Q50" s="57"/>
      <c r="R50" s="57"/>
    </row>
    <row r="51" spans="1:18" x14ac:dyDescent="0.25">
      <c r="A51" s="152" t="s">
        <v>60</v>
      </c>
      <c r="B51" s="153"/>
      <c r="C51" s="153"/>
      <c r="D51" s="153"/>
      <c r="E51" s="153"/>
      <c r="F51" s="153"/>
      <c r="G51" s="153"/>
      <c r="H51" s="153"/>
      <c r="I51" s="57"/>
      <c r="J51" s="57"/>
      <c r="K51" s="57"/>
      <c r="L51" s="57"/>
      <c r="M51" s="57"/>
      <c r="N51" s="57"/>
      <c r="O51" s="57"/>
      <c r="P51" s="57"/>
      <c r="Q51" s="57"/>
      <c r="R51" s="57"/>
    </row>
    <row r="52" spans="1:18" x14ac:dyDescent="0.25">
      <c r="A52" s="154"/>
      <c r="B52" s="154"/>
      <c r="C52" s="154"/>
      <c r="D52" s="154"/>
      <c r="E52" s="154"/>
      <c r="F52" s="154"/>
      <c r="G52" s="154"/>
      <c r="H52" s="154"/>
      <c r="I52" s="57"/>
      <c r="J52" s="57"/>
      <c r="K52" s="57"/>
      <c r="L52" s="57"/>
      <c r="M52" s="57"/>
      <c r="N52" s="57"/>
      <c r="O52" s="57"/>
      <c r="P52" s="57"/>
      <c r="Q52" s="57"/>
      <c r="R52" s="57"/>
    </row>
    <row r="53" spans="1:18" s="35" customFormat="1" x14ac:dyDescent="0.25">
      <c r="A53" s="148" t="s">
        <v>24</v>
      </c>
      <c r="B53" s="148"/>
      <c r="C53" s="148"/>
      <c r="D53" s="148"/>
      <c r="E53" s="148"/>
      <c r="F53" s="148"/>
      <c r="G53" s="148"/>
      <c r="H53" s="148"/>
      <c r="I53" s="63"/>
      <c r="J53" s="63"/>
      <c r="K53" s="63"/>
      <c r="L53" s="63"/>
      <c r="M53" s="63"/>
      <c r="N53" s="63"/>
      <c r="O53" s="63"/>
      <c r="P53" s="63"/>
      <c r="Q53" s="63"/>
      <c r="R53" s="63"/>
    </row>
    <row r="54" spans="1:18" s="35" customFormat="1" x14ac:dyDescent="0.25">
      <c r="A54" s="170"/>
      <c r="B54" s="170"/>
      <c r="C54" s="170"/>
      <c r="D54" s="170"/>
      <c r="E54" s="170"/>
      <c r="F54" s="170"/>
      <c r="G54" s="170"/>
      <c r="H54" s="170"/>
      <c r="I54" s="63"/>
      <c r="J54" s="63"/>
      <c r="K54" s="63"/>
      <c r="L54" s="63"/>
      <c r="M54" s="63"/>
      <c r="N54" s="63"/>
      <c r="O54" s="63"/>
      <c r="P54" s="63"/>
      <c r="Q54" s="63"/>
      <c r="R54" s="63"/>
    </row>
    <row r="55" spans="1:18" s="35" customFormat="1" ht="15" customHeight="1" x14ac:dyDescent="0.25">
      <c r="A55" s="152" t="s">
        <v>61</v>
      </c>
      <c r="B55" s="153"/>
      <c r="C55" s="153"/>
      <c r="D55" s="153"/>
      <c r="E55" s="153"/>
      <c r="F55" s="153"/>
      <c r="G55" s="153"/>
      <c r="H55" s="153"/>
      <c r="I55" s="63"/>
      <c r="J55" s="63"/>
      <c r="K55" s="63"/>
      <c r="L55" s="63"/>
      <c r="M55" s="63"/>
      <c r="N55" s="63"/>
      <c r="O55" s="63"/>
      <c r="P55" s="63"/>
      <c r="Q55" s="63"/>
      <c r="R55" s="63"/>
    </row>
    <row r="56" spans="1:18" s="35" customFormat="1" x14ac:dyDescent="0.25">
      <c r="A56" s="170"/>
      <c r="B56" s="170"/>
      <c r="C56" s="170"/>
      <c r="D56" s="170"/>
      <c r="E56" s="170"/>
      <c r="F56" s="170"/>
      <c r="G56" s="170"/>
      <c r="H56" s="170"/>
      <c r="I56" s="63"/>
      <c r="J56" s="63"/>
      <c r="K56" s="63"/>
      <c r="L56" s="63"/>
      <c r="M56" s="63"/>
      <c r="N56" s="63"/>
      <c r="O56" s="63"/>
      <c r="P56" s="63"/>
      <c r="Q56" s="63"/>
      <c r="R56" s="63"/>
    </row>
    <row r="57" spans="1:18" s="35" customFormat="1" ht="29.25" customHeight="1" x14ac:dyDescent="0.25">
      <c r="A57" s="171" t="s">
        <v>84</v>
      </c>
      <c r="B57" s="171"/>
      <c r="C57" s="171"/>
      <c r="D57" s="171"/>
      <c r="E57" s="171"/>
      <c r="F57" s="171"/>
      <c r="G57" s="171"/>
      <c r="H57" s="171"/>
      <c r="I57" s="63"/>
      <c r="J57" s="63"/>
      <c r="K57" s="63"/>
      <c r="L57" s="63"/>
      <c r="M57" s="63"/>
      <c r="N57" s="63"/>
      <c r="O57" s="63"/>
      <c r="P57" s="63"/>
      <c r="Q57" s="63"/>
      <c r="R57" s="63"/>
    </row>
    <row r="58" spans="1:18" s="35" customFormat="1" x14ac:dyDescent="0.25">
      <c r="A58" s="170"/>
      <c r="B58" s="170"/>
      <c r="C58" s="170"/>
      <c r="D58" s="170"/>
      <c r="E58" s="170"/>
      <c r="F58" s="170"/>
      <c r="G58" s="170"/>
      <c r="H58" s="170"/>
      <c r="I58" s="63"/>
      <c r="J58" s="63"/>
      <c r="K58" s="63"/>
      <c r="L58" s="63"/>
      <c r="M58" s="63"/>
      <c r="N58" s="63"/>
      <c r="O58" s="63"/>
      <c r="P58" s="63"/>
      <c r="Q58" s="63"/>
      <c r="R58" s="63"/>
    </row>
    <row r="59" spans="1:18" s="35" customFormat="1" x14ac:dyDescent="0.25">
      <c r="A59" s="148" t="s">
        <v>85</v>
      </c>
      <c r="B59" s="148"/>
      <c r="C59" s="148"/>
      <c r="D59" s="148"/>
      <c r="E59" s="148"/>
      <c r="F59" s="148"/>
      <c r="G59" s="148"/>
      <c r="H59" s="148"/>
      <c r="I59" s="63"/>
      <c r="J59" s="63"/>
      <c r="K59" s="63"/>
      <c r="L59" s="63"/>
      <c r="M59" s="63"/>
      <c r="N59" s="63"/>
      <c r="O59" s="63"/>
      <c r="P59" s="63"/>
      <c r="Q59" s="63"/>
      <c r="R59" s="63"/>
    </row>
    <row r="60" spans="1:18" s="35" customFormat="1" x14ac:dyDescent="0.25">
      <c r="A60" s="170"/>
      <c r="B60" s="170"/>
      <c r="C60" s="170"/>
      <c r="D60" s="170"/>
      <c r="E60" s="170"/>
      <c r="F60" s="170"/>
      <c r="G60" s="170"/>
      <c r="H60" s="170"/>
      <c r="I60" s="63"/>
      <c r="J60" s="63"/>
      <c r="K60" s="63"/>
      <c r="L60" s="63"/>
      <c r="M60" s="63"/>
      <c r="N60" s="63"/>
      <c r="O60" s="63"/>
      <c r="P60" s="63"/>
      <c r="Q60" s="63"/>
      <c r="R60" s="63"/>
    </row>
    <row r="61" spans="1:18" s="35" customFormat="1" x14ac:dyDescent="0.25">
      <c r="A61" s="152" t="s">
        <v>36</v>
      </c>
      <c r="B61" s="153"/>
      <c r="C61" s="153"/>
      <c r="D61" s="153"/>
      <c r="E61" s="153"/>
      <c r="F61" s="153"/>
      <c r="G61" s="153"/>
      <c r="H61" s="153"/>
      <c r="Q61" s="63"/>
      <c r="R61" s="63"/>
    </row>
    <row r="62" spans="1:18" s="35" customFormat="1" x14ac:dyDescent="0.25">
      <c r="A62" s="152" t="s">
        <v>76</v>
      </c>
      <c r="B62" s="153"/>
      <c r="C62" s="153"/>
      <c r="D62" s="153"/>
      <c r="E62" s="153"/>
      <c r="F62" s="153"/>
      <c r="G62" s="153"/>
      <c r="H62" s="153"/>
      <c r="Q62" s="63"/>
      <c r="R62" s="63"/>
    </row>
    <row r="63" spans="1:18" s="35" customFormat="1" x14ac:dyDescent="0.25">
      <c r="A63" s="170"/>
      <c r="B63" s="170"/>
      <c r="C63" s="170"/>
      <c r="D63" s="170"/>
      <c r="E63" s="170"/>
      <c r="F63" s="170"/>
      <c r="G63" s="170"/>
      <c r="H63" s="170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1:18" s="35" customFormat="1" ht="30.75" customHeight="1" x14ac:dyDescent="0.25">
      <c r="A64" s="148" t="s">
        <v>86</v>
      </c>
      <c r="B64" s="148"/>
      <c r="C64" s="148"/>
      <c r="D64" s="148"/>
      <c r="E64" s="148"/>
      <c r="F64" s="148"/>
      <c r="G64" s="148"/>
      <c r="H64" s="148"/>
      <c r="I64" s="63"/>
      <c r="J64" s="63"/>
      <c r="K64" s="63"/>
      <c r="L64" s="63"/>
      <c r="M64" s="63"/>
      <c r="N64" s="63"/>
      <c r="O64" s="63"/>
      <c r="P64" s="63"/>
      <c r="Q64" s="63"/>
      <c r="R64" s="63"/>
    </row>
    <row r="65" spans="1:18" s="35" customFormat="1" ht="12" customHeight="1" x14ac:dyDescent="0.25">
      <c r="A65" s="170"/>
      <c r="B65" s="170"/>
      <c r="C65" s="170"/>
      <c r="D65" s="170"/>
      <c r="E65" s="170"/>
      <c r="F65" s="170"/>
      <c r="G65" s="170"/>
      <c r="H65" s="170"/>
      <c r="I65" s="63"/>
      <c r="J65" s="63"/>
      <c r="K65" s="63"/>
      <c r="L65" s="63"/>
      <c r="M65" s="63"/>
      <c r="N65" s="63"/>
      <c r="O65" s="63"/>
      <c r="P65" s="63"/>
      <c r="Q65" s="63"/>
      <c r="R65" s="63"/>
    </row>
    <row r="66" spans="1:18" s="35" customFormat="1" ht="15" customHeight="1" x14ac:dyDescent="0.25">
      <c r="A66" s="152" t="s">
        <v>62</v>
      </c>
      <c r="B66" s="153"/>
      <c r="C66" s="153"/>
      <c r="D66" s="153"/>
      <c r="E66" s="153"/>
      <c r="F66" s="153"/>
      <c r="G66" s="153"/>
      <c r="H66" s="153"/>
      <c r="I66" s="63"/>
      <c r="J66" s="63"/>
      <c r="K66" s="63"/>
      <c r="L66" s="63"/>
      <c r="M66" s="63"/>
      <c r="N66" s="63"/>
      <c r="O66" s="63"/>
      <c r="P66" s="63"/>
      <c r="Q66" s="63"/>
      <c r="R66" s="63"/>
    </row>
    <row r="67" spans="1:18" ht="15" customHeight="1" x14ac:dyDescent="0.25">
      <c r="A67" s="154"/>
      <c r="B67" s="154"/>
      <c r="C67" s="154"/>
      <c r="D67" s="154"/>
      <c r="E67" s="154"/>
      <c r="F67" s="154"/>
      <c r="G67" s="154"/>
      <c r="H67" s="154"/>
      <c r="I67" s="57"/>
      <c r="J67" s="57"/>
      <c r="K67" s="57"/>
      <c r="L67" s="57"/>
      <c r="M67" s="57"/>
      <c r="N67" s="57"/>
      <c r="O67" s="57"/>
      <c r="P67" s="57"/>
      <c r="Q67" s="57"/>
      <c r="R67" s="57"/>
    </row>
    <row r="68" spans="1:18" ht="17.25" customHeight="1" x14ac:dyDescent="0.25">
      <c r="A68" s="148" t="s">
        <v>37</v>
      </c>
      <c r="B68" s="148"/>
      <c r="C68" s="148"/>
      <c r="D68" s="148"/>
      <c r="E68" s="148"/>
      <c r="F68" s="148"/>
      <c r="G68" s="148"/>
      <c r="H68" s="148"/>
      <c r="I68" s="57"/>
      <c r="J68" s="57"/>
      <c r="K68" s="57"/>
      <c r="L68" s="57"/>
      <c r="M68" s="57"/>
      <c r="N68" s="57"/>
      <c r="O68" s="57"/>
      <c r="P68" s="57"/>
      <c r="Q68" s="57"/>
      <c r="R68" s="57"/>
    </row>
    <row r="69" spans="1:18" ht="12" customHeight="1" x14ac:dyDescent="0.25">
      <c r="A69" s="172"/>
      <c r="B69" s="172"/>
      <c r="C69" s="172"/>
      <c r="D69" s="172"/>
      <c r="E69" s="172"/>
      <c r="F69" s="172"/>
      <c r="G69" s="172"/>
      <c r="H69" s="172"/>
      <c r="I69" s="57"/>
      <c r="J69" s="57"/>
      <c r="K69" s="57"/>
      <c r="L69" s="57"/>
      <c r="M69" s="57"/>
      <c r="N69" s="57"/>
      <c r="O69" s="57"/>
      <c r="P69" s="57"/>
      <c r="Q69" s="57"/>
      <c r="R69" s="57"/>
    </row>
    <row r="70" spans="1:18" ht="15.75" customHeight="1" x14ac:dyDescent="0.25">
      <c r="A70" s="174" t="s">
        <v>63</v>
      </c>
      <c r="B70" s="173"/>
      <c r="C70" s="173"/>
      <c r="D70" s="173"/>
      <c r="E70" s="173"/>
      <c r="F70" s="173"/>
      <c r="G70" s="173"/>
      <c r="H70" s="173"/>
      <c r="I70" s="57"/>
      <c r="J70" s="57"/>
      <c r="K70" s="58"/>
      <c r="L70" s="58"/>
      <c r="M70" s="58"/>
      <c r="N70" s="58"/>
      <c r="O70" s="58"/>
      <c r="P70" s="58"/>
      <c r="Q70" s="58"/>
      <c r="R70" s="58"/>
    </row>
    <row r="71" spans="1:18" ht="42.75" customHeight="1" x14ac:dyDescent="0.25">
      <c r="A71" s="173" t="s">
        <v>64</v>
      </c>
      <c r="B71" s="173"/>
      <c r="C71" s="173"/>
      <c r="D71" s="173"/>
      <c r="E71" s="173"/>
      <c r="F71" s="173"/>
      <c r="G71" s="173"/>
      <c r="H71" s="173"/>
      <c r="I71" s="54"/>
      <c r="J71" s="54"/>
      <c r="K71" s="59"/>
      <c r="L71" s="59"/>
      <c r="M71" s="59"/>
      <c r="N71" s="59"/>
      <c r="O71" s="59"/>
      <c r="P71" s="59"/>
      <c r="Q71" s="59"/>
      <c r="R71" s="59"/>
    </row>
    <row r="72" spans="1:18" ht="30.75" customHeight="1" x14ac:dyDescent="0.25">
      <c r="A72" s="173" t="s">
        <v>65</v>
      </c>
      <c r="B72" s="173"/>
      <c r="C72" s="173"/>
      <c r="D72" s="173"/>
      <c r="E72" s="173"/>
      <c r="F72" s="173"/>
      <c r="G72" s="173"/>
      <c r="H72" s="173"/>
      <c r="I72" s="54"/>
      <c r="J72" s="54"/>
      <c r="K72" s="59"/>
      <c r="L72" s="59"/>
      <c r="M72" s="59"/>
      <c r="N72" s="59"/>
      <c r="O72" s="59"/>
      <c r="P72" s="59"/>
      <c r="Q72" s="59"/>
      <c r="R72" s="59"/>
    </row>
    <row r="73" spans="1:18" ht="30" customHeight="1" x14ac:dyDescent="0.25">
      <c r="A73" s="173" t="s">
        <v>66</v>
      </c>
      <c r="B73" s="173"/>
      <c r="C73" s="173"/>
      <c r="D73" s="173"/>
      <c r="E73" s="173"/>
      <c r="F73" s="173"/>
      <c r="G73" s="173"/>
      <c r="H73" s="173"/>
      <c r="I73" s="54"/>
      <c r="J73" s="54"/>
      <c r="K73" s="59"/>
      <c r="L73" s="59"/>
      <c r="M73" s="59"/>
      <c r="N73" s="59"/>
      <c r="O73" s="59"/>
      <c r="P73" s="59"/>
      <c r="Q73" s="59"/>
      <c r="R73" s="59"/>
    </row>
    <row r="74" spans="1:18" ht="27.75" customHeight="1" x14ac:dyDescent="0.25">
      <c r="A74" s="173" t="s">
        <v>101</v>
      </c>
      <c r="B74" s="173"/>
      <c r="C74" s="173"/>
      <c r="D74" s="173"/>
      <c r="E74" s="173"/>
      <c r="F74" s="173"/>
      <c r="G74" s="173"/>
      <c r="H74" s="173"/>
      <c r="I74" s="54"/>
      <c r="J74" s="54"/>
      <c r="K74" s="59"/>
      <c r="L74" s="59"/>
      <c r="M74" s="59"/>
      <c r="N74" s="59"/>
      <c r="O74" s="59"/>
      <c r="P74" s="59"/>
      <c r="Q74" s="59"/>
      <c r="R74" s="59"/>
    </row>
    <row r="75" spans="1:18" ht="13.5" customHeight="1" x14ac:dyDescent="0.25">
      <c r="A75" s="177"/>
      <c r="B75" s="177"/>
      <c r="C75" s="177"/>
      <c r="D75" s="177"/>
      <c r="E75" s="177"/>
      <c r="F75" s="177"/>
      <c r="G75" s="177"/>
      <c r="H75" s="177"/>
      <c r="I75" s="55"/>
      <c r="J75" s="55"/>
      <c r="K75" s="59"/>
      <c r="L75" s="59"/>
      <c r="M75" s="59"/>
      <c r="N75" s="59"/>
      <c r="O75" s="59"/>
      <c r="P75" s="59"/>
      <c r="Q75" s="59"/>
      <c r="R75" s="59"/>
    </row>
    <row r="76" spans="1:18" ht="13.5" customHeight="1" x14ac:dyDescent="0.25">
      <c r="A76" s="148" t="s">
        <v>18</v>
      </c>
      <c r="B76" s="148"/>
      <c r="C76" s="148"/>
      <c r="D76" s="148"/>
      <c r="E76" s="148"/>
      <c r="F76" s="148"/>
      <c r="G76" s="148"/>
      <c r="H76" s="148"/>
      <c r="I76" s="55"/>
      <c r="J76" s="55"/>
      <c r="K76" s="59"/>
      <c r="L76" s="59"/>
      <c r="M76" s="59"/>
      <c r="N76" s="59"/>
      <c r="O76" s="59"/>
      <c r="P76" s="59"/>
      <c r="Q76" s="59"/>
      <c r="R76" s="59"/>
    </row>
    <row r="77" spans="1:18" ht="28.5" customHeight="1" x14ac:dyDescent="0.25">
      <c r="A77" s="173" t="s">
        <v>67</v>
      </c>
      <c r="B77" s="173"/>
      <c r="C77" s="173"/>
      <c r="D77" s="173"/>
      <c r="E77" s="173"/>
      <c r="F77" s="173"/>
      <c r="G77" s="173"/>
      <c r="H77" s="173"/>
      <c r="I77" s="54"/>
      <c r="J77" s="54"/>
      <c r="K77" s="59"/>
      <c r="L77" s="59"/>
      <c r="M77" s="59"/>
      <c r="N77" s="59"/>
      <c r="O77" s="59"/>
      <c r="P77" s="59"/>
      <c r="Q77" s="59"/>
      <c r="R77" s="59"/>
    </row>
    <row r="78" spans="1:18" ht="57.75" customHeight="1" x14ac:dyDescent="0.25">
      <c r="A78" s="173" t="s">
        <v>68</v>
      </c>
      <c r="B78" s="173"/>
      <c r="C78" s="173"/>
      <c r="D78" s="173"/>
      <c r="E78" s="173"/>
      <c r="F78" s="173"/>
      <c r="G78" s="173"/>
      <c r="H78" s="173"/>
      <c r="I78" s="54"/>
      <c r="J78" s="54"/>
      <c r="K78" s="59"/>
      <c r="L78" s="59"/>
      <c r="M78" s="59"/>
      <c r="N78" s="59"/>
      <c r="O78" s="59"/>
      <c r="P78" s="59"/>
      <c r="Q78" s="59"/>
      <c r="R78" s="59"/>
    </row>
    <row r="79" spans="1:18" ht="17.25" customHeight="1" x14ac:dyDescent="0.25">
      <c r="A79" s="178"/>
      <c r="B79" s="178"/>
      <c r="C79" s="178"/>
      <c r="D79" s="178"/>
      <c r="E79" s="178"/>
      <c r="F79" s="178"/>
      <c r="G79" s="178"/>
      <c r="H79" s="178"/>
      <c r="I79" s="55"/>
      <c r="J79" s="55"/>
      <c r="K79" s="59"/>
      <c r="L79" s="59"/>
      <c r="M79" s="59"/>
      <c r="N79" s="59"/>
      <c r="O79" s="59"/>
      <c r="P79" s="59"/>
      <c r="Q79" s="59"/>
      <c r="R79" s="59"/>
    </row>
    <row r="80" spans="1:18" x14ac:dyDescent="0.25">
      <c r="A80" s="148" t="s">
        <v>30</v>
      </c>
      <c r="B80" s="148"/>
      <c r="C80" s="148"/>
      <c r="D80" s="148"/>
      <c r="E80" s="148"/>
      <c r="F80" s="148"/>
      <c r="G80" s="148"/>
      <c r="H80" s="148"/>
      <c r="I80" s="56"/>
      <c r="J80" s="56"/>
    </row>
    <row r="81" spans="1:18" ht="13.5" customHeight="1" x14ac:dyDescent="0.25">
      <c r="A81" s="151"/>
      <c r="B81" s="151"/>
      <c r="C81" s="151"/>
      <c r="D81" s="151"/>
      <c r="E81" s="151"/>
      <c r="F81" s="151"/>
      <c r="G81" s="151"/>
      <c r="H81" s="151"/>
      <c r="I81" s="57"/>
      <c r="J81" s="57"/>
    </row>
    <row r="82" spans="1:18" ht="15.75" customHeight="1" x14ac:dyDescent="0.25">
      <c r="A82" s="175" t="s">
        <v>102</v>
      </c>
      <c r="B82" s="176"/>
      <c r="C82" s="176"/>
      <c r="D82" s="176"/>
      <c r="E82" s="176"/>
      <c r="F82" s="176"/>
      <c r="G82" s="176"/>
      <c r="H82" s="176"/>
      <c r="I82" s="59"/>
      <c r="J82" s="59"/>
      <c r="K82" s="59"/>
      <c r="L82" s="59"/>
      <c r="M82" s="59"/>
      <c r="N82" s="59"/>
      <c r="O82" s="59"/>
      <c r="P82" s="59"/>
      <c r="Q82" s="59"/>
      <c r="R82" s="59"/>
    </row>
    <row r="83" spans="1:18" x14ac:dyDescent="0.25">
      <c r="A83" s="35"/>
      <c r="B83" s="35"/>
      <c r="C83" s="35"/>
      <c r="D83" s="35"/>
      <c r="E83" s="35"/>
      <c r="F83" s="35"/>
      <c r="G83" s="35"/>
      <c r="H83" s="35"/>
    </row>
    <row r="84" spans="1:18" x14ac:dyDescent="0.25">
      <c r="A84" s="148" t="s">
        <v>117</v>
      </c>
      <c r="B84" s="148"/>
      <c r="C84" s="148"/>
      <c r="D84" s="148"/>
      <c r="E84" s="148"/>
      <c r="F84" s="148"/>
      <c r="G84" s="148"/>
      <c r="H84" s="148"/>
    </row>
    <row r="86" spans="1:18" ht="17.25" customHeight="1" x14ac:dyDescent="0.25">
      <c r="A86" s="149" t="s">
        <v>138</v>
      </c>
      <c r="B86" s="149"/>
      <c r="C86" s="149"/>
      <c r="D86" s="149"/>
      <c r="E86" s="149"/>
      <c r="F86" s="149"/>
      <c r="G86" s="149"/>
      <c r="H86" s="149"/>
      <c r="I86" s="60"/>
      <c r="J86" s="60"/>
      <c r="K86" s="60"/>
      <c r="L86" s="60"/>
      <c r="M86" s="60"/>
      <c r="N86" s="60"/>
      <c r="O86" s="60"/>
      <c r="P86" s="60"/>
    </row>
    <row r="87" spans="1:18" ht="15.75" customHeight="1" x14ac:dyDescent="0.25">
      <c r="A87" s="149" t="s">
        <v>139</v>
      </c>
      <c r="B87" s="149"/>
      <c r="C87" s="149"/>
      <c r="D87" s="149"/>
      <c r="E87" s="149"/>
      <c r="F87" s="149"/>
      <c r="G87" s="149"/>
      <c r="H87" s="149"/>
      <c r="I87" s="60"/>
      <c r="J87" s="60"/>
      <c r="K87" s="60"/>
      <c r="L87" s="60"/>
      <c r="M87" s="60"/>
      <c r="N87" s="60"/>
      <c r="O87" s="60"/>
      <c r="P87" s="60"/>
    </row>
    <row r="88" spans="1:18" ht="20.25" customHeight="1" x14ac:dyDescent="0.25">
      <c r="A88" s="149" t="s">
        <v>140</v>
      </c>
      <c r="B88" s="149"/>
      <c r="C88" s="149"/>
      <c r="D88" s="149"/>
      <c r="E88" s="149"/>
      <c r="F88" s="149"/>
      <c r="G88" s="149"/>
      <c r="H88" s="149"/>
      <c r="I88" s="61"/>
      <c r="J88" s="61"/>
      <c r="K88" s="61"/>
      <c r="L88" s="61"/>
      <c r="M88" s="61"/>
      <c r="N88" s="61"/>
      <c r="O88" s="61"/>
      <c r="P88" s="61"/>
    </row>
    <row r="89" spans="1:18" ht="51.75" customHeight="1" x14ac:dyDescent="0.25">
      <c r="I89" s="62"/>
      <c r="J89" s="62"/>
      <c r="K89" s="62"/>
      <c r="L89" s="62"/>
      <c r="M89" s="62"/>
      <c r="N89" s="62"/>
      <c r="O89" s="62"/>
      <c r="P89" s="62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Հ3 Մաս 1</vt:lpstr>
      <vt:lpstr>Հ3 Մաս 2</vt:lpstr>
      <vt:lpstr>Հ3 Մաս 4</vt:lpstr>
      <vt:lpstr>Հ4  </vt:lpstr>
      <vt:lpstr>Հ5</vt:lpstr>
      <vt:lpstr>Հ8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2025-02-17T13:54:02Z</dcterms:modified>
  <cp:keywords>https://mul2-mta.gov.am/tasks/1758915/oneclick?token=9c52c3259b27b12652283f335b7951ee</cp:keywords>
</cp:coreProperties>
</file>