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/>
  <xr:revisionPtr revIDLastSave="0" documentId="13_ncr:1_{5AC21394-9A8A-4951-89F6-F4F607C691A7}" xr6:coauthVersionLast="47" xr6:coauthVersionMax="47" xr10:uidLastSave="{00000000-0000-0000-0000-000000000000}"/>
  <bookViews>
    <workbookView xWindow="-120" yWindow="-120" windowWidth="29040" windowHeight="15720" tabRatio="627" activeTab="5" xr2:uid="{00000000-000D-0000-FFFF-FFFF00000000}"/>
  </bookViews>
  <sheets>
    <sheet name="Հ3 Մաս 1" sheetId="24" r:id="rId1"/>
    <sheet name="Հ3 Մաս 2" sheetId="1" r:id="rId2"/>
    <sheet name="Հ3 Մաս 3" sheetId="3" r:id="rId3"/>
    <sheet name="Հ3 Մաս 4" sheetId="5" r:id="rId4"/>
    <sheet name="Հ7 Ձև1 դրամաշնորհ եվրո" sheetId="9" r:id="rId5"/>
    <sheet name="Հ7 Ձև1 դրամաշնորհ դրամ" sheetId="26" r:id="rId6"/>
    <sheet name="Հ8" sheetId="10" r:id="rId7"/>
    <sheet name="Հ11 եվրո" sheetId="25" r:id="rId8"/>
    <sheet name="Հ11 դրամ" sheetId="27" r:id="rId9"/>
    <sheet name="Լրացման պահանջներ" sheetId="14" r:id="rId10"/>
  </sheets>
  <definedNames>
    <definedName name="_xlnm._FilterDatabase" localSheetId="8" hidden="1">'Հ11 դրամ'!$B$5:$T$6</definedName>
    <definedName name="_xlnm._FilterDatabase" localSheetId="7" hidden="1">'Հ11 եվրո'!$B$5:$T$6</definedName>
    <definedName name="_ftn1" localSheetId="1">'Հ3 Մաս 2'!#REF!</definedName>
    <definedName name="_ftn10" localSheetId="1">'Հ3 Մաս 2'!#REF!</definedName>
    <definedName name="_ftn11" localSheetId="1">'Հ3 Մաս 2'!#REF!</definedName>
    <definedName name="_ftn12" localSheetId="1">'Հ3 Մաս 2'!#REF!</definedName>
    <definedName name="_ftn13" localSheetId="1">'Հ3 Մաս 2'!#REF!</definedName>
    <definedName name="_ftn14" localSheetId="1">'Հ3 Մաս 2'!#REF!</definedName>
    <definedName name="_ftn15" localSheetId="1">'Հ3 Մաս 2'!#REF!</definedName>
    <definedName name="_ftn16" localSheetId="1">'Հ3 Մաս 2'!#REF!</definedName>
    <definedName name="_ftn17" localSheetId="1">'Հ3 Մաս 2'!#REF!</definedName>
    <definedName name="_ftn18" localSheetId="1">'Հ3 Մաս 2'!#REF!</definedName>
    <definedName name="_ftn19" localSheetId="1">'Հ3 Մաս 2'!#REF!</definedName>
    <definedName name="_ftn2" localSheetId="1">'Հ3 Մաս 2'!#REF!</definedName>
    <definedName name="_ftn20" localSheetId="1">'Հ3 Մաս 2'!#REF!</definedName>
    <definedName name="_ftn3" localSheetId="1">'Հ3 Մաս 2'!#REF!</definedName>
    <definedName name="_ftn4" localSheetId="1">'Հ3 Մաս 2'!#REF!</definedName>
    <definedName name="_ftn5" localSheetId="1">'Հ3 Մաս 2'!#REF!</definedName>
    <definedName name="_ftn6" localSheetId="1">'Հ3 Մաս 2'!#REF!</definedName>
    <definedName name="_ftn7" localSheetId="1">'Հ3 Մաս 2'!#REF!</definedName>
    <definedName name="_ftn8" localSheetId="1">'Հ3 Մաս 2'!#REF!</definedName>
    <definedName name="_ftn9" localSheetId="1">'Հ3 Մաս 2'!#REF!</definedName>
    <definedName name="_ftnref1" localSheetId="1">'Հ3 Մաս 2'!#REF!</definedName>
    <definedName name="_ftnref10" localSheetId="1">'Հ3 Մաս 2'!#REF!</definedName>
    <definedName name="_ftnref11" localSheetId="1">'Հ3 Մաս 2'!#REF!</definedName>
    <definedName name="_ftnref12" localSheetId="1">'Հ3 Մաս 2'!#REF!</definedName>
    <definedName name="_ftnref13" localSheetId="1">'Հ3 Մաս 2'!#REF!</definedName>
    <definedName name="_ftnref14" localSheetId="1">'Հ3 Մաս 2'!#REF!</definedName>
    <definedName name="_ftnref15" localSheetId="1">'Հ3 Մաս 2'!#REF!</definedName>
    <definedName name="_ftnref16" localSheetId="1">'Հ3 Մաս 2'!#REF!</definedName>
    <definedName name="_ftnref17" localSheetId="1">'Հ3 Մաս 2'!$H$28</definedName>
    <definedName name="_ftnref18" localSheetId="1">'Հ3 Մաս 2'!#REF!</definedName>
    <definedName name="_ftnref19" localSheetId="1">'Հ3 Մաս 2'!#REF!</definedName>
    <definedName name="_ftnref2" localSheetId="1">'Հ3 Մաս 1'!$A$3</definedName>
    <definedName name="_ftnref20" localSheetId="1">'Հ3 Մաս 2'!#REF!</definedName>
    <definedName name="_ftnref3" localSheetId="1">'Հ3 Մաս 2'!#REF!</definedName>
    <definedName name="_ftnref4" localSheetId="1">'Հ3 Մաս 2'!$C$3</definedName>
    <definedName name="_ftnref5" localSheetId="1">'Հ3 Մաս 2'!#REF!</definedName>
    <definedName name="_ftnref6" localSheetId="1">'Հ3 Մաս 2'!#REF!</definedName>
    <definedName name="_ftnref7" localSheetId="1">'Հ3 Մաս 2'!#REF!</definedName>
    <definedName name="_ftnref8" localSheetId="1">'Հ3 Մաս 2'!#REF!</definedName>
    <definedName name="_ftnref9" localSheetId="1">'Հ3 Մաս 2'!#REF!</definedName>
    <definedName name="_Toc501014755" localSheetId="1">'Հ3 Մաս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26" l="1"/>
  <c r="AS20" i="26"/>
  <c r="AR20" i="26"/>
  <c r="AP20" i="26"/>
  <c r="AO20" i="26"/>
  <c r="AM20" i="26"/>
  <c r="AL20" i="26"/>
  <c r="AK20" i="26"/>
  <c r="AG20" i="26"/>
  <c r="AF20" i="26"/>
  <c r="AD20" i="26"/>
  <c r="AC20" i="26"/>
  <c r="AA20" i="26"/>
  <c r="Z20" i="26"/>
  <c r="Y20" i="26"/>
  <c r="R20" i="26"/>
  <c r="Q20" i="26"/>
  <c r="O20" i="26"/>
  <c r="N20" i="26"/>
  <c r="L20" i="26"/>
  <c r="K20" i="26"/>
  <c r="H20" i="26"/>
  <c r="AV19" i="26"/>
  <c r="AU19" i="26"/>
  <c r="AT19" i="26"/>
  <c r="AS19" i="26"/>
  <c r="AR19" i="26"/>
  <c r="AQ19" i="26"/>
  <c r="AP19" i="26"/>
  <c r="AO19" i="26"/>
  <c r="AN19" i="26"/>
  <c r="AM19" i="26"/>
  <c r="AL19" i="26"/>
  <c r="AK19" i="26"/>
  <c r="AJ19" i="26"/>
  <c r="AI19" i="26"/>
  <c r="AH19" i="26"/>
  <c r="AG19" i="26"/>
  <c r="AF19" i="26"/>
  <c r="AE19" i="26"/>
  <c r="AD19" i="26"/>
  <c r="AC19" i="26"/>
  <c r="AB19" i="26"/>
  <c r="AA19" i="26"/>
  <c r="Z19" i="26"/>
  <c r="Y19" i="26"/>
  <c r="X19" i="26"/>
  <c r="W19" i="26"/>
  <c r="V19" i="26"/>
  <c r="U19" i="26"/>
  <c r="T19" i="26"/>
  <c r="S19" i="26"/>
  <c r="R19" i="26"/>
  <c r="Q19" i="26"/>
  <c r="P19" i="26"/>
  <c r="O19" i="26"/>
  <c r="N19" i="26"/>
  <c r="M19" i="26"/>
  <c r="L19" i="26"/>
  <c r="K19" i="26"/>
  <c r="J19" i="26"/>
  <c r="I19" i="26"/>
  <c r="H19" i="26"/>
  <c r="G19" i="26"/>
  <c r="AS18" i="26"/>
  <c r="AR18" i="26"/>
  <c r="AP18" i="26"/>
  <c r="AO18" i="26"/>
  <c r="AM18" i="26"/>
  <c r="AL18" i="26"/>
  <c r="AG18" i="26"/>
  <c r="AF18" i="26"/>
  <c r="AD18" i="26"/>
  <c r="AC18" i="26"/>
  <c r="AA18" i="26"/>
  <c r="Z18" i="26"/>
  <c r="R18" i="26"/>
  <c r="Q18" i="26"/>
  <c r="O18" i="26"/>
  <c r="N18" i="26"/>
  <c r="L18" i="26"/>
  <c r="K18" i="26"/>
  <c r="H18" i="26"/>
  <c r="AT17" i="26"/>
  <c r="AQ17" i="26"/>
  <c r="AN17" i="26"/>
  <c r="AK17" i="26"/>
  <c r="AH17" i="26"/>
  <c r="AE17" i="26"/>
  <c r="AB17" i="26"/>
  <c r="Y17" i="26"/>
  <c r="V17" i="26"/>
  <c r="S17" i="26"/>
  <c r="P17" i="26"/>
  <c r="M17" i="26"/>
  <c r="J17" i="26"/>
  <c r="G17" i="26"/>
  <c r="AT16" i="26"/>
  <c r="AQ16" i="26"/>
  <c r="AN16" i="26"/>
  <c r="AK16" i="26"/>
  <c r="AH16" i="26"/>
  <c r="AE16" i="26"/>
  <c r="AB16" i="26"/>
  <c r="Y16" i="26"/>
  <c r="V16" i="26"/>
  <c r="S16" i="26"/>
  <c r="P16" i="26"/>
  <c r="M16" i="26"/>
  <c r="J16" i="26"/>
  <c r="G16" i="26"/>
  <c r="AT15" i="26"/>
  <c r="AQ15" i="26"/>
  <c r="AN15" i="26"/>
  <c r="AK15" i="26"/>
  <c r="AH15" i="26"/>
  <c r="AE15" i="26"/>
  <c r="AB15" i="26"/>
  <c r="Y15" i="26"/>
  <c r="V15" i="26"/>
  <c r="S15" i="26"/>
  <c r="P15" i="26"/>
  <c r="M15" i="26"/>
  <c r="J15" i="26"/>
  <c r="G15" i="26"/>
  <c r="AT14" i="26"/>
  <c r="AQ14" i="26"/>
  <c r="AN14" i="26"/>
  <c r="AK14" i="26"/>
  <c r="AH14" i="26"/>
  <c r="AE14" i="26"/>
  <c r="AB14" i="26"/>
  <c r="Y14" i="26"/>
  <c r="V14" i="26"/>
  <c r="S14" i="26"/>
  <c r="P14" i="26"/>
  <c r="M14" i="26"/>
  <c r="J14" i="26"/>
  <c r="G14" i="26"/>
  <c r="AT13" i="26"/>
  <c r="AQ13" i="26"/>
  <c r="AN13" i="26"/>
  <c r="AK13" i="26"/>
  <c r="AH13" i="26"/>
  <c r="AE13" i="26"/>
  <c r="AB13" i="26"/>
  <c r="Y13" i="26"/>
  <c r="V13" i="26"/>
  <c r="S13" i="26"/>
  <c r="P13" i="26"/>
  <c r="M13" i="26"/>
  <c r="J13" i="26"/>
  <c r="G13" i="26"/>
  <c r="AT12" i="26"/>
  <c r="AQ12" i="26"/>
  <c r="AN12" i="26"/>
  <c r="AK12" i="26"/>
  <c r="AH12" i="26"/>
  <c r="AE12" i="26"/>
  <c r="AB12" i="26"/>
  <c r="Y12" i="26"/>
  <c r="Y18" i="26" s="1"/>
  <c r="V12" i="26"/>
  <c r="S12" i="26"/>
  <c r="P12" i="26"/>
  <c r="M12" i="26"/>
  <c r="J12" i="26"/>
  <c r="G12" i="26"/>
  <c r="AT11" i="26"/>
  <c r="AQ11" i="26"/>
  <c r="AN11" i="26"/>
  <c r="AK11" i="26"/>
  <c r="AH11" i="26"/>
  <c r="AE11" i="26"/>
  <c r="AB11" i="26"/>
  <c r="Y11" i="26"/>
  <c r="V11" i="26"/>
  <c r="S11" i="26"/>
  <c r="P11" i="26"/>
  <c r="M11" i="26"/>
  <c r="J11" i="26"/>
  <c r="G11" i="26"/>
  <c r="AT10" i="26"/>
  <c r="AQ10" i="26"/>
  <c r="AN10" i="26"/>
  <c r="AK10" i="26"/>
  <c r="AK18" i="26" s="1"/>
  <c r="AH10" i="26"/>
  <c r="AE10" i="26"/>
  <c r="AB10" i="26"/>
  <c r="Y10" i="26"/>
  <c r="V10" i="26"/>
  <c r="S10" i="26"/>
  <c r="P10" i="26"/>
  <c r="M10" i="26"/>
  <c r="J10" i="26"/>
  <c r="G10" i="26"/>
  <c r="AQ9" i="26"/>
  <c r="AQ20" i="26" s="1"/>
  <c r="AN9" i="26"/>
  <c r="AN18" i="26" s="1"/>
  <c r="AK9" i="26"/>
  <c r="AE9" i="26"/>
  <c r="AE20" i="26" s="1"/>
  <c r="AB9" i="26"/>
  <c r="Y9" i="26"/>
  <c r="P9" i="26"/>
  <c r="P20" i="26" s="1"/>
  <c r="M9" i="26"/>
  <c r="J9" i="26"/>
  <c r="J20" i="26" s="1"/>
  <c r="AV9" i="9"/>
  <c r="AU9" i="9"/>
  <c r="T9" i="9"/>
  <c r="T9" i="26" s="1"/>
  <c r="W9" i="26" s="1"/>
  <c r="M18" i="26" l="1"/>
  <c r="AB18" i="26"/>
  <c r="W18" i="26"/>
  <c r="W20" i="26"/>
  <c r="AI9" i="26"/>
  <c r="M20" i="26"/>
  <c r="P18" i="26"/>
  <c r="T18" i="26"/>
  <c r="I9" i="26"/>
  <c r="I20" i="26" s="1"/>
  <c r="AB20" i="26"/>
  <c r="AN20" i="26"/>
  <c r="AE18" i="26"/>
  <c r="AQ18" i="26"/>
  <c r="T20" i="26"/>
  <c r="I18" i="26"/>
  <c r="J18" i="26"/>
  <c r="G9" i="26" l="1"/>
  <c r="G20" i="26" s="1"/>
  <c r="AU9" i="26"/>
  <c r="AI20" i="26"/>
  <c r="AI18" i="26"/>
  <c r="G18" i="26"/>
  <c r="AU18" i="26" l="1"/>
  <c r="AU20" i="26"/>
  <c r="I9" i="9" l="1"/>
  <c r="U9" i="9" s="1"/>
  <c r="U9" i="26" s="1"/>
  <c r="X9" i="26" l="1"/>
  <c r="U20" i="26"/>
  <c r="U18" i="26"/>
  <c r="S9" i="26"/>
  <c r="S20" i="26" l="1"/>
  <c r="S18" i="26"/>
  <c r="AJ9" i="26"/>
  <c r="V9" i="26"/>
  <c r="X18" i="26"/>
  <c r="X20" i="26"/>
  <c r="AV9" i="26" l="1"/>
  <c r="AH9" i="26"/>
  <c r="AJ18" i="26"/>
  <c r="AJ20" i="26"/>
  <c r="V20" i="26"/>
  <c r="V18" i="26"/>
  <c r="AH20" i="26" l="1"/>
  <c r="AH18" i="26"/>
  <c r="AV20" i="26"/>
  <c r="AV18" i="26"/>
  <c r="AT9" i="26"/>
  <c r="H20" i="9"/>
  <c r="AV20" i="9"/>
  <c r="AU20" i="9"/>
  <c r="AS20" i="9"/>
  <c r="AR20" i="9"/>
  <c r="AQ20" i="9"/>
  <c r="AP20" i="9"/>
  <c r="AO20" i="9"/>
  <c r="AM20" i="9"/>
  <c r="AL20" i="9"/>
  <c r="AK20" i="9"/>
  <c r="AJ20" i="9"/>
  <c r="AI20" i="9"/>
  <c r="AH20" i="9"/>
  <c r="AG20" i="9"/>
  <c r="AF20" i="9"/>
  <c r="AE20" i="9"/>
  <c r="AD20" i="9"/>
  <c r="AC20" i="9"/>
  <c r="AA20" i="9"/>
  <c r="Z20" i="9"/>
  <c r="X20" i="9"/>
  <c r="W20" i="9"/>
  <c r="U20" i="9"/>
  <c r="T20" i="9"/>
  <c r="R20" i="9"/>
  <c r="Q20" i="9"/>
  <c r="O20" i="9"/>
  <c r="N20" i="9"/>
  <c r="L20" i="9"/>
  <c r="K20" i="9"/>
  <c r="I20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AV18" i="9"/>
  <c r="AU18" i="9"/>
  <c r="AS18" i="9"/>
  <c r="AR18" i="9"/>
  <c r="AP18" i="9"/>
  <c r="AO18" i="9"/>
  <c r="AM18" i="9"/>
  <c r="AL18" i="9"/>
  <c r="AJ18" i="9"/>
  <c r="AI18" i="9"/>
  <c r="AG18" i="9"/>
  <c r="AF18" i="9"/>
  <c r="AD18" i="9"/>
  <c r="AC18" i="9"/>
  <c r="AA18" i="9"/>
  <c r="Z18" i="9"/>
  <c r="X18" i="9"/>
  <c r="W18" i="9"/>
  <c r="U18" i="9"/>
  <c r="T18" i="9"/>
  <c r="R18" i="9"/>
  <c r="Q18" i="9"/>
  <c r="O18" i="9"/>
  <c r="N18" i="9"/>
  <c r="L18" i="9"/>
  <c r="K18" i="9"/>
  <c r="I18" i="9"/>
  <c r="H18" i="9"/>
  <c r="AT17" i="9"/>
  <c r="AQ17" i="9"/>
  <c r="AN17" i="9"/>
  <c r="AK17" i="9"/>
  <c r="AH17" i="9"/>
  <c r="AE17" i="9"/>
  <c r="AB17" i="9"/>
  <c r="Y17" i="9"/>
  <c r="V17" i="9"/>
  <c r="S17" i="9"/>
  <c r="P17" i="9"/>
  <c r="M17" i="9"/>
  <c r="J17" i="9"/>
  <c r="G17" i="9"/>
  <c r="AT16" i="9"/>
  <c r="AQ16" i="9"/>
  <c r="AN16" i="9"/>
  <c r="AK16" i="9"/>
  <c r="AH16" i="9"/>
  <c r="AE16" i="9"/>
  <c r="AB16" i="9"/>
  <c r="Y16" i="9"/>
  <c r="V16" i="9"/>
  <c r="S16" i="9"/>
  <c r="P16" i="9"/>
  <c r="M16" i="9"/>
  <c r="J16" i="9"/>
  <c r="G16" i="9"/>
  <c r="AT15" i="9"/>
  <c r="AQ15" i="9"/>
  <c r="AN15" i="9"/>
  <c r="AK15" i="9"/>
  <c r="AH15" i="9"/>
  <c r="AE15" i="9"/>
  <c r="AB15" i="9"/>
  <c r="Y15" i="9"/>
  <c r="V15" i="9"/>
  <c r="S15" i="9"/>
  <c r="P15" i="9"/>
  <c r="M15" i="9"/>
  <c r="J15" i="9"/>
  <c r="G15" i="9"/>
  <c r="AT14" i="9"/>
  <c r="AQ14" i="9"/>
  <c r="AN14" i="9"/>
  <c r="AK14" i="9"/>
  <c r="AH14" i="9"/>
  <c r="AE14" i="9"/>
  <c r="AB14" i="9"/>
  <c r="Y14" i="9"/>
  <c r="V14" i="9"/>
  <c r="S14" i="9"/>
  <c r="P14" i="9"/>
  <c r="M14" i="9"/>
  <c r="J14" i="9"/>
  <c r="G14" i="9"/>
  <c r="AT13" i="9"/>
  <c r="AQ13" i="9"/>
  <c r="AN13" i="9"/>
  <c r="AK13" i="9"/>
  <c r="AH13" i="9"/>
  <c r="AE13" i="9"/>
  <c r="AB13" i="9"/>
  <c r="Y13" i="9"/>
  <c r="V13" i="9"/>
  <c r="S13" i="9"/>
  <c r="P13" i="9"/>
  <c r="M13" i="9"/>
  <c r="J13" i="9"/>
  <c r="G13" i="9"/>
  <c r="AT12" i="9"/>
  <c r="AQ12" i="9"/>
  <c r="AN12" i="9"/>
  <c r="AK12" i="9"/>
  <c r="AH12" i="9"/>
  <c r="AE12" i="9"/>
  <c r="AB12" i="9"/>
  <c r="Y12" i="9"/>
  <c r="V12" i="9"/>
  <c r="S12" i="9"/>
  <c r="P12" i="9"/>
  <c r="M12" i="9"/>
  <c r="J12" i="9"/>
  <c r="G12" i="9"/>
  <c r="AT11" i="9"/>
  <c r="AQ11" i="9"/>
  <c r="AN11" i="9"/>
  <c r="AK11" i="9"/>
  <c r="AH11" i="9"/>
  <c r="AE11" i="9"/>
  <c r="AB11" i="9"/>
  <c r="Y11" i="9"/>
  <c r="V11" i="9"/>
  <c r="S11" i="9"/>
  <c r="P11" i="9"/>
  <c r="M11" i="9"/>
  <c r="J11" i="9"/>
  <c r="G11" i="9"/>
  <c r="AT10" i="9"/>
  <c r="AQ10" i="9"/>
  <c r="AN10" i="9"/>
  <c r="AK10" i="9"/>
  <c r="AH10" i="9"/>
  <c r="AE10" i="9"/>
  <c r="AB10" i="9"/>
  <c r="Y10" i="9"/>
  <c r="V10" i="9"/>
  <c r="S10" i="9"/>
  <c r="P10" i="9"/>
  <c r="M10" i="9"/>
  <c r="J10" i="9"/>
  <c r="G10" i="9"/>
  <c r="AT9" i="9"/>
  <c r="AT20" i="9" s="1"/>
  <c r="AQ9" i="9"/>
  <c r="AN9" i="9"/>
  <c r="AN20" i="9" s="1"/>
  <c r="AK9" i="9"/>
  <c r="AH9" i="9"/>
  <c r="AE9" i="9"/>
  <c r="AB9" i="9"/>
  <c r="AB20" i="9" s="1"/>
  <c r="Y9" i="9"/>
  <c r="Y20" i="9" s="1"/>
  <c r="V9" i="9"/>
  <c r="V20" i="9" s="1"/>
  <c r="S9" i="9"/>
  <c r="S20" i="9" s="1"/>
  <c r="P9" i="9"/>
  <c r="P20" i="9" s="1"/>
  <c r="M9" i="9"/>
  <c r="M20" i="9" s="1"/>
  <c r="J9" i="9"/>
  <c r="J20" i="9" s="1"/>
  <c r="G9" i="9"/>
  <c r="G20" i="9" s="1"/>
  <c r="AT18" i="26" l="1"/>
  <c r="AT20" i="26"/>
  <c r="M18" i="9"/>
  <c r="AK18" i="9"/>
  <c r="S18" i="9"/>
  <c r="AE18" i="9"/>
  <c r="G18" i="9"/>
  <c r="Y18" i="9"/>
  <c r="J18" i="9"/>
  <c r="V18" i="9"/>
  <c r="AH18" i="9"/>
  <c r="AT18" i="9"/>
  <c r="AQ18" i="9"/>
  <c r="AB18" i="9"/>
  <c r="AN18" i="9"/>
  <c r="P18" i="9"/>
  <c r="E8" i="10" l="1"/>
  <c r="E13" i="10" s="1"/>
  <c r="F8" i="10"/>
  <c r="F13" i="10" s="1"/>
  <c r="E12" i="10" l="1"/>
  <c r="F12" i="10"/>
  <c r="D8" i="10"/>
  <c r="D13" i="10" l="1"/>
  <c r="D12" i="10"/>
</calcChain>
</file>

<file path=xl/sharedStrings.xml><?xml version="1.0" encoding="utf-8"?>
<sst xmlns="http://schemas.openxmlformats.org/spreadsheetml/2006/main" count="416" uniqueCount="223">
  <si>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</si>
  <si>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</si>
  <si>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</si>
  <si>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</si>
  <si>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</si>
  <si>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</si>
  <si>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</si>
  <si>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Ծրագրային դասիչը</t>
  </si>
  <si>
    <t>Ընդամենը</t>
  </si>
  <si>
    <t>X</t>
  </si>
  <si>
    <t>(հազար դրամներով)</t>
  </si>
  <si>
    <t>Կանխատեսում</t>
  </si>
  <si>
    <t>2026թ.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</si>
  <si>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</si>
  <si>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</si>
  <si>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</si>
  <si>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</si>
  <si>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</si>
  <si>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</si>
  <si>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</si>
  <si>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</si>
  <si>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</si>
  <si>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</si>
  <si>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</si>
  <si>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</si>
  <si>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</si>
  <si>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</si>
  <si>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</si>
  <si>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</si>
  <si>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ԼՐԱՑՄԱՆ ՊԱՀԱՆՋՆԵՐ</t>
  </si>
  <si>
    <t>Ընդամենը՝ որից</t>
  </si>
  <si>
    <t>Ցուցանիշներ</t>
  </si>
  <si>
    <t>Արտաքին աղբյուրներից ստացվող ֆինանսավորման տեսակը՝ ըստ ծրագրերի</t>
  </si>
  <si>
    <t>x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</si>
  <si>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</si>
  <si>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</si>
  <si>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</si>
  <si>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</si>
  <si>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</si>
  <si>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</si>
  <si>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</si>
  <si>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</si>
  <si>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</si>
  <si>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</si>
  <si>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</si>
  <si>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</si>
  <si>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</si>
  <si>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</si>
  <si>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</si>
  <si>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</si>
  <si>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</si>
  <si>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</si>
  <si>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</si>
  <si>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</si>
  <si>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</si>
  <si>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</si>
  <si>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</si>
  <si>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</si>
  <si>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</si>
  <si>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</si>
  <si>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</si>
  <si>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</si>
  <si>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</si>
  <si>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</si>
  <si>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</si>
  <si>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</si>
  <si>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</si>
  <si>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</si>
  <si>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</si>
  <si>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</si>
  <si>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</si>
  <si>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</si>
  <si>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</si>
  <si>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</si>
  <si>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</si>
  <si>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</si>
  <si>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</si>
  <si>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</si>
  <si>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</si>
  <si>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</si>
  <si>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</si>
  <si>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</si>
  <si>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</si>
  <si>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</si>
  <si>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</si>
  <si>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</si>
  <si>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</si>
  <si>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</si>
  <si>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</si>
  <si>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</si>
  <si>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</si>
  <si>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</si>
  <si>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</si>
  <si>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</si>
  <si>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>Ծրագրով նախատեսված ամբողջ գումարը, ԱՄՆ դոլար/Եվրո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</si>
  <si>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</si>
  <si>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</si>
  <si>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</si>
  <si>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</si>
  <si>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</si>
  <si>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</si>
  <si>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</si>
  <si>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2028թ.</t>
  </si>
  <si>
    <t>Փոփոխությունը 2025-27թթ. ՄԺԾԾ փաստաթղթի համեմատ (լրացնել այո կամ ոչ)</t>
  </si>
  <si>
    <t>Կատարողականն առ. 01.01.2024թ. դրությամբ</t>
  </si>
  <si>
    <t>2024թ. բյուջե (փաստ)</t>
  </si>
  <si>
    <t xml:space="preserve">2025թ. բյուջե (սպասողական) </t>
  </si>
  <si>
    <t>Ծրագրի գծով 2026-2028թթ ՄԺԾԾ-ով 2026թ. համար նախատեսված չափաքանակները (գոյություն ունեցող պարտավորություններ)</t>
  </si>
  <si>
    <t>2026թ. բյուջետային հայտ</t>
  </si>
  <si>
    <t>Հայտի և 2026-2028թթ ՄԺԾԾ-ով 2025թ. համար նախատեսված չափաքանակի տարբերության պարզաբանումը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</si>
  <si>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</si>
  <si>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</si>
  <si>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</si>
  <si>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rFont val="GHEA Grapalat"/>
        <family val="3"/>
      </rPr>
      <t>19</t>
    </r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</si>
  <si>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</si>
  <si>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</si>
  <si>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</si>
  <si>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</si>
  <si>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>Սույն հավելվածը լրացվում է 2026թ. բյուջետային հայտի 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</si>
  <si>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</si>
  <si>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</si>
  <si>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</si>
  <si>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</si>
  <si>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</si>
  <si>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</si>
  <si>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</si>
  <si>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</si>
  <si>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</si>
  <si>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</si>
  <si>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</si>
  <si>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</si>
  <si>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</si>
  <si>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</si>
  <si>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ԲԳԿ/Ծրագիր/Միջոցառում</t>
  </si>
  <si>
    <t>Աղբյուրը*</t>
  </si>
  <si>
    <t>Միջոցառման նախատեսվող ավարտի տարեթիվ</t>
  </si>
  <si>
    <t>Արտարժույթ</t>
  </si>
  <si>
    <t>* դրամաշնորհի և վարկի գումարների մեջ հաշվարկված են նաև համաֆինանսավորման դրամական  միջոցները:</t>
  </si>
  <si>
    <t xml:space="preserve">Ծրագրի դասիչը </t>
  </si>
  <si>
    <t>Միջոցառման դասիչը</t>
  </si>
  <si>
    <t>Միջոցառման նկարագրություն</t>
  </si>
  <si>
    <t>Ընդհանուր արժեքը (հազ. եվրո, դոլար,դրամ)</t>
  </si>
  <si>
    <t xml:space="preserve">Նախատեսվող մնացորդը  2026 թվականի տարվա վերջի դրությամբ </t>
  </si>
  <si>
    <t>Հազար դրամ</t>
  </si>
  <si>
    <t>2025թ. Հաստատված/ճշտված բյուջե,</t>
  </si>
  <si>
    <t xml:space="preserve"> 2026թ. </t>
  </si>
  <si>
    <t xml:space="preserve"> 2027թ. </t>
  </si>
  <si>
    <t xml:space="preserve"> 2028թ. 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</si>
  <si>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</si>
  <si>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</si>
  <si>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</si>
  <si>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>Արդյունքային չափորոշիչը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</si>
  <si>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</si>
  <si>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</si>
  <si>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</si>
  <si>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</si>
  <si>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</si>
  <si>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</si>
  <si>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r>
      <t>4. Ֆինանսական ակտիվների կառավարմանն առնչվող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</si>
  <si>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t xml:space="preserve"> Ծրագրի/միջոցառման դասիչը</t>
  </si>
  <si>
    <t>Իրականացնողը/ ակտիվն օգտագործողը/ շահառուի ընտրության չափորոշիչը25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</si>
  <si>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</si>
  <si>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</si>
  <si>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</si>
  <si>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r>
      <t>ԸՆԴԱՄԵՆԸ</t>
    </r>
    <r>
      <rPr>
        <b/>
        <vertAlign val="superscript"/>
        <sz val="10"/>
        <rFont val="GHEA Grapalat"/>
        <family val="3"/>
      </rPr>
      <t>7</t>
    </r>
  </si>
  <si>
    <t xml:space="preserve"> Ծրագիր6</t>
  </si>
  <si>
    <t xml:space="preserve"> Ծրագրի նպատակը/Միջոցառման նկարագրությունը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</si>
  <si>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</si>
  <si>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t>8.Լրացվում է համապատասխան միջոցառման դասիչը՝ Ծրագրային դասակարգչով սահմանված դասիչներին համապատասխան</t>
  </si>
  <si>
    <r>
      <t>Տեսակ</t>
    </r>
    <r>
      <rPr>
        <vertAlign val="superscript"/>
        <sz val="11"/>
        <rFont val="GHEA Grapalat"/>
        <family val="3"/>
      </rPr>
      <t>42</t>
    </r>
  </si>
  <si>
    <r>
      <t>Իրավական հիմք</t>
    </r>
    <r>
      <rPr>
        <vertAlign val="superscript"/>
        <sz val="11"/>
        <rFont val="GHEA Grapalat"/>
        <family val="3"/>
      </rPr>
      <t>43</t>
    </r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</si>
  <si>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</si>
  <si>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</si>
  <si>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r>
      <t>Միջոցառման սկզբի տարեթիվ</t>
    </r>
    <r>
      <rPr>
        <vertAlign val="superscript"/>
        <sz val="11"/>
        <color theme="1"/>
        <rFont val="GHEA Grapalat"/>
        <family val="3"/>
      </rPr>
      <t>44</t>
    </r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</si>
  <si>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</si>
  <si>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</si>
  <si>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</si>
  <si>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</si>
  <si>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</si>
  <si>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</si>
  <si>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</si>
  <si>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r>
      <t>ՄԱՍ 4. ՊԵՏԱԿԱՆ ՄԱՐՄՆԻ ԳԾՈՎ ԱՐԴՅՈՒՆՔԱՅԻՆ (ԿԱՏԱՐՈՂԱԿԱՆ) ՑՈՒՑԱՆԻՇՆԵՐԸ</t>
    </r>
    <r>
      <rPr>
        <vertAlign val="superscript"/>
        <sz val="9"/>
        <color theme="1"/>
        <rFont val="GHEA Grapalat"/>
        <family val="3"/>
      </rPr>
      <t xml:space="preserve"> 21</t>
    </r>
  </si>
  <si>
    <r>
      <t>Ծրագրի միջոցառումները</t>
    </r>
    <r>
      <rPr>
        <b/>
        <vertAlign val="superscript"/>
        <sz val="9"/>
        <color theme="1"/>
        <rFont val="GHEA Grapalat"/>
        <family val="3"/>
      </rPr>
      <t>22</t>
    </r>
  </si>
  <si>
    <r>
      <t xml:space="preserve"> Միջոցառում</t>
    </r>
    <r>
      <rPr>
        <vertAlign val="superscript"/>
        <sz val="9"/>
        <rFont val="GHEA Grapalat"/>
        <family val="3"/>
      </rPr>
      <t>23</t>
    </r>
    <r>
      <rPr>
        <sz val="9"/>
        <rFont val="GHEA Grapalat"/>
        <family val="3"/>
      </rPr>
      <t xml:space="preserve"> </t>
    </r>
  </si>
  <si>
    <r>
      <t xml:space="preserve"> Տեսակը</t>
    </r>
    <r>
      <rPr>
        <vertAlign val="superscript"/>
        <sz val="9"/>
        <rFont val="GHEA Grapalat"/>
        <family val="3"/>
      </rPr>
      <t>24</t>
    </r>
  </si>
  <si>
    <t>2025թ. ((հաստատված բյուջե)</t>
  </si>
  <si>
    <t>2024թ. (փաստացի)</t>
  </si>
  <si>
    <r>
      <t>Արդյունքային չափորոշիչը</t>
    </r>
    <r>
      <rPr>
        <vertAlign val="superscript"/>
        <sz val="9"/>
        <rFont val="GHEA Grapalat"/>
        <family val="3"/>
      </rPr>
      <t>26</t>
    </r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</si>
  <si>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</si>
  <si>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</si>
  <si>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ՄԺԾԾ նոր նախաձեռնությունների ներկայացման և 2026թ. բյուջետային հայտի ներկայացման փուլում:</t>
  </si>
  <si>
    <t>Սույն հավելվածը լրացվում է նոր նախաձեռնությունների ներկայացման փուլում և 2026թ. բյուջետային հայտի ներկայացման փուլում:</t>
  </si>
  <si>
    <t>Սույն հավելվածը ներկայացվում է բազային բյուջեի և 2026թ. Բյուջետային հայտի ներկայացման փուլերում</t>
  </si>
  <si>
    <t>ՀՀ տարածքային կառավարման և զարգացման նախարարություն</t>
  </si>
  <si>
    <t>Քաղաքային ենթակառուցվածքների արդիականացում և բարելավում</t>
  </si>
  <si>
    <t>Քաղաքային ենթակառուծվածքների զարգացում</t>
  </si>
  <si>
    <t>Քաղաքային զարգացում, Արևելյան եվրոպայի էներգախնայողության և բնապահպանական գործընկերության ֆոնդի աջակցությամբ իրականացվող Երևանի քաղաքային լուսավորության դրամաշնորհային ծրագրի կատարման ապահովում</t>
  </si>
  <si>
    <r>
      <t>Պետական մարմնի անվանումը __</t>
    </r>
    <r>
      <rPr>
        <u/>
        <sz val="11"/>
        <color theme="1"/>
        <rFont val="Calibri"/>
        <family val="2"/>
        <scheme val="minor"/>
      </rPr>
      <t>__ՀՀ տարածքային կառավարման և զարգացման նախարարություն_____</t>
    </r>
  </si>
  <si>
    <t>Քաղաքային ենթակառուցվածքների զարգացում</t>
  </si>
  <si>
    <t>Քաղաքային զարգացում</t>
  </si>
  <si>
    <t>²ñ¨»ÉÛ³Ý »íñáå³ÛÇ ¿Ý»ñ·³ËÝ³ÛáÕáõÃÛ³Ý ¨ µÝ³å³Ñå³Ý³Ï³Ý ·áñÍÁÝÏ»ñáõÃÛ³Ý ýáÝ¹Ç ³ç³ÏóáõÃÛ³Ùµ Çñ³Ï³Ý³óíáÕ ºñ¨³ÝÇ ù³Õ³ù³ÛÇÝ Éáõë³íáñáõÃÛ³Ý ¹ñ³Ù³ßÝáñÑ³ÛÇÝ Íñ³·ñÇ Ï³ï³ñÙ³Ý ³å³ÑáíáõÙ</t>
  </si>
  <si>
    <t>ø³Õ³ù³ÛÇÝ ½³ñ·³óáõÙ</t>
  </si>
  <si>
    <t>îñ³Ýëý»ñïÝ»ñÇ ïñ³Ù³¹ñáõÙ</t>
  </si>
  <si>
    <t>ºñ¨³Ý ù³Õ³ùÇ Ãíáí 28 ÷áÕáóÝ»ñÇ ³ñï³ùÇÝ Éáõë³íáñáõÃÛ³Ý ó³ÝóÇ ³ñ¹Ç³Ï³Ý³óÙ³Ý ³ßË³ï³ÝùÝ»ñ, Ý»ñ³éÛ³É ¿Ý»ñ·³ËÝ³ÛáÕ Éáõë³¹Çá¹³ÛÇÝ (LED) ïÇåÇ Éáõë³ïáõÝ»ñÇ ï»Õ³¹ñáõÙ, Ù³ÉáõËÝ»ñÇ ëïáñ·»ïÝÛ³ ³ÝóÏ³óáõÙ, Ñ»Ý³ëÛáõÝ»ñÇ í»ñ³Ýáñá·áõÙ ¨ ÷áË³ñÇÝáõÙ, ³íïáÙ³ï Ï³é³í³ñÙ³Ý Ñ³Ù³Ï³ñ·Ç ëï»ÕÍáõÙ, ïáÏáë</t>
  </si>
  <si>
    <t>Եվրոպայի էներգախնայողության և բնապահպանական գործընկերության ֆոնդի աջակցությամբ իրականացվող &lt;&lt;Երևանի քաղաքային լուսավորության&gt;&gt; դրամաշնորհային ծրագիր (Երևան համայնքի ղեկավարին պետության կողմից պատվիրակված լիազորություն)</t>
  </si>
  <si>
    <t>Հազար Եվրո</t>
  </si>
  <si>
    <t xml:space="preserve">Քաղաքային ենթակառուցվածքների զարգացում,      </t>
  </si>
  <si>
    <t>Դրամաշնորհային ծրագիր</t>
  </si>
  <si>
    <t xml:space="preserve"> 1 EURO =</t>
  </si>
  <si>
    <t>ՀՀ դրամ</t>
  </si>
  <si>
    <t>(հազար ՀՀ դրամ)</t>
  </si>
  <si>
    <t>2025 թվականին երկարաձգվելու է դրամաշնորհի հատկացման պայմանագրով նախատեսված ֆինանսական միջոցների հասանելիության ժամկտը,  2026թ-ին կատարվելիք  ծավալի արդյունքային ցուցանիշը  կկազմի 11  տոկոս, աճողական 100 տոկոս:</t>
  </si>
  <si>
    <t>Կապիտալ</t>
  </si>
  <si>
    <t xml:space="preserve"> միջազգային համաձայնագիր,</t>
  </si>
  <si>
    <t>Եվրո</t>
  </si>
  <si>
    <t xml:space="preserve"> դրամ</t>
  </si>
  <si>
    <t>այո</t>
  </si>
  <si>
    <t>Դրամաշնորհ</t>
  </si>
  <si>
    <t xml:space="preserve">  Երևան քաղաքի 28 փողոցներում տեղադրված լուսավորության արդյունքում էլէներգիայի խնայողությունը, տոկոս </t>
  </si>
  <si>
    <t xml:space="preserve"> 6. ԻՆՍՏԻՏՈՒՑԻՈՆԱԼ ԿԱՌԱՎԱՐՈՒՄ6.6 ՏԱՐԱԾՔԱՅԻՆ ԿԱՌԱՎԱՐՈՒՄԸ ԵՎ ՏԵՂԱԿԱՆ ԻՆՔՆԱԿԱՌԱՎԱՐՈՒՄԸ ԿԱՌԱՎԱՐՈՒՄԸ </t>
  </si>
  <si>
    <t xml:space="preserve">  ԿԶՆ 11.3 Մինչև 2030թ. խթանել ներառական և կայուն քաղաքայնացումը և մարդկային բնակավայրերի մասնակցային, ինտեգրված և կայուն պլանավորումն ու կառավարումը բոլոր երկրներում </t>
  </si>
  <si>
    <t xml:space="preserve">Շահառուների ընտրության չափորոշիչները`  ՀՀ բնակչություն </t>
  </si>
  <si>
    <t xml:space="preserve">Երևանի քաղաքային լուսավորության ենթակառուցվածքի բարելավման համար տրամադրվող աջակցություն և ծառայություն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</si>
</sst>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##,##0.0;\(##,##0.0\);\-"/>
    <numFmt numFmtId="165" formatCode="#,##0.0_);\(#,##0.0\)"/>
    <numFmt numFmtId="166" formatCode="_(* #,##0.0_);_(* \(#,##0.0\);_(* &quot;-&quot;??_);_(@_)"/>
    <numFmt numFmtId="167" formatCode="0.0"/>
    <numFmt numFmtId="168" formatCode="#,##0.0"/>
  </numFmts>
  <fonts count="82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Calibri"/>
      <family val="2"/>
    </font>
    <font>
      <i/>
      <sz val="11"/>
      <color theme="1"/>
      <name val="GHEA Grapalat"/>
      <family val="3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vertAlign val="superscript"/>
      <sz val="11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vertAlign val="superscript"/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rgb="FF002060"/>
      <name val="GHEA Grapalat"/>
      <family val="3"/>
    </font>
    <font>
      <b/>
      <vertAlign val="superscript"/>
      <sz val="9"/>
      <color theme="1"/>
      <name val="GHEA Grapalat"/>
      <family val="3"/>
    </font>
    <font>
      <vertAlign val="superscript"/>
      <sz val="9"/>
      <name val="GHEA Grapalat"/>
      <family val="3"/>
    </font>
    <font>
      <b/>
      <sz val="9"/>
      <name val="GHEA Grapalat"/>
      <family val="3"/>
    </font>
    <font>
      <b/>
      <i/>
      <sz val="9"/>
      <color theme="0" tint="-0.499984740745262"/>
      <name val="GHEA Grapalat"/>
      <family val="3"/>
    </font>
    <font>
      <u/>
      <sz val="11"/>
      <color theme="1"/>
      <name val="Calibri"/>
      <family val="2"/>
      <scheme val="minor"/>
    </font>
    <font>
      <sz val="9"/>
      <color theme="1"/>
      <name val="Times Armenian"/>
      <family val="1"/>
    </font>
    <font>
      <i/>
      <sz val="10"/>
      <color theme="1"/>
      <name val="GHEA Grapalat"/>
      <family val="3"/>
    </font>
    <font>
      <sz val="11"/>
      <color rgb="FF9C5700"/>
      <name val="Calibri"/>
      <family val="2"/>
      <scheme val="minor"/>
    </font>
    <font>
      <i/>
      <sz val="10"/>
      <color rgb="FF000000"/>
      <name val="GHEA Grapalat"/>
      <family val="3"/>
    </font>
  </fonts>
  <fills count="42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91">
    <xf numFmtId="0" fontId="0" fillId="0" borderId="0"/>
    <xf numFmtId="0" fontId="22" fillId="0" borderId="0"/>
    <xf numFmtId="0" fontId="23" fillId="15" borderId="25" applyNumberFormat="0" applyFont="0" applyAlignment="0" applyProtection="0"/>
    <xf numFmtId="0" fontId="26" fillId="0" borderId="0">
      <alignment horizontal="left" vertical="top" wrapText="1"/>
    </xf>
    <xf numFmtId="0" fontId="27" fillId="0" borderId="0" applyNumberFormat="0" applyFill="0" applyBorder="0" applyAlignment="0" applyProtection="0"/>
    <xf numFmtId="0" fontId="28" fillId="0" borderId="18" applyNumberFormat="0" applyFill="0" applyAlignment="0" applyProtection="0"/>
    <xf numFmtId="0" fontId="29" fillId="0" borderId="19" applyNumberFormat="0" applyFill="0" applyAlignment="0" applyProtection="0"/>
    <xf numFmtId="0" fontId="30" fillId="0" borderId="20" applyNumberFormat="0" applyFill="0" applyAlignment="0" applyProtection="0"/>
    <xf numFmtId="0" fontId="30" fillId="0" borderId="0" applyNumberFormat="0" applyFill="0" applyBorder="0" applyAlignment="0" applyProtection="0"/>
    <xf numFmtId="0" fontId="31" fillId="9" borderId="0" applyNumberFormat="0" applyBorder="0" applyAlignment="0" applyProtection="0"/>
    <xf numFmtId="0" fontId="32" fillId="10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21" applyNumberFormat="0" applyAlignment="0" applyProtection="0"/>
    <xf numFmtId="0" fontId="35" fillId="13" borderId="22" applyNumberFormat="0" applyAlignment="0" applyProtection="0"/>
    <xf numFmtId="0" fontId="36" fillId="13" borderId="21" applyNumberFormat="0" applyAlignment="0" applyProtection="0"/>
    <xf numFmtId="0" fontId="37" fillId="0" borderId="23" applyNumberFormat="0" applyFill="0" applyAlignment="0" applyProtection="0"/>
    <xf numFmtId="0" fontId="38" fillId="14" borderId="24" applyNumberFormat="0" applyAlignment="0" applyProtection="0"/>
    <xf numFmtId="0" fontId="1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26" applyNumberFormat="0" applyFill="0" applyAlignment="0" applyProtection="0"/>
    <xf numFmtId="0" fontId="4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41" fillId="19" borderId="0" applyNumberFormat="0" applyBorder="0" applyAlignment="0" applyProtection="0"/>
    <xf numFmtId="0" fontId="41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41" fillId="23" borderId="0" applyNumberFormat="0" applyBorder="0" applyAlignment="0" applyProtection="0"/>
    <xf numFmtId="0" fontId="4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41" fillId="27" borderId="0" applyNumberFormat="0" applyBorder="0" applyAlignment="0" applyProtection="0"/>
    <xf numFmtId="0" fontId="4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41" fillId="31" borderId="0" applyNumberFormat="0" applyBorder="0" applyAlignment="0" applyProtection="0"/>
    <xf numFmtId="0" fontId="41" fillId="32" borderId="0" applyNumberFormat="0" applyBorder="0" applyAlignment="0" applyProtection="0"/>
    <xf numFmtId="0" fontId="23" fillId="33" borderId="0" applyNumberFormat="0" applyBorder="0" applyAlignment="0" applyProtection="0"/>
    <xf numFmtId="0" fontId="23" fillId="34" borderId="0" applyNumberFormat="0" applyBorder="0" applyAlignment="0" applyProtection="0"/>
    <xf numFmtId="0" fontId="41" fillId="35" borderId="0" applyNumberFormat="0" applyBorder="0" applyAlignment="0" applyProtection="0"/>
    <xf numFmtId="0" fontId="41" fillId="36" borderId="0" applyNumberFormat="0" applyBorder="0" applyAlignment="0" applyProtection="0"/>
    <xf numFmtId="0" fontId="23" fillId="37" borderId="0" applyNumberFormat="0" applyBorder="0" applyAlignment="0" applyProtection="0"/>
    <xf numFmtId="0" fontId="23" fillId="38" borderId="0" applyNumberFormat="0" applyBorder="0" applyAlignment="0" applyProtection="0"/>
    <xf numFmtId="0" fontId="41" fillId="39" borderId="0" applyNumberFormat="0" applyBorder="0" applyAlignment="0" applyProtection="0"/>
    <xf numFmtId="164" fontId="26" fillId="0" borderId="0" applyFill="0" applyBorder="0" applyProtection="0">
      <alignment horizontal="right" vertical="top"/>
    </xf>
    <xf numFmtId="0" fontId="23" fillId="15" borderId="25" applyNumberFormat="0" applyFont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34" borderId="0" applyNumberFormat="0" applyBorder="0" applyAlignment="0" applyProtection="0"/>
    <xf numFmtId="0" fontId="23" fillId="37" borderId="0" applyNumberFormat="0" applyBorder="0" applyAlignment="0" applyProtection="0"/>
    <xf numFmtId="0" fontId="23" fillId="38" borderId="0" applyNumberFormat="0" applyBorder="0" applyAlignment="0" applyProtection="0"/>
    <xf numFmtId="43" fontId="42" fillId="0" borderId="0" applyFont="0" applyFill="0" applyBorder="0" applyAlignment="0" applyProtection="0"/>
    <xf numFmtId="43" fontId="23" fillId="0" borderId="0" applyFont="0" applyFill="0" applyBorder="0" applyAlignment="0" applyProtection="0"/>
    <xf numFmtId="164" fontId="53" fillId="0" borderId="0" applyFill="0" applyBorder="0" applyProtection="0">
      <alignment horizontal="right" vertical="top"/>
    </xf>
    <xf numFmtId="43" fontId="57" fillId="0" borderId="0" applyFont="0" applyFill="0" applyBorder="0" applyAlignment="0" applyProtection="0"/>
    <xf numFmtId="0" fontId="26" fillId="0" borderId="0">
      <alignment horizontal="left" vertical="top" wrapText="1"/>
    </xf>
    <xf numFmtId="0" fontId="27" fillId="0" borderId="0" applyNumberFormat="0" applyFill="0" applyBorder="0" applyAlignment="0" applyProtection="0"/>
    <xf numFmtId="0" fontId="28" fillId="0" borderId="18" applyNumberFormat="0" applyFill="0" applyAlignment="0" applyProtection="0"/>
    <xf numFmtId="0" fontId="29" fillId="0" borderId="19" applyNumberFormat="0" applyFill="0" applyAlignment="0" applyProtection="0"/>
    <xf numFmtId="0" fontId="30" fillId="0" borderId="20" applyNumberFormat="0" applyFill="0" applyAlignment="0" applyProtection="0"/>
    <xf numFmtId="0" fontId="30" fillId="0" borderId="0" applyNumberFormat="0" applyFill="0" applyBorder="0" applyAlignment="0" applyProtection="0"/>
    <xf numFmtId="0" fontId="31" fillId="9" borderId="0" applyNumberFormat="0" applyBorder="0" applyAlignment="0" applyProtection="0"/>
    <xf numFmtId="0" fontId="32" fillId="10" borderId="0" applyNumberFormat="0" applyBorder="0" applyAlignment="0" applyProtection="0"/>
    <xf numFmtId="0" fontId="80" fillId="11" borderId="0" applyNumberFormat="0" applyBorder="0" applyAlignment="0" applyProtection="0"/>
    <xf numFmtId="0" fontId="34" fillId="12" borderId="21" applyNumberFormat="0" applyAlignment="0" applyProtection="0"/>
    <xf numFmtId="0" fontId="35" fillId="13" borderId="22" applyNumberFormat="0" applyAlignment="0" applyProtection="0"/>
    <xf numFmtId="0" fontId="36" fillId="13" borderId="21" applyNumberFormat="0" applyAlignment="0" applyProtection="0"/>
    <xf numFmtId="0" fontId="37" fillId="0" borderId="23" applyNumberFormat="0" applyFill="0" applyAlignment="0" applyProtection="0"/>
    <xf numFmtId="0" fontId="38" fillId="14" borderId="24" applyNumberFormat="0" applyAlignment="0" applyProtection="0"/>
    <xf numFmtId="0" fontId="1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26" applyNumberFormat="0" applyFill="0" applyAlignment="0" applyProtection="0"/>
    <xf numFmtId="0" fontId="41" fillId="16" borderId="0" applyNumberFormat="0" applyBorder="0" applyAlignment="0" applyProtection="0"/>
    <xf numFmtId="0" fontId="23" fillId="19" borderId="0" applyNumberFormat="0" applyBorder="0" applyAlignment="0" applyProtection="0"/>
    <xf numFmtId="0" fontId="41" fillId="20" borderId="0" applyNumberFormat="0" applyBorder="0" applyAlignment="0" applyProtection="0"/>
    <xf numFmtId="0" fontId="23" fillId="23" borderId="0" applyNumberFormat="0" applyBorder="0" applyAlignment="0" applyProtection="0"/>
    <xf numFmtId="0" fontId="41" fillId="24" borderId="0" applyNumberFormat="0" applyBorder="0" applyAlignment="0" applyProtection="0"/>
    <xf numFmtId="0" fontId="23" fillId="27" borderId="0" applyNumberFormat="0" applyBorder="0" applyAlignment="0" applyProtection="0"/>
    <xf numFmtId="0" fontId="41" fillId="28" borderId="0" applyNumberFormat="0" applyBorder="0" applyAlignment="0" applyProtection="0"/>
    <xf numFmtId="0" fontId="23" fillId="31" borderId="0" applyNumberFormat="0" applyBorder="0" applyAlignment="0" applyProtection="0"/>
    <xf numFmtId="0" fontId="41" fillId="32" borderId="0" applyNumberFormat="0" applyBorder="0" applyAlignment="0" applyProtection="0"/>
    <xf numFmtId="0" fontId="23" fillId="35" borderId="0" applyNumberFormat="0" applyBorder="0" applyAlignment="0" applyProtection="0"/>
    <xf numFmtId="0" fontId="41" fillId="36" borderId="0" applyNumberFormat="0" applyBorder="0" applyAlignment="0" applyProtection="0"/>
    <xf numFmtId="0" fontId="23" fillId="39" borderId="0" applyNumberFormat="0" applyBorder="0" applyAlignment="0" applyProtection="0"/>
  </cellStyleXfs>
  <cellXfs count="244">
    <xf numFmtId="0" fontId="0" fillId="0" borderId="0" xfId="0"/>
    <xf numFmtId="0" fontId="11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5" fillId="7" borderId="0" xfId="0" applyFont="1" applyFill="1" applyAlignment="1">
      <alignment vertical="center"/>
    </xf>
    <xf numFmtId="0" fontId="16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6" fillId="6" borderId="7" xfId="0" applyFont="1" applyFill="1" applyBorder="1" applyAlignment="1">
      <alignment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5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2" fillId="5" borderId="8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left" vertical="center" wrapText="1"/>
    </xf>
    <xf numFmtId="0" fontId="14" fillId="5" borderId="1" xfId="0" applyFont="1" applyFill="1" applyBorder="1" applyAlignment="1">
      <alignment horizontal="left" vertical="center" wrapText="1" indent="2"/>
    </xf>
    <xf numFmtId="0" fontId="10" fillId="5" borderId="1" xfId="0" applyFont="1" applyFill="1" applyBorder="1" applyAlignment="1">
      <alignment vertical="center" wrapText="1"/>
    </xf>
    <xf numFmtId="0" fontId="6" fillId="8" borderId="1" xfId="0" applyFont="1" applyFill="1" applyBorder="1" applyAlignment="1">
      <alignment vertical="center" textRotation="90" wrapText="1"/>
    </xf>
    <xf numFmtId="0" fontId="6" fillId="8" borderId="15" xfId="0" applyFont="1" applyFill="1" applyBorder="1" applyAlignment="1">
      <alignment vertical="center" textRotation="90" wrapText="1"/>
    </xf>
    <xf numFmtId="0" fontId="6" fillId="8" borderId="16" xfId="0" applyFont="1" applyFill="1" applyBorder="1" applyAlignment="1">
      <alignment vertical="center" textRotation="90" wrapText="1"/>
    </xf>
    <xf numFmtId="0" fontId="6" fillId="5" borderId="15" xfId="0" applyFont="1" applyFill="1" applyBorder="1" applyAlignment="1">
      <alignment horizontal="center" vertical="center" wrapText="1"/>
    </xf>
    <xf numFmtId="0" fontId="6" fillId="6" borderId="16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6" borderId="15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vertical="center" wrapText="1"/>
    </xf>
    <xf numFmtId="0" fontId="4" fillId="6" borderId="17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vertical="center" textRotation="90" wrapText="1"/>
    </xf>
    <xf numFmtId="0" fontId="19" fillId="0" borderId="0" xfId="0" applyFont="1"/>
    <xf numFmtId="0" fontId="21" fillId="0" borderId="0" xfId="0" applyFont="1" applyAlignment="1">
      <alignment vertical="center"/>
    </xf>
    <xf numFmtId="0" fontId="24" fillId="0" borderId="0" xfId="0" applyFont="1"/>
    <xf numFmtId="0" fontId="25" fillId="0" borderId="0" xfId="0" applyFont="1"/>
    <xf numFmtId="0" fontId="43" fillId="0" borderId="0" xfId="0" applyFont="1" applyAlignment="1">
      <alignment vertical="center"/>
    </xf>
    <xf numFmtId="0" fontId="44" fillId="0" borderId="0" xfId="0" applyFont="1"/>
    <xf numFmtId="0" fontId="45" fillId="0" borderId="0" xfId="0" applyFont="1" applyAlignment="1">
      <alignment vertical="center"/>
    </xf>
    <xf numFmtId="0" fontId="48" fillId="0" borderId="0" xfId="0" applyFont="1"/>
    <xf numFmtId="49" fontId="46" fillId="2" borderId="15" xfId="0" applyNumberFormat="1" applyFont="1" applyFill="1" applyBorder="1" applyAlignment="1">
      <alignment horizontal="center" vertical="center" wrapText="1"/>
    </xf>
    <xf numFmtId="49" fontId="46" fillId="2" borderId="1" xfId="0" applyNumberFormat="1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vertical="center" textRotation="90" wrapText="1"/>
    </xf>
    <xf numFmtId="0" fontId="0" fillId="0" borderId="0" xfId="0" applyAlignment="1">
      <alignment horizontal="right"/>
    </xf>
    <xf numFmtId="0" fontId="12" fillId="5" borderId="6" xfId="0" applyFont="1" applyFill="1" applyBorder="1" applyAlignment="1">
      <alignment horizontal="left" vertical="center" wrapText="1"/>
    </xf>
    <xf numFmtId="0" fontId="10" fillId="0" borderId="0" xfId="0" applyFont="1"/>
    <xf numFmtId="0" fontId="12" fillId="6" borderId="1" xfId="0" applyFont="1" applyFill="1" applyBorder="1" applyAlignment="1">
      <alignment horizontal="center"/>
    </xf>
    <xf numFmtId="0" fontId="10" fillId="0" borderId="0" xfId="0" applyFont="1" applyAlignment="1">
      <alignment horizontal="left"/>
    </xf>
    <xf numFmtId="0" fontId="12" fillId="0" borderId="0" xfId="0" applyFont="1"/>
    <xf numFmtId="0" fontId="50" fillId="0" borderId="0" xfId="0" applyFont="1" applyAlignment="1">
      <alignment horizontal="left" vertical="top" wrapText="1"/>
    </xf>
    <xf numFmtId="0" fontId="51" fillId="0" borderId="0" xfId="0" applyFont="1" applyAlignment="1">
      <alignment horizontal="center" vertical="center" wrapText="1"/>
    </xf>
    <xf numFmtId="0" fontId="50" fillId="0" borderId="0" xfId="0" applyFont="1"/>
    <xf numFmtId="1" fontId="50" fillId="0" borderId="0" xfId="0" applyNumberFormat="1" applyFont="1" applyAlignment="1" applyProtection="1">
      <alignment horizontal="center" vertical="center"/>
      <protection locked="0"/>
    </xf>
    <xf numFmtId="166" fontId="10" fillId="0" borderId="0" xfId="59" applyNumberFormat="1" applyFont="1" applyFill="1" applyAlignment="1" applyProtection="1">
      <alignment horizontal="left" vertical="center" wrapText="1"/>
    </xf>
    <xf numFmtId="166" fontId="10" fillId="0" borderId="0" xfId="59" applyNumberFormat="1" applyFont="1" applyFill="1" applyAlignment="1" applyProtection="1">
      <alignment horizontal="center" vertical="center"/>
    </xf>
    <xf numFmtId="166" fontId="10" fillId="0" borderId="0" xfId="59" applyNumberFormat="1" applyFont="1" applyFill="1" applyAlignment="1" applyProtection="1">
      <alignment horizontal="center" vertical="center" wrapText="1"/>
    </xf>
    <xf numFmtId="166" fontId="10" fillId="0" borderId="0" xfId="59" applyNumberFormat="1" applyFont="1" applyFill="1" applyAlignment="1" applyProtection="1">
      <alignment horizontal="left" vertical="center"/>
    </xf>
    <xf numFmtId="166" fontId="10" fillId="0" borderId="0" xfId="59" applyNumberFormat="1" applyFont="1" applyFill="1" applyAlignment="1" applyProtection="1">
      <alignment horizontal="center"/>
    </xf>
    <xf numFmtId="43" fontId="10" fillId="0" borderId="0" xfId="59" applyFont="1" applyFill="1" applyAlignment="1" applyProtection="1">
      <alignment horizontal="left"/>
    </xf>
    <xf numFmtId="43" fontId="54" fillId="0" borderId="0" xfId="59" applyFont="1" applyFill="1" applyAlignment="1" applyProtection="1">
      <alignment vertical="center"/>
    </xf>
    <xf numFmtId="166" fontId="10" fillId="0" borderId="0" xfId="59" applyNumberFormat="1" applyFont="1" applyFill="1" applyAlignment="1" applyProtection="1">
      <alignment vertical="center" wrapText="1"/>
    </xf>
    <xf numFmtId="43" fontId="50" fillId="0" borderId="0" xfId="59" applyFont="1" applyFill="1" applyAlignment="1" applyProtection="1">
      <alignment vertical="center"/>
    </xf>
    <xf numFmtId="0" fontId="50" fillId="0" borderId="0" xfId="0" applyFont="1" applyAlignment="1">
      <alignment horizontal="left"/>
    </xf>
    <xf numFmtId="0" fontId="51" fillId="0" borderId="0" xfId="0" applyFont="1"/>
    <xf numFmtId="0" fontId="56" fillId="0" borderId="0" xfId="0" applyFont="1" applyAlignment="1">
      <alignment horizontal="left" vertical="center"/>
    </xf>
    <xf numFmtId="166" fontId="56" fillId="0" borderId="0" xfId="59" applyNumberFormat="1" applyFont="1" applyFill="1" applyAlignment="1" applyProtection="1">
      <alignment horizontal="left" vertical="center"/>
    </xf>
    <xf numFmtId="166" fontId="56" fillId="0" borderId="0" xfId="59" applyNumberFormat="1" applyFont="1" applyFill="1" applyAlignment="1" applyProtection="1">
      <alignment horizontal="left"/>
    </xf>
    <xf numFmtId="43" fontId="56" fillId="0" borderId="0" xfId="59" applyFont="1" applyFill="1" applyAlignment="1" applyProtection="1">
      <alignment horizontal="left"/>
    </xf>
    <xf numFmtId="43" fontId="55" fillId="0" borderId="0" xfId="59" applyFont="1" applyFill="1" applyAlignment="1" applyProtection="1">
      <alignment horizontal="left" vertical="center"/>
    </xf>
    <xf numFmtId="0" fontId="51" fillId="0" borderId="0" xfId="0" applyFont="1" applyAlignment="1">
      <alignment horizontal="left"/>
    </xf>
    <xf numFmtId="1" fontId="50" fillId="41" borderId="7" xfId="0" applyNumberFormat="1" applyFont="1" applyFill="1" applyBorder="1" applyAlignment="1" applyProtection="1">
      <alignment horizontal="center" vertical="center" wrapText="1"/>
      <protection locked="0"/>
    </xf>
    <xf numFmtId="0" fontId="50" fillId="41" borderId="7" xfId="0" applyFont="1" applyFill="1" applyBorder="1" applyAlignment="1" applyProtection="1">
      <alignment horizontal="center" vertical="center" wrapText="1"/>
      <protection locked="0"/>
    </xf>
    <xf numFmtId="0" fontId="10" fillId="41" borderId="7" xfId="0" applyFont="1" applyFill="1" applyBorder="1" applyAlignment="1">
      <alignment horizontal="center" vertical="center" wrapText="1"/>
    </xf>
    <xf numFmtId="43" fontId="10" fillId="41" borderId="7" xfId="0" applyNumberFormat="1" applyFont="1" applyFill="1" applyBorder="1" applyAlignment="1">
      <alignment horizontal="center" vertical="center" wrapText="1"/>
    </xf>
    <xf numFmtId="43" fontId="54" fillId="41" borderId="7" xfId="0" applyNumberFormat="1" applyFont="1" applyFill="1" applyBorder="1" applyAlignment="1">
      <alignment horizontal="center" vertical="center" wrapText="1"/>
    </xf>
    <xf numFmtId="43" fontId="10" fillId="41" borderId="1" xfId="0" applyNumberFormat="1" applyFont="1" applyFill="1" applyBorder="1" applyAlignment="1">
      <alignment horizontal="center" vertical="center" wrapText="1"/>
    </xf>
    <xf numFmtId="0" fontId="60" fillId="0" borderId="0" xfId="0" applyFont="1" applyAlignment="1">
      <alignment horizontal="left" wrapText="1"/>
    </xf>
    <xf numFmtId="0" fontId="59" fillId="0" borderId="0" xfId="0" applyFont="1" applyAlignment="1">
      <alignment horizontal="left" wrapText="1"/>
    </xf>
    <xf numFmtId="0" fontId="61" fillId="0" borderId="0" xfId="0" applyFont="1" applyAlignment="1">
      <alignment vertical="top" wrapText="1"/>
    </xf>
    <xf numFmtId="0" fontId="20" fillId="0" borderId="0" xfId="0" applyFont="1"/>
    <xf numFmtId="0" fontId="20" fillId="0" borderId="0" xfId="0" applyFont="1" applyAlignment="1">
      <alignment horizontal="left"/>
    </xf>
    <xf numFmtId="0" fontId="59" fillId="0" borderId="0" xfId="0" applyFont="1" applyAlignment="1">
      <alignment wrapText="1"/>
    </xf>
    <xf numFmtId="0" fontId="19" fillId="0" borderId="0" xfId="0" applyFont="1" applyAlignment="1">
      <alignment horizontal="left"/>
    </xf>
    <xf numFmtId="0" fontId="60" fillId="0" borderId="0" xfId="0" applyFont="1" applyAlignment="1">
      <alignment vertical="center"/>
    </xf>
    <xf numFmtId="0" fontId="62" fillId="0" borderId="0" xfId="0" applyFont="1" applyAlignment="1">
      <alignment vertical="center" wrapText="1"/>
    </xf>
    <xf numFmtId="0" fontId="60" fillId="0" borderId="0" xfId="0" applyFont="1" applyAlignment="1">
      <alignment horizontal="left" vertical="center" wrapText="1"/>
    </xf>
    <xf numFmtId="0" fontId="60" fillId="0" borderId="0" xfId="0" applyFont="1" applyAlignment="1">
      <alignment horizontal="center" vertical="center"/>
    </xf>
    <xf numFmtId="0" fontId="63" fillId="0" borderId="0" xfId="0" applyFont="1" applyAlignment="1">
      <alignment horizontal="left" vertical="center"/>
    </xf>
    <xf numFmtId="0" fontId="44" fillId="0" borderId="0" xfId="0" applyFont="1" applyAlignment="1">
      <alignment horizontal="left"/>
    </xf>
    <xf numFmtId="0" fontId="43" fillId="5" borderId="1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vertical="center" wrapText="1"/>
    </xf>
    <xf numFmtId="0" fontId="9" fillId="5" borderId="27" xfId="0" applyFont="1" applyFill="1" applyBorder="1" applyAlignment="1">
      <alignment vertical="center" wrapText="1"/>
    </xf>
    <xf numFmtId="0" fontId="43" fillId="5" borderId="15" xfId="0" applyFont="1" applyFill="1" applyBorder="1" applyAlignment="1">
      <alignment horizontal="center" vertical="center" wrapText="1"/>
    </xf>
    <xf numFmtId="166" fontId="58" fillId="0" borderId="0" xfId="59" applyNumberFormat="1" applyFont="1" applyFill="1" applyAlignment="1" applyProtection="1">
      <alignment horizontal="left" vertical="center"/>
    </xf>
    <xf numFmtId="0" fontId="71" fillId="0" borderId="0" xfId="0" applyFont="1" applyAlignment="1">
      <alignment vertical="center"/>
    </xf>
    <xf numFmtId="0" fontId="72" fillId="7" borderId="0" xfId="0" applyFont="1" applyFill="1" applyAlignment="1">
      <alignment vertical="center"/>
    </xf>
    <xf numFmtId="0" fontId="12" fillId="7" borderId="0" xfId="0" applyFont="1" applyFill="1"/>
    <xf numFmtId="0" fontId="71" fillId="7" borderId="0" xfId="0" applyFont="1" applyFill="1" applyAlignment="1">
      <alignment vertical="center"/>
    </xf>
    <xf numFmtId="0" fontId="65" fillId="0" borderId="0" xfId="0" applyFont="1" applyAlignment="1">
      <alignment horizontal="left" vertical="top" wrapText="1"/>
    </xf>
    <xf numFmtId="0" fontId="65" fillId="41" borderId="1" xfId="0" applyFont="1" applyFill="1" applyBorder="1" applyAlignment="1">
      <alignment horizontal="center" vertical="center" wrapText="1"/>
    </xf>
    <xf numFmtId="165" fontId="75" fillId="0" borderId="0" xfId="60" applyNumberFormat="1" applyFont="1">
      <alignment horizontal="right" vertical="top"/>
    </xf>
    <xf numFmtId="0" fontId="12" fillId="6" borderId="2" xfId="0" applyFont="1" applyFill="1" applyBorder="1" applyAlignment="1">
      <alignment horizontal="left"/>
    </xf>
    <xf numFmtId="0" fontId="12" fillId="6" borderId="3" xfId="0" applyFont="1" applyFill="1" applyBorder="1" applyAlignment="1">
      <alignment horizontal="center"/>
    </xf>
    <xf numFmtId="0" fontId="65" fillId="41" borderId="32" xfId="0" applyFont="1" applyFill="1" applyBorder="1" applyAlignment="1">
      <alignment horizontal="left" vertical="top" wrapText="1"/>
    </xf>
    <xf numFmtId="0" fontId="76" fillId="41" borderId="0" xfId="0" applyFont="1" applyFill="1" applyAlignment="1">
      <alignment horizontal="left" vertical="top" wrapText="1"/>
    </xf>
    <xf numFmtId="0" fontId="65" fillId="41" borderId="0" xfId="0" applyFont="1" applyFill="1" applyAlignment="1">
      <alignment horizontal="left" vertical="top" wrapText="1"/>
    </xf>
    <xf numFmtId="0" fontId="12" fillId="6" borderId="1" xfId="0" applyFont="1" applyFill="1" applyBorder="1" applyAlignment="1">
      <alignment horizontal="center" wrapText="1"/>
    </xf>
    <xf numFmtId="0" fontId="12" fillId="40" borderId="0" xfId="0" applyFont="1" applyFill="1"/>
    <xf numFmtId="0" fontId="12" fillId="6" borderId="6" xfId="0" applyFont="1" applyFill="1" applyBorder="1" applyAlignment="1">
      <alignment horizontal="center" wrapText="1"/>
    </xf>
    <xf numFmtId="0" fontId="12" fillId="6" borderId="6" xfId="0" applyFont="1" applyFill="1" applyBorder="1" applyAlignment="1">
      <alignment horizontal="center"/>
    </xf>
    <xf numFmtId="0" fontId="12" fillId="6" borderId="2" xfId="0" applyFont="1" applyFill="1" applyBorder="1" applyAlignment="1">
      <alignment horizontal="left" vertical="center" wrapText="1"/>
    </xf>
    <xf numFmtId="0" fontId="12" fillId="6" borderId="3" xfId="0" applyFont="1" applyFill="1" applyBorder="1" applyAlignment="1">
      <alignment horizontal="center" vertical="center"/>
    </xf>
    <xf numFmtId="0" fontId="78" fillId="6" borderId="3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/>
    </xf>
    <xf numFmtId="0" fontId="79" fillId="6" borderId="1" xfId="0" applyFont="1" applyFill="1" applyBorder="1" applyAlignment="1">
      <alignment horizontal="center" vertical="center" wrapText="1"/>
    </xf>
    <xf numFmtId="0" fontId="79" fillId="6" borderId="1" xfId="0" applyFont="1" applyFill="1" applyBorder="1" applyAlignment="1">
      <alignment vertical="center" wrapText="1"/>
    </xf>
    <xf numFmtId="2" fontId="6" fillId="5" borderId="1" xfId="0" applyNumberFormat="1" applyFont="1" applyFill="1" applyBorder="1" applyAlignment="1">
      <alignment horizontal="center" vertical="center" wrapText="1"/>
    </xf>
    <xf numFmtId="2" fontId="6" fillId="6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1" fontId="10" fillId="6" borderId="1" xfId="0" applyNumberFormat="1" applyFont="1" applyFill="1" applyBorder="1" applyAlignment="1">
      <alignment horizontal="center" vertical="center" textRotation="90" wrapText="1"/>
    </xf>
    <xf numFmtId="167" fontId="6" fillId="5" borderId="1" xfId="0" applyNumberFormat="1" applyFont="1" applyFill="1" applyBorder="1" applyAlignment="1">
      <alignment horizontal="center" vertical="center" wrapText="1"/>
    </xf>
    <xf numFmtId="167" fontId="6" fillId="6" borderId="1" xfId="0" applyNumberFormat="1" applyFont="1" applyFill="1" applyBorder="1" applyAlignment="1">
      <alignment horizontal="center" vertical="center" wrapText="1"/>
    </xf>
    <xf numFmtId="167" fontId="6" fillId="5" borderId="8" xfId="0" applyNumberFormat="1" applyFont="1" applyFill="1" applyBorder="1" applyAlignment="1">
      <alignment horizontal="center" vertical="center" wrapText="1"/>
    </xf>
    <xf numFmtId="167" fontId="6" fillId="6" borderId="16" xfId="0" applyNumberFormat="1" applyFont="1" applyFill="1" applyBorder="1" applyAlignment="1">
      <alignment horizontal="center" vertical="center" wrapText="1"/>
    </xf>
    <xf numFmtId="167" fontId="6" fillId="5" borderId="5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vertical="center" wrapText="1"/>
    </xf>
    <xf numFmtId="0" fontId="81" fillId="6" borderId="1" xfId="0" applyFont="1" applyFill="1" applyBorder="1" applyAlignment="1">
      <alignment vertical="center" wrapText="1"/>
    </xf>
    <xf numFmtId="0" fontId="81" fillId="6" borderId="1" xfId="0" applyFont="1" applyFill="1" applyBorder="1" applyAlignment="1">
      <alignment horizontal="center" vertical="center" wrapText="1"/>
    </xf>
    <xf numFmtId="167" fontId="81" fillId="6" borderId="1" xfId="0" applyNumberFormat="1" applyFont="1" applyFill="1" applyBorder="1" applyAlignment="1">
      <alignment horizontal="center" vertical="center" wrapText="1"/>
    </xf>
    <xf numFmtId="2" fontId="6" fillId="5" borderId="8" xfId="0" applyNumberFormat="1" applyFont="1" applyFill="1" applyBorder="1" applyAlignment="1">
      <alignment horizontal="center" vertical="center" wrapText="1"/>
    </xf>
    <xf numFmtId="167" fontId="12" fillId="6" borderId="1" xfId="0" applyNumberFormat="1" applyFont="1" applyFill="1" applyBorder="1" applyAlignment="1">
      <alignment horizontal="center" vertical="center" wrapText="1"/>
    </xf>
    <xf numFmtId="167" fontId="3" fillId="6" borderId="1" xfId="0" applyNumberFormat="1" applyFont="1" applyFill="1" applyBorder="1" applyAlignment="1">
      <alignment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8" xfId="0" applyFill="1" applyBorder="1" applyAlignment="1">
      <alignment horizontal="left" vertic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52" fillId="0" borderId="0" xfId="0" applyFont="1"/>
    <xf numFmtId="0" fontId="43" fillId="5" borderId="12" xfId="0" applyFont="1" applyFill="1" applyBorder="1" applyAlignment="1">
      <alignment horizontal="center" vertical="center" wrapText="1"/>
    </xf>
    <xf numFmtId="0" fontId="43" fillId="5" borderId="15" xfId="0" applyFont="1" applyFill="1" applyBorder="1" applyAlignment="1">
      <alignment horizontal="center" vertical="center" wrapText="1"/>
    </xf>
    <xf numFmtId="0" fontId="43" fillId="5" borderId="13" xfId="0" applyFont="1" applyFill="1" applyBorder="1" applyAlignment="1">
      <alignment horizontal="center" vertical="center" wrapText="1"/>
    </xf>
    <xf numFmtId="0" fontId="43" fillId="5" borderId="1" xfId="0" applyFont="1" applyFill="1" applyBorder="1" applyAlignment="1">
      <alignment horizontal="center" vertical="center" wrapText="1"/>
    </xf>
    <xf numFmtId="0" fontId="43" fillId="5" borderId="14" xfId="0" applyFont="1" applyFill="1" applyBorder="1" applyAlignment="1">
      <alignment horizontal="center" vertical="center" wrapText="1"/>
    </xf>
    <xf numFmtId="0" fontId="43" fillId="5" borderId="16" xfId="0" applyFont="1" applyFill="1" applyBorder="1" applyAlignment="1">
      <alignment horizontal="center" vertical="center" wrapText="1"/>
    </xf>
    <xf numFmtId="49" fontId="68" fillId="2" borderId="12" xfId="0" applyNumberFormat="1" applyFont="1" applyFill="1" applyBorder="1" applyAlignment="1">
      <alignment horizontal="center" vertical="center" wrapText="1"/>
    </xf>
    <xf numFmtId="49" fontId="68" fillId="2" borderId="17" xfId="0" applyNumberFormat="1" applyFont="1" applyFill="1" applyBorder="1" applyAlignment="1">
      <alignment horizontal="center" vertical="center" wrapText="1"/>
    </xf>
    <xf numFmtId="0" fontId="9" fillId="5" borderId="29" xfId="0" applyFont="1" applyFill="1" applyBorder="1" applyAlignment="1">
      <alignment horizontal="center" vertical="center" wrapText="1"/>
    </xf>
    <xf numFmtId="0" fontId="9" fillId="5" borderId="31" xfId="0" applyFont="1" applyFill="1" applyBorder="1" applyAlignment="1">
      <alignment horizontal="center" vertical="center" wrapText="1"/>
    </xf>
    <xf numFmtId="0" fontId="69" fillId="6" borderId="2" xfId="0" applyFont="1" applyFill="1" applyBorder="1" applyAlignment="1">
      <alignment horizontal="center" vertical="center" wrapText="1"/>
    </xf>
    <xf numFmtId="0" fontId="69" fillId="6" borderId="8" xfId="0" applyFont="1" applyFill="1" applyBorder="1" applyAlignment="1">
      <alignment horizontal="center" vertical="center" wrapText="1"/>
    </xf>
    <xf numFmtId="49" fontId="68" fillId="2" borderId="13" xfId="0" applyNumberFormat="1" applyFont="1" applyFill="1" applyBorder="1" applyAlignment="1">
      <alignment horizontal="center" vertical="center" wrapText="1"/>
    </xf>
    <xf numFmtId="49" fontId="68" fillId="2" borderId="7" xfId="0" applyNumberFormat="1" applyFont="1" applyFill="1" applyBorder="1" applyAlignment="1">
      <alignment horizontal="center" vertical="center" wrapText="1"/>
    </xf>
    <xf numFmtId="49" fontId="68" fillId="2" borderId="14" xfId="0" applyNumberFormat="1" applyFont="1" applyFill="1" applyBorder="1" applyAlignment="1">
      <alignment horizontal="center" vertical="center" wrapText="1"/>
    </xf>
    <xf numFmtId="49" fontId="68" fillId="2" borderId="30" xfId="0" applyNumberFormat="1" applyFont="1" applyFill="1" applyBorder="1" applyAlignment="1">
      <alignment horizontal="center" vertical="center" wrapText="1"/>
    </xf>
    <xf numFmtId="49" fontId="68" fillId="2" borderId="28" xfId="0" applyNumberFormat="1" applyFont="1" applyFill="1" applyBorder="1" applyAlignment="1">
      <alignment horizontal="center" vertical="center" wrapText="1"/>
    </xf>
    <xf numFmtId="49" fontId="68" fillId="2" borderId="9" xfId="0" applyNumberFormat="1" applyFont="1" applyFill="1" applyBorder="1" applyAlignment="1">
      <alignment horizontal="center" vertical="center" wrapText="1"/>
    </xf>
    <xf numFmtId="0" fontId="9" fillId="5" borderId="28" xfId="0" applyFont="1" applyFill="1" applyBorder="1" applyAlignment="1">
      <alignment horizontal="center" wrapText="1"/>
    </xf>
    <xf numFmtId="0" fontId="9" fillId="5" borderId="33" xfId="0" applyFont="1" applyFill="1" applyBorder="1" applyAlignment="1">
      <alignment horizontal="center" wrapText="1"/>
    </xf>
    <xf numFmtId="0" fontId="9" fillId="5" borderId="34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/>
    </xf>
    <xf numFmtId="0" fontId="12" fillId="6" borderId="1" xfId="0" applyFont="1" applyFill="1" applyBorder="1" applyAlignment="1">
      <alignment horizontal="center" wrapText="1"/>
    </xf>
    <xf numFmtId="0" fontId="75" fillId="0" borderId="0" xfId="0" applyFont="1" applyAlignment="1">
      <alignment horizontal="left" vertical="top"/>
    </xf>
    <xf numFmtId="0" fontId="65" fillId="41" borderId="1" xfId="0" applyFont="1" applyFill="1" applyBorder="1" applyAlignment="1">
      <alignment horizontal="center" vertical="center" wrapText="1"/>
    </xf>
    <xf numFmtId="0" fontId="65" fillId="41" borderId="32" xfId="0" applyFont="1" applyFill="1" applyBorder="1" applyAlignment="1">
      <alignment horizontal="center" vertical="top" wrapText="1"/>
    </xf>
    <xf numFmtId="0" fontId="65" fillId="41" borderId="0" xfId="0" applyFont="1" applyFill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6" fillId="8" borderId="13" xfId="0" applyFont="1" applyFill="1" applyBorder="1" applyAlignment="1">
      <alignment horizontal="center" vertical="center" wrapText="1"/>
    </xf>
    <xf numFmtId="0" fontId="6" fillId="8" borderId="15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46" fillId="2" borderId="13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46" fillId="2" borderId="12" xfId="0" applyFont="1" applyFill="1" applyBorder="1" applyAlignment="1">
      <alignment horizontal="center" vertical="center" wrapText="1"/>
    </xf>
    <xf numFmtId="0" fontId="4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textRotation="90" wrapText="1"/>
    </xf>
    <xf numFmtId="0" fontId="6" fillId="2" borderId="15" xfId="0" applyFont="1" applyFill="1" applyBorder="1" applyAlignment="1">
      <alignment horizontal="center" vertical="center" textRotation="90" wrapText="1"/>
    </xf>
    <xf numFmtId="0" fontId="6" fillId="2" borderId="13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textRotation="90" wrapText="1"/>
    </xf>
    <xf numFmtId="0" fontId="6" fillId="2" borderId="14" xfId="0" applyFont="1" applyFill="1" applyBorder="1" applyAlignment="1">
      <alignment vertical="center" textRotation="90" wrapText="1"/>
    </xf>
    <xf numFmtId="0" fontId="6" fillId="2" borderId="16" xfId="0" applyFont="1" applyFill="1" applyBorder="1" applyAlignment="1">
      <alignment vertical="center" textRotation="90" wrapText="1"/>
    </xf>
    <xf numFmtId="0" fontId="6" fillId="8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6" fontId="10" fillId="0" borderId="0" xfId="59" applyNumberFormat="1" applyFont="1" applyFill="1" applyAlignment="1" applyProtection="1">
      <alignment horizontal="center" vertical="center" wrapText="1"/>
    </xf>
    <xf numFmtId="0" fontId="66" fillId="0" borderId="0" xfId="0" applyFont="1" applyAlignment="1">
      <alignment horizontal="left" wrapText="1"/>
    </xf>
    <xf numFmtId="0" fontId="44" fillId="0" borderId="0" xfId="0" applyFont="1" applyAlignment="1">
      <alignment horizontal="center"/>
    </xf>
    <xf numFmtId="0" fontId="65" fillId="0" borderId="10" xfId="0" applyFont="1" applyBorder="1" applyAlignment="1">
      <alignment horizontal="left" vertical="center" wrapText="1"/>
    </xf>
    <xf numFmtId="0" fontId="65" fillId="0" borderId="0" xfId="0" applyFont="1" applyAlignment="1">
      <alignment horizontal="left" vertical="center" wrapText="1"/>
    </xf>
    <xf numFmtId="0" fontId="46" fillId="0" borderId="0" xfId="0" applyFont="1" applyAlignment="1">
      <alignment horizontal="left" wrapText="1"/>
    </xf>
    <xf numFmtId="0" fontId="20" fillId="0" borderId="0" xfId="0" applyFont="1" applyAlignment="1">
      <alignment horizontal="center" wrapText="1"/>
    </xf>
    <xf numFmtId="0" fontId="46" fillId="0" borderId="0" xfId="0" applyFont="1" applyAlignment="1">
      <alignment horizontal="center" wrapText="1"/>
    </xf>
    <xf numFmtId="0" fontId="46" fillId="0" borderId="4" xfId="0" applyFont="1" applyBorder="1" applyAlignment="1">
      <alignment horizontal="left" wrapText="1"/>
    </xf>
    <xf numFmtId="0" fontId="66" fillId="0" borderId="0" xfId="0" applyFont="1" applyAlignment="1">
      <alignment horizontal="center" wrapText="1"/>
    </xf>
    <xf numFmtId="0" fontId="46" fillId="0" borderId="4" xfId="0" applyFont="1" applyBorder="1" applyAlignment="1">
      <alignment horizontal="left"/>
    </xf>
    <xf numFmtId="0" fontId="46" fillId="0" borderId="0" xfId="0" applyFont="1" applyAlignment="1">
      <alignment horizontal="left"/>
    </xf>
    <xf numFmtId="0" fontId="46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66" fillId="4" borderId="0" xfId="0" applyFont="1" applyFill="1" applyAlignment="1">
      <alignment horizontal="left" wrapText="1"/>
    </xf>
    <xf numFmtId="0" fontId="59" fillId="0" borderId="0" xfId="0" applyFont="1" applyAlignment="1">
      <alignment horizontal="left" wrapText="1"/>
    </xf>
    <xf numFmtId="0" fontId="19" fillId="0" borderId="0" xfId="0" applyFont="1" applyAlignment="1">
      <alignment horizontal="center"/>
    </xf>
    <xf numFmtId="0" fontId="61" fillId="0" borderId="0" xfId="0" applyFont="1" applyAlignment="1">
      <alignment horizontal="center" vertical="top" wrapText="1"/>
    </xf>
    <xf numFmtId="0" fontId="61" fillId="0" borderId="0" xfId="0" applyFont="1" applyAlignment="1">
      <alignment horizontal="center" wrapText="1"/>
    </xf>
    <xf numFmtId="0" fontId="21" fillId="0" borderId="0" xfId="0" applyFont="1" applyAlignment="1">
      <alignment horizontal="center" vertical="center"/>
    </xf>
    <xf numFmtId="0" fontId="67" fillId="0" borderId="4" xfId="0" applyFont="1" applyBorder="1" applyAlignment="1">
      <alignment horizontal="left" wrapText="1"/>
    </xf>
    <xf numFmtId="0" fontId="67" fillId="0" borderId="0" xfId="0" applyFont="1" applyAlignment="1">
      <alignment horizontal="left" wrapText="1"/>
    </xf>
    <xf numFmtId="0" fontId="60" fillId="0" borderId="0" xfId="0" applyFont="1" applyAlignment="1">
      <alignment horizontal="center" wrapText="1"/>
    </xf>
    <xf numFmtId="0" fontId="69" fillId="0" borderId="0" xfId="0" applyFont="1" applyAlignment="1">
      <alignment wrapText="1"/>
    </xf>
    <xf numFmtId="0" fontId="69" fillId="0" borderId="0" xfId="0" applyFont="1" applyAlignment="1">
      <alignment horizontal="left" wrapText="1"/>
    </xf>
    <xf numFmtId="0" fontId="21" fillId="0" borderId="0" xfId="0" applyFont="1" applyAlignment="1">
      <alignment horizontal="left" vertical="center"/>
    </xf>
    <xf numFmtId="0" fontId="66" fillId="0" borderId="4" xfId="0" applyFont="1" applyBorder="1" applyAlignment="1">
      <alignment horizontal="left" wrapText="1"/>
    </xf>
    <xf numFmtId="0" fontId="67" fillId="0" borderId="4" xfId="0" applyFont="1" applyBorder="1" applyAlignment="1">
      <alignment horizontal="center" wrapText="1"/>
    </xf>
    <xf numFmtId="0" fontId="67" fillId="0" borderId="0" xfId="0" applyFont="1" applyAlignment="1">
      <alignment horizontal="center" wrapText="1"/>
    </xf>
    <xf numFmtId="0" fontId="69" fillId="0" borderId="0" xfId="0" applyFont="1" applyAlignment="1">
      <alignment vertical="top" wrapText="1"/>
    </xf>
    <xf numFmtId="0" fontId="69" fillId="0" borderId="0" xfId="0" applyFont="1" applyAlignment="1">
      <alignment horizontal="left" vertical="top" wrapText="1"/>
    </xf>
    <xf numFmtId="0" fontId="46" fillId="0" borderId="0" xfId="0" applyFont="1" applyAlignment="1">
      <alignment wrapText="1"/>
    </xf>
    <xf numFmtId="168" fontId="3" fillId="6" borderId="1" xfId="0" applyNumberFormat="1" applyFont="1" applyFill="1" applyBorder="1" applyAlignment="1">
      <alignment vertical="center" wrapText="1"/>
    </xf>
    <xf numFmtId="168" fontId="12" fillId="6" borderId="1" xfId="0" applyNumberFormat="1" applyFont="1" applyFill="1" applyBorder="1" applyAlignment="1">
      <alignment horizontal="center" vertical="center" wrapText="1"/>
    </xf>
    <xf numFmtId="0" fontId="65" fillId="6" borderId="0" xfId="0" applyFont="1" applyFill="1" applyAlignment="1">
      <alignment horizontal="left" vertical="top" wrapText="1"/>
    </xf>
    <xf numFmtId="0" fontId="78" fillId="6" borderId="3" xfId="0" applyFont="1" applyFill="1" applyBorder="1" applyAlignment="1">
      <alignment horizontal="left" vertical="center" wrapText="1"/>
    </xf>
    <xf numFmtId="0" fontId="78" fillId="6" borderId="8" xfId="0" applyFont="1" applyFill="1" applyBorder="1" applyAlignment="1">
      <alignment horizontal="left" vertical="center" wrapText="1"/>
    </xf>
    <xf numFmtId="0" fontId="78" fillId="6" borderId="1" xfId="0" applyFont="1" applyFill="1" applyBorder="1" applyAlignment="1">
      <alignment horizontal="left" wrapText="1"/>
    </xf>
  </cellXfs>
  <cellStyles count="91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Accent1 2" xfId="80" xr:uid="{00000000-0005-0000-0000-000018000000}"/>
    <cellStyle name="60% - Accent2 2" xfId="82" xr:uid="{00000000-0005-0000-0000-000019000000}"/>
    <cellStyle name="60% - Accent3 2" xfId="84" xr:uid="{00000000-0005-0000-0000-00001A000000}"/>
    <cellStyle name="60% - Accent4 2" xfId="86" xr:uid="{00000000-0005-0000-0000-00001B000000}"/>
    <cellStyle name="60% - Accent5 2" xfId="88" xr:uid="{00000000-0005-0000-0000-00001C000000}"/>
    <cellStyle name="60% - Accent6 2" xfId="90" xr:uid="{00000000-0005-0000-0000-00001D000000}"/>
    <cellStyle name="60% - Акцент1 2" xfId="23" xr:uid="{00000000-0005-0000-0000-00001E000000}"/>
    <cellStyle name="60% - Акцент2 2" xfId="27" xr:uid="{00000000-0005-0000-0000-00001F000000}"/>
    <cellStyle name="60% - Акцент3 2" xfId="31" xr:uid="{00000000-0005-0000-0000-000020000000}"/>
    <cellStyle name="60% - Акцент4 2" xfId="35" xr:uid="{00000000-0005-0000-0000-000021000000}"/>
    <cellStyle name="60% - Акцент5 2" xfId="39" xr:uid="{00000000-0005-0000-0000-000022000000}"/>
    <cellStyle name="60% - Акцент6 2" xfId="43" xr:uid="{00000000-0005-0000-0000-000023000000}"/>
    <cellStyle name="Accent1 2" xfId="79" xr:uid="{00000000-0005-0000-0000-000024000000}"/>
    <cellStyle name="Accent2 2" xfId="81" xr:uid="{00000000-0005-0000-0000-000025000000}"/>
    <cellStyle name="Accent3 2" xfId="83" xr:uid="{00000000-0005-0000-0000-000026000000}"/>
    <cellStyle name="Accent4 2" xfId="85" xr:uid="{00000000-0005-0000-0000-000027000000}"/>
    <cellStyle name="Accent5 2" xfId="87" xr:uid="{00000000-0005-0000-0000-000028000000}"/>
    <cellStyle name="Accent6 2" xfId="89" xr:uid="{00000000-0005-0000-0000-000029000000}"/>
    <cellStyle name="Bad 2" xfId="69" xr:uid="{00000000-0005-0000-0000-00002A000000}"/>
    <cellStyle name="Calculation 2" xfId="73" xr:uid="{00000000-0005-0000-0000-00002B000000}"/>
    <cellStyle name="Check Cell 2" xfId="75" xr:uid="{00000000-0005-0000-0000-00002C000000}"/>
    <cellStyle name="Comma" xfId="59" builtinId="3"/>
    <cellStyle name="Comma 15" xfId="58" xr:uid="{00000000-0005-0000-0000-00002E000000}"/>
    <cellStyle name="Comma 2 6" xfId="61" xr:uid="{00000000-0005-0000-0000-00002F000000}"/>
    <cellStyle name="Explanatory Text 2" xfId="77" xr:uid="{00000000-0005-0000-0000-000030000000}"/>
    <cellStyle name="Good 2" xfId="68" xr:uid="{00000000-0005-0000-0000-000031000000}"/>
    <cellStyle name="Heading 1 2" xfId="64" xr:uid="{00000000-0005-0000-0000-000032000000}"/>
    <cellStyle name="Heading 2 2" xfId="65" xr:uid="{00000000-0005-0000-0000-000033000000}"/>
    <cellStyle name="Heading 3 2" xfId="66" xr:uid="{00000000-0005-0000-0000-000034000000}"/>
    <cellStyle name="Heading 4 2" xfId="67" xr:uid="{00000000-0005-0000-0000-000035000000}"/>
    <cellStyle name="Input 2" xfId="71" xr:uid="{00000000-0005-0000-0000-000036000000}"/>
    <cellStyle name="Linked Cell 2" xfId="74" xr:uid="{00000000-0005-0000-0000-000037000000}"/>
    <cellStyle name="Neutral 2" xfId="70" xr:uid="{00000000-0005-0000-0000-000038000000}"/>
    <cellStyle name="Normal" xfId="0" builtinId="0"/>
    <cellStyle name="Normal 2" xfId="62" xr:uid="{00000000-0005-0000-0000-00003A000000}"/>
    <cellStyle name="Normal 3" xfId="1" xr:uid="{00000000-0005-0000-0000-00003B000000}"/>
    <cellStyle name="Note" xfId="2" builtinId="10" customBuiltin="1"/>
    <cellStyle name="Note 2" xfId="45" xr:uid="{00000000-0005-0000-0000-00003D000000}"/>
    <cellStyle name="Output 2" xfId="72" xr:uid="{00000000-0005-0000-0000-00003E000000}"/>
    <cellStyle name="SN_241" xfId="44" xr:uid="{00000000-0005-0000-0000-00003F000000}"/>
    <cellStyle name="SN_b" xfId="60" xr:uid="{00000000-0005-0000-0000-000040000000}"/>
    <cellStyle name="Title 2" xfId="63" xr:uid="{00000000-0005-0000-0000-000041000000}"/>
    <cellStyle name="Total 2" xfId="78" xr:uid="{00000000-0005-0000-0000-000042000000}"/>
    <cellStyle name="Warning Text 2" xfId="76" xr:uid="{00000000-0005-0000-0000-000043000000}"/>
    <cellStyle name="Акцент1 2" xfId="20" xr:uid="{00000000-0005-0000-0000-000044000000}"/>
    <cellStyle name="Акцент2 2" xfId="24" xr:uid="{00000000-0005-0000-0000-000045000000}"/>
    <cellStyle name="Акцент3 2" xfId="28" xr:uid="{00000000-0005-0000-0000-000046000000}"/>
    <cellStyle name="Акцент4 2" xfId="32" xr:uid="{00000000-0005-0000-0000-000047000000}"/>
    <cellStyle name="Акцент5 2" xfId="36" xr:uid="{00000000-0005-0000-0000-000048000000}"/>
    <cellStyle name="Акцент6 2" xfId="40" xr:uid="{00000000-0005-0000-0000-000049000000}"/>
    <cellStyle name="Ввод  2" xfId="12" xr:uid="{00000000-0005-0000-0000-00004A000000}"/>
    <cellStyle name="Вывод 2" xfId="13" xr:uid="{00000000-0005-0000-0000-00004B000000}"/>
    <cellStyle name="Вычисление 2" xfId="14" xr:uid="{00000000-0005-0000-0000-00004C000000}"/>
    <cellStyle name="Заголовок 1 2" xfId="5" xr:uid="{00000000-0005-0000-0000-00004D000000}"/>
    <cellStyle name="Заголовок 2 2" xfId="6" xr:uid="{00000000-0005-0000-0000-00004E000000}"/>
    <cellStyle name="Заголовок 3 2" xfId="7" xr:uid="{00000000-0005-0000-0000-00004F000000}"/>
    <cellStyle name="Заголовок 4 2" xfId="8" xr:uid="{00000000-0005-0000-0000-000050000000}"/>
    <cellStyle name="Итог 2" xfId="19" xr:uid="{00000000-0005-0000-0000-000051000000}"/>
    <cellStyle name="Контрольная ячейка 2" xfId="16" xr:uid="{00000000-0005-0000-0000-000052000000}"/>
    <cellStyle name="Название 2" xfId="4" xr:uid="{00000000-0005-0000-0000-000053000000}"/>
    <cellStyle name="Нейтральный 2" xfId="11" xr:uid="{00000000-0005-0000-0000-000054000000}"/>
    <cellStyle name="Обычный 2" xfId="3" xr:uid="{00000000-0005-0000-0000-000055000000}"/>
    <cellStyle name="Плохой 2" xfId="10" xr:uid="{00000000-0005-0000-0000-000056000000}"/>
    <cellStyle name="Пояснение 2" xfId="18" xr:uid="{00000000-0005-0000-0000-000057000000}"/>
    <cellStyle name="Связанная ячейка 2" xfId="15" xr:uid="{00000000-0005-0000-0000-000058000000}"/>
    <cellStyle name="Текст предупреждения 2" xfId="17" xr:uid="{00000000-0005-0000-0000-000059000000}"/>
    <cellStyle name="Хороший 2" xfId="9" xr:uid="{00000000-0005-0000-0000-00005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2"/>
  <sheetViews>
    <sheetView topLeftCell="A7" workbookViewId="0">
      <selection activeCell="B12" sqref="B12:I12"/>
    </sheetView>
  </sheetViews>
  <sheetFormatPr defaultRowHeight="15" x14ac:dyDescent="0.25"/>
  <cols>
    <col min="3" max="3" width="14.7109375" customWidth="1"/>
    <col min="4" max="9" width="15" customWidth="1"/>
  </cols>
  <sheetData>
    <row r="2" spans="1:12" x14ac:dyDescent="0.25">
      <c r="A2" s="1" t="s">
        <v>34</v>
      </c>
    </row>
    <row r="4" spans="1:12" x14ac:dyDescent="0.25">
      <c r="B4" s="144" t="s">
        <v>48</v>
      </c>
      <c r="C4" s="145"/>
      <c r="D4" s="149" t="s">
        <v>193</v>
      </c>
      <c r="E4" s="150"/>
      <c r="F4" s="150"/>
      <c r="G4" s="150"/>
      <c r="H4" s="150"/>
      <c r="I4" s="151"/>
    </row>
    <row r="6" spans="1:12" x14ac:dyDescent="0.25">
      <c r="A6" s="4" t="s">
        <v>0</v>
      </c>
      <c r="B6" s="5"/>
      <c r="C6" s="5"/>
      <c r="D6" s="6"/>
      <c r="E6" s="6"/>
      <c r="F6" s="6"/>
      <c r="G6" s="6"/>
      <c r="H6" s="6"/>
      <c r="I6" s="6"/>
      <c r="J6" s="3"/>
      <c r="K6" s="3"/>
      <c r="L6" s="3"/>
    </row>
    <row r="8" spans="1:12" x14ac:dyDescent="0.25">
      <c r="A8" s="7" t="s">
        <v>49</v>
      </c>
    </row>
    <row r="9" spans="1:12" ht="31.5" customHeight="1" x14ac:dyDescent="0.25">
      <c r="B9" s="146" t="s">
        <v>194</v>
      </c>
      <c r="C9" s="147"/>
      <c r="D9" s="147"/>
      <c r="E9" s="147"/>
      <c r="F9" s="147"/>
      <c r="G9" s="147"/>
      <c r="H9" s="147"/>
      <c r="I9" s="148"/>
    </row>
    <row r="11" spans="1:12" x14ac:dyDescent="0.25">
      <c r="A11" s="7" t="s">
        <v>79</v>
      </c>
    </row>
    <row r="12" spans="1:12" ht="37.5" customHeight="1" x14ac:dyDescent="0.25">
      <c r="B12" s="149"/>
      <c r="C12" s="150"/>
      <c r="D12" s="150"/>
      <c r="E12" s="150"/>
      <c r="F12" s="150"/>
      <c r="G12" s="150"/>
      <c r="H12" s="150"/>
      <c r="I12" s="151"/>
    </row>
    <row r="14" spans="1:12" x14ac:dyDescent="0.25">
      <c r="A14" s="7" t="s">
        <v>80</v>
      </c>
    </row>
    <row r="15" spans="1:12" ht="36.75" customHeight="1" x14ac:dyDescent="0.25">
      <c r="B15" s="149"/>
      <c r="C15" s="150"/>
      <c r="D15" s="150"/>
      <c r="E15" s="150"/>
      <c r="F15" s="150"/>
      <c r="G15" s="150"/>
      <c r="H15" s="150"/>
      <c r="I15" s="151"/>
    </row>
    <row r="17" spans="1:9" x14ac:dyDescent="0.25">
      <c r="A17" s="7" t="s">
        <v>158</v>
      </c>
    </row>
    <row r="18" spans="1:9" ht="30.75" customHeight="1" x14ac:dyDescent="0.25">
      <c r="B18" s="149"/>
      <c r="C18" s="150"/>
      <c r="D18" s="150"/>
      <c r="E18" s="150"/>
      <c r="F18" s="150"/>
      <c r="G18" s="150"/>
      <c r="H18" s="150"/>
      <c r="I18" s="151"/>
    </row>
    <row r="22" spans="1:9" x14ac:dyDescent="0.25">
      <c r="B22" s="56" t="s">
        <v>191</v>
      </c>
    </row>
  </sheetData>
  <mergeCells count="6">
    <mergeCell ref="B4:C4"/>
    <mergeCell ref="B9:I9"/>
    <mergeCell ref="B12:I12"/>
    <mergeCell ref="B15:I15"/>
    <mergeCell ref="B18:I18"/>
    <mergeCell ref="D4:I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89"/>
  <sheetViews>
    <sheetView topLeftCell="A61" workbookViewId="0">
      <selection activeCell="A43" sqref="A43:H43"/>
    </sheetView>
  </sheetViews>
  <sheetFormatPr defaultRowHeight="15" x14ac:dyDescent="0.25"/>
  <cols>
    <col min="1" max="5" width="9.140625" style="40"/>
    <col min="6" max="6" width="16.140625" style="40" customWidth="1"/>
    <col min="7" max="7" width="26.28515625" style="40" customWidth="1"/>
    <col min="8" max="8" width="59.42578125" style="40" customWidth="1"/>
    <col min="9" max="9" width="7.7109375" style="40" customWidth="1"/>
    <col min="10" max="16384" width="9.140625" style="40"/>
  </cols>
  <sheetData>
    <row r="1" spans="1:12" ht="21.75" customHeight="1" x14ac:dyDescent="0.25">
      <c r="A1" s="225" t="s">
        <v>29</v>
      </c>
      <c r="B1" s="225"/>
      <c r="C1" s="225"/>
      <c r="D1" s="225"/>
      <c r="E1" s="225"/>
      <c r="F1" s="225"/>
      <c r="G1" s="225"/>
      <c r="H1" s="225"/>
    </row>
    <row r="2" spans="1:12" ht="21.75" customHeight="1" x14ac:dyDescent="0.25">
      <c r="A2" s="231" t="s">
        <v>41</v>
      </c>
      <c r="B2" s="231"/>
      <c r="C2" s="231"/>
      <c r="D2" s="231"/>
      <c r="E2" s="231"/>
      <c r="F2" s="231"/>
      <c r="G2" s="231"/>
      <c r="H2" s="231"/>
    </row>
    <row r="3" spans="1:12" ht="15" customHeight="1" x14ac:dyDescent="0.25">
      <c r="A3" s="225"/>
      <c r="B3" s="225"/>
      <c r="C3" s="225"/>
      <c r="D3" s="225"/>
      <c r="E3" s="225"/>
      <c r="F3" s="225"/>
      <c r="G3" s="225"/>
      <c r="H3" s="225"/>
    </row>
    <row r="4" spans="1:12" x14ac:dyDescent="0.25">
      <c r="A4" s="207" t="s">
        <v>161</v>
      </c>
      <c r="B4" s="207"/>
      <c r="C4" s="207"/>
      <c r="D4" s="207"/>
      <c r="E4" s="207"/>
      <c r="F4" s="207"/>
      <c r="G4" s="207"/>
      <c r="H4" s="207"/>
    </row>
    <row r="5" spans="1:12" x14ac:dyDescent="0.25">
      <c r="A5" s="208"/>
      <c r="B5" s="208"/>
      <c r="C5" s="208"/>
      <c r="D5" s="208"/>
      <c r="E5" s="208"/>
      <c r="F5" s="208"/>
      <c r="G5" s="208"/>
      <c r="H5" s="208"/>
    </row>
    <row r="6" spans="1:12" x14ac:dyDescent="0.25">
      <c r="A6" s="226" t="s">
        <v>42</v>
      </c>
      <c r="B6" s="227"/>
      <c r="C6" s="227"/>
      <c r="D6" s="227"/>
      <c r="E6" s="227"/>
      <c r="F6" s="227"/>
      <c r="G6" s="227"/>
      <c r="H6" s="227"/>
    </row>
    <row r="7" spans="1:12" x14ac:dyDescent="0.25">
      <c r="A7" s="233"/>
      <c r="B7" s="234"/>
      <c r="C7" s="234"/>
      <c r="D7" s="234"/>
      <c r="E7" s="234"/>
      <c r="F7" s="234"/>
      <c r="G7" s="234"/>
      <c r="H7" s="234"/>
    </row>
    <row r="8" spans="1:12" ht="18" customHeight="1" x14ac:dyDescent="0.25">
      <c r="A8" s="232" t="s">
        <v>0</v>
      </c>
      <c r="B8" s="207"/>
      <c r="C8" s="207"/>
      <c r="D8" s="207"/>
      <c r="E8" s="207"/>
      <c r="F8" s="207"/>
      <c r="G8" s="207"/>
      <c r="H8" s="207"/>
    </row>
    <row r="9" spans="1:12" ht="30.75" customHeight="1" x14ac:dyDescent="0.25">
      <c r="A9" s="226" t="s">
        <v>50</v>
      </c>
      <c r="B9" s="227"/>
      <c r="C9" s="227"/>
      <c r="D9" s="227"/>
      <c r="E9" s="227"/>
      <c r="F9" s="227"/>
      <c r="G9" s="227"/>
      <c r="H9" s="227"/>
    </row>
    <row r="10" spans="1:12" ht="42" customHeight="1" x14ac:dyDescent="0.25">
      <c r="A10" s="226" t="s">
        <v>51</v>
      </c>
      <c r="B10" s="227"/>
      <c r="C10" s="227"/>
      <c r="D10" s="227"/>
      <c r="E10" s="227"/>
      <c r="F10" s="227"/>
      <c r="G10" s="227"/>
      <c r="H10" s="227"/>
    </row>
    <row r="11" spans="1:12" ht="28.5" customHeight="1" x14ac:dyDescent="0.25">
      <c r="A11" s="227" t="s">
        <v>52</v>
      </c>
      <c r="B11" s="227"/>
      <c r="C11" s="227"/>
      <c r="D11" s="227"/>
      <c r="E11" s="227"/>
      <c r="F11" s="227"/>
      <c r="G11" s="227"/>
      <c r="H11" s="227"/>
    </row>
    <row r="12" spans="1:12" ht="33" customHeight="1" x14ac:dyDescent="0.25">
      <c r="A12" s="227" t="s">
        <v>162</v>
      </c>
      <c r="B12" s="227"/>
      <c r="C12" s="227"/>
      <c r="D12" s="227"/>
      <c r="E12" s="227"/>
      <c r="F12" s="227"/>
      <c r="G12" s="227"/>
      <c r="H12" s="227"/>
      <c r="I12" s="84"/>
      <c r="J12" s="84"/>
      <c r="K12" s="84"/>
      <c r="L12" s="84"/>
    </row>
    <row r="13" spans="1:12" ht="19.5" customHeight="1" x14ac:dyDescent="0.25">
      <c r="A13" s="228"/>
      <c r="B13" s="228"/>
      <c r="C13" s="228"/>
      <c r="D13" s="228"/>
      <c r="E13" s="228"/>
      <c r="F13" s="228"/>
      <c r="G13" s="228"/>
      <c r="H13" s="228"/>
      <c r="I13" s="84"/>
      <c r="J13" s="84"/>
      <c r="K13" s="84"/>
      <c r="L13" s="84"/>
    </row>
    <row r="14" spans="1:12" ht="16.5" customHeight="1" x14ac:dyDescent="0.25">
      <c r="A14" s="207" t="s">
        <v>1</v>
      </c>
      <c r="B14" s="207"/>
      <c r="C14" s="207"/>
      <c r="D14" s="207"/>
      <c r="E14" s="207"/>
      <c r="F14" s="207"/>
      <c r="G14" s="207"/>
      <c r="H14" s="207"/>
      <c r="I14" s="84"/>
      <c r="J14" s="84"/>
      <c r="K14" s="84"/>
      <c r="L14" s="84"/>
    </row>
    <row r="15" spans="1:12" ht="15.75" customHeight="1" x14ac:dyDescent="0.25">
      <c r="A15" s="222"/>
      <c r="B15" s="222"/>
      <c r="C15" s="222"/>
      <c r="D15" s="222"/>
      <c r="E15" s="222"/>
      <c r="F15" s="222"/>
      <c r="G15" s="222"/>
      <c r="H15" s="222"/>
    </row>
    <row r="16" spans="1:12" ht="15.75" customHeight="1" x14ac:dyDescent="0.25">
      <c r="A16" s="229" t="s">
        <v>175</v>
      </c>
      <c r="B16" s="229"/>
      <c r="C16" s="229"/>
      <c r="D16" s="229"/>
      <c r="E16" s="229"/>
      <c r="F16" s="229"/>
      <c r="G16" s="229"/>
      <c r="H16" s="229"/>
    </row>
    <row r="17" spans="1:9" ht="25.5" customHeight="1" x14ac:dyDescent="0.25">
      <c r="A17" s="229" t="s">
        <v>53</v>
      </c>
      <c r="B17" s="229"/>
      <c r="C17" s="229"/>
      <c r="D17" s="229"/>
      <c r="E17" s="229"/>
      <c r="F17" s="229"/>
      <c r="G17" s="229"/>
      <c r="H17" s="229"/>
    </row>
    <row r="18" spans="1:9" ht="17.25" customHeight="1" x14ac:dyDescent="0.25">
      <c r="A18" s="229" t="s">
        <v>168</v>
      </c>
      <c r="B18" s="229"/>
      <c r="C18" s="229"/>
      <c r="D18" s="229"/>
      <c r="E18" s="229"/>
      <c r="F18" s="229"/>
      <c r="G18" s="229"/>
      <c r="H18" s="229"/>
    </row>
    <row r="19" spans="1:9" ht="17.25" customHeight="1" x14ac:dyDescent="0.25">
      <c r="A19" s="230" t="s">
        <v>179</v>
      </c>
      <c r="B19" s="230"/>
      <c r="C19" s="230"/>
      <c r="D19" s="230"/>
      <c r="E19" s="230"/>
      <c r="F19" s="230"/>
      <c r="G19" s="230"/>
      <c r="H19" s="230"/>
    </row>
    <row r="20" spans="1:9" ht="41.25" customHeight="1" x14ac:dyDescent="0.25">
      <c r="A20" s="229" t="s">
        <v>178</v>
      </c>
      <c r="B20" s="229"/>
      <c r="C20" s="229"/>
      <c r="D20" s="229"/>
      <c r="E20" s="229"/>
      <c r="F20" s="229"/>
      <c r="G20" s="229"/>
      <c r="H20" s="229"/>
    </row>
    <row r="21" spans="1:9" ht="10.5" customHeight="1" x14ac:dyDescent="0.25">
      <c r="A21" s="224"/>
      <c r="B21" s="224"/>
      <c r="C21" s="224"/>
      <c r="D21" s="224"/>
      <c r="E21" s="224"/>
      <c r="F21" s="224"/>
      <c r="G21" s="224"/>
      <c r="H21" s="224"/>
    </row>
    <row r="22" spans="1:9" x14ac:dyDescent="0.25">
      <c r="A22" s="207" t="s">
        <v>43</v>
      </c>
      <c r="B22" s="207"/>
      <c r="C22" s="207"/>
      <c r="D22" s="207"/>
      <c r="E22" s="207"/>
      <c r="F22" s="207"/>
      <c r="G22" s="207"/>
      <c r="H22" s="207"/>
      <c r="I22" s="85"/>
    </row>
    <row r="23" spans="1:9" ht="12" customHeight="1" x14ac:dyDescent="0.25">
      <c r="A23" s="208"/>
      <c r="B23" s="208"/>
      <c r="C23" s="208"/>
      <c r="D23" s="208"/>
      <c r="E23" s="208"/>
      <c r="F23" s="208"/>
      <c r="G23" s="208"/>
      <c r="H23" s="208"/>
      <c r="I23" s="86"/>
    </row>
    <row r="24" spans="1:9" ht="12" customHeight="1" x14ac:dyDescent="0.25">
      <c r="A24" s="236" t="s">
        <v>54</v>
      </c>
      <c r="B24" s="236"/>
      <c r="C24" s="236"/>
      <c r="D24" s="236"/>
      <c r="E24" s="236"/>
      <c r="F24" s="236"/>
      <c r="G24" s="236"/>
      <c r="H24" s="236"/>
      <c r="I24" s="86"/>
    </row>
    <row r="25" spans="1:9" ht="12" customHeight="1" x14ac:dyDescent="0.25">
      <c r="A25" s="236" t="s">
        <v>55</v>
      </c>
      <c r="B25" s="236"/>
      <c r="C25" s="236"/>
      <c r="D25" s="236"/>
      <c r="E25" s="236"/>
      <c r="F25" s="236"/>
      <c r="G25" s="236"/>
      <c r="H25" s="236"/>
      <c r="I25" s="86"/>
    </row>
    <row r="26" spans="1:9" ht="12" customHeight="1" x14ac:dyDescent="0.25">
      <c r="A26" s="236" t="s">
        <v>56</v>
      </c>
      <c r="B26" s="236"/>
      <c r="C26" s="236"/>
      <c r="D26" s="236"/>
      <c r="E26" s="236"/>
      <c r="F26" s="236"/>
      <c r="G26" s="236"/>
      <c r="H26" s="236"/>
      <c r="I26" s="86"/>
    </row>
    <row r="27" spans="1:9" ht="15" customHeight="1" x14ac:dyDescent="0.25">
      <c r="A27" s="236" t="s">
        <v>57</v>
      </c>
      <c r="B27" s="236"/>
      <c r="C27" s="236"/>
      <c r="D27" s="236"/>
      <c r="E27" s="236"/>
      <c r="F27" s="236"/>
      <c r="G27" s="236"/>
      <c r="H27" s="236"/>
      <c r="I27" s="86"/>
    </row>
    <row r="28" spans="1:9" ht="30.75" customHeight="1" x14ac:dyDescent="0.25">
      <c r="A28" s="236" t="s">
        <v>58</v>
      </c>
      <c r="B28" s="236"/>
      <c r="C28" s="236"/>
      <c r="D28" s="236"/>
      <c r="E28" s="236"/>
      <c r="F28" s="236"/>
      <c r="G28" s="236"/>
      <c r="H28" s="236"/>
      <c r="I28" s="86"/>
    </row>
    <row r="29" spans="1:9" ht="15" customHeight="1" x14ac:dyDescent="0.25">
      <c r="A29" s="236" t="s">
        <v>59</v>
      </c>
      <c r="B29" s="236"/>
      <c r="C29" s="236"/>
      <c r="D29" s="236"/>
      <c r="E29" s="236"/>
      <c r="F29" s="236"/>
      <c r="G29" s="236"/>
      <c r="H29" s="236"/>
      <c r="I29" s="86"/>
    </row>
    <row r="30" spans="1:9" ht="25.5" customHeight="1" x14ac:dyDescent="0.25">
      <c r="A30" s="236" t="s">
        <v>60</v>
      </c>
      <c r="B30" s="236"/>
      <c r="C30" s="236"/>
      <c r="D30" s="236"/>
      <c r="E30" s="236"/>
      <c r="F30" s="236"/>
      <c r="G30" s="236"/>
      <c r="H30" s="236"/>
      <c r="I30" s="86"/>
    </row>
    <row r="31" spans="1:9" ht="15.75" customHeight="1" x14ac:dyDescent="0.25">
      <c r="A31" s="236" t="s">
        <v>61</v>
      </c>
      <c r="B31" s="236"/>
      <c r="C31" s="236"/>
      <c r="D31" s="236"/>
      <c r="E31" s="236"/>
      <c r="F31" s="236"/>
      <c r="G31" s="236"/>
      <c r="H31" s="236"/>
      <c r="I31" s="86"/>
    </row>
    <row r="32" spans="1:9" ht="42" customHeight="1" x14ac:dyDescent="0.25">
      <c r="A32" s="236" t="s">
        <v>62</v>
      </c>
      <c r="B32" s="236"/>
      <c r="C32" s="236"/>
      <c r="D32" s="236"/>
      <c r="E32" s="236"/>
      <c r="F32" s="236"/>
      <c r="G32" s="236"/>
      <c r="H32" s="236"/>
      <c r="I32" s="86"/>
    </row>
    <row r="33" spans="1:18" ht="57.75" customHeight="1" x14ac:dyDescent="0.25">
      <c r="A33" s="236" t="s">
        <v>63</v>
      </c>
      <c r="B33" s="236"/>
      <c r="C33" s="236"/>
      <c r="D33" s="236"/>
      <c r="E33" s="236"/>
      <c r="F33" s="236"/>
      <c r="G33" s="236"/>
      <c r="H33" s="236"/>
      <c r="I33" s="86"/>
    </row>
    <row r="34" spans="1:18" ht="15.75" customHeight="1" x14ac:dyDescent="0.25">
      <c r="A34" s="223"/>
      <c r="B34" s="223"/>
      <c r="C34" s="223"/>
      <c r="D34" s="223"/>
      <c r="E34" s="223"/>
      <c r="F34" s="223"/>
      <c r="G34" s="223"/>
      <c r="H34" s="223"/>
      <c r="I34" s="86"/>
    </row>
    <row r="35" spans="1:18" x14ac:dyDescent="0.25">
      <c r="A35" s="207" t="s">
        <v>44</v>
      </c>
      <c r="B35" s="207"/>
      <c r="C35" s="207"/>
      <c r="D35" s="207"/>
      <c r="E35" s="207"/>
      <c r="F35" s="207"/>
      <c r="G35" s="207"/>
      <c r="H35" s="207"/>
    </row>
    <row r="36" spans="1:18" x14ac:dyDescent="0.25">
      <c r="A36" s="222"/>
      <c r="B36" s="222"/>
      <c r="C36" s="222"/>
      <c r="D36" s="222"/>
      <c r="E36" s="222"/>
      <c r="F36" s="222"/>
      <c r="G36" s="222"/>
      <c r="H36" s="222"/>
    </row>
    <row r="37" spans="1:18" ht="21" customHeight="1" x14ac:dyDescent="0.25">
      <c r="A37" s="235" t="s">
        <v>64</v>
      </c>
      <c r="B37" s="235"/>
      <c r="C37" s="235"/>
      <c r="D37" s="235"/>
      <c r="E37" s="235"/>
      <c r="F37" s="235"/>
      <c r="G37" s="235"/>
      <c r="H37" s="235"/>
    </row>
    <row r="38" spans="1:18" ht="15.75" customHeight="1" x14ac:dyDescent="0.25">
      <c r="A38" s="207" t="s">
        <v>45</v>
      </c>
      <c r="B38" s="207"/>
      <c r="C38" s="207"/>
      <c r="D38" s="207"/>
      <c r="E38" s="207"/>
      <c r="F38" s="207"/>
      <c r="G38" s="207"/>
      <c r="H38" s="207"/>
    </row>
    <row r="39" spans="1:18" ht="29.25" customHeight="1" x14ac:dyDescent="0.25">
      <c r="A39" s="235" t="s">
        <v>65</v>
      </c>
      <c r="B39" s="235"/>
      <c r="C39" s="235"/>
      <c r="D39" s="235"/>
      <c r="E39" s="235"/>
      <c r="F39" s="235"/>
      <c r="G39" s="235"/>
      <c r="H39" s="235"/>
    </row>
    <row r="40" spans="1:18" ht="27" customHeight="1" x14ac:dyDescent="0.25">
      <c r="A40" s="235" t="s">
        <v>180</v>
      </c>
      <c r="B40" s="235"/>
      <c r="C40" s="235"/>
      <c r="D40" s="235"/>
      <c r="E40" s="235"/>
      <c r="F40" s="235"/>
      <c r="G40" s="235"/>
      <c r="H40" s="235"/>
    </row>
    <row r="41" spans="1:18" ht="48" customHeight="1" x14ac:dyDescent="0.25">
      <c r="A41" s="235" t="s">
        <v>66</v>
      </c>
      <c r="B41" s="235"/>
      <c r="C41" s="235"/>
      <c r="D41" s="235"/>
      <c r="E41" s="235"/>
      <c r="F41" s="235"/>
      <c r="G41" s="235"/>
      <c r="H41" s="235"/>
    </row>
    <row r="42" spans="1:18" ht="60.75" customHeight="1" x14ac:dyDescent="0.25">
      <c r="A42" s="235" t="s">
        <v>67</v>
      </c>
      <c r="B42" s="235"/>
      <c r="C42" s="235"/>
      <c r="D42" s="235"/>
      <c r="E42" s="235"/>
      <c r="F42" s="235"/>
      <c r="G42" s="235"/>
      <c r="H42" s="235"/>
    </row>
    <row r="43" spans="1:18" ht="80.25" customHeight="1" x14ac:dyDescent="0.25">
      <c r="A43" s="235" t="s">
        <v>68</v>
      </c>
      <c r="B43" s="235"/>
      <c r="C43" s="235"/>
      <c r="D43" s="235"/>
      <c r="E43" s="235"/>
      <c r="F43" s="235"/>
      <c r="G43" s="235"/>
      <c r="H43" s="235"/>
    </row>
    <row r="44" spans="1:18" ht="15.75" customHeight="1" x14ac:dyDescent="0.25">
      <c r="A44" s="223"/>
      <c r="B44" s="223"/>
      <c r="C44" s="223"/>
      <c r="D44" s="223"/>
      <c r="E44" s="223"/>
      <c r="F44" s="223"/>
      <c r="G44" s="223"/>
      <c r="H44" s="223"/>
    </row>
    <row r="45" spans="1:18" ht="29.25" customHeight="1" x14ac:dyDescent="0.25">
      <c r="A45" s="207" t="s">
        <v>35</v>
      </c>
      <c r="B45" s="207"/>
      <c r="C45" s="207"/>
      <c r="D45" s="207"/>
      <c r="E45" s="207"/>
      <c r="F45" s="207"/>
      <c r="G45" s="207"/>
      <c r="H45" s="207"/>
    </row>
    <row r="46" spans="1:18" x14ac:dyDescent="0.25">
      <c r="A46" s="216" t="s">
        <v>119</v>
      </c>
      <c r="B46" s="217"/>
      <c r="C46" s="217"/>
      <c r="D46" s="217"/>
      <c r="E46" s="217"/>
      <c r="F46" s="217"/>
      <c r="G46" s="217"/>
      <c r="H46" s="217"/>
      <c r="I46" s="87"/>
      <c r="J46" s="87"/>
      <c r="K46" s="87"/>
      <c r="L46" s="87"/>
      <c r="M46" s="87"/>
      <c r="N46" s="87"/>
      <c r="O46" s="87"/>
      <c r="P46" s="87"/>
      <c r="Q46" s="87"/>
      <c r="R46" s="87"/>
    </row>
    <row r="47" spans="1:18" ht="22.5" customHeight="1" x14ac:dyDescent="0.25">
      <c r="A47" s="216" t="s">
        <v>69</v>
      </c>
      <c r="B47" s="217"/>
      <c r="C47" s="217"/>
      <c r="D47" s="217"/>
      <c r="E47" s="217"/>
      <c r="F47" s="217"/>
      <c r="G47" s="217"/>
      <c r="H47" s="217"/>
      <c r="I47" s="87"/>
      <c r="J47" s="87"/>
      <c r="K47" s="87"/>
      <c r="L47" s="87"/>
      <c r="M47" s="87"/>
      <c r="N47" s="87"/>
      <c r="O47" s="87"/>
      <c r="P47" s="87"/>
      <c r="Q47" s="87"/>
      <c r="R47" s="87"/>
    </row>
    <row r="48" spans="1:18" x14ac:dyDescent="0.25">
      <c r="A48" s="219"/>
      <c r="B48" s="219"/>
      <c r="C48" s="219"/>
      <c r="D48" s="219"/>
      <c r="E48" s="219"/>
      <c r="F48" s="219"/>
      <c r="G48" s="219"/>
      <c r="H48" s="219"/>
      <c r="I48" s="88"/>
      <c r="J48" s="88"/>
      <c r="K48" s="87"/>
      <c r="L48" s="87"/>
      <c r="M48" s="87"/>
      <c r="N48" s="87"/>
      <c r="O48" s="87"/>
      <c r="P48" s="87"/>
      <c r="Q48" s="87"/>
      <c r="R48" s="87"/>
    </row>
    <row r="49" spans="1:18" ht="15" customHeight="1" x14ac:dyDescent="0.25">
      <c r="A49" s="207" t="s">
        <v>37</v>
      </c>
      <c r="B49" s="207"/>
      <c r="C49" s="207"/>
      <c r="D49" s="207"/>
      <c r="E49" s="207"/>
      <c r="F49" s="207"/>
      <c r="G49" s="207"/>
      <c r="H49" s="207"/>
      <c r="I49" s="89"/>
      <c r="J49" s="89"/>
      <c r="K49" s="89"/>
      <c r="L49" s="89"/>
      <c r="M49" s="89"/>
      <c r="N49" s="89"/>
      <c r="O49" s="89"/>
      <c r="P49" s="89"/>
      <c r="Q49" s="221"/>
      <c r="R49" s="221"/>
    </row>
    <row r="50" spans="1:18" x14ac:dyDescent="0.25">
      <c r="A50" s="208"/>
      <c r="B50" s="208"/>
      <c r="C50" s="208"/>
      <c r="D50" s="208"/>
      <c r="E50" s="208"/>
      <c r="F50" s="208"/>
      <c r="G50" s="208"/>
      <c r="H50" s="208"/>
      <c r="I50" s="90"/>
      <c r="J50" s="90"/>
      <c r="K50" s="90"/>
      <c r="L50" s="90"/>
      <c r="M50" s="90"/>
      <c r="N50" s="90"/>
      <c r="O50" s="90"/>
      <c r="P50" s="90"/>
      <c r="Q50" s="90"/>
      <c r="R50" s="90"/>
    </row>
    <row r="51" spans="1:18" x14ac:dyDescent="0.25">
      <c r="A51" s="216" t="s">
        <v>70</v>
      </c>
      <c r="B51" s="217"/>
      <c r="C51" s="217"/>
      <c r="D51" s="217"/>
      <c r="E51" s="217"/>
      <c r="F51" s="217"/>
      <c r="G51" s="217"/>
      <c r="H51" s="217"/>
      <c r="I51" s="90"/>
      <c r="J51" s="90"/>
      <c r="K51" s="90"/>
      <c r="L51" s="90"/>
      <c r="M51" s="90"/>
      <c r="N51" s="90"/>
      <c r="O51" s="90"/>
      <c r="P51" s="90"/>
      <c r="Q51" s="90"/>
      <c r="R51" s="90"/>
    </row>
    <row r="52" spans="1:18" x14ac:dyDescent="0.25">
      <c r="A52" s="219"/>
      <c r="B52" s="219"/>
      <c r="C52" s="219"/>
      <c r="D52" s="219"/>
      <c r="E52" s="219"/>
      <c r="F52" s="219"/>
      <c r="G52" s="219"/>
      <c r="H52" s="219"/>
      <c r="I52" s="90"/>
      <c r="J52" s="90"/>
      <c r="K52" s="90"/>
      <c r="L52" s="90"/>
      <c r="M52" s="90"/>
      <c r="N52" s="90"/>
      <c r="O52" s="90"/>
      <c r="P52" s="90"/>
      <c r="Q52" s="90"/>
      <c r="R52" s="90"/>
    </row>
    <row r="53" spans="1:18" s="45" customFormat="1" x14ac:dyDescent="0.25">
      <c r="A53" s="207" t="s">
        <v>36</v>
      </c>
      <c r="B53" s="207"/>
      <c r="C53" s="207"/>
      <c r="D53" s="207"/>
      <c r="E53" s="207"/>
      <c r="F53" s="207"/>
      <c r="G53" s="207"/>
      <c r="H53" s="207"/>
      <c r="I53" s="96"/>
      <c r="J53" s="96"/>
      <c r="K53" s="96"/>
      <c r="L53" s="96"/>
      <c r="M53" s="96"/>
      <c r="N53" s="96"/>
      <c r="O53" s="96"/>
      <c r="P53" s="96"/>
      <c r="Q53" s="96"/>
      <c r="R53" s="96"/>
    </row>
    <row r="54" spans="1:18" s="45" customFormat="1" x14ac:dyDescent="0.25">
      <c r="A54" s="215"/>
      <c r="B54" s="215"/>
      <c r="C54" s="215"/>
      <c r="D54" s="215"/>
      <c r="E54" s="215"/>
      <c r="F54" s="215"/>
      <c r="G54" s="215"/>
      <c r="H54" s="215"/>
      <c r="I54" s="96"/>
      <c r="J54" s="96"/>
      <c r="K54" s="96"/>
      <c r="L54" s="96"/>
      <c r="M54" s="96"/>
      <c r="N54" s="96"/>
      <c r="O54" s="96"/>
      <c r="P54" s="96"/>
      <c r="Q54" s="96"/>
      <c r="R54" s="96"/>
    </row>
    <row r="55" spans="1:18" s="45" customFormat="1" ht="15" customHeight="1" x14ac:dyDescent="0.25">
      <c r="A55" s="216" t="s">
        <v>71</v>
      </c>
      <c r="B55" s="217"/>
      <c r="C55" s="217"/>
      <c r="D55" s="217"/>
      <c r="E55" s="217"/>
      <c r="F55" s="217"/>
      <c r="G55" s="217"/>
      <c r="H55" s="217"/>
      <c r="I55" s="96"/>
      <c r="J55" s="96"/>
      <c r="K55" s="96"/>
      <c r="L55" s="96"/>
      <c r="M55" s="96"/>
      <c r="N55" s="96"/>
      <c r="O55" s="96"/>
      <c r="P55" s="96"/>
      <c r="Q55" s="96"/>
      <c r="R55" s="96"/>
    </row>
    <row r="56" spans="1:18" s="45" customFormat="1" x14ac:dyDescent="0.25">
      <c r="A56" s="215"/>
      <c r="B56" s="215"/>
      <c r="C56" s="215"/>
      <c r="D56" s="215"/>
      <c r="E56" s="215"/>
      <c r="F56" s="215"/>
      <c r="G56" s="215"/>
      <c r="H56" s="215"/>
      <c r="I56" s="96"/>
      <c r="J56" s="96"/>
      <c r="K56" s="96"/>
      <c r="L56" s="96"/>
      <c r="M56" s="96"/>
      <c r="N56" s="96"/>
      <c r="O56" s="96"/>
      <c r="P56" s="96"/>
      <c r="Q56" s="96"/>
      <c r="R56" s="96"/>
    </row>
    <row r="57" spans="1:18" s="45" customFormat="1" ht="29.25" customHeight="1" x14ac:dyDescent="0.25">
      <c r="A57" s="220" t="s">
        <v>95</v>
      </c>
      <c r="B57" s="220"/>
      <c r="C57" s="220"/>
      <c r="D57" s="220"/>
      <c r="E57" s="220"/>
      <c r="F57" s="220"/>
      <c r="G57" s="220"/>
      <c r="H57" s="220"/>
      <c r="I57" s="96"/>
      <c r="J57" s="96"/>
      <c r="K57" s="96"/>
      <c r="L57" s="96"/>
      <c r="M57" s="96"/>
      <c r="N57" s="96"/>
      <c r="O57" s="96"/>
      <c r="P57" s="96"/>
      <c r="Q57" s="96"/>
      <c r="R57" s="96"/>
    </row>
    <row r="58" spans="1:18" s="45" customFormat="1" x14ac:dyDescent="0.25">
      <c r="A58" s="215"/>
      <c r="B58" s="215"/>
      <c r="C58" s="215"/>
      <c r="D58" s="215"/>
      <c r="E58" s="215"/>
      <c r="F58" s="215"/>
      <c r="G58" s="215"/>
      <c r="H58" s="215"/>
      <c r="I58" s="96"/>
      <c r="J58" s="96"/>
      <c r="K58" s="96"/>
      <c r="L58" s="96"/>
      <c r="M58" s="96"/>
      <c r="N58" s="96"/>
      <c r="O58" s="96"/>
      <c r="P58" s="96"/>
      <c r="Q58" s="96"/>
      <c r="R58" s="96"/>
    </row>
    <row r="59" spans="1:18" s="45" customFormat="1" x14ac:dyDescent="0.25">
      <c r="A59" s="207" t="s">
        <v>96</v>
      </c>
      <c r="B59" s="207"/>
      <c r="C59" s="207"/>
      <c r="D59" s="207"/>
      <c r="E59" s="207"/>
      <c r="F59" s="207"/>
      <c r="G59" s="207"/>
      <c r="H59" s="207"/>
      <c r="I59" s="96"/>
      <c r="J59" s="96"/>
      <c r="K59" s="96"/>
      <c r="L59" s="96"/>
      <c r="M59" s="96"/>
      <c r="N59" s="96"/>
      <c r="O59" s="96"/>
      <c r="P59" s="96"/>
      <c r="Q59" s="96"/>
      <c r="R59" s="96"/>
    </row>
    <row r="60" spans="1:18" s="45" customFormat="1" x14ac:dyDescent="0.25">
      <c r="A60" s="215"/>
      <c r="B60" s="215"/>
      <c r="C60" s="215"/>
      <c r="D60" s="215"/>
      <c r="E60" s="215"/>
      <c r="F60" s="215"/>
      <c r="G60" s="215"/>
      <c r="H60" s="215"/>
      <c r="I60" s="96"/>
      <c r="J60" s="96"/>
      <c r="K60" s="96"/>
      <c r="L60" s="96"/>
      <c r="M60" s="96"/>
      <c r="N60" s="96"/>
      <c r="O60" s="96"/>
      <c r="P60" s="96"/>
      <c r="Q60" s="96"/>
      <c r="R60" s="96"/>
    </row>
    <row r="61" spans="1:18" s="45" customFormat="1" x14ac:dyDescent="0.25">
      <c r="A61" s="216" t="s">
        <v>46</v>
      </c>
      <c r="B61" s="217"/>
      <c r="C61" s="217"/>
      <c r="D61" s="217"/>
      <c r="E61" s="217"/>
      <c r="F61" s="217"/>
      <c r="G61" s="217"/>
      <c r="H61" s="217"/>
      <c r="Q61" s="96"/>
      <c r="R61" s="96"/>
    </row>
    <row r="62" spans="1:18" s="45" customFormat="1" x14ac:dyDescent="0.25">
      <c r="A62" s="216" t="s">
        <v>93</v>
      </c>
      <c r="B62" s="217"/>
      <c r="C62" s="217"/>
      <c r="D62" s="217"/>
      <c r="E62" s="217"/>
      <c r="F62" s="217"/>
      <c r="G62" s="217"/>
      <c r="H62" s="217"/>
      <c r="Q62" s="96"/>
      <c r="R62" s="96"/>
    </row>
    <row r="63" spans="1:18" s="45" customFormat="1" x14ac:dyDescent="0.25">
      <c r="A63" s="215"/>
      <c r="B63" s="215"/>
      <c r="C63" s="215"/>
      <c r="D63" s="215"/>
      <c r="E63" s="215"/>
      <c r="F63" s="215"/>
      <c r="G63" s="215"/>
      <c r="H63" s="215"/>
      <c r="I63" s="96"/>
      <c r="J63" s="96"/>
      <c r="K63" s="96"/>
      <c r="L63" s="96"/>
      <c r="M63" s="96"/>
      <c r="N63" s="96"/>
      <c r="O63" s="96"/>
      <c r="P63" s="96"/>
      <c r="Q63" s="96"/>
      <c r="R63" s="96"/>
    </row>
    <row r="64" spans="1:18" s="45" customFormat="1" ht="30.75" customHeight="1" x14ac:dyDescent="0.25">
      <c r="A64" s="207" t="s">
        <v>99</v>
      </c>
      <c r="B64" s="207"/>
      <c r="C64" s="207"/>
      <c r="D64" s="207"/>
      <c r="E64" s="207"/>
      <c r="F64" s="207"/>
      <c r="G64" s="207"/>
      <c r="H64" s="207"/>
      <c r="I64" s="96"/>
      <c r="J64" s="96"/>
      <c r="K64" s="96"/>
      <c r="L64" s="96"/>
      <c r="M64" s="96"/>
      <c r="N64" s="96"/>
      <c r="O64" s="96"/>
      <c r="P64" s="96"/>
      <c r="Q64" s="96"/>
      <c r="R64" s="96"/>
    </row>
    <row r="65" spans="1:18" s="45" customFormat="1" ht="12" customHeight="1" x14ac:dyDescent="0.25">
      <c r="A65" s="215"/>
      <c r="B65" s="215"/>
      <c r="C65" s="215"/>
      <c r="D65" s="215"/>
      <c r="E65" s="215"/>
      <c r="F65" s="215"/>
      <c r="G65" s="215"/>
      <c r="H65" s="215"/>
      <c r="I65" s="96"/>
      <c r="J65" s="96"/>
      <c r="K65" s="96"/>
      <c r="L65" s="96"/>
      <c r="M65" s="96"/>
      <c r="N65" s="96"/>
      <c r="O65" s="96"/>
      <c r="P65" s="96"/>
      <c r="Q65" s="96"/>
      <c r="R65" s="96"/>
    </row>
    <row r="66" spans="1:18" s="45" customFormat="1" ht="15" customHeight="1" x14ac:dyDescent="0.25">
      <c r="A66" s="216" t="s">
        <v>72</v>
      </c>
      <c r="B66" s="217"/>
      <c r="C66" s="217"/>
      <c r="D66" s="217"/>
      <c r="E66" s="217"/>
      <c r="F66" s="217"/>
      <c r="G66" s="217"/>
      <c r="H66" s="217"/>
      <c r="I66" s="96"/>
      <c r="J66" s="96"/>
      <c r="K66" s="96"/>
      <c r="L66" s="96"/>
      <c r="M66" s="96"/>
      <c r="N66" s="96"/>
      <c r="O66" s="96"/>
      <c r="P66" s="96"/>
      <c r="Q66" s="96"/>
      <c r="R66" s="96"/>
    </row>
    <row r="67" spans="1:18" ht="15" customHeight="1" x14ac:dyDescent="0.25">
      <c r="A67" s="219"/>
      <c r="B67" s="219"/>
      <c r="C67" s="219"/>
      <c r="D67" s="219"/>
      <c r="E67" s="219"/>
      <c r="F67" s="219"/>
      <c r="G67" s="219"/>
      <c r="H67" s="219"/>
      <c r="I67" s="90"/>
      <c r="J67" s="90"/>
      <c r="K67" s="90"/>
      <c r="L67" s="90"/>
      <c r="M67" s="90"/>
      <c r="N67" s="90"/>
      <c r="O67" s="90"/>
      <c r="P67" s="90"/>
      <c r="Q67" s="90"/>
      <c r="R67" s="90"/>
    </row>
    <row r="68" spans="1:18" ht="17.25" customHeight="1" x14ac:dyDescent="0.25">
      <c r="A68" s="207" t="s">
        <v>47</v>
      </c>
      <c r="B68" s="207"/>
      <c r="C68" s="207"/>
      <c r="D68" s="207"/>
      <c r="E68" s="207"/>
      <c r="F68" s="207"/>
      <c r="G68" s="207"/>
      <c r="H68" s="207"/>
      <c r="I68" s="90"/>
      <c r="J68" s="90"/>
      <c r="K68" s="90"/>
      <c r="L68" s="90"/>
      <c r="M68" s="90"/>
      <c r="N68" s="90"/>
      <c r="O68" s="90"/>
      <c r="P68" s="90"/>
      <c r="Q68" s="90"/>
      <c r="R68" s="90"/>
    </row>
    <row r="69" spans="1:18" ht="12" customHeight="1" x14ac:dyDescent="0.25">
      <c r="A69" s="218"/>
      <c r="B69" s="218"/>
      <c r="C69" s="218"/>
      <c r="D69" s="218"/>
      <c r="E69" s="218"/>
      <c r="F69" s="218"/>
      <c r="G69" s="218"/>
      <c r="H69" s="218"/>
      <c r="I69" s="90"/>
      <c r="J69" s="90"/>
      <c r="K69" s="90"/>
      <c r="L69" s="90"/>
      <c r="M69" s="90"/>
      <c r="N69" s="90"/>
      <c r="O69" s="90"/>
      <c r="P69" s="90"/>
      <c r="Q69" s="90"/>
      <c r="R69" s="90"/>
    </row>
    <row r="70" spans="1:18" ht="15.75" customHeight="1" x14ac:dyDescent="0.25">
      <c r="A70" s="214" t="s">
        <v>73</v>
      </c>
      <c r="B70" s="211"/>
      <c r="C70" s="211"/>
      <c r="D70" s="211"/>
      <c r="E70" s="211"/>
      <c r="F70" s="211"/>
      <c r="G70" s="211"/>
      <c r="H70" s="211"/>
      <c r="I70" s="90"/>
      <c r="J70" s="90"/>
      <c r="K70" s="91"/>
      <c r="L70" s="91"/>
      <c r="M70" s="91"/>
      <c r="N70" s="91"/>
      <c r="O70" s="91"/>
      <c r="P70" s="91"/>
      <c r="Q70" s="91"/>
      <c r="R70" s="91"/>
    </row>
    <row r="71" spans="1:18" ht="42.75" customHeight="1" x14ac:dyDescent="0.25">
      <c r="A71" s="211" t="s">
        <v>74</v>
      </c>
      <c r="B71" s="211"/>
      <c r="C71" s="211"/>
      <c r="D71" s="211"/>
      <c r="E71" s="211"/>
      <c r="F71" s="211"/>
      <c r="G71" s="211"/>
      <c r="H71" s="211"/>
      <c r="I71" s="87"/>
      <c r="J71" s="87"/>
      <c r="K71" s="92"/>
      <c r="L71" s="92"/>
      <c r="M71" s="92"/>
      <c r="N71" s="92"/>
      <c r="O71" s="92"/>
      <c r="P71" s="92"/>
      <c r="Q71" s="92"/>
      <c r="R71" s="92"/>
    </row>
    <row r="72" spans="1:18" ht="30.75" customHeight="1" x14ac:dyDescent="0.25">
      <c r="A72" s="211" t="s">
        <v>75</v>
      </c>
      <c r="B72" s="211"/>
      <c r="C72" s="211"/>
      <c r="D72" s="211"/>
      <c r="E72" s="211"/>
      <c r="F72" s="211"/>
      <c r="G72" s="211"/>
      <c r="H72" s="211"/>
      <c r="I72" s="87"/>
      <c r="J72" s="87"/>
      <c r="K72" s="92"/>
      <c r="L72" s="92"/>
      <c r="M72" s="92"/>
      <c r="N72" s="92"/>
      <c r="O72" s="92"/>
      <c r="P72" s="92"/>
      <c r="Q72" s="92"/>
      <c r="R72" s="92"/>
    </row>
    <row r="73" spans="1:18" ht="30" customHeight="1" x14ac:dyDescent="0.25">
      <c r="A73" s="211" t="s">
        <v>76</v>
      </c>
      <c r="B73" s="211"/>
      <c r="C73" s="211"/>
      <c r="D73" s="211"/>
      <c r="E73" s="211"/>
      <c r="F73" s="211"/>
      <c r="G73" s="211"/>
      <c r="H73" s="211"/>
      <c r="I73" s="87"/>
      <c r="J73" s="87"/>
      <c r="K73" s="92"/>
      <c r="L73" s="92"/>
      <c r="M73" s="92"/>
      <c r="N73" s="92"/>
      <c r="O73" s="92"/>
      <c r="P73" s="92"/>
      <c r="Q73" s="92"/>
      <c r="R73" s="92"/>
    </row>
    <row r="74" spans="1:18" ht="27.75" customHeight="1" x14ac:dyDescent="0.25">
      <c r="A74" s="211" t="s">
        <v>120</v>
      </c>
      <c r="B74" s="211"/>
      <c r="C74" s="211"/>
      <c r="D74" s="211"/>
      <c r="E74" s="211"/>
      <c r="F74" s="211"/>
      <c r="G74" s="211"/>
      <c r="H74" s="211"/>
      <c r="I74" s="87"/>
      <c r="J74" s="87"/>
      <c r="K74" s="92"/>
      <c r="L74" s="92"/>
      <c r="M74" s="92"/>
      <c r="N74" s="92"/>
      <c r="O74" s="92"/>
      <c r="P74" s="92"/>
      <c r="Q74" s="92"/>
      <c r="R74" s="92"/>
    </row>
    <row r="75" spans="1:18" ht="13.5" customHeight="1" x14ac:dyDescent="0.25">
      <c r="A75" s="212"/>
      <c r="B75" s="212"/>
      <c r="C75" s="212"/>
      <c r="D75" s="212"/>
      <c r="E75" s="212"/>
      <c r="F75" s="212"/>
      <c r="G75" s="212"/>
      <c r="H75" s="212"/>
      <c r="I75" s="88"/>
      <c r="J75" s="88"/>
      <c r="K75" s="92"/>
      <c r="L75" s="92"/>
      <c r="M75" s="92"/>
      <c r="N75" s="92"/>
      <c r="O75" s="92"/>
      <c r="P75" s="92"/>
      <c r="Q75" s="92"/>
      <c r="R75" s="92"/>
    </row>
    <row r="76" spans="1:18" ht="13.5" customHeight="1" x14ac:dyDescent="0.25">
      <c r="A76" s="207" t="s">
        <v>28</v>
      </c>
      <c r="B76" s="207"/>
      <c r="C76" s="207"/>
      <c r="D76" s="207"/>
      <c r="E76" s="207"/>
      <c r="F76" s="207"/>
      <c r="G76" s="207"/>
      <c r="H76" s="207"/>
      <c r="I76" s="88"/>
      <c r="J76" s="88"/>
      <c r="K76" s="92"/>
      <c r="L76" s="92"/>
      <c r="M76" s="92"/>
      <c r="N76" s="92"/>
      <c r="O76" s="92"/>
      <c r="P76" s="92"/>
      <c r="Q76" s="92"/>
      <c r="R76" s="92"/>
    </row>
    <row r="77" spans="1:18" ht="28.5" customHeight="1" x14ac:dyDescent="0.25">
      <c r="A77" s="211" t="s">
        <v>77</v>
      </c>
      <c r="B77" s="211"/>
      <c r="C77" s="211"/>
      <c r="D77" s="211"/>
      <c r="E77" s="211"/>
      <c r="F77" s="211"/>
      <c r="G77" s="211"/>
      <c r="H77" s="211"/>
      <c r="I77" s="87"/>
      <c r="J77" s="87"/>
      <c r="K77" s="92"/>
      <c r="L77" s="92"/>
      <c r="M77" s="92"/>
      <c r="N77" s="92"/>
      <c r="O77" s="92"/>
      <c r="P77" s="92"/>
      <c r="Q77" s="92"/>
      <c r="R77" s="92"/>
    </row>
    <row r="78" spans="1:18" ht="57.75" customHeight="1" x14ac:dyDescent="0.25">
      <c r="A78" s="211" t="s">
        <v>78</v>
      </c>
      <c r="B78" s="211"/>
      <c r="C78" s="211"/>
      <c r="D78" s="211"/>
      <c r="E78" s="211"/>
      <c r="F78" s="211"/>
      <c r="G78" s="211"/>
      <c r="H78" s="211"/>
      <c r="I78" s="87"/>
      <c r="J78" s="87"/>
      <c r="K78" s="92"/>
      <c r="L78" s="92"/>
      <c r="M78" s="92"/>
      <c r="N78" s="92"/>
      <c r="O78" s="92"/>
      <c r="P78" s="92"/>
      <c r="Q78" s="92"/>
      <c r="R78" s="92"/>
    </row>
    <row r="79" spans="1:18" ht="17.25" customHeight="1" x14ac:dyDescent="0.25">
      <c r="A79" s="213"/>
      <c r="B79" s="213"/>
      <c r="C79" s="213"/>
      <c r="D79" s="213"/>
      <c r="E79" s="213"/>
      <c r="F79" s="213"/>
      <c r="G79" s="213"/>
      <c r="H79" s="213"/>
      <c r="I79" s="88"/>
      <c r="J79" s="88"/>
      <c r="K79" s="92"/>
      <c r="L79" s="92"/>
      <c r="M79" s="92"/>
      <c r="N79" s="92"/>
      <c r="O79" s="92"/>
      <c r="P79" s="92"/>
      <c r="Q79" s="92"/>
      <c r="R79" s="92"/>
    </row>
    <row r="80" spans="1:18" x14ac:dyDescent="0.25">
      <c r="A80" s="207" t="s">
        <v>40</v>
      </c>
      <c r="B80" s="207"/>
      <c r="C80" s="207"/>
      <c r="D80" s="207"/>
      <c r="E80" s="207"/>
      <c r="F80" s="207"/>
      <c r="G80" s="207"/>
      <c r="H80" s="207"/>
      <c r="I80" s="89"/>
      <c r="J80" s="89"/>
    </row>
    <row r="81" spans="1:18" ht="13.5" customHeight="1" x14ac:dyDescent="0.25">
      <c r="A81" s="208"/>
      <c r="B81" s="208"/>
      <c r="C81" s="208"/>
      <c r="D81" s="208"/>
      <c r="E81" s="208"/>
      <c r="F81" s="208"/>
      <c r="G81" s="208"/>
      <c r="H81" s="208"/>
      <c r="I81" s="90"/>
      <c r="J81" s="90"/>
    </row>
    <row r="82" spans="1:18" ht="15.75" customHeight="1" x14ac:dyDescent="0.25">
      <c r="A82" s="209" t="s">
        <v>121</v>
      </c>
      <c r="B82" s="210"/>
      <c r="C82" s="210"/>
      <c r="D82" s="210"/>
      <c r="E82" s="210"/>
      <c r="F82" s="210"/>
      <c r="G82" s="210"/>
      <c r="H82" s="210"/>
      <c r="I82" s="92"/>
      <c r="J82" s="92"/>
      <c r="K82" s="92"/>
      <c r="L82" s="92"/>
      <c r="M82" s="92"/>
      <c r="N82" s="92"/>
      <c r="O82" s="92"/>
      <c r="P82" s="92"/>
      <c r="Q82" s="92"/>
      <c r="R82" s="92"/>
    </row>
    <row r="83" spans="1:18" x14ac:dyDescent="0.25">
      <c r="A83" s="45"/>
      <c r="B83" s="45"/>
      <c r="C83" s="45"/>
      <c r="D83" s="45"/>
      <c r="E83" s="45"/>
      <c r="F83" s="45"/>
      <c r="G83" s="45"/>
      <c r="H83" s="45"/>
    </row>
    <row r="84" spans="1:18" x14ac:dyDescent="0.25">
      <c r="A84" s="207" t="s">
        <v>148</v>
      </c>
      <c r="B84" s="207"/>
      <c r="C84" s="207"/>
      <c r="D84" s="207"/>
      <c r="E84" s="207"/>
      <c r="F84" s="207"/>
      <c r="G84" s="207"/>
      <c r="H84" s="207"/>
    </row>
    <row r="86" spans="1:18" ht="17.25" customHeight="1" x14ac:dyDescent="0.25">
      <c r="A86" s="237" t="s">
        <v>171</v>
      </c>
      <c r="B86" s="237"/>
      <c r="C86" s="237"/>
      <c r="D86" s="237"/>
      <c r="E86" s="237"/>
      <c r="F86" s="237"/>
      <c r="G86" s="237"/>
      <c r="H86" s="237"/>
      <c r="I86" s="93"/>
      <c r="J86" s="93"/>
      <c r="K86" s="93"/>
      <c r="L86" s="93"/>
      <c r="M86" s="93"/>
      <c r="N86" s="93"/>
      <c r="O86" s="93"/>
      <c r="P86" s="93"/>
    </row>
    <row r="87" spans="1:18" ht="15.75" customHeight="1" x14ac:dyDescent="0.25">
      <c r="A87" s="237" t="s">
        <v>172</v>
      </c>
      <c r="B87" s="237"/>
      <c r="C87" s="237"/>
      <c r="D87" s="237"/>
      <c r="E87" s="237"/>
      <c r="F87" s="237"/>
      <c r="G87" s="237"/>
      <c r="H87" s="237"/>
      <c r="I87" s="93"/>
      <c r="J87" s="93"/>
      <c r="K87" s="93"/>
      <c r="L87" s="93"/>
      <c r="M87" s="93"/>
      <c r="N87" s="93"/>
      <c r="O87" s="93"/>
      <c r="P87" s="93"/>
    </row>
    <row r="88" spans="1:18" ht="20.25" customHeight="1" x14ac:dyDescent="0.25">
      <c r="A88" s="237" t="s">
        <v>174</v>
      </c>
      <c r="B88" s="237"/>
      <c r="C88" s="237"/>
      <c r="D88" s="237"/>
      <c r="E88" s="237"/>
      <c r="F88" s="237"/>
      <c r="G88" s="237"/>
      <c r="H88" s="237"/>
      <c r="I88" s="94"/>
      <c r="J88" s="94"/>
      <c r="K88" s="94"/>
      <c r="L88" s="94"/>
      <c r="M88" s="94"/>
      <c r="N88" s="94"/>
      <c r="O88" s="94"/>
      <c r="P88" s="94"/>
    </row>
    <row r="89" spans="1:18" ht="51.75" customHeight="1" x14ac:dyDescent="0.25">
      <c r="I89" s="95"/>
      <c r="J89" s="95"/>
      <c r="K89" s="95"/>
      <c r="L89" s="95"/>
      <c r="M89" s="95"/>
      <c r="N89" s="95"/>
      <c r="O89" s="95"/>
      <c r="P89" s="95"/>
    </row>
  </sheetData>
  <mergeCells count="87"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:H2"/>
    <mergeCell ref="A8:H8"/>
    <mergeCell ref="A5:H5"/>
    <mergeCell ref="A7:H7"/>
    <mergeCell ref="A9:H9"/>
    <mergeCell ref="A6:H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Q49:R49"/>
    <mergeCell ref="A36:H36"/>
    <mergeCell ref="A38:H38"/>
    <mergeCell ref="A45:H45"/>
    <mergeCell ref="A44:H44"/>
    <mergeCell ref="A46:H46"/>
    <mergeCell ref="A52:H52"/>
    <mergeCell ref="A55:H55"/>
    <mergeCell ref="A56:H56"/>
    <mergeCell ref="A54:H54"/>
    <mergeCell ref="A57:H57"/>
    <mergeCell ref="A58:H58"/>
    <mergeCell ref="A61:H61"/>
    <mergeCell ref="A62:H62"/>
    <mergeCell ref="A63:H63"/>
    <mergeCell ref="A59:H59"/>
    <mergeCell ref="A60:H60"/>
    <mergeCell ref="A64:H64"/>
    <mergeCell ref="A65:H65"/>
    <mergeCell ref="A66:H66"/>
    <mergeCell ref="A68:H68"/>
    <mergeCell ref="A69:H69"/>
    <mergeCell ref="A67:H67"/>
    <mergeCell ref="A73:H73"/>
    <mergeCell ref="A74:H74"/>
    <mergeCell ref="A77:H77"/>
    <mergeCell ref="A70:H70"/>
    <mergeCell ref="A71:H71"/>
    <mergeCell ref="A72:H72"/>
    <mergeCell ref="A80:H80"/>
    <mergeCell ref="A81:H81"/>
    <mergeCell ref="A82:H82"/>
    <mergeCell ref="A78:H78"/>
    <mergeCell ref="A75:H75"/>
    <mergeCell ref="A76:H76"/>
    <mergeCell ref="A79:H7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R19"/>
  <sheetViews>
    <sheetView topLeftCell="A4" zoomScaleNormal="100" workbookViewId="0">
      <selection activeCell="I9" sqref="I9"/>
    </sheetView>
  </sheetViews>
  <sheetFormatPr defaultRowHeight="15" x14ac:dyDescent="0.25"/>
  <cols>
    <col min="1" max="1" width="6.140625" customWidth="1"/>
    <col min="2" max="2" width="15.42578125" customWidth="1"/>
    <col min="3" max="3" width="17.28515625" customWidth="1"/>
    <col min="4" max="4" width="32.570312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  <col min="12" max="12" width="12.140625" customWidth="1"/>
    <col min="18" max="18" width="24.85546875" customWidth="1"/>
  </cols>
  <sheetData>
    <row r="2" spans="1:18" x14ac:dyDescent="0.25">
      <c r="A2" s="4" t="s">
        <v>1</v>
      </c>
      <c r="B2" s="5"/>
      <c r="C2" s="5"/>
      <c r="D2" s="6"/>
      <c r="E2" s="6"/>
      <c r="F2" s="6"/>
      <c r="G2" s="6"/>
      <c r="H2" s="6"/>
      <c r="I2" s="6"/>
    </row>
    <row r="3" spans="1:18" x14ac:dyDescent="0.25">
      <c r="E3" t="s">
        <v>197</v>
      </c>
      <c r="I3" s="51"/>
    </row>
    <row r="4" spans="1:18" s="57" customFormat="1" ht="17.25" thickBot="1" x14ac:dyDescent="0.35">
      <c r="A4" s="58"/>
      <c r="B4" s="58"/>
      <c r="C4" s="58"/>
      <c r="D4" s="58"/>
      <c r="E4" s="58"/>
      <c r="M4" s="152" t="s">
        <v>143</v>
      </c>
      <c r="N4" s="152"/>
    </row>
    <row r="5" spans="1:18" s="57" customFormat="1" ht="36" customHeight="1" x14ac:dyDescent="0.25">
      <c r="A5" s="153" t="s">
        <v>128</v>
      </c>
      <c r="B5" s="155" t="s">
        <v>159</v>
      </c>
      <c r="C5" s="155"/>
      <c r="D5" s="155" t="s">
        <v>177</v>
      </c>
      <c r="E5" s="155" t="s">
        <v>166</v>
      </c>
      <c r="F5" s="157" t="s">
        <v>176</v>
      </c>
      <c r="G5" s="159" t="s">
        <v>123</v>
      </c>
      <c r="H5" s="165" t="s">
        <v>124</v>
      </c>
      <c r="I5" s="165" t="s">
        <v>129</v>
      </c>
      <c r="J5" s="165" t="s">
        <v>130</v>
      </c>
      <c r="K5" s="167" t="s">
        <v>131</v>
      </c>
      <c r="L5" s="159" t="s">
        <v>122</v>
      </c>
      <c r="M5" s="165" t="s">
        <v>126</v>
      </c>
      <c r="N5" s="169" t="s">
        <v>127</v>
      </c>
      <c r="O5" s="171" t="s">
        <v>163</v>
      </c>
      <c r="P5" s="172"/>
      <c r="Q5" s="173"/>
      <c r="R5" s="161" t="s">
        <v>132</v>
      </c>
    </row>
    <row r="6" spans="1:18" s="57" customFormat="1" ht="145.5" customHeight="1" x14ac:dyDescent="0.25">
      <c r="A6" s="154"/>
      <c r="B6" s="97" t="s">
        <v>165</v>
      </c>
      <c r="C6" s="97" t="s">
        <v>167</v>
      </c>
      <c r="D6" s="156"/>
      <c r="E6" s="156"/>
      <c r="F6" s="158"/>
      <c r="G6" s="160"/>
      <c r="H6" s="166"/>
      <c r="I6" s="166"/>
      <c r="J6" s="166"/>
      <c r="K6" s="168"/>
      <c r="L6" s="160"/>
      <c r="M6" s="166"/>
      <c r="N6" s="170"/>
      <c r="O6" s="98" t="s">
        <v>125</v>
      </c>
      <c r="P6" s="98" t="s">
        <v>126</v>
      </c>
      <c r="Q6" s="99" t="s">
        <v>127</v>
      </c>
      <c r="R6" s="162"/>
    </row>
    <row r="7" spans="1:18" s="57" customFormat="1" ht="24.75" customHeight="1" x14ac:dyDescent="0.25">
      <c r="A7" s="100">
        <v>1</v>
      </c>
      <c r="B7" s="97">
        <v>2</v>
      </c>
      <c r="C7" s="100">
        <v>3</v>
      </c>
      <c r="D7" s="97">
        <v>4</v>
      </c>
      <c r="E7" s="100">
        <v>5</v>
      </c>
      <c r="F7" s="97">
        <v>6</v>
      </c>
      <c r="G7" s="100">
        <v>7</v>
      </c>
      <c r="H7" s="97">
        <v>8</v>
      </c>
      <c r="I7" s="100">
        <v>9</v>
      </c>
      <c r="J7" s="97">
        <v>10</v>
      </c>
      <c r="K7" s="100">
        <v>11</v>
      </c>
      <c r="L7" s="97">
        <v>12</v>
      </c>
      <c r="M7" s="100">
        <v>13</v>
      </c>
      <c r="N7" s="97">
        <v>14</v>
      </c>
      <c r="O7" s="100">
        <v>15</v>
      </c>
      <c r="P7" s="97">
        <v>16</v>
      </c>
      <c r="Q7" s="100">
        <v>17</v>
      </c>
      <c r="R7" s="97">
        <v>18</v>
      </c>
    </row>
    <row r="8" spans="1:18" s="57" customFormat="1" ht="24.95" customHeight="1" x14ac:dyDescent="0.25">
      <c r="A8" s="163" t="s">
        <v>164</v>
      </c>
      <c r="B8" s="164"/>
      <c r="C8" s="8"/>
      <c r="D8" s="8"/>
      <c r="E8" s="8"/>
      <c r="F8" s="8"/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/>
    </row>
    <row r="9" spans="1:18" s="57" customFormat="1" ht="153" customHeight="1" x14ac:dyDescent="0.25">
      <c r="A9" s="8"/>
      <c r="B9" s="9">
        <v>1157</v>
      </c>
      <c r="C9" s="8">
        <v>12003</v>
      </c>
      <c r="D9" s="136" t="s">
        <v>196</v>
      </c>
      <c r="E9" s="136" t="s">
        <v>195</v>
      </c>
      <c r="F9" s="136" t="s">
        <v>194</v>
      </c>
      <c r="G9" s="238">
        <v>33437.96</v>
      </c>
      <c r="H9" s="238">
        <v>655158.80000000005</v>
      </c>
      <c r="I9" s="239">
        <v>98940</v>
      </c>
      <c r="J9" s="238">
        <v>0</v>
      </c>
      <c r="K9" s="238">
        <v>0</v>
      </c>
      <c r="L9" s="239">
        <v>98940</v>
      </c>
      <c r="M9" s="8">
        <v>0</v>
      </c>
      <c r="N9" s="8">
        <v>0</v>
      </c>
      <c r="O9" s="141"/>
      <c r="P9" s="8"/>
      <c r="Q9" s="8"/>
      <c r="R9" s="125" t="s">
        <v>211</v>
      </c>
    </row>
    <row r="10" spans="1:18" s="57" customFormat="1" ht="16.5" hidden="1" x14ac:dyDescent="0.25">
      <c r="A10" s="8"/>
      <c r="B10" s="8"/>
      <c r="C10" s="8"/>
      <c r="D10" s="8"/>
      <c r="E10" s="8"/>
      <c r="F10" s="8"/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8">
        <v>0</v>
      </c>
      <c r="R10" s="8"/>
    </row>
    <row r="11" spans="1:18" s="57" customFormat="1" ht="27.75" hidden="1" customHeight="1" x14ac:dyDescent="0.25">
      <c r="A11" s="8"/>
      <c r="B11" s="8"/>
      <c r="C11" s="8"/>
      <c r="D11" s="8"/>
      <c r="E11" s="8"/>
      <c r="F11" s="8"/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8">
        <v>0</v>
      </c>
      <c r="R11" s="8"/>
    </row>
    <row r="12" spans="1:18" s="57" customFormat="1" ht="23.25" hidden="1" customHeight="1" x14ac:dyDescent="0.25">
      <c r="A12" s="8"/>
      <c r="B12" s="8"/>
      <c r="C12" s="8"/>
      <c r="D12" s="8"/>
      <c r="E12" s="8"/>
      <c r="F12" s="8"/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/>
    </row>
    <row r="13" spans="1:18" s="57" customFormat="1" ht="16.5" hidden="1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</row>
    <row r="14" spans="1:18" s="57" customFormat="1" ht="16.5" hidden="1" x14ac:dyDescent="0.25">
      <c r="A14" s="8"/>
      <c r="B14" s="8"/>
      <c r="C14" s="8"/>
      <c r="D14" s="8"/>
      <c r="E14" s="8"/>
      <c r="F14" s="8"/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/>
    </row>
    <row r="15" spans="1:18" s="57" customFormat="1" ht="24" hidden="1" customHeight="1" x14ac:dyDescent="0.25">
      <c r="A15" s="8"/>
      <c r="B15" s="8"/>
      <c r="C15" s="8"/>
      <c r="D15" s="8"/>
      <c r="E15" s="8"/>
      <c r="F15" s="8"/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/>
    </row>
    <row r="16" spans="1:18" s="57" customFormat="1" ht="27.75" hidden="1" customHeight="1" x14ac:dyDescent="0.25">
      <c r="A16" s="8"/>
      <c r="B16" s="8"/>
      <c r="C16" s="8"/>
      <c r="D16" s="8"/>
      <c r="E16" s="8"/>
      <c r="F16" s="8"/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/>
    </row>
    <row r="19" spans="2:2" x14ac:dyDescent="0.25">
      <c r="B19" s="56" t="s">
        <v>189</v>
      </c>
    </row>
  </sheetData>
  <mergeCells count="17">
    <mergeCell ref="R5:R6"/>
    <mergeCell ref="A8:B8"/>
    <mergeCell ref="J5:J6"/>
    <mergeCell ref="K5:K6"/>
    <mergeCell ref="L5:L6"/>
    <mergeCell ref="M5:M6"/>
    <mergeCell ref="N5:N6"/>
    <mergeCell ref="H5:H6"/>
    <mergeCell ref="I5:I6"/>
    <mergeCell ref="O5:Q5"/>
    <mergeCell ref="M4:N4"/>
    <mergeCell ref="A5:A6"/>
    <mergeCell ref="B5:C5"/>
    <mergeCell ref="D5:D6"/>
    <mergeCell ref="E5:E6"/>
    <mergeCell ref="F5:F6"/>
    <mergeCell ref="G5:G6"/>
  </mergeCells>
  <pageMargins left="0.16" right="0.22" top="0.49" bottom="0.22" header="0.3" footer="0.16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0"/>
  <sheetViews>
    <sheetView zoomScaleNormal="100" workbookViewId="0">
      <selection activeCell="C28" sqref="C28"/>
    </sheetView>
  </sheetViews>
  <sheetFormatPr defaultRowHeight="15" x14ac:dyDescent="0.25"/>
  <cols>
    <col min="1" max="1" width="4.140625" customWidth="1"/>
    <col min="2" max="2" width="15.28515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 x14ac:dyDescent="0.25">
      <c r="A1" s="1" t="s">
        <v>34</v>
      </c>
    </row>
    <row r="3" spans="1:12" x14ac:dyDescent="0.25">
      <c r="A3" s="4" t="s">
        <v>3</v>
      </c>
      <c r="B3" s="5"/>
      <c r="C3" s="5"/>
      <c r="D3" s="5"/>
      <c r="E3" s="6"/>
      <c r="F3" s="6"/>
      <c r="G3" s="6"/>
      <c r="H3" s="4"/>
      <c r="I3" s="4"/>
      <c r="J3" s="4"/>
      <c r="K3" s="4"/>
      <c r="L3" s="4"/>
    </row>
    <row r="5" spans="1:12" x14ac:dyDescent="0.25">
      <c r="B5" s="174" t="s">
        <v>81</v>
      </c>
      <c r="C5" s="174" t="s">
        <v>82</v>
      </c>
      <c r="D5" s="174" t="s">
        <v>83</v>
      </c>
      <c r="E5" s="174" t="s">
        <v>4</v>
      </c>
      <c r="F5" s="174"/>
      <c r="G5" s="174"/>
      <c r="H5" s="174"/>
      <c r="I5" s="174"/>
      <c r="J5" s="175" t="s">
        <v>113</v>
      </c>
      <c r="K5" s="174" t="s">
        <v>89</v>
      </c>
      <c r="L5" s="174" t="s">
        <v>103</v>
      </c>
    </row>
    <row r="6" spans="1:12" x14ac:dyDescent="0.25">
      <c r="B6" s="174"/>
      <c r="C6" s="174"/>
      <c r="D6" s="174"/>
      <c r="E6" s="176" t="s">
        <v>84</v>
      </c>
      <c r="F6" s="177" t="s">
        <v>5</v>
      </c>
      <c r="G6" s="177"/>
      <c r="H6" s="177" t="s">
        <v>6</v>
      </c>
      <c r="I6" s="177"/>
      <c r="J6" s="175"/>
      <c r="K6" s="174"/>
      <c r="L6" s="174"/>
    </row>
    <row r="7" spans="1:12" ht="24.75" customHeight="1" x14ac:dyDescent="0.25">
      <c r="B7" s="174"/>
      <c r="C7" s="174"/>
      <c r="D7" s="174"/>
      <c r="E7" s="176"/>
      <c r="F7" s="11" t="s">
        <v>85</v>
      </c>
      <c r="G7" s="11" t="s">
        <v>86</v>
      </c>
      <c r="H7" s="11" t="s">
        <v>87</v>
      </c>
      <c r="I7" s="11" t="s">
        <v>88</v>
      </c>
      <c r="J7" s="175"/>
      <c r="K7" s="174"/>
      <c r="L7" s="174"/>
    </row>
    <row r="8" spans="1:12" ht="133.5" customHeight="1" x14ac:dyDescent="0.25">
      <c r="B8" s="9" t="s">
        <v>198</v>
      </c>
      <c r="C8" s="9">
        <v>1157</v>
      </c>
      <c r="D8" s="9" t="s">
        <v>199</v>
      </c>
      <c r="E8" s="9" t="s">
        <v>218</v>
      </c>
      <c r="F8" s="10">
        <v>0</v>
      </c>
      <c r="G8" s="10">
        <v>2020</v>
      </c>
      <c r="H8" s="10">
        <v>35</v>
      </c>
      <c r="I8" s="10" t="s">
        <v>12</v>
      </c>
      <c r="J8" s="9" t="s">
        <v>219</v>
      </c>
      <c r="K8" s="9" t="s">
        <v>220</v>
      </c>
      <c r="L8" s="9" t="s">
        <v>216</v>
      </c>
    </row>
    <row r="9" spans="1:12" ht="20.25" customHeight="1" x14ac:dyDescent="0.25"/>
    <row r="10" spans="1:12" x14ac:dyDescent="0.25">
      <c r="C10" s="56" t="s">
        <v>190</v>
      </c>
    </row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16" right="0.16" top="0.75" bottom="0.75" header="0.3" footer="0.3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/>
  </sheetPr>
  <dimension ref="A1:N30"/>
  <sheetViews>
    <sheetView workbookViewId="0">
      <selection activeCell="J11" sqref="J11:K11"/>
    </sheetView>
  </sheetViews>
  <sheetFormatPr defaultRowHeight="13.5" x14ac:dyDescent="0.25"/>
  <cols>
    <col min="1" max="1" width="16.85546875" style="56" customWidth="1"/>
    <col min="2" max="2" width="7.85546875" style="56" customWidth="1"/>
    <col min="3" max="3" width="14.28515625" style="56" customWidth="1"/>
    <col min="4" max="4" width="12.7109375" style="56" customWidth="1"/>
    <col min="5" max="5" width="19.140625" style="56" customWidth="1"/>
    <col min="6" max="6" width="13.85546875" style="56" customWidth="1"/>
    <col min="7" max="7" width="15.28515625" style="56" customWidth="1"/>
    <col min="8" max="8" width="15.5703125" style="56" customWidth="1"/>
    <col min="9" max="9" width="26.85546875" style="56" customWidth="1"/>
    <col min="10" max="16384" width="9.140625" style="56"/>
  </cols>
  <sheetData>
    <row r="1" spans="1:14" x14ac:dyDescent="0.25">
      <c r="A1" s="102" t="s">
        <v>100</v>
      </c>
    </row>
    <row r="3" spans="1:14" ht="15" x14ac:dyDescent="0.25">
      <c r="A3" s="103" t="s">
        <v>181</v>
      </c>
      <c r="B3" s="104"/>
      <c r="C3" s="103"/>
      <c r="D3" s="103"/>
      <c r="E3" s="103"/>
      <c r="F3" s="105"/>
      <c r="G3" s="105"/>
      <c r="H3" s="105"/>
      <c r="I3" s="103"/>
    </row>
    <row r="6" spans="1:14" ht="15" x14ac:dyDescent="0.25">
      <c r="A6" s="102" t="s">
        <v>182</v>
      </c>
      <c r="C6" s="21"/>
      <c r="D6" s="21"/>
      <c r="E6" s="21"/>
      <c r="F6" s="21"/>
      <c r="G6" s="21"/>
      <c r="H6" s="21"/>
      <c r="I6" s="21"/>
    </row>
    <row r="8" spans="1:14" s="106" customFormat="1" ht="13.5" customHeight="1" x14ac:dyDescent="0.25">
      <c r="A8" s="181" t="s">
        <v>149</v>
      </c>
      <c r="B8" s="181" t="s">
        <v>150</v>
      </c>
      <c r="C8" s="181"/>
      <c r="D8" s="181" t="s">
        <v>183</v>
      </c>
      <c r="E8" s="181"/>
      <c r="F8" s="181"/>
      <c r="G8" s="181"/>
      <c r="H8" s="181" t="s">
        <v>160</v>
      </c>
      <c r="I8" s="181" t="s">
        <v>187</v>
      </c>
      <c r="J8" s="181" t="s">
        <v>31</v>
      </c>
      <c r="K8" s="181"/>
      <c r="L8" s="181"/>
      <c r="M8" s="181"/>
      <c r="N8" s="181"/>
    </row>
    <row r="9" spans="1:14" s="106" customFormat="1" ht="93.75" customHeight="1" x14ac:dyDescent="0.25">
      <c r="A9" s="181"/>
      <c r="B9" s="107" t="s">
        <v>152</v>
      </c>
      <c r="C9" s="107" t="s">
        <v>153</v>
      </c>
      <c r="D9" s="107" t="s">
        <v>154</v>
      </c>
      <c r="E9" s="107" t="s">
        <v>153</v>
      </c>
      <c r="F9" s="107" t="s">
        <v>155</v>
      </c>
      <c r="G9" s="107" t="s">
        <v>184</v>
      </c>
      <c r="H9" s="181"/>
      <c r="I9" s="181"/>
      <c r="J9" s="107" t="s">
        <v>156</v>
      </c>
      <c r="K9" s="107" t="s">
        <v>185</v>
      </c>
      <c r="L9" s="107" t="s">
        <v>12</v>
      </c>
      <c r="M9" s="107" t="s">
        <v>92</v>
      </c>
      <c r="N9" s="107" t="s">
        <v>102</v>
      </c>
    </row>
    <row r="10" spans="1:14" s="106" customFormat="1" ht="0.75" customHeight="1" x14ac:dyDescent="0.25">
      <c r="A10" s="180" t="s">
        <v>157</v>
      </c>
      <c r="B10" s="180"/>
      <c r="C10" s="180"/>
      <c r="D10" s="180"/>
      <c r="E10" s="180"/>
      <c r="F10" s="180"/>
      <c r="G10" s="180"/>
      <c r="H10" s="180"/>
      <c r="I10" s="180"/>
      <c r="J10" s="108">
        <v>0</v>
      </c>
      <c r="K10" s="108">
        <v>0</v>
      </c>
      <c r="L10" s="108">
        <v>0</v>
      </c>
      <c r="M10" s="108">
        <v>0</v>
      </c>
    </row>
    <row r="11" spans="1:14" s="106" customFormat="1" ht="61.5" customHeight="1" x14ac:dyDescent="0.25">
      <c r="A11" s="118"/>
      <c r="B11" s="119">
        <v>1157</v>
      </c>
      <c r="C11" s="120" t="s">
        <v>201</v>
      </c>
      <c r="D11" s="119">
        <v>12003</v>
      </c>
      <c r="E11" s="240"/>
      <c r="F11" s="120"/>
      <c r="G11" s="240"/>
      <c r="H11" s="120"/>
      <c r="I11" s="120"/>
      <c r="J11" s="239">
        <v>33438</v>
      </c>
      <c r="K11" s="239">
        <v>655158.80000000005</v>
      </c>
      <c r="L11" s="239">
        <v>98940</v>
      </c>
      <c r="M11" s="121">
        <v>0</v>
      </c>
      <c r="N11" s="121">
        <v>0</v>
      </c>
    </row>
    <row r="12" spans="1:14" s="106" customFormat="1" ht="23.25" customHeight="1" x14ac:dyDescent="0.25">
      <c r="A12" s="111"/>
      <c r="B12" s="113"/>
      <c r="C12" s="113"/>
      <c r="D12" s="113"/>
      <c r="E12" s="241" t="s">
        <v>200</v>
      </c>
      <c r="F12" s="241"/>
      <c r="G12" s="241"/>
      <c r="H12" s="241"/>
      <c r="I12" s="241"/>
      <c r="J12" s="241"/>
      <c r="K12" s="241"/>
      <c r="L12" s="241"/>
      <c r="M12" s="241"/>
      <c r="N12" s="242"/>
    </row>
    <row r="13" spans="1:14" s="106" customFormat="1" ht="23.25" customHeight="1" x14ac:dyDescent="0.25">
      <c r="A13" s="111"/>
      <c r="B13" s="113"/>
      <c r="C13" s="113"/>
      <c r="D13" s="113"/>
      <c r="E13" s="113"/>
      <c r="F13" s="241" t="s">
        <v>222</v>
      </c>
      <c r="G13" s="241"/>
      <c r="H13" s="241"/>
      <c r="I13" s="241"/>
      <c r="J13" s="241"/>
      <c r="K13" s="241"/>
      <c r="L13" s="241"/>
      <c r="M13" s="241"/>
      <c r="N13" s="242"/>
    </row>
    <row r="14" spans="1:14" s="106" customFormat="1" ht="23.25" customHeight="1" x14ac:dyDescent="0.25">
      <c r="A14" s="111"/>
      <c r="B14" s="113"/>
      <c r="C14" s="113"/>
      <c r="D14" s="113"/>
      <c r="E14" s="113"/>
      <c r="F14" s="113"/>
      <c r="G14" s="241" t="s">
        <v>202</v>
      </c>
      <c r="H14" s="241"/>
      <c r="I14" s="241"/>
      <c r="J14" s="241"/>
      <c r="K14" s="241"/>
      <c r="L14" s="241"/>
      <c r="M14" s="241"/>
      <c r="N14" s="242"/>
    </row>
    <row r="15" spans="1:14" s="106" customFormat="1" ht="23.25" customHeight="1" x14ac:dyDescent="0.2">
      <c r="A15" s="111"/>
      <c r="B15" s="113"/>
      <c r="C15" s="113"/>
      <c r="D15" s="113"/>
      <c r="E15" s="113"/>
      <c r="F15" s="113"/>
      <c r="G15" s="113"/>
      <c r="H15" s="243" t="s">
        <v>221</v>
      </c>
      <c r="I15" s="243"/>
      <c r="J15" s="243"/>
      <c r="K15" s="243"/>
      <c r="L15" s="243"/>
      <c r="M15" s="243"/>
      <c r="N15" s="243"/>
    </row>
    <row r="16" spans="1:14" s="106" customFormat="1" ht="167.25" customHeight="1" x14ac:dyDescent="0.25">
      <c r="A16" s="111"/>
      <c r="B16" s="113"/>
      <c r="C16" s="113"/>
      <c r="D16" s="113"/>
      <c r="E16" s="113"/>
      <c r="F16" s="113"/>
      <c r="G16" s="113"/>
      <c r="H16" s="113"/>
      <c r="I16" s="120" t="s">
        <v>203</v>
      </c>
      <c r="J16" s="121">
        <v>37</v>
      </c>
      <c r="K16" s="121">
        <v>89</v>
      </c>
      <c r="L16" s="121">
        <v>100</v>
      </c>
      <c r="M16" s="121">
        <v>0</v>
      </c>
      <c r="N16" s="121">
        <v>0</v>
      </c>
    </row>
    <row r="17" spans="1:14" s="106" customFormat="1" ht="19.5" hidden="1" customHeight="1" x14ac:dyDescent="0.25"/>
    <row r="18" spans="1:14" s="106" customFormat="1" ht="26.25" hidden="1" customHeight="1" x14ac:dyDescent="0.25">
      <c r="A18" s="111"/>
      <c r="B18" s="54"/>
      <c r="C18" s="110"/>
      <c r="D18" s="110"/>
      <c r="E18" s="110"/>
      <c r="F18" s="110"/>
      <c r="G18" s="110"/>
      <c r="H18" s="110"/>
      <c r="I18" s="110"/>
      <c r="J18" s="54">
        <v>0</v>
      </c>
      <c r="K18" s="54">
        <v>0</v>
      </c>
      <c r="L18" s="54">
        <v>0</v>
      </c>
      <c r="M18" s="54">
        <v>0</v>
      </c>
      <c r="N18" s="54">
        <v>0</v>
      </c>
    </row>
    <row r="19" spans="1:14" s="106" customFormat="1" ht="26.25" hidden="1" customHeight="1" x14ac:dyDescent="0.25">
      <c r="A19" s="182"/>
      <c r="B19" s="183"/>
      <c r="C19" s="183"/>
      <c r="D19" s="112"/>
      <c r="E19" s="109"/>
      <c r="F19" s="110"/>
      <c r="G19" s="110"/>
      <c r="H19" s="110"/>
      <c r="I19" s="110"/>
      <c r="J19" s="54">
        <v>0</v>
      </c>
      <c r="K19" s="54">
        <v>0</v>
      </c>
      <c r="L19" s="54">
        <v>0</v>
      </c>
      <c r="M19" s="54">
        <v>0</v>
      </c>
      <c r="N19" s="54">
        <v>0</v>
      </c>
    </row>
    <row r="20" spans="1:14" s="106" customFormat="1" ht="26.25" hidden="1" customHeight="1" x14ac:dyDescent="0.25">
      <c r="A20" s="111"/>
      <c r="B20" s="113"/>
      <c r="C20" s="113"/>
      <c r="D20" s="113"/>
      <c r="E20" s="113"/>
      <c r="F20" s="178"/>
      <c r="G20" s="178"/>
      <c r="H20" s="178"/>
      <c r="I20" s="178"/>
      <c r="J20" s="178"/>
      <c r="K20" s="178"/>
      <c r="L20" s="178"/>
      <c r="M20" s="178"/>
      <c r="N20" s="178"/>
    </row>
    <row r="21" spans="1:14" s="106" customFormat="1" ht="26.25" hidden="1" customHeight="1" x14ac:dyDescent="0.25">
      <c r="A21" s="111"/>
      <c r="B21" s="113"/>
      <c r="C21" s="113"/>
      <c r="D21" s="113"/>
      <c r="E21" s="113"/>
      <c r="F21" s="113"/>
      <c r="G21" s="178"/>
      <c r="H21" s="178"/>
      <c r="I21" s="178"/>
      <c r="J21" s="178"/>
      <c r="K21" s="178"/>
      <c r="L21" s="178"/>
      <c r="M21" s="178"/>
      <c r="N21" s="178"/>
    </row>
    <row r="22" spans="1:14" s="106" customFormat="1" ht="26.25" hidden="1" customHeight="1" x14ac:dyDescent="0.25">
      <c r="A22" s="111"/>
      <c r="B22" s="113"/>
      <c r="C22" s="113"/>
      <c r="D22" s="113"/>
      <c r="E22" s="113"/>
      <c r="F22" s="113"/>
      <c r="G22" s="113"/>
      <c r="H22" s="179"/>
      <c r="I22" s="179"/>
      <c r="J22" s="179"/>
      <c r="K22" s="179"/>
      <c r="L22" s="179"/>
      <c r="M22" s="179"/>
      <c r="N22" s="179"/>
    </row>
    <row r="23" spans="1:14" s="106" customFormat="1" ht="26.25" hidden="1" customHeight="1" x14ac:dyDescent="0.25">
      <c r="A23" s="111"/>
      <c r="B23" s="113"/>
      <c r="C23" s="113"/>
      <c r="D23" s="113"/>
      <c r="E23" s="113"/>
      <c r="F23" s="113"/>
      <c r="G23" s="113"/>
      <c r="H23" s="113"/>
      <c r="I23" s="116" t="s">
        <v>151</v>
      </c>
      <c r="J23" s="117">
        <v>0</v>
      </c>
      <c r="K23" s="117">
        <v>0</v>
      </c>
      <c r="L23" s="117">
        <v>0</v>
      </c>
      <c r="M23" s="117">
        <v>0</v>
      </c>
      <c r="N23" s="117">
        <v>0</v>
      </c>
    </row>
    <row r="24" spans="1:14" s="106" customFormat="1" ht="26.25" hidden="1" customHeight="1" x14ac:dyDescent="0.25">
      <c r="A24" s="111"/>
      <c r="B24" s="113"/>
      <c r="C24" s="113"/>
      <c r="D24" s="113"/>
      <c r="E24" s="113"/>
      <c r="F24" s="113"/>
      <c r="G24" s="113"/>
      <c r="H24" s="113"/>
      <c r="I24" s="114" t="s">
        <v>151</v>
      </c>
      <c r="J24" s="54">
        <v>0</v>
      </c>
      <c r="K24" s="54">
        <v>0</v>
      </c>
      <c r="L24" s="54">
        <v>0</v>
      </c>
      <c r="M24" s="54">
        <v>0</v>
      </c>
      <c r="N24" s="54">
        <v>0</v>
      </c>
    </row>
    <row r="25" spans="1:14" s="106" customFormat="1" ht="26.25" hidden="1" customHeight="1" x14ac:dyDescent="0.25">
      <c r="A25" s="111"/>
      <c r="B25" s="113"/>
      <c r="C25" s="113"/>
      <c r="D25" s="113"/>
      <c r="E25" s="113"/>
      <c r="F25" s="113"/>
      <c r="G25" s="113"/>
      <c r="H25" s="113"/>
      <c r="I25" s="114" t="s">
        <v>151</v>
      </c>
      <c r="J25" s="54">
        <v>0</v>
      </c>
      <c r="K25" s="54">
        <v>0</v>
      </c>
      <c r="L25" s="54">
        <v>0</v>
      </c>
      <c r="M25" s="54">
        <v>0</v>
      </c>
      <c r="N25" s="54">
        <v>0</v>
      </c>
    </row>
    <row r="26" spans="1:14" s="106" customFormat="1" x14ac:dyDescent="0.25"/>
    <row r="27" spans="1:14" ht="16.5" customHeight="1" x14ac:dyDescent="0.25"/>
    <row r="28" spans="1:14" x14ac:dyDescent="0.25">
      <c r="A28" s="115" t="s">
        <v>101</v>
      </c>
      <c r="B28" s="115"/>
      <c r="C28" s="115"/>
    </row>
    <row r="30" spans="1:14" x14ac:dyDescent="0.25">
      <c r="B30" s="56" t="s">
        <v>191</v>
      </c>
    </row>
  </sheetData>
  <mergeCells count="15">
    <mergeCell ref="G14:N14"/>
    <mergeCell ref="F13:N13"/>
    <mergeCell ref="E12:N12"/>
    <mergeCell ref="G21:N21"/>
    <mergeCell ref="H22:N22"/>
    <mergeCell ref="A10:I10"/>
    <mergeCell ref="A8:A9"/>
    <mergeCell ref="B8:C8"/>
    <mergeCell ref="D8:G8"/>
    <mergeCell ref="H8:H9"/>
    <mergeCell ref="I8:I9"/>
    <mergeCell ref="A19:C19"/>
    <mergeCell ref="J8:N8"/>
    <mergeCell ref="F20:N20"/>
    <mergeCell ref="H15:N15"/>
  </mergeCells>
  <pageMargins left="0.2" right="0.2" top="0.25" bottom="0.2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 tint="-0.14999847407452621"/>
  </sheetPr>
  <dimension ref="A1:AY23"/>
  <sheetViews>
    <sheetView topLeftCell="E1" workbookViewId="0">
      <selection activeCell="S9" sqref="S9"/>
    </sheetView>
  </sheetViews>
  <sheetFormatPr defaultRowHeight="15" x14ac:dyDescent="0.2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  <col min="51" max="51" width="36.140625" customWidth="1"/>
  </cols>
  <sheetData>
    <row r="1" spans="1:51" s="40" customFormat="1" ht="22.5" customHeight="1" x14ac:dyDescent="0.25">
      <c r="A1" s="44" t="s">
        <v>95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</row>
    <row r="2" spans="1:51" ht="17.25" x14ac:dyDescent="0.25">
      <c r="A2" s="44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</row>
    <row r="3" spans="1:51" s="40" customFormat="1" ht="30.75" customHeight="1" x14ac:dyDescent="0.25">
      <c r="A3" s="44" t="s">
        <v>97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</row>
    <row r="4" spans="1:51" x14ac:dyDescent="0.25">
      <c r="A4" s="45"/>
      <c r="B4" s="47"/>
      <c r="C4" s="47"/>
      <c r="D4" s="47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AE4" s="40"/>
      <c r="AF4" s="40"/>
      <c r="AG4" s="40"/>
    </row>
    <row r="5" spans="1:51" ht="15.75" thickBot="1" x14ac:dyDescent="0.3">
      <c r="A5" s="45"/>
      <c r="B5" s="45"/>
      <c r="C5" s="45"/>
      <c r="D5" s="47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AE5" s="40"/>
      <c r="AF5" s="40"/>
      <c r="AG5" s="40"/>
      <c r="AW5" s="47" t="s">
        <v>205</v>
      </c>
      <c r="AX5" s="42"/>
    </row>
    <row r="6" spans="1:51" ht="40.5" customHeight="1" x14ac:dyDescent="0.25">
      <c r="A6" s="45"/>
      <c r="B6" s="194" t="s">
        <v>7</v>
      </c>
      <c r="C6" s="189"/>
      <c r="D6" s="189" t="s">
        <v>38</v>
      </c>
      <c r="E6" s="189" t="s">
        <v>32</v>
      </c>
      <c r="F6" s="189" t="s">
        <v>98</v>
      </c>
      <c r="G6" s="189" t="s">
        <v>94</v>
      </c>
      <c r="H6" s="189"/>
      <c r="I6" s="189"/>
      <c r="J6" s="189" t="s">
        <v>104</v>
      </c>
      <c r="K6" s="189"/>
      <c r="L6" s="189"/>
      <c r="M6" s="189" t="s">
        <v>105</v>
      </c>
      <c r="N6" s="189"/>
      <c r="O6" s="189"/>
      <c r="P6" s="192" t="s">
        <v>106</v>
      </c>
      <c r="Q6" s="192"/>
      <c r="R6" s="192"/>
      <c r="S6" s="192" t="s">
        <v>15</v>
      </c>
      <c r="T6" s="192"/>
      <c r="U6" s="192"/>
      <c r="V6" s="192" t="s">
        <v>11</v>
      </c>
      <c r="W6" s="192"/>
      <c r="X6" s="192"/>
      <c r="Y6" s="192"/>
      <c r="Z6" s="192"/>
      <c r="AA6" s="192"/>
      <c r="AB6" s="192"/>
      <c r="AC6" s="192"/>
      <c r="AD6" s="193"/>
      <c r="AE6" s="185" t="s">
        <v>107</v>
      </c>
      <c r="AF6" s="186"/>
      <c r="AG6" s="186"/>
      <c r="AH6" s="186" t="s">
        <v>108</v>
      </c>
      <c r="AI6" s="186"/>
      <c r="AJ6" s="186"/>
      <c r="AK6" s="186"/>
      <c r="AL6" s="186"/>
      <c r="AM6" s="186"/>
      <c r="AN6" s="186"/>
      <c r="AO6" s="186"/>
      <c r="AP6" s="186"/>
      <c r="AQ6" s="186"/>
      <c r="AR6" s="186"/>
      <c r="AS6" s="186"/>
      <c r="AT6" s="186"/>
      <c r="AU6" s="186"/>
      <c r="AV6" s="197"/>
      <c r="AW6" s="198" t="s">
        <v>21</v>
      </c>
      <c r="AX6" s="200" t="s">
        <v>22</v>
      </c>
      <c r="AY6" s="202" t="s">
        <v>109</v>
      </c>
    </row>
    <row r="7" spans="1:51" ht="25.5" customHeight="1" x14ac:dyDescent="0.25">
      <c r="A7" s="45"/>
      <c r="B7" s="19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75"/>
      <c r="P7" s="184"/>
      <c r="Q7" s="184"/>
      <c r="R7" s="184"/>
      <c r="S7" s="184"/>
      <c r="T7" s="184"/>
      <c r="U7" s="184"/>
      <c r="V7" s="184" t="s">
        <v>12</v>
      </c>
      <c r="W7" s="184"/>
      <c r="X7" s="184"/>
      <c r="Y7" s="184" t="s">
        <v>92</v>
      </c>
      <c r="Z7" s="184"/>
      <c r="AA7" s="184"/>
      <c r="AB7" s="184" t="s">
        <v>102</v>
      </c>
      <c r="AC7" s="184"/>
      <c r="AD7" s="196"/>
      <c r="AE7" s="187"/>
      <c r="AF7" s="188"/>
      <c r="AG7" s="188"/>
      <c r="AH7" s="188" t="s">
        <v>23</v>
      </c>
      <c r="AI7" s="188"/>
      <c r="AJ7" s="188"/>
      <c r="AK7" s="188" t="s">
        <v>24</v>
      </c>
      <c r="AL7" s="188"/>
      <c r="AM7" s="188"/>
      <c r="AN7" s="188" t="s">
        <v>25</v>
      </c>
      <c r="AO7" s="188"/>
      <c r="AP7" s="188"/>
      <c r="AQ7" s="188" t="s">
        <v>26</v>
      </c>
      <c r="AR7" s="188"/>
      <c r="AS7" s="188"/>
      <c r="AT7" s="188" t="s">
        <v>27</v>
      </c>
      <c r="AU7" s="188"/>
      <c r="AV7" s="204"/>
      <c r="AW7" s="199"/>
      <c r="AX7" s="201"/>
      <c r="AY7" s="203"/>
    </row>
    <row r="8" spans="1:51" ht="126" customHeight="1" x14ac:dyDescent="0.25">
      <c r="A8" s="45"/>
      <c r="B8" s="48" t="s">
        <v>2</v>
      </c>
      <c r="C8" s="49" t="s">
        <v>18</v>
      </c>
      <c r="D8" s="175"/>
      <c r="E8" s="175"/>
      <c r="F8" s="175"/>
      <c r="G8" s="50" t="s">
        <v>8</v>
      </c>
      <c r="H8" s="50" t="s">
        <v>13</v>
      </c>
      <c r="I8" s="50" t="s">
        <v>14</v>
      </c>
      <c r="J8" s="50" t="s">
        <v>8</v>
      </c>
      <c r="K8" s="50" t="s">
        <v>13</v>
      </c>
      <c r="L8" s="50" t="s">
        <v>14</v>
      </c>
      <c r="M8" s="50" t="s">
        <v>8</v>
      </c>
      <c r="N8" s="50" t="s">
        <v>13</v>
      </c>
      <c r="O8" s="50" t="s">
        <v>14</v>
      </c>
      <c r="P8" s="16" t="s">
        <v>8</v>
      </c>
      <c r="Q8" s="16" t="s">
        <v>13</v>
      </c>
      <c r="R8" s="16" t="s">
        <v>14</v>
      </c>
      <c r="S8" s="16" t="s">
        <v>8</v>
      </c>
      <c r="T8" s="16" t="s">
        <v>13</v>
      </c>
      <c r="U8" s="16" t="s">
        <v>14</v>
      </c>
      <c r="V8" s="16" t="s">
        <v>8</v>
      </c>
      <c r="W8" s="16" t="s">
        <v>13</v>
      </c>
      <c r="X8" s="16" t="s">
        <v>14</v>
      </c>
      <c r="Y8" s="16" t="s">
        <v>8</v>
      </c>
      <c r="Z8" s="16" t="s">
        <v>13</v>
      </c>
      <c r="AA8" s="16" t="s">
        <v>14</v>
      </c>
      <c r="AB8" s="16" t="s">
        <v>8</v>
      </c>
      <c r="AC8" s="16" t="s">
        <v>13</v>
      </c>
      <c r="AD8" s="39" t="s">
        <v>14</v>
      </c>
      <c r="AE8" s="29" t="s">
        <v>8</v>
      </c>
      <c r="AF8" s="28" t="s">
        <v>13</v>
      </c>
      <c r="AG8" s="28" t="s">
        <v>14</v>
      </c>
      <c r="AH8" s="28" t="s">
        <v>8</v>
      </c>
      <c r="AI8" s="28" t="s">
        <v>13</v>
      </c>
      <c r="AJ8" s="28" t="s">
        <v>14</v>
      </c>
      <c r="AK8" s="28" t="s">
        <v>8</v>
      </c>
      <c r="AL8" s="28" t="s">
        <v>13</v>
      </c>
      <c r="AM8" s="28" t="s">
        <v>14</v>
      </c>
      <c r="AN8" s="28" t="s">
        <v>8</v>
      </c>
      <c r="AO8" s="28" t="s">
        <v>13</v>
      </c>
      <c r="AP8" s="28" t="s">
        <v>14</v>
      </c>
      <c r="AQ8" s="28" t="s">
        <v>8</v>
      </c>
      <c r="AR8" s="28" t="s">
        <v>13</v>
      </c>
      <c r="AS8" s="28" t="s">
        <v>14</v>
      </c>
      <c r="AT8" s="28" t="s">
        <v>8</v>
      </c>
      <c r="AU8" s="28" t="s">
        <v>13</v>
      </c>
      <c r="AV8" s="30" t="s">
        <v>14</v>
      </c>
      <c r="AW8" s="199"/>
      <c r="AX8" s="201"/>
      <c r="AY8" s="203"/>
    </row>
    <row r="9" spans="1:51" ht="206.25" customHeight="1" x14ac:dyDescent="0.25">
      <c r="B9" s="122">
        <v>1157</v>
      </c>
      <c r="C9" s="122">
        <v>12003</v>
      </c>
      <c r="D9" s="123" t="s">
        <v>206</v>
      </c>
      <c r="E9" s="123" t="s">
        <v>207</v>
      </c>
      <c r="F9" s="12" t="s">
        <v>204</v>
      </c>
      <c r="G9" s="124">
        <f>H9+I9</f>
        <v>2280</v>
      </c>
      <c r="H9" s="125">
        <v>1900</v>
      </c>
      <c r="I9" s="125">
        <f>H9*20%</f>
        <v>380</v>
      </c>
      <c r="J9" s="38">
        <f>K9+L9</f>
        <v>693.99</v>
      </c>
      <c r="K9" s="37">
        <v>650.19000000000005</v>
      </c>
      <c r="L9" s="125">
        <v>43.8</v>
      </c>
      <c r="M9" s="38">
        <f>N9+O9</f>
        <v>77.929999999999993</v>
      </c>
      <c r="N9" s="37">
        <v>55.48</v>
      </c>
      <c r="O9" s="37">
        <v>22.45</v>
      </c>
      <c r="P9" s="38">
        <f>Q9+R9</f>
        <v>1268.08</v>
      </c>
      <c r="Q9" s="37">
        <v>994.33</v>
      </c>
      <c r="R9" s="37">
        <v>273.75</v>
      </c>
      <c r="S9" s="38">
        <f>T9+U9</f>
        <v>239.99999999999989</v>
      </c>
      <c r="T9" s="125">
        <f>H9-K9-N9-Q9</f>
        <v>199.99999999999989</v>
      </c>
      <c r="U9" s="125">
        <f>I9-L9-O9-R9</f>
        <v>40</v>
      </c>
      <c r="V9" s="38">
        <f>W9+X9</f>
        <v>240</v>
      </c>
      <c r="W9" s="37">
        <v>200</v>
      </c>
      <c r="X9" s="37">
        <v>40</v>
      </c>
      <c r="Y9" s="38">
        <f>Z9+AA9</f>
        <v>0</v>
      </c>
      <c r="Z9" s="37">
        <v>0</v>
      </c>
      <c r="AA9" s="37">
        <v>0</v>
      </c>
      <c r="AB9" s="38">
        <f>AC9+AD9</f>
        <v>0</v>
      </c>
      <c r="AC9" s="37">
        <v>0</v>
      </c>
      <c r="AD9" s="32">
        <v>0</v>
      </c>
      <c r="AE9" s="31">
        <f>AF9+AG9</f>
        <v>0</v>
      </c>
      <c r="AF9" s="37">
        <v>0</v>
      </c>
      <c r="AG9" s="37">
        <v>0</v>
      </c>
      <c r="AH9" s="130">
        <f>AI9+AJ9</f>
        <v>240</v>
      </c>
      <c r="AI9" s="131">
        <v>200</v>
      </c>
      <c r="AJ9" s="131">
        <v>40</v>
      </c>
      <c r="AK9" s="38">
        <f>AL9+AM9</f>
        <v>0</v>
      </c>
      <c r="AL9" s="37">
        <v>0</v>
      </c>
      <c r="AM9" s="37">
        <v>0</v>
      </c>
      <c r="AN9" s="38">
        <f>AO9+AP9</f>
        <v>0</v>
      </c>
      <c r="AO9" s="37">
        <v>0</v>
      </c>
      <c r="AP9" s="37">
        <v>0</v>
      </c>
      <c r="AQ9" s="38">
        <f>AR9+AS9</f>
        <v>0</v>
      </c>
      <c r="AR9" s="37">
        <v>0</v>
      </c>
      <c r="AS9" s="37">
        <v>0</v>
      </c>
      <c r="AT9" s="38">
        <f>AU9+AV9</f>
        <v>240</v>
      </c>
      <c r="AU9" s="37">
        <f>AI9+AL9+AO9+AR9</f>
        <v>200</v>
      </c>
      <c r="AV9" s="32">
        <f>AJ9+AM9+AP9+AS9</f>
        <v>40</v>
      </c>
      <c r="AW9" s="129">
        <v>2016</v>
      </c>
      <c r="AX9" s="129">
        <v>2026</v>
      </c>
      <c r="AY9" s="125" t="s">
        <v>211</v>
      </c>
    </row>
    <row r="10" spans="1:51" hidden="1" x14ac:dyDescent="0.25">
      <c r="B10" s="35"/>
      <c r="C10" s="12"/>
      <c r="D10" s="12"/>
      <c r="E10" s="18"/>
      <c r="F10" s="12"/>
      <c r="G10" s="38">
        <f t="shared" ref="G10:G17" si="0">H10+I10</f>
        <v>0</v>
      </c>
      <c r="H10" s="37"/>
      <c r="I10" s="37"/>
      <c r="J10" s="38">
        <f t="shared" ref="J10:J17" si="1">K10+L10</f>
        <v>0</v>
      </c>
      <c r="K10" s="37"/>
      <c r="L10" s="37"/>
      <c r="M10" s="38">
        <f t="shared" ref="M10:M17" si="2">N10+O10</f>
        <v>0</v>
      </c>
      <c r="N10" s="37"/>
      <c r="O10" s="37"/>
      <c r="P10" s="38">
        <f t="shared" ref="P10:P17" si="3">Q10+R10</f>
        <v>0</v>
      </c>
      <c r="Q10" s="37"/>
      <c r="R10" s="37"/>
      <c r="S10" s="38">
        <f t="shared" ref="S10:S17" si="4">T10+U10</f>
        <v>0</v>
      </c>
      <c r="T10" s="37"/>
      <c r="U10" s="37"/>
      <c r="V10" s="38">
        <f t="shared" ref="V10:V17" si="5">W10+X10</f>
        <v>0</v>
      </c>
      <c r="W10" s="37"/>
      <c r="X10" s="37"/>
      <c r="Y10" s="38">
        <f t="shared" ref="Y10:Y17" si="6">Z10+AA10</f>
        <v>0</v>
      </c>
      <c r="Z10" s="37"/>
      <c r="AA10" s="37"/>
      <c r="AB10" s="38">
        <f t="shared" ref="AB10:AB17" si="7">AC10+AD10</f>
        <v>0</v>
      </c>
      <c r="AC10" s="37"/>
      <c r="AD10" s="32"/>
      <c r="AE10" s="31">
        <f t="shared" ref="AE10:AE17" si="8">AF10+AG10</f>
        <v>0</v>
      </c>
      <c r="AF10" s="37"/>
      <c r="AG10" s="37"/>
      <c r="AH10" s="38">
        <f t="shared" ref="AH10:AH17" si="9">AI10+AJ10</f>
        <v>0</v>
      </c>
      <c r="AI10" s="37"/>
      <c r="AJ10" s="37"/>
      <c r="AK10" s="38">
        <f t="shared" ref="AK10:AK17" si="10">AL10+AM10</f>
        <v>0</v>
      </c>
      <c r="AL10" s="37"/>
      <c r="AM10" s="37"/>
      <c r="AN10" s="38">
        <f t="shared" ref="AN10:AN17" si="11">AO10+AP10</f>
        <v>0</v>
      </c>
      <c r="AO10" s="37"/>
      <c r="AP10" s="37"/>
      <c r="AQ10" s="38">
        <f t="shared" ref="AQ10:AQ17" si="12">AR10+AS10</f>
        <v>0</v>
      </c>
      <c r="AR10" s="37"/>
      <c r="AS10" s="37"/>
      <c r="AT10" s="38">
        <f t="shared" ref="AT10:AT17" si="13">AU10+AV10</f>
        <v>0</v>
      </c>
      <c r="AU10" s="37"/>
      <c r="AV10" s="32"/>
      <c r="AW10" s="34"/>
      <c r="AX10" s="37"/>
      <c r="AY10" s="32"/>
    </row>
    <row r="11" spans="1:51" hidden="1" x14ac:dyDescent="0.25">
      <c r="B11" s="35"/>
      <c r="C11" s="12"/>
      <c r="D11" s="12"/>
      <c r="E11" s="13"/>
      <c r="F11" s="12"/>
      <c r="G11" s="38">
        <f t="shared" si="0"/>
        <v>0</v>
      </c>
      <c r="H11" s="37"/>
      <c r="I11" s="37"/>
      <c r="J11" s="38">
        <f t="shared" si="1"/>
        <v>0</v>
      </c>
      <c r="K11" s="37"/>
      <c r="L11" s="37"/>
      <c r="M11" s="38">
        <f t="shared" si="2"/>
        <v>0</v>
      </c>
      <c r="N11" s="37"/>
      <c r="O11" s="37"/>
      <c r="P11" s="38">
        <f t="shared" si="3"/>
        <v>0</v>
      </c>
      <c r="Q11" s="37"/>
      <c r="R11" s="37"/>
      <c r="S11" s="38">
        <f t="shared" si="4"/>
        <v>0</v>
      </c>
      <c r="T11" s="37"/>
      <c r="U11" s="37"/>
      <c r="V11" s="38">
        <f t="shared" si="5"/>
        <v>0</v>
      </c>
      <c r="W11" s="37"/>
      <c r="X11" s="37"/>
      <c r="Y11" s="38">
        <f t="shared" si="6"/>
        <v>0</v>
      </c>
      <c r="Z11" s="37"/>
      <c r="AA11" s="37"/>
      <c r="AB11" s="38">
        <f t="shared" si="7"/>
        <v>0</v>
      </c>
      <c r="AC11" s="37"/>
      <c r="AD11" s="32"/>
      <c r="AE11" s="31">
        <f t="shared" si="8"/>
        <v>0</v>
      </c>
      <c r="AF11" s="37"/>
      <c r="AG11" s="37"/>
      <c r="AH11" s="38">
        <f t="shared" si="9"/>
        <v>0</v>
      </c>
      <c r="AI11" s="37"/>
      <c r="AJ11" s="37"/>
      <c r="AK11" s="38">
        <f t="shared" si="10"/>
        <v>0</v>
      </c>
      <c r="AL11" s="37"/>
      <c r="AM11" s="37"/>
      <c r="AN11" s="38">
        <f t="shared" si="11"/>
        <v>0</v>
      </c>
      <c r="AO11" s="37"/>
      <c r="AP11" s="37"/>
      <c r="AQ11" s="38">
        <f t="shared" si="12"/>
        <v>0</v>
      </c>
      <c r="AR11" s="37"/>
      <c r="AS11" s="37"/>
      <c r="AT11" s="38">
        <f t="shared" si="13"/>
        <v>0</v>
      </c>
      <c r="AU11" s="37"/>
      <c r="AV11" s="32"/>
      <c r="AW11" s="34"/>
      <c r="AX11" s="37"/>
      <c r="AY11" s="32"/>
    </row>
    <row r="12" spans="1:51" hidden="1" x14ac:dyDescent="0.25">
      <c r="B12" s="35"/>
      <c r="C12" s="12"/>
      <c r="D12" s="12"/>
      <c r="E12" s="13"/>
      <c r="F12" s="12"/>
      <c r="G12" s="38">
        <f t="shared" si="0"/>
        <v>0</v>
      </c>
      <c r="H12" s="37"/>
      <c r="I12" s="37"/>
      <c r="J12" s="38">
        <f t="shared" si="1"/>
        <v>0</v>
      </c>
      <c r="K12" s="37"/>
      <c r="L12" s="37"/>
      <c r="M12" s="38">
        <f t="shared" si="2"/>
        <v>0</v>
      </c>
      <c r="N12" s="37"/>
      <c r="O12" s="37"/>
      <c r="P12" s="38">
        <f t="shared" si="3"/>
        <v>0</v>
      </c>
      <c r="Q12" s="37"/>
      <c r="R12" s="37"/>
      <c r="S12" s="38">
        <f t="shared" si="4"/>
        <v>0</v>
      </c>
      <c r="T12" s="37"/>
      <c r="U12" s="37"/>
      <c r="V12" s="38">
        <f t="shared" si="5"/>
        <v>0</v>
      </c>
      <c r="W12" s="37"/>
      <c r="X12" s="37"/>
      <c r="Y12" s="38">
        <f t="shared" si="6"/>
        <v>0</v>
      </c>
      <c r="Z12" s="37"/>
      <c r="AA12" s="37"/>
      <c r="AB12" s="38">
        <f t="shared" si="7"/>
        <v>0</v>
      </c>
      <c r="AC12" s="37"/>
      <c r="AD12" s="32"/>
      <c r="AE12" s="31">
        <f t="shared" si="8"/>
        <v>0</v>
      </c>
      <c r="AF12" s="37"/>
      <c r="AG12" s="37"/>
      <c r="AH12" s="38">
        <f t="shared" si="9"/>
        <v>0</v>
      </c>
      <c r="AI12" s="37"/>
      <c r="AJ12" s="37"/>
      <c r="AK12" s="38">
        <f t="shared" si="10"/>
        <v>0</v>
      </c>
      <c r="AL12" s="37"/>
      <c r="AM12" s="37"/>
      <c r="AN12" s="38">
        <f t="shared" si="11"/>
        <v>0</v>
      </c>
      <c r="AO12" s="37"/>
      <c r="AP12" s="37"/>
      <c r="AQ12" s="38">
        <f t="shared" si="12"/>
        <v>0</v>
      </c>
      <c r="AR12" s="37"/>
      <c r="AS12" s="37"/>
      <c r="AT12" s="38">
        <f t="shared" si="13"/>
        <v>0</v>
      </c>
      <c r="AU12" s="37"/>
      <c r="AV12" s="32"/>
      <c r="AW12" s="34"/>
      <c r="AX12" s="37"/>
      <c r="AY12" s="32"/>
    </row>
    <row r="13" spans="1:51" hidden="1" x14ac:dyDescent="0.25">
      <c r="B13" s="35"/>
      <c r="C13" s="12"/>
      <c r="D13" s="12"/>
      <c r="E13" s="13"/>
      <c r="F13" s="12"/>
      <c r="G13" s="38">
        <f t="shared" si="0"/>
        <v>0</v>
      </c>
      <c r="H13" s="37"/>
      <c r="I13" s="37"/>
      <c r="J13" s="38">
        <f t="shared" si="1"/>
        <v>0</v>
      </c>
      <c r="K13" s="37"/>
      <c r="L13" s="37"/>
      <c r="M13" s="38">
        <f t="shared" si="2"/>
        <v>0</v>
      </c>
      <c r="N13" s="37"/>
      <c r="O13" s="37"/>
      <c r="P13" s="38">
        <f t="shared" si="3"/>
        <v>0</v>
      </c>
      <c r="Q13" s="37"/>
      <c r="R13" s="37"/>
      <c r="S13" s="38">
        <f t="shared" si="4"/>
        <v>0</v>
      </c>
      <c r="T13" s="37"/>
      <c r="U13" s="37"/>
      <c r="V13" s="38">
        <f t="shared" si="5"/>
        <v>0</v>
      </c>
      <c r="W13" s="37"/>
      <c r="X13" s="37"/>
      <c r="Y13" s="38">
        <f t="shared" si="6"/>
        <v>0</v>
      </c>
      <c r="Z13" s="37"/>
      <c r="AA13" s="37"/>
      <c r="AB13" s="38">
        <f t="shared" si="7"/>
        <v>0</v>
      </c>
      <c r="AC13" s="37"/>
      <c r="AD13" s="32"/>
      <c r="AE13" s="31">
        <f t="shared" si="8"/>
        <v>0</v>
      </c>
      <c r="AF13" s="37"/>
      <c r="AG13" s="37"/>
      <c r="AH13" s="38">
        <f t="shared" si="9"/>
        <v>0</v>
      </c>
      <c r="AI13" s="37"/>
      <c r="AJ13" s="37"/>
      <c r="AK13" s="38">
        <f t="shared" si="10"/>
        <v>0</v>
      </c>
      <c r="AL13" s="37"/>
      <c r="AM13" s="37"/>
      <c r="AN13" s="38">
        <f t="shared" si="11"/>
        <v>0</v>
      </c>
      <c r="AO13" s="37"/>
      <c r="AP13" s="37"/>
      <c r="AQ13" s="38">
        <f t="shared" si="12"/>
        <v>0</v>
      </c>
      <c r="AR13" s="37"/>
      <c r="AS13" s="37"/>
      <c r="AT13" s="38">
        <f t="shared" si="13"/>
        <v>0</v>
      </c>
      <c r="AU13" s="37"/>
      <c r="AV13" s="32"/>
      <c r="AW13" s="34"/>
      <c r="AX13" s="37"/>
      <c r="AY13" s="32"/>
    </row>
    <row r="14" spans="1:51" hidden="1" x14ac:dyDescent="0.25">
      <c r="B14" s="35"/>
      <c r="C14" s="12"/>
      <c r="D14" s="12"/>
      <c r="E14" s="13"/>
      <c r="F14" s="12"/>
      <c r="G14" s="38">
        <f t="shared" si="0"/>
        <v>0</v>
      </c>
      <c r="H14" s="37"/>
      <c r="I14" s="37"/>
      <c r="J14" s="38">
        <f t="shared" si="1"/>
        <v>0</v>
      </c>
      <c r="K14" s="37"/>
      <c r="L14" s="37"/>
      <c r="M14" s="38">
        <f t="shared" si="2"/>
        <v>0</v>
      </c>
      <c r="N14" s="37"/>
      <c r="O14" s="37"/>
      <c r="P14" s="38">
        <f t="shared" si="3"/>
        <v>0</v>
      </c>
      <c r="Q14" s="37"/>
      <c r="R14" s="37"/>
      <c r="S14" s="38">
        <f t="shared" si="4"/>
        <v>0</v>
      </c>
      <c r="T14" s="37"/>
      <c r="U14" s="37"/>
      <c r="V14" s="38">
        <f t="shared" si="5"/>
        <v>0</v>
      </c>
      <c r="W14" s="37"/>
      <c r="X14" s="37"/>
      <c r="Y14" s="38">
        <f t="shared" si="6"/>
        <v>0</v>
      </c>
      <c r="Z14" s="37"/>
      <c r="AA14" s="37"/>
      <c r="AB14" s="38">
        <f t="shared" si="7"/>
        <v>0</v>
      </c>
      <c r="AC14" s="37"/>
      <c r="AD14" s="32"/>
      <c r="AE14" s="31">
        <f t="shared" si="8"/>
        <v>0</v>
      </c>
      <c r="AF14" s="37"/>
      <c r="AG14" s="37"/>
      <c r="AH14" s="38">
        <f t="shared" si="9"/>
        <v>0</v>
      </c>
      <c r="AI14" s="37"/>
      <c r="AJ14" s="37"/>
      <c r="AK14" s="38">
        <f t="shared" si="10"/>
        <v>0</v>
      </c>
      <c r="AL14" s="37"/>
      <c r="AM14" s="37"/>
      <c r="AN14" s="38">
        <f t="shared" si="11"/>
        <v>0</v>
      </c>
      <c r="AO14" s="37"/>
      <c r="AP14" s="37"/>
      <c r="AQ14" s="38">
        <f t="shared" si="12"/>
        <v>0</v>
      </c>
      <c r="AR14" s="37"/>
      <c r="AS14" s="37"/>
      <c r="AT14" s="38">
        <f t="shared" si="13"/>
        <v>0</v>
      </c>
      <c r="AU14" s="37"/>
      <c r="AV14" s="32"/>
      <c r="AW14" s="34"/>
      <c r="AX14" s="37"/>
      <c r="AY14" s="32"/>
    </row>
    <row r="15" spans="1:51" hidden="1" x14ac:dyDescent="0.25">
      <c r="B15" s="35"/>
      <c r="C15" s="12"/>
      <c r="D15" s="12"/>
      <c r="E15" s="13"/>
      <c r="F15" s="12"/>
      <c r="G15" s="38">
        <f t="shared" si="0"/>
        <v>0</v>
      </c>
      <c r="H15" s="37"/>
      <c r="I15" s="37"/>
      <c r="J15" s="38">
        <f t="shared" si="1"/>
        <v>0</v>
      </c>
      <c r="K15" s="37"/>
      <c r="L15" s="37"/>
      <c r="M15" s="38">
        <f t="shared" si="2"/>
        <v>0</v>
      </c>
      <c r="N15" s="37"/>
      <c r="O15" s="37"/>
      <c r="P15" s="38">
        <f t="shared" si="3"/>
        <v>0</v>
      </c>
      <c r="Q15" s="37"/>
      <c r="R15" s="37"/>
      <c r="S15" s="38">
        <f t="shared" si="4"/>
        <v>0</v>
      </c>
      <c r="T15" s="37"/>
      <c r="U15" s="37"/>
      <c r="V15" s="38">
        <f t="shared" si="5"/>
        <v>0</v>
      </c>
      <c r="W15" s="37"/>
      <c r="X15" s="37"/>
      <c r="Y15" s="38">
        <f t="shared" si="6"/>
        <v>0</v>
      </c>
      <c r="Z15" s="37"/>
      <c r="AA15" s="37"/>
      <c r="AB15" s="38">
        <f t="shared" si="7"/>
        <v>0</v>
      </c>
      <c r="AC15" s="37"/>
      <c r="AD15" s="32"/>
      <c r="AE15" s="31">
        <f t="shared" si="8"/>
        <v>0</v>
      </c>
      <c r="AF15" s="37"/>
      <c r="AG15" s="37"/>
      <c r="AH15" s="38">
        <f t="shared" si="9"/>
        <v>0</v>
      </c>
      <c r="AI15" s="37"/>
      <c r="AJ15" s="37"/>
      <c r="AK15" s="38">
        <f t="shared" si="10"/>
        <v>0</v>
      </c>
      <c r="AL15" s="37"/>
      <c r="AM15" s="37"/>
      <c r="AN15" s="38">
        <f t="shared" si="11"/>
        <v>0</v>
      </c>
      <c r="AO15" s="37"/>
      <c r="AP15" s="37"/>
      <c r="AQ15" s="38">
        <f t="shared" si="12"/>
        <v>0</v>
      </c>
      <c r="AR15" s="37"/>
      <c r="AS15" s="37"/>
      <c r="AT15" s="38">
        <f t="shared" si="13"/>
        <v>0</v>
      </c>
      <c r="AU15" s="37"/>
      <c r="AV15" s="32"/>
      <c r="AW15" s="34"/>
      <c r="AX15" s="37"/>
      <c r="AY15" s="32"/>
    </row>
    <row r="16" spans="1:51" hidden="1" x14ac:dyDescent="0.25">
      <c r="B16" s="35"/>
      <c r="C16" s="12"/>
      <c r="D16" s="12"/>
      <c r="E16" s="13"/>
      <c r="F16" s="12"/>
      <c r="G16" s="38">
        <f t="shared" si="0"/>
        <v>0</v>
      </c>
      <c r="H16" s="37"/>
      <c r="I16" s="37"/>
      <c r="J16" s="38">
        <f t="shared" si="1"/>
        <v>0</v>
      </c>
      <c r="K16" s="37"/>
      <c r="L16" s="37"/>
      <c r="M16" s="38">
        <f t="shared" si="2"/>
        <v>0</v>
      </c>
      <c r="N16" s="37"/>
      <c r="O16" s="37"/>
      <c r="P16" s="38">
        <f t="shared" si="3"/>
        <v>0</v>
      </c>
      <c r="Q16" s="37"/>
      <c r="R16" s="37"/>
      <c r="S16" s="38">
        <f t="shared" si="4"/>
        <v>0</v>
      </c>
      <c r="T16" s="37"/>
      <c r="U16" s="37"/>
      <c r="V16" s="38">
        <f t="shared" si="5"/>
        <v>0</v>
      </c>
      <c r="W16" s="37"/>
      <c r="X16" s="37"/>
      <c r="Y16" s="38">
        <f t="shared" si="6"/>
        <v>0</v>
      </c>
      <c r="Z16" s="37"/>
      <c r="AA16" s="37"/>
      <c r="AB16" s="38">
        <f t="shared" si="7"/>
        <v>0</v>
      </c>
      <c r="AC16" s="37"/>
      <c r="AD16" s="32"/>
      <c r="AE16" s="31">
        <f t="shared" si="8"/>
        <v>0</v>
      </c>
      <c r="AF16" s="37"/>
      <c r="AG16" s="37"/>
      <c r="AH16" s="38">
        <f t="shared" si="9"/>
        <v>0</v>
      </c>
      <c r="AI16" s="37"/>
      <c r="AJ16" s="37"/>
      <c r="AK16" s="38">
        <f t="shared" si="10"/>
        <v>0</v>
      </c>
      <c r="AL16" s="37"/>
      <c r="AM16" s="37"/>
      <c r="AN16" s="38">
        <f t="shared" si="11"/>
        <v>0</v>
      </c>
      <c r="AO16" s="37"/>
      <c r="AP16" s="37"/>
      <c r="AQ16" s="38">
        <f t="shared" si="12"/>
        <v>0</v>
      </c>
      <c r="AR16" s="37"/>
      <c r="AS16" s="37"/>
      <c r="AT16" s="38">
        <f t="shared" si="13"/>
        <v>0</v>
      </c>
      <c r="AU16" s="37"/>
      <c r="AV16" s="32"/>
      <c r="AW16" s="34"/>
      <c r="AX16" s="37"/>
      <c r="AY16" s="32"/>
    </row>
    <row r="17" spans="1:51" hidden="1" x14ac:dyDescent="0.25">
      <c r="B17" s="36"/>
      <c r="C17" s="17"/>
      <c r="D17" s="17"/>
      <c r="E17" s="18"/>
      <c r="F17" s="17"/>
      <c r="G17" s="38">
        <f t="shared" si="0"/>
        <v>0</v>
      </c>
      <c r="H17" s="37"/>
      <c r="I17" s="37"/>
      <c r="J17" s="38">
        <f t="shared" si="1"/>
        <v>0</v>
      </c>
      <c r="K17" s="37"/>
      <c r="L17" s="37"/>
      <c r="M17" s="38">
        <f t="shared" si="2"/>
        <v>0</v>
      </c>
      <c r="N17" s="37"/>
      <c r="O17" s="37"/>
      <c r="P17" s="38">
        <f t="shared" si="3"/>
        <v>0</v>
      </c>
      <c r="Q17" s="37"/>
      <c r="R17" s="37"/>
      <c r="S17" s="38">
        <f t="shared" si="4"/>
        <v>0</v>
      </c>
      <c r="T17" s="37"/>
      <c r="U17" s="37"/>
      <c r="V17" s="38">
        <f t="shared" si="5"/>
        <v>0</v>
      </c>
      <c r="W17" s="37"/>
      <c r="X17" s="37"/>
      <c r="Y17" s="38">
        <f t="shared" si="6"/>
        <v>0</v>
      </c>
      <c r="Z17" s="37"/>
      <c r="AA17" s="37"/>
      <c r="AB17" s="38">
        <f t="shared" si="7"/>
        <v>0</v>
      </c>
      <c r="AC17" s="37"/>
      <c r="AD17" s="32"/>
      <c r="AE17" s="31">
        <f t="shared" si="8"/>
        <v>0</v>
      </c>
      <c r="AF17" s="37"/>
      <c r="AG17" s="37"/>
      <c r="AH17" s="38">
        <f t="shared" si="9"/>
        <v>0</v>
      </c>
      <c r="AI17" s="37"/>
      <c r="AJ17" s="37"/>
      <c r="AK17" s="38">
        <f t="shared" si="10"/>
        <v>0</v>
      </c>
      <c r="AL17" s="37"/>
      <c r="AM17" s="37"/>
      <c r="AN17" s="38">
        <f t="shared" si="11"/>
        <v>0</v>
      </c>
      <c r="AO17" s="37"/>
      <c r="AP17" s="37"/>
      <c r="AQ17" s="38">
        <f t="shared" si="12"/>
        <v>0</v>
      </c>
      <c r="AR17" s="37"/>
      <c r="AS17" s="37"/>
      <c r="AT17" s="38">
        <f t="shared" si="13"/>
        <v>0</v>
      </c>
      <c r="AU17" s="37"/>
      <c r="AV17" s="32"/>
      <c r="AW17" s="34"/>
      <c r="AX17" s="37"/>
      <c r="AY17" s="32"/>
    </row>
    <row r="18" spans="1:51" ht="17.25" x14ac:dyDescent="0.25">
      <c r="A18" s="15"/>
      <c r="B18" s="190" t="s">
        <v>30</v>
      </c>
      <c r="C18" s="191"/>
      <c r="D18" s="191"/>
      <c r="E18" s="191"/>
      <c r="F18" s="191"/>
      <c r="G18" s="19">
        <f t="shared" ref="G18:AV18" si="14">SUM(G9:G17)</f>
        <v>2280</v>
      </c>
      <c r="H18" s="19">
        <f t="shared" si="14"/>
        <v>1900</v>
      </c>
      <c r="I18" s="19">
        <f t="shared" si="14"/>
        <v>380</v>
      </c>
      <c r="J18" s="19">
        <f t="shared" si="14"/>
        <v>693.99</v>
      </c>
      <c r="K18" s="19">
        <f t="shared" si="14"/>
        <v>650.19000000000005</v>
      </c>
      <c r="L18" s="19">
        <f t="shared" si="14"/>
        <v>43.8</v>
      </c>
      <c r="M18" s="19">
        <f t="shared" si="14"/>
        <v>77.929999999999993</v>
      </c>
      <c r="N18" s="19">
        <f t="shared" si="14"/>
        <v>55.48</v>
      </c>
      <c r="O18" s="19">
        <f t="shared" si="14"/>
        <v>22.45</v>
      </c>
      <c r="P18" s="19">
        <f t="shared" si="14"/>
        <v>1268.08</v>
      </c>
      <c r="Q18" s="19">
        <f t="shared" si="14"/>
        <v>994.33</v>
      </c>
      <c r="R18" s="19">
        <f t="shared" si="14"/>
        <v>273.75</v>
      </c>
      <c r="S18" s="132">
        <f t="shared" si="14"/>
        <v>239.99999999999989</v>
      </c>
      <c r="T18" s="132">
        <f t="shared" si="14"/>
        <v>199.99999999999989</v>
      </c>
      <c r="U18" s="132">
        <f t="shared" si="14"/>
        <v>40</v>
      </c>
      <c r="V18" s="132">
        <f t="shared" si="14"/>
        <v>240</v>
      </c>
      <c r="W18" s="132">
        <f t="shared" si="14"/>
        <v>200</v>
      </c>
      <c r="X18" s="132">
        <f t="shared" si="14"/>
        <v>40</v>
      </c>
      <c r="Y18" s="19">
        <f t="shared" si="14"/>
        <v>0</v>
      </c>
      <c r="Z18" s="19">
        <f t="shared" si="14"/>
        <v>0</v>
      </c>
      <c r="AA18" s="19">
        <f t="shared" si="14"/>
        <v>0</v>
      </c>
      <c r="AB18" s="19">
        <f t="shared" si="14"/>
        <v>0</v>
      </c>
      <c r="AC18" s="19">
        <f t="shared" si="14"/>
        <v>0</v>
      </c>
      <c r="AD18" s="33">
        <f t="shared" si="14"/>
        <v>0</v>
      </c>
      <c r="AE18" s="31">
        <f t="shared" si="14"/>
        <v>0</v>
      </c>
      <c r="AF18" s="19">
        <f t="shared" si="14"/>
        <v>0</v>
      </c>
      <c r="AG18" s="19">
        <f t="shared" si="14"/>
        <v>0</v>
      </c>
      <c r="AH18" s="132">
        <f t="shared" si="14"/>
        <v>240</v>
      </c>
      <c r="AI18" s="132">
        <f t="shared" si="14"/>
        <v>200</v>
      </c>
      <c r="AJ18" s="132">
        <f t="shared" si="14"/>
        <v>40</v>
      </c>
      <c r="AK18" s="19">
        <f t="shared" si="14"/>
        <v>0</v>
      </c>
      <c r="AL18" s="19">
        <f t="shared" si="14"/>
        <v>0</v>
      </c>
      <c r="AM18" s="19">
        <f t="shared" si="14"/>
        <v>0</v>
      </c>
      <c r="AN18" s="19">
        <f t="shared" si="14"/>
        <v>0</v>
      </c>
      <c r="AO18" s="19">
        <f t="shared" si="14"/>
        <v>0</v>
      </c>
      <c r="AP18" s="19">
        <f t="shared" si="14"/>
        <v>0</v>
      </c>
      <c r="AQ18" s="19">
        <f t="shared" si="14"/>
        <v>0</v>
      </c>
      <c r="AR18" s="19">
        <f t="shared" si="14"/>
        <v>0</v>
      </c>
      <c r="AS18" s="19">
        <f t="shared" si="14"/>
        <v>0</v>
      </c>
      <c r="AT18" s="132">
        <f t="shared" si="14"/>
        <v>240</v>
      </c>
      <c r="AU18" s="132">
        <f t="shared" si="14"/>
        <v>200</v>
      </c>
      <c r="AV18" s="134">
        <f t="shared" si="14"/>
        <v>40</v>
      </c>
      <c r="AW18" s="31" t="s">
        <v>33</v>
      </c>
      <c r="AX18" s="19" t="s">
        <v>33</v>
      </c>
      <c r="AY18" s="33" t="s">
        <v>33</v>
      </c>
    </row>
    <row r="19" spans="1:51" x14ac:dyDescent="0.25">
      <c r="B19" s="190" t="s">
        <v>16</v>
      </c>
      <c r="C19" s="191"/>
      <c r="D19" s="191"/>
      <c r="E19" s="191"/>
      <c r="F19" s="191"/>
      <c r="G19" s="19">
        <f t="shared" ref="G19:AV19" si="15">SUMIF($E9:$E17,"Վարկային ծրագիր",G9:G17)</f>
        <v>0</v>
      </c>
      <c r="H19" s="19">
        <f t="shared" si="15"/>
        <v>0</v>
      </c>
      <c r="I19" s="19">
        <f t="shared" si="15"/>
        <v>0</v>
      </c>
      <c r="J19" s="19">
        <f t="shared" si="15"/>
        <v>0</v>
      </c>
      <c r="K19" s="19">
        <f t="shared" si="15"/>
        <v>0</v>
      </c>
      <c r="L19" s="19">
        <f t="shared" si="15"/>
        <v>0</v>
      </c>
      <c r="M19" s="19">
        <f t="shared" si="15"/>
        <v>0</v>
      </c>
      <c r="N19" s="19">
        <f t="shared" si="15"/>
        <v>0</v>
      </c>
      <c r="O19" s="19">
        <f t="shared" si="15"/>
        <v>0</v>
      </c>
      <c r="P19" s="19">
        <f t="shared" si="15"/>
        <v>0</v>
      </c>
      <c r="Q19" s="19">
        <f t="shared" si="15"/>
        <v>0</v>
      </c>
      <c r="R19" s="19">
        <f t="shared" si="15"/>
        <v>0</v>
      </c>
      <c r="S19" s="19">
        <f t="shared" si="15"/>
        <v>0</v>
      </c>
      <c r="T19" s="19">
        <f t="shared" si="15"/>
        <v>0</v>
      </c>
      <c r="U19" s="19">
        <f t="shared" si="15"/>
        <v>0</v>
      </c>
      <c r="V19" s="19">
        <f t="shared" si="15"/>
        <v>0</v>
      </c>
      <c r="W19" s="19">
        <f t="shared" si="15"/>
        <v>0</v>
      </c>
      <c r="X19" s="19">
        <f t="shared" si="15"/>
        <v>0</v>
      </c>
      <c r="Y19" s="19">
        <f t="shared" si="15"/>
        <v>0</v>
      </c>
      <c r="Z19" s="19">
        <f t="shared" si="15"/>
        <v>0</v>
      </c>
      <c r="AA19" s="19">
        <f t="shared" si="15"/>
        <v>0</v>
      </c>
      <c r="AB19" s="19">
        <f t="shared" si="15"/>
        <v>0</v>
      </c>
      <c r="AC19" s="19">
        <f t="shared" si="15"/>
        <v>0</v>
      </c>
      <c r="AD19" s="33">
        <f t="shared" si="15"/>
        <v>0</v>
      </c>
      <c r="AE19" s="31">
        <f t="shared" si="15"/>
        <v>0</v>
      </c>
      <c r="AF19" s="19">
        <f t="shared" si="15"/>
        <v>0</v>
      </c>
      <c r="AG19" s="19">
        <f t="shared" si="15"/>
        <v>0</v>
      </c>
      <c r="AH19" s="19">
        <f t="shared" si="15"/>
        <v>0</v>
      </c>
      <c r="AI19" s="19">
        <f t="shared" si="15"/>
        <v>0</v>
      </c>
      <c r="AJ19" s="19">
        <f t="shared" si="15"/>
        <v>0</v>
      </c>
      <c r="AK19" s="19">
        <f t="shared" si="15"/>
        <v>0</v>
      </c>
      <c r="AL19" s="19">
        <f t="shared" si="15"/>
        <v>0</v>
      </c>
      <c r="AM19" s="19">
        <f t="shared" si="15"/>
        <v>0</v>
      </c>
      <c r="AN19" s="19">
        <f t="shared" si="15"/>
        <v>0</v>
      </c>
      <c r="AO19" s="19">
        <f t="shared" si="15"/>
        <v>0</v>
      </c>
      <c r="AP19" s="19">
        <f t="shared" si="15"/>
        <v>0</v>
      </c>
      <c r="AQ19" s="19">
        <f t="shared" si="15"/>
        <v>0</v>
      </c>
      <c r="AR19" s="19">
        <f t="shared" si="15"/>
        <v>0</v>
      </c>
      <c r="AS19" s="19">
        <f t="shared" si="15"/>
        <v>0</v>
      </c>
      <c r="AT19" s="19">
        <f t="shared" si="15"/>
        <v>0</v>
      </c>
      <c r="AU19" s="19">
        <f t="shared" si="15"/>
        <v>0</v>
      </c>
      <c r="AV19" s="33">
        <f t="shared" si="15"/>
        <v>0</v>
      </c>
      <c r="AW19" s="31" t="s">
        <v>33</v>
      </c>
      <c r="AX19" s="19" t="s">
        <v>33</v>
      </c>
      <c r="AY19" s="33" t="s">
        <v>33</v>
      </c>
    </row>
    <row r="20" spans="1:51" x14ac:dyDescent="0.25">
      <c r="B20" s="190" t="s">
        <v>17</v>
      </c>
      <c r="C20" s="191"/>
      <c r="D20" s="191"/>
      <c r="E20" s="191"/>
      <c r="F20" s="191"/>
      <c r="G20" s="19">
        <f t="shared" ref="G20:AV20" si="16">SUMIF($E9:$E17,"Դրամաշնորհային ծրագիր",G9:G17)</f>
        <v>2280</v>
      </c>
      <c r="H20" s="19">
        <f>SUMIF($E9:$E17,"Դրամաշնորհային ծրագիր",H9:H17)</f>
        <v>1900</v>
      </c>
      <c r="I20" s="19">
        <f t="shared" si="16"/>
        <v>380</v>
      </c>
      <c r="J20" s="19">
        <f t="shared" si="16"/>
        <v>693.99</v>
      </c>
      <c r="K20" s="19">
        <f t="shared" si="16"/>
        <v>650.19000000000005</v>
      </c>
      <c r="L20" s="19">
        <f t="shared" si="16"/>
        <v>43.8</v>
      </c>
      <c r="M20" s="19">
        <f t="shared" si="16"/>
        <v>77.929999999999993</v>
      </c>
      <c r="N20" s="19">
        <f t="shared" si="16"/>
        <v>55.48</v>
      </c>
      <c r="O20" s="19">
        <f t="shared" si="16"/>
        <v>22.45</v>
      </c>
      <c r="P20" s="19">
        <f t="shared" si="16"/>
        <v>1268.08</v>
      </c>
      <c r="Q20" s="19">
        <f t="shared" si="16"/>
        <v>994.33</v>
      </c>
      <c r="R20" s="19">
        <f t="shared" si="16"/>
        <v>273.75</v>
      </c>
      <c r="S20" s="132">
        <f t="shared" si="16"/>
        <v>239.99999999999989</v>
      </c>
      <c r="T20" s="132">
        <f t="shared" si="16"/>
        <v>199.99999999999989</v>
      </c>
      <c r="U20" s="132">
        <f t="shared" si="16"/>
        <v>40</v>
      </c>
      <c r="V20" s="132">
        <f t="shared" si="16"/>
        <v>240</v>
      </c>
      <c r="W20" s="132">
        <f t="shared" si="16"/>
        <v>200</v>
      </c>
      <c r="X20" s="132">
        <f t="shared" si="16"/>
        <v>40</v>
      </c>
      <c r="Y20" s="19">
        <f t="shared" si="16"/>
        <v>0</v>
      </c>
      <c r="Z20" s="19">
        <f t="shared" si="16"/>
        <v>0</v>
      </c>
      <c r="AA20" s="19">
        <f t="shared" si="16"/>
        <v>0</v>
      </c>
      <c r="AB20" s="19">
        <f t="shared" si="16"/>
        <v>0</v>
      </c>
      <c r="AC20" s="19">
        <f t="shared" si="16"/>
        <v>0</v>
      </c>
      <c r="AD20" s="33">
        <f t="shared" si="16"/>
        <v>0</v>
      </c>
      <c r="AE20" s="31">
        <f t="shared" si="16"/>
        <v>0</v>
      </c>
      <c r="AF20" s="19">
        <f t="shared" si="16"/>
        <v>0</v>
      </c>
      <c r="AG20" s="19">
        <f t="shared" si="16"/>
        <v>0</v>
      </c>
      <c r="AH20" s="132">
        <f t="shared" si="16"/>
        <v>240</v>
      </c>
      <c r="AI20" s="132">
        <f t="shared" si="16"/>
        <v>200</v>
      </c>
      <c r="AJ20" s="132">
        <f t="shared" si="16"/>
        <v>40</v>
      </c>
      <c r="AK20" s="19">
        <f t="shared" si="16"/>
        <v>0</v>
      </c>
      <c r="AL20" s="19">
        <f t="shared" si="16"/>
        <v>0</v>
      </c>
      <c r="AM20" s="19">
        <f t="shared" si="16"/>
        <v>0</v>
      </c>
      <c r="AN20" s="19">
        <f t="shared" si="16"/>
        <v>0</v>
      </c>
      <c r="AO20" s="19">
        <f t="shared" si="16"/>
        <v>0</v>
      </c>
      <c r="AP20" s="19">
        <f t="shared" si="16"/>
        <v>0</v>
      </c>
      <c r="AQ20" s="19">
        <f t="shared" si="16"/>
        <v>0</v>
      </c>
      <c r="AR20" s="19">
        <f t="shared" si="16"/>
        <v>0</v>
      </c>
      <c r="AS20" s="19">
        <f t="shared" si="16"/>
        <v>0</v>
      </c>
      <c r="AT20" s="132">
        <f t="shared" si="16"/>
        <v>240</v>
      </c>
      <c r="AU20" s="132">
        <f t="shared" si="16"/>
        <v>200</v>
      </c>
      <c r="AV20" s="134">
        <f t="shared" si="16"/>
        <v>40</v>
      </c>
      <c r="AW20" s="31" t="s">
        <v>33</v>
      </c>
      <c r="AX20" s="19" t="s">
        <v>33</v>
      </c>
      <c r="AY20" s="33" t="s">
        <v>33</v>
      </c>
    </row>
    <row r="21" spans="1:51" ht="17.25" customHeight="1" x14ac:dyDescent="0.25"/>
    <row r="22" spans="1:51" ht="16.5" x14ac:dyDescent="0.25">
      <c r="D22" s="126" t="s">
        <v>208</v>
      </c>
      <c r="E22" s="127">
        <v>412.25</v>
      </c>
      <c r="F22" s="128" t="s">
        <v>209</v>
      </c>
    </row>
    <row r="23" spans="1:51" x14ac:dyDescent="0.25">
      <c r="B23" s="56" t="s">
        <v>192</v>
      </c>
      <c r="C23" s="42"/>
      <c r="D23" s="43"/>
    </row>
  </sheetData>
  <mergeCells count="26"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E6:AG7"/>
    <mergeCell ref="Y7:AA7"/>
    <mergeCell ref="E6:E8"/>
    <mergeCell ref="B18:F18"/>
    <mergeCell ref="B19:F19"/>
  </mergeCells>
  <dataValidations count="1">
    <dataValidation type="list" allowBlank="1" showInputMessage="1" showErrorMessage="1" sqref="E9:E17" xr:uid="{00000000-0002-0000-0600-000000000000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14999847407452621"/>
  </sheetPr>
  <dimension ref="A1:AY23"/>
  <sheetViews>
    <sheetView tabSelected="1" topLeftCell="C4" workbookViewId="0">
      <selection activeCell="W9" sqref="W9"/>
    </sheetView>
  </sheetViews>
  <sheetFormatPr defaultRowHeight="15" x14ac:dyDescent="0.2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  <col min="51" max="51" width="36.140625" customWidth="1"/>
  </cols>
  <sheetData>
    <row r="1" spans="1:51" s="40" customFormat="1" ht="22.5" customHeight="1" x14ac:dyDescent="0.25">
      <c r="A1" s="44" t="s">
        <v>95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</row>
    <row r="2" spans="1:51" ht="17.25" x14ac:dyDescent="0.25">
      <c r="A2" s="44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</row>
    <row r="3" spans="1:51" s="40" customFormat="1" ht="30.75" customHeight="1" x14ac:dyDescent="0.25">
      <c r="A3" s="44" t="s">
        <v>97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</row>
    <row r="4" spans="1:51" x14ac:dyDescent="0.25">
      <c r="A4" s="45"/>
      <c r="B4" s="47"/>
      <c r="C4" s="47"/>
      <c r="D4" s="47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AE4" s="40"/>
      <c r="AF4" s="40"/>
      <c r="AG4" s="40"/>
    </row>
    <row r="5" spans="1:51" ht="15.75" thickBot="1" x14ac:dyDescent="0.3">
      <c r="A5" s="45"/>
      <c r="B5" s="45"/>
      <c r="C5" s="45"/>
      <c r="D5" s="47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AE5" s="40"/>
      <c r="AF5" s="40"/>
      <c r="AG5" s="40"/>
      <c r="AW5" s="42" t="s">
        <v>210</v>
      </c>
      <c r="AX5" s="42"/>
    </row>
    <row r="6" spans="1:51" ht="40.5" customHeight="1" x14ac:dyDescent="0.25">
      <c r="A6" s="45"/>
      <c r="B6" s="194" t="s">
        <v>7</v>
      </c>
      <c r="C6" s="189"/>
      <c r="D6" s="189" t="s">
        <v>38</v>
      </c>
      <c r="E6" s="189" t="s">
        <v>32</v>
      </c>
      <c r="F6" s="189" t="s">
        <v>98</v>
      </c>
      <c r="G6" s="189" t="s">
        <v>94</v>
      </c>
      <c r="H6" s="189"/>
      <c r="I6" s="189"/>
      <c r="J6" s="189" t="s">
        <v>104</v>
      </c>
      <c r="K6" s="189"/>
      <c r="L6" s="189"/>
      <c r="M6" s="189" t="s">
        <v>105</v>
      </c>
      <c r="N6" s="189"/>
      <c r="O6" s="189"/>
      <c r="P6" s="192" t="s">
        <v>106</v>
      </c>
      <c r="Q6" s="192"/>
      <c r="R6" s="192"/>
      <c r="S6" s="192" t="s">
        <v>15</v>
      </c>
      <c r="T6" s="192"/>
      <c r="U6" s="192"/>
      <c r="V6" s="192" t="s">
        <v>11</v>
      </c>
      <c r="W6" s="192"/>
      <c r="X6" s="192"/>
      <c r="Y6" s="192"/>
      <c r="Z6" s="192"/>
      <c r="AA6" s="192"/>
      <c r="AB6" s="192"/>
      <c r="AC6" s="192"/>
      <c r="AD6" s="193"/>
      <c r="AE6" s="185" t="s">
        <v>107</v>
      </c>
      <c r="AF6" s="186"/>
      <c r="AG6" s="186"/>
      <c r="AH6" s="186" t="s">
        <v>108</v>
      </c>
      <c r="AI6" s="186"/>
      <c r="AJ6" s="186"/>
      <c r="AK6" s="186"/>
      <c r="AL6" s="186"/>
      <c r="AM6" s="186"/>
      <c r="AN6" s="186"/>
      <c r="AO6" s="186"/>
      <c r="AP6" s="186"/>
      <c r="AQ6" s="186"/>
      <c r="AR6" s="186"/>
      <c r="AS6" s="186"/>
      <c r="AT6" s="186"/>
      <c r="AU6" s="186"/>
      <c r="AV6" s="197"/>
      <c r="AW6" s="198" t="s">
        <v>21</v>
      </c>
      <c r="AX6" s="200" t="s">
        <v>22</v>
      </c>
      <c r="AY6" s="202" t="s">
        <v>109</v>
      </c>
    </row>
    <row r="7" spans="1:51" ht="25.5" customHeight="1" x14ac:dyDescent="0.25">
      <c r="A7" s="45"/>
      <c r="B7" s="19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75"/>
      <c r="P7" s="184"/>
      <c r="Q7" s="184"/>
      <c r="R7" s="184"/>
      <c r="S7" s="184"/>
      <c r="T7" s="184"/>
      <c r="U7" s="184"/>
      <c r="V7" s="184" t="s">
        <v>12</v>
      </c>
      <c r="W7" s="184"/>
      <c r="X7" s="184"/>
      <c r="Y7" s="184" t="s">
        <v>92</v>
      </c>
      <c r="Z7" s="184"/>
      <c r="AA7" s="184"/>
      <c r="AB7" s="184" t="s">
        <v>102</v>
      </c>
      <c r="AC7" s="184"/>
      <c r="AD7" s="196"/>
      <c r="AE7" s="187"/>
      <c r="AF7" s="188"/>
      <c r="AG7" s="188"/>
      <c r="AH7" s="188" t="s">
        <v>23</v>
      </c>
      <c r="AI7" s="188"/>
      <c r="AJ7" s="188"/>
      <c r="AK7" s="188" t="s">
        <v>24</v>
      </c>
      <c r="AL7" s="188"/>
      <c r="AM7" s="188"/>
      <c r="AN7" s="188" t="s">
        <v>25</v>
      </c>
      <c r="AO7" s="188"/>
      <c r="AP7" s="188"/>
      <c r="AQ7" s="188" t="s">
        <v>26</v>
      </c>
      <c r="AR7" s="188"/>
      <c r="AS7" s="188"/>
      <c r="AT7" s="188" t="s">
        <v>27</v>
      </c>
      <c r="AU7" s="188"/>
      <c r="AV7" s="204"/>
      <c r="AW7" s="199"/>
      <c r="AX7" s="201"/>
      <c r="AY7" s="203"/>
    </row>
    <row r="8" spans="1:51" ht="126" customHeight="1" x14ac:dyDescent="0.25">
      <c r="A8" s="45"/>
      <c r="B8" s="48" t="s">
        <v>2</v>
      </c>
      <c r="C8" s="49" t="s">
        <v>18</v>
      </c>
      <c r="D8" s="175"/>
      <c r="E8" s="175"/>
      <c r="F8" s="175"/>
      <c r="G8" s="50" t="s">
        <v>8</v>
      </c>
      <c r="H8" s="50" t="s">
        <v>13</v>
      </c>
      <c r="I8" s="50" t="s">
        <v>14</v>
      </c>
      <c r="J8" s="50" t="s">
        <v>8</v>
      </c>
      <c r="K8" s="50" t="s">
        <v>13</v>
      </c>
      <c r="L8" s="50" t="s">
        <v>14</v>
      </c>
      <c r="M8" s="50" t="s">
        <v>8</v>
      </c>
      <c r="N8" s="50" t="s">
        <v>13</v>
      </c>
      <c r="O8" s="50" t="s">
        <v>14</v>
      </c>
      <c r="P8" s="16" t="s">
        <v>8</v>
      </c>
      <c r="Q8" s="16" t="s">
        <v>13</v>
      </c>
      <c r="R8" s="16" t="s">
        <v>14</v>
      </c>
      <c r="S8" s="16" t="s">
        <v>8</v>
      </c>
      <c r="T8" s="16" t="s">
        <v>13</v>
      </c>
      <c r="U8" s="16" t="s">
        <v>14</v>
      </c>
      <c r="V8" s="16" t="s">
        <v>8</v>
      </c>
      <c r="W8" s="16" t="s">
        <v>13</v>
      </c>
      <c r="X8" s="16" t="s">
        <v>14</v>
      </c>
      <c r="Y8" s="16" t="s">
        <v>8</v>
      </c>
      <c r="Z8" s="16" t="s">
        <v>13</v>
      </c>
      <c r="AA8" s="16" t="s">
        <v>14</v>
      </c>
      <c r="AB8" s="16" t="s">
        <v>8</v>
      </c>
      <c r="AC8" s="16" t="s">
        <v>13</v>
      </c>
      <c r="AD8" s="39" t="s">
        <v>14</v>
      </c>
      <c r="AE8" s="29" t="s">
        <v>8</v>
      </c>
      <c r="AF8" s="28" t="s">
        <v>13</v>
      </c>
      <c r="AG8" s="28" t="s">
        <v>14</v>
      </c>
      <c r="AH8" s="28" t="s">
        <v>8</v>
      </c>
      <c r="AI8" s="28" t="s">
        <v>13</v>
      </c>
      <c r="AJ8" s="28" t="s">
        <v>14</v>
      </c>
      <c r="AK8" s="28" t="s">
        <v>8</v>
      </c>
      <c r="AL8" s="28" t="s">
        <v>13</v>
      </c>
      <c r="AM8" s="28" t="s">
        <v>14</v>
      </c>
      <c r="AN8" s="28" t="s">
        <v>8</v>
      </c>
      <c r="AO8" s="28" t="s">
        <v>13</v>
      </c>
      <c r="AP8" s="28" t="s">
        <v>14</v>
      </c>
      <c r="AQ8" s="28" t="s">
        <v>8</v>
      </c>
      <c r="AR8" s="28" t="s">
        <v>13</v>
      </c>
      <c r="AS8" s="28" t="s">
        <v>14</v>
      </c>
      <c r="AT8" s="28" t="s">
        <v>8</v>
      </c>
      <c r="AU8" s="28" t="s">
        <v>13</v>
      </c>
      <c r="AV8" s="30" t="s">
        <v>14</v>
      </c>
      <c r="AW8" s="199"/>
      <c r="AX8" s="201"/>
      <c r="AY8" s="203"/>
    </row>
    <row r="9" spans="1:51" ht="184.5" customHeight="1" x14ac:dyDescent="0.25">
      <c r="B9" s="122">
        <v>1157</v>
      </c>
      <c r="C9" s="122">
        <v>12003</v>
      </c>
      <c r="D9" s="123" t="s">
        <v>206</v>
      </c>
      <c r="E9" s="123" t="s">
        <v>207</v>
      </c>
      <c r="F9" s="12" t="s">
        <v>204</v>
      </c>
      <c r="G9" s="124">
        <f>H9+I9</f>
        <v>939930</v>
      </c>
      <c r="H9" s="125">
        <f>E22*'Հ7 Ձև1 դրամաշնորհ եվրո'!H9</f>
        <v>783275</v>
      </c>
      <c r="I9" s="125">
        <f>H9*20%</f>
        <v>156655</v>
      </c>
      <c r="J9" s="130">
        <f>K9+L9</f>
        <v>350498.2</v>
      </c>
      <c r="K9" s="125">
        <v>333394.86</v>
      </c>
      <c r="L9" s="125">
        <v>17103.34</v>
      </c>
      <c r="M9" s="38">
        <f>N9+O9</f>
        <v>33258.550000000003</v>
      </c>
      <c r="N9" s="37">
        <v>23677.79</v>
      </c>
      <c r="O9" s="37">
        <v>9580.76</v>
      </c>
      <c r="P9" s="130">
        <f>Q9+R9</f>
        <v>556218.80000000005</v>
      </c>
      <c r="Q9" s="131">
        <v>433015.4</v>
      </c>
      <c r="R9" s="131">
        <v>123203.4</v>
      </c>
      <c r="S9" s="130">
        <f>T9+U9</f>
        <v>98939.999999999956</v>
      </c>
      <c r="T9" s="131">
        <f>E22*'Հ7 Ձև1 դրամաշնորհ եվրո'!T9</f>
        <v>82449.999999999956</v>
      </c>
      <c r="U9" s="131">
        <f>E22*'Հ7 Ձև1 դրամաշնորհ եվրո'!U9</f>
        <v>16490</v>
      </c>
      <c r="V9" s="124">
        <f>W9+X9</f>
        <v>98939.999999999956</v>
      </c>
      <c r="W9" s="131">
        <f>T9</f>
        <v>82449.999999999956</v>
      </c>
      <c r="X9" s="131">
        <f>U9</f>
        <v>16490</v>
      </c>
      <c r="Y9" s="38">
        <f>Z9+AA9</f>
        <v>0</v>
      </c>
      <c r="Z9" s="37">
        <v>0</v>
      </c>
      <c r="AA9" s="37">
        <v>0</v>
      </c>
      <c r="AB9" s="38">
        <f>AC9+AD9</f>
        <v>0</v>
      </c>
      <c r="AC9" s="37">
        <v>0</v>
      </c>
      <c r="AD9" s="32">
        <v>0</v>
      </c>
      <c r="AE9" s="31">
        <f>AF9+AG9</f>
        <v>0</v>
      </c>
      <c r="AF9" s="37">
        <v>0</v>
      </c>
      <c r="AG9" s="37">
        <v>0</v>
      </c>
      <c r="AH9" s="130">
        <f>AI9+AJ9</f>
        <v>98939.999999999956</v>
      </c>
      <c r="AI9" s="131">
        <f>W9</f>
        <v>82449.999999999956</v>
      </c>
      <c r="AJ9" s="131">
        <f>X9</f>
        <v>16490</v>
      </c>
      <c r="AK9" s="38">
        <f>AL9+AM9</f>
        <v>0</v>
      </c>
      <c r="AL9" s="37">
        <v>0</v>
      </c>
      <c r="AM9" s="37">
        <v>0</v>
      </c>
      <c r="AN9" s="38">
        <f>AO9+AP9</f>
        <v>0</v>
      </c>
      <c r="AO9" s="37">
        <v>0</v>
      </c>
      <c r="AP9" s="37">
        <v>0</v>
      </c>
      <c r="AQ9" s="38">
        <f>AR9+AS9</f>
        <v>0</v>
      </c>
      <c r="AR9" s="37">
        <v>0</v>
      </c>
      <c r="AS9" s="37">
        <v>0</v>
      </c>
      <c r="AT9" s="130">
        <f>AU9+AV9</f>
        <v>98939.999999999956</v>
      </c>
      <c r="AU9" s="131">
        <f>AI9+AL9+AO9+AR9</f>
        <v>82449.999999999956</v>
      </c>
      <c r="AV9" s="133">
        <f>AJ9+AM9+AP9+AS9</f>
        <v>16490</v>
      </c>
      <c r="AW9" s="129">
        <v>2016</v>
      </c>
      <c r="AX9" s="129">
        <v>2026</v>
      </c>
      <c r="AY9" s="125" t="s">
        <v>211</v>
      </c>
    </row>
    <row r="10" spans="1:51" hidden="1" x14ac:dyDescent="0.25">
      <c r="B10" s="35"/>
      <c r="C10" s="12"/>
      <c r="D10" s="12"/>
      <c r="E10" s="18"/>
      <c r="F10" s="12"/>
      <c r="G10" s="38">
        <f t="shared" ref="G10:G17" si="0">H10+I10</f>
        <v>0</v>
      </c>
      <c r="H10" s="37"/>
      <c r="I10" s="37"/>
      <c r="J10" s="38">
        <f t="shared" ref="J10:J17" si="1">K10+L10</f>
        <v>0</v>
      </c>
      <c r="K10" s="37"/>
      <c r="L10" s="37"/>
      <c r="M10" s="38">
        <f t="shared" ref="M10:M17" si="2">N10+O10</f>
        <v>0</v>
      </c>
      <c r="N10" s="37"/>
      <c r="O10" s="37"/>
      <c r="P10" s="38">
        <f t="shared" ref="P10:P17" si="3">Q10+R10</f>
        <v>0</v>
      </c>
      <c r="Q10" s="37"/>
      <c r="R10" s="37"/>
      <c r="S10" s="38">
        <f t="shared" ref="S10:S17" si="4">T10+U10</f>
        <v>0</v>
      </c>
      <c r="T10" s="37"/>
      <c r="U10" s="37"/>
      <c r="V10" s="38">
        <f t="shared" ref="V10:V17" si="5">W10+X10</f>
        <v>0</v>
      </c>
      <c r="W10" s="37"/>
      <c r="X10" s="37"/>
      <c r="Y10" s="38">
        <f t="shared" ref="Y10:Y17" si="6">Z10+AA10</f>
        <v>0</v>
      </c>
      <c r="Z10" s="37"/>
      <c r="AA10" s="37"/>
      <c r="AB10" s="38">
        <f t="shared" ref="AB10:AB17" si="7">AC10+AD10</f>
        <v>0</v>
      </c>
      <c r="AC10" s="37"/>
      <c r="AD10" s="32"/>
      <c r="AE10" s="31">
        <f t="shared" ref="AE10:AE17" si="8">AF10+AG10</f>
        <v>0</v>
      </c>
      <c r="AF10" s="37"/>
      <c r="AG10" s="37"/>
      <c r="AH10" s="38">
        <f t="shared" ref="AH10:AH17" si="9">AI10+AJ10</f>
        <v>0</v>
      </c>
      <c r="AI10" s="37"/>
      <c r="AJ10" s="37"/>
      <c r="AK10" s="38">
        <f t="shared" ref="AK10:AK17" si="10">AL10+AM10</f>
        <v>0</v>
      </c>
      <c r="AL10" s="37"/>
      <c r="AM10" s="37"/>
      <c r="AN10" s="38">
        <f t="shared" ref="AN10:AN17" si="11">AO10+AP10</f>
        <v>0</v>
      </c>
      <c r="AO10" s="37"/>
      <c r="AP10" s="37"/>
      <c r="AQ10" s="38">
        <f t="shared" ref="AQ10:AQ17" si="12">AR10+AS10</f>
        <v>0</v>
      </c>
      <c r="AR10" s="37"/>
      <c r="AS10" s="37"/>
      <c r="AT10" s="38">
        <f t="shared" ref="AT10:AT17" si="13">AU10+AV10</f>
        <v>0</v>
      </c>
      <c r="AU10" s="37"/>
      <c r="AV10" s="32"/>
      <c r="AW10" s="34"/>
      <c r="AX10" s="37"/>
      <c r="AY10" s="32"/>
    </row>
    <row r="11" spans="1:51" hidden="1" x14ac:dyDescent="0.25">
      <c r="B11" s="35"/>
      <c r="C11" s="12"/>
      <c r="D11" s="12"/>
      <c r="E11" s="13"/>
      <c r="F11" s="12"/>
      <c r="G11" s="38">
        <f t="shared" si="0"/>
        <v>0</v>
      </c>
      <c r="H11" s="37"/>
      <c r="I11" s="37"/>
      <c r="J11" s="38">
        <f t="shared" si="1"/>
        <v>0</v>
      </c>
      <c r="K11" s="37"/>
      <c r="L11" s="37"/>
      <c r="M11" s="38">
        <f t="shared" si="2"/>
        <v>0</v>
      </c>
      <c r="N11" s="37"/>
      <c r="O11" s="37"/>
      <c r="P11" s="38">
        <f t="shared" si="3"/>
        <v>0</v>
      </c>
      <c r="Q11" s="37"/>
      <c r="R11" s="37"/>
      <c r="S11" s="38">
        <f t="shared" si="4"/>
        <v>0</v>
      </c>
      <c r="T11" s="37"/>
      <c r="U11" s="37"/>
      <c r="V11" s="38">
        <f t="shared" si="5"/>
        <v>0</v>
      </c>
      <c r="W11" s="37"/>
      <c r="X11" s="37"/>
      <c r="Y11" s="38">
        <f t="shared" si="6"/>
        <v>0</v>
      </c>
      <c r="Z11" s="37"/>
      <c r="AA11" s="37"/>
      <c r="AB11" s="38">
        <f t="shared" si="7"/>
        <v>0</v>
      </c>
      <c r="AC11" s="37"/>
      <c r="AD11" s="32"/>
      <c r="AE11" s="31">
        <f t="shared" si="8"/>
        <v>0</v>
      </c>
      <c r="AF11" s="37"/>
      <c r="AG11" s="37"/>
      <c r="AH11" s="38">
        <f t="shared" si="9"/>
        <v>0</v>
      </c>
      <c r="AI11" s="37"/>
      <c r="AJ11" s="37"/>
      <c r="AK11" s="38">
        <f t="shared" si="10"/>
        <v>0</v>
      </c>
      <c r="AL11" s="37"/>
      <c r="AM11" s="37"/>
      <c r="AN11" s="38">
        <f t="shared" si="11"/>
        <v>0</v>
      </c>
      <c r="AO11" s="37"/>
      <c r="AP11" s="37"/>
      <c r="AQ11" s="38">
        <f t="shared" si="12"/>
        <v>0</v>
      </c>
      <c r="AR11" s="37"/>
      <c r="AS11" s="37"/>
      <c r="AT11" s="38">
        <f t="shared" si="13"/>
        <v>0</v>
      </c>
      <c r="AU11" s="37"/>
      <c r="AV11" s="32"/>
      <c r="AW11" s="34"/>
      <c r="AX11" s="37"/>
      <c r="AY11" s="32"/>
    </row>
    <row r="12" spans="1:51" hidden="1" x14ac:dyDescent="0.25">
      <c r="B12" s="35"/>
      <c r="C12" s="12"/>
      <c r="D12" s="12"/>
      <c r="E12" s="13"/>
      <c r="F12" s="12"/>
      <c r="G12" s="38">
        <f t="shared" si="0"/>
        <v>0</v>
      </c>
      <c r="H12" s="37"/>
      <c r="I12" s="37"/>
      <c r="J12" s="38">
        <f t="shared" si="1"/>
        <v>0</v>
      </c>
      <c r="K12" s="37"/>
      <c r="L12" s="37"/>
      <c r="M12" s="38">
        <f t="shared" si="2"/>
        <v>0</v>
      </c>
      <c r="N12" s="37"/>
      <c r="O12" s="37"/>
      <c r="P12" s="38">
        <f t="shared" si="3"/>
        <v>0</v>
      </c>
      <c r="Q12" s="37"/>
      <c r="R12" s="37"/>
      <c r="S12" s="38">
        <f t="shared" si="4"/>
        <v>0</v>
      </c>
      <c r="T12" s="37"/>
      <c r="U12" s="37"/>
      <c r="V12" s="38">
        <f t="shared" si="5"/>
        <v>0</v>
      </c>
      <c r="W12" s="37"/>
      <c r="X12" s="37"/>
      <c r="Y12" s="38">
        <f t="shared" si="6"/>
        <v>0</v>
      </c>
      <c r="Z12" s="37"/>
      <c r="AA12" s="37"/>
      <c r="AB12" s="38">
        <f t="shared" si="7"/>
        <v>0</v>
      </c>
      <c r="AC12" s="37"/>
      <c r="AD12" s="32"/>
      <c r="AE12" s="31">
        <f t="shared" si="8"/>
        <v>0</v>
      </c>
      <c r="AF12" s="37"/>
      <c r="AG12" s="37"/>
      <c r="AH12" s="38">
        <f t="shared" si="9"/>
        <v>0</v>
      </c>
      <c r="AI12" s="37"/>
      <c r="AJ12" s="37"/>
      <c r="AK12" s="38">
        <f t="shared" si="10"/>
        <v>0</v>
      </c>
      <c r="AL12" s="37"/>
      <c r="AM12" s="37"/>
      <c r="AN12" s="38">
        <f t="shared" si="11"/>
        <v>0</v>
      </c>
      <c r="AO12" s="37"/>
      <c r="AP12" s="37"/>
      <c r="AQ12" s="38">
        <f t="shared" si="12"/>
        <v>0</v>
      </c>
      <c r="AR12" s="37"/>
      <c r="AS12" s="37"/>
      <c r="AT12" s="38">
        <f t="shared" si="13"/>
        <v>0</v>
      </c>
      <c r="AU12" s="37"/>
      <c r="AV12" s="32"/>
      <c r="AW12" s="34"/>
      <c r="AX12" s="37"/>
      <c r="AY12" s="32"/>
    </row>
    <row r="13" spans="1:51" hidden="1" x14ac:dyDescent="0.25">
      <c r="B13" s="35"/>
      <c r="C13" s="12"/>
      <c r="D13" s="12"/>
      <c r="E13" s="13"/>
      <c r="F13" s="12"/>
      <c r="G13" s="38">
        <f t="shared" si="0"/>
        <v>0</v>
      </c>
      <c r="H13" s="37"/>
      <c r="I13" s="37"/>
      <c r="J13" s="38">
        <f t="shared" si="1"/>
        <v>0</v>
      </c>
      <c r="K13" s="37"/>
      <c r="L13" s="37"/>
      <c r="M13" s="38">
        <f t="shared" si="2"/>
        <v>0</v>
      </c>
      <c r="N13" s="37"/>
      <c r="O13" s="37"/>
      <c r="P13" s="38">
        <f t="shared" si="3"/>
        <v>0</v>
      </c>
      <c r="Q13" s="37"/>
      <c r="R13" s="37"/>
      <c r="S13" s="38">
        <f t="shared" si="4"/>
        <v>0</v>
      </c>
      <c r="T13" s="37"/>
      <c r="U13" s="37"/>
      <c r="V13" s="38">
        <f t="shared" si="5"/>
        <v>0</v>
      </c>
      <c r="W13" s="37"/>
      <c r="X13" s="37"/>
      <c r="Y13" s="38">
        <f t="shared" si="6"/>
        <v>0</v>
      </c>
      <c r="Z13" s="37"/>
      <c r="AA13" s="37"/>
      <c r="AB13" s="38">
        <f t="shared" si="7"/>
        <v>0</v>
      </c>
      <c r="AC13" s="37"/>
      <c r="AD13" s="32"/>
      <c r="AE13" s="31">
        <f t="shared" si="8"/>
        <v>0</v>
      </c>
      <c r="AF13" s="37"/>
      <c r="AG13" s="37"/>
      <c r="AH13" s="38">
        <f t="shared" si="9"/>
        <v>0</v>
      </c>
      <c r="AI13" s="37"/>
      <c r="AJ13" s="37"/>
      <c r="AK13" s="38">
        <f t="shared" si="10"/>
        <v>0</v>
      </c>
      <c r="AL13" s="37"/>
      <c r="AM13" s="37"/>
      <c r="AN13" s="38">
        <f t="shared" si="11"/>
        <v>0</v>
      </c>
      <c r="AO13" s="37"/>
      <c r="AP13" s="37"/>
      <c r="AQ13" s="38">
        <f t="shared" si="12"/>
        <v>0</v>
      </c>
      <c r="AR13" s="37"/>
      <c r="AS13" s="37"/>
      <c r="AT13" s="38">
        <f t="shared" si="13"/>
        <v>0</v>
      </c>
      <c r="AU13" s="37"/>
      <c r="AV13" s="32"/>
      <c r="AW13" s="34"/>
      <c r="AX13" s="37"/>
      <c r="AY13" s="32"/>
    </row>
    <row r="14" spans="1:51" hidden="1" x14ac:dyDescent="0.25">
      <c r="B14" s="35"/>
      <c r="C14" s="12"/>
      <c r="D14" s="12"/>
      <c r="E14" s="13"/>
      <c r="F14" s="12"/>
      <c r="G14" s="38">
        <f t="shared" si="0"/>
        <v>0</v>
      </c>
      <c r="H14" s="37"/>
      <c r="I14" s="37"/>
      <c r="J14" s="38">
        <f t="shared" si="1"/>
        <v>0</v>
      </c>
      <c r="K14" s="37"/>
      <c r="L14" s="37"/>
      <c r="M14" s="38">
        <f t="shared" si="2"/>
        <v>0</v>
      </c>
      <c r="N14" s="37"/>
      <c r="O14" s="37"/>
      <c r="P14" s="38">
        <f t="shared" si="3"/>
        <v>0</v>
      </c>
      <c r="Q14" s="37"/>
      <c r="R14" s="37"/>
      <c r="S14" s="38">
        <f t="shared" si="4"/>
        <v>0</v>
      </c>
      <c r="T14" s="37"/>
      <c r="U14" s="37"/>
      <c r="V14" s="38">
        <f t="shared" si="5"/>
        <v>0</v>
      </c>
      <c r="W14" s="37"/>
      <c r="X14" s="37"/>
      <c r="Y14" s="38">
        <f t="shared" si="6"/>
        <v>0</v>
      </c>
      <c r="Z14" s="37"/>
      <c r="AA14" s="37"/>
      <c r="AB14" s="38">
        <f t="shared" si="7"/>
        <v>0</v>
      </c>
      <c r="AC14" s="37"/>
      <c r="AD14" s="32"/>
      <c r="AE14" s="31">
        <f t="shared" si="8"/>
        <v>0</v>
      </c>
      <c r="AF14" s="37"/>
      <c r="AG14" s="37"/>
      <c r="AH14" s="38">
        <f t="shared" si="9"/>
        <v>0</v>
      </c>
      <c r="AI14" s="37"/>
      <c r="AJ14" s="37"/>
      <c r="AK14" s="38">
        <f t="shared" si="10"/>
        <v>0</v>
      </c>
      <c r="AL14" s="37"/>
      <c r="AM14" s="37"/>
      <c r="AN14" s="38">
        <f t="shared" si="11"/>
        <v>0</v>
      </c>
      <c r="AO14" s="37"/>
      <c r="AP14" s="37"/>
      <c r="AQ14" s="38">
        <f t="shared" si="12"/>
        <v>0</v>
      </c>
      <c r="AR14" s="37"/>
      <c r="AS14" s="37"/>
      <c r="AT14" s="38">
        <f t="shared" si="13"/>
        <v>0</v>
      </c>
      <c r="AU14" s="37"/>
      <c r="AV14" s="32"/>
      <c r="AW14" s="34"/>
      <c r="AX14" s="37"/>
      <c r="AY14" s="32"/>
    </row>
    <row r="15" spans="1:51" hidden="1" x14ac:dyDescent="0.25">
      <c r="B15" s="35"/>
      <c r="C15" s="12"/>
      <c r="D15" s="12"/>
      <c r="E15" s="13"/>
      <c r="F15" s="12"/>
      <c r="G15" s="38">
        <f t="shared" si="0"/>
        <v>0</v>
      </c>
      <c r="H15" s="37"/>
      <c r="I15" s="37"/>
      <c r="J15" s="38">
        <f t="shared" si="1"/>
        <v>0</v>
      </c>
      <c r="K15" s="37"/>
      <c r="L15" s="37"/>
      <c r="M15" s="38">
        <f t="shared" si="2"/>
        <v>0</v>
      </c>
      <c r="N15" s="37"/>
      <c r="O15" s="37"/>
      <c r="P15" s="38">
        <f t="shared" si="3"/>
        <v>0</v>
      </c>
      <c r="Q15" s="37"/>
      <c r="R15" s="37"/>
      <c r="S15" s="38">
        <f t="shared" si="4"/>
        <v>0</v>
      </c>
      <c r="T15" s="37"/>
      <c r="U15" s="37"/>
      <c r="V15" s="38">
        <f t="shared" si="5"/>
        <v>0</v>
      </c>
      <c r="W15" s="37"/>
      <c r="X15" s="37"/>
      <c r="Y15" s="38">
        <f t="shared" si="6"/>
        <v>0</v>
      </c>
      <c r="Z15" s="37"/>
      <c r="AA15" s="37"/>
      <c r="AB15" s="38">
        <f t="shared" si="7"/>
        <v>0</v>
      </c>
      <c r="AC15" s="37"/>
      <c r="AD15" s="32"/>
      <c r="AE15" s="31">
        <f t="shared" si="8"/>
        <v>0</v>
      </c>
      <c r="AF15" s="37"/>
      <c r="AG15" s="37"/>
      <c r="AH15" s="38">
        <f t="shared" si="9"/>
        <v>0</v>
      </c>
      <c r="AI15" s="37"/>
      <c r="AJ15" s="37"/>
      <c r="AK15" s="38">
        <f t="shared" si="10"/>
        <v>0</v>
      </c>
      <c r="AL15" s="37"/>
      <c r="AM15" s="37"/>
      <c r="AN15" s="38">
        <f t="shared" si="11"/>
        <v>0</v>
      </c>
      <c r="AO15" s="37"/>
      <c r="AP15" s="37"/>
      <c r="AQ15" s="38">
        <f t="shared" si="12"/>
        <v>0</v>
      </c>
      <c r="AR15" s="37"/>
      <c r="AS15" s="37"/>
      <c r="AT15" s="38">
        <f t="shared" si="13"/>
        <v>0</v>
      </c>
      <c r="AU15" s="37"/>
      <c r="AV15" s="32"/>
      <c r="AW15" s="34"/>
      <c r="AX15" s="37"/>
      <c r="AY15" s="32"/>
    </row>
    <row r="16" spans="1:51" hidden="1" x14ac:dyDescent="0.25">
      <c r="B16" s="35"/>
      <c r="C16" s="12"/>
      <c r="D16" s="12"/>
      <c r="E16" s="13"/>
      <c r="F16" s="12"/>
      <c r="G16" s="38">
        <f t="shared" si="0"/>
        <v>0</v>
      </c>
      <c r="H16" s="37"/>
      <c r="I16" s="37"/>
      <c r="J16" s="38">
        <f t="shared" si="1"/>
        <v>0</v>
      </c>
      <c r="K16" s="37"/>
      <c r="L16" s="37"/>
      <c r="M16" s="38">
        <f t="shared" si="2"/>
        <v>0</v>
      </c>
      <c r="N16" s="37"/>
      <c r="O16" s="37"/>
      <c r="P16" s="38">
        <f t="shared" si="3"/>
        <v>0</v>
      </c>
      <c r="Q16" s="37"/>
      <c r="R16" s="37"/>
      <c r="S16" s="38">
        <f t="shared" si="4"/>
        <v>0</v>
      </c>
      <c r="T16" s="37"/>
      <c r="U16" s="37"/>
      <c r="V16" s="38">
        <f t="shared" si="5"/>
        <v>0</v>
      </c>
      <c r="W16" s="37"/>
      <c r="X16" s="37"/>
      <c r="Y16" s="38">
        <f t="shared" si="6"/>
        <v>0</v>
      </c>
      <c r="Z16" s="37"/>
      <c r="AA16" s="37"/>
      <c r="AB16" s="38">
        <f t="shared" si="7"/>
        <v>0</v>
      </c>
      <c r="AC16" s="37"/>
      <c r="AD16" s="32"/>
      <c r="AE16" s="31">
        <f t="shared" si="8"/>
        <v>0</v>
      </c>
      <c r="AF16" s="37"/>
      <c r="AG16" s="37"/>
      <c r="AH16" s="38">
        <f t="shared" si="9"/>
        <v>0</v>
      </c>
      <c r="AI16" s="37"/>
      <c r="AJ16" s="37"/>
      <c r="AK16" s="38">
        <f t="shared" si="10"/>
        <v>0</v>
      </c>
      <c r="AL16" s="37"/>
      <c r="AM16" s="37"/>
      <c r="AN16" s="38">
        <f t="shared" si="11"/>
        <v>0</v>
      </c>
      <c r="AO16" s="37"/>
      <c r="AP16" s="37"/>
      <c r="AQ16" s="38">
        <f t="shared" si="12"/>
        <v>0</v>
      </c>
      <c r="AR16" s="37"/>
      <c r="AS16" s="37"/>
      <c r="AT16" s="38">
        <f t="shared" si="13"/>
        <v>0</v>
      </c>
      <c r="AU16" s="37"/>
      <c r="AV16" s="32"/>
      <c r="AW16" s="34"/>
      <c r="AX16" s="37"/>
      <c r="AY16" s="32"/>
    </row>
    <row r="17" spans="1:51" hidden="1" x14ac:dyDescent="0.25">
      <c r="B17" s="36"/>
      <c r="C17" s="17"/>
      <c r="D17" s="17"/>
      <c r="E17" s="18"/>
      <c r="F17" s="17"/>
      <c r="G17" s="38">
        <f t="shared" si="0"/>
        <v>0</v>
      </c>
      <c r="H17" s="37"/>
      <c r="I17" s="37"/>
      <c r="J17" s="38">
        <f t="shared" si="1"/>
        <v>0</v>
      </c>
      <c r="K17" s="37"/>
      <c r="L17" s="37"/>
      <c r="M17" s="38">
        <f t="shared" si="2"/>
        <v>0</v>
      </c>
      <c r="N17" s="37"/>
      <c r="O17" s="37"/>
      <c r="P17" s="38">
        <f t="shared" si="3"/>
        <v>0</v>
      </c>
      <c r="Q17" s="37"/>
      <c r="R17" s="37"/>
      <c r="S17" s="38">
        <f t="shared" si="4"/>
        <v>0</v>
      </c>
      <c r="T17" s="37"/>
      <c r="U17" s="37"/>
      <c r="V17" s="38">
        <f t="shared" si="5"/>
        <v>0</v>
      </c>
      <c r="W17" s="37"/>
      <c r="X17" s="37"/>
      <c r="Y17" s="38">
        <f t="shared" si="6"/>
        <v>0</v>
      </c>
      <c r="Z17" s="37"/>
      <c r="AA17" s="37"/>
      <c r="AB17" s="38">
        <f t="shared" si="7"/>
        <v>0</v>
      </c>
      <c r="AC17" s="37"/>
      <c r="AD17" s="32"/>
      <c r="AE17" s="31">
        <f t="shared" si="8"/>
        <v>0</v>
      </c>
      <c r="AF17" s="37"/>
      <c r="AG17" s="37"/>
      <c r="AH17" s="38">
        <f t="shared" si="9"/>
        <v>0</v>
      </c>
      <c r="AI17" s="37"/>
      <c r="AJ17" s="37"/>
      <c r="AK17" s="38">
        <f t="shared" si="10"/>
        <v>0</v>
      </c>
      <c r="AL17" s="37"/>
      <c r="AM17" s="37"/>
      <c r="AN17" s="38">
        <f t="shared" si="11"/>
        <v>0</v>
      </c>
      <c r="AO17" s="37"/>
      <c r="AP17" s="37"/>
      <c r="AQ17" s="38">
        <f t="shared" si="12"/>
        <v>0</v>
      </c>
      <c r="AR17" s="37"/>
      <c r="AS17" s="37"/>
      <c r="AT17" s="38">
        <f t="shared" si="13"/>
        <v>0</v>
      </c>
      <c r="AU17" s="37"/>
      <c r="AV17" s="32"/>
      <c r="AW17" s="34"/>
      <c r="AX17" s="37"/>
      <c r="AY17" s="32"/>
    </row>
    <row r="18" spans="1:51" ht="17.25" x14ac:dyDescent="0.25">
      <c r="A18" s="15"/>
      <c r="B18" s="190" t="s">
        <v>30</v>
      </c>
      <c r="C18" s="191"/>
      <c r="D18" s="191"/>
      <c r="E18" s="191"/>
      <c r="F18" s="191"/>
      <c r="G18" s="132">
        <f t="shared" ref="G18:AV18" si="14">SUM(G9:G17)</f>
        <v>939930</v>
      </c>
      <c r="H18" s="132">
        <f t="shared" si="14"/>
        <v>783275</v>
      </c>
      <c r="I18" s="132">
        <f t="shared" si="14"/>
        <v>156655</v>
      </c>
      <c r="J18" s="19">
        <f t="shared" si="14"/>
        <v>350498.2</v>
      </c>
      <c r="K18" s="139">
        <f t="shared" si="14"/>
        <v>333394.86</v>
      </c>
      <c r="L18" s="19">
        <f t="shared" si="14"/>
        <v>17103.34</v>
      </c>
      <c r="M18" s="19">
        <f t="shared" si="14"/>
        <v>33258.550000000003</v>
      </c>
      <c r="N18" s="19">
        <f t="shared" si="14"/>
        <v>23677.79</v>
      </c>
      <c r="O18" s="19">
        <f t="shared" si="14"/>
        <v>9580.76</v>
      </c>
      <c r="P18" s="19">
        <f t="shared" si="14"/>
        <v>556218.80000000005</v>
      </c>
      <c r="Q18" s="19">
        <f t="shared" si="14"/>
        <v>433015.4</v>
      </c>
      <c r="R18" s="19">
        <f t="shared" si="14"/>
        <v>123203.4</v>
      </c>
      <c r="S18" s="132">
        <f t="shared" si="14"/>
        <v>98939.999999999956</v>
      </c>
      <c r="T18" s="132">
        <f t="shared" si="14"/>
        <v>82449.999999999956</v>
      </c>
      <c r="U18" s="132">
        <f t="shared" si="14"/>
        <v>16490</v>
      </c>
      <c r="V18" s="132">
        <f t="shared" si="14"/>
        <v>98939.999999999956</v>
      </c>
      <c r="W18" s="132">
        <f t="shared" si="14"/>
        <v>82449.999999999956</v>
      </c>
      <c r="X18" s="132">
        <f t="shared" si="14"/>
        <v>16490</v>
      </c>
      <c r="Y18" s="19">
        <f t="shared" si="14"/>
        <v>0</v>
      </c>
      <c r="Z18" s="19">
        <f t="shared" si="14"/>
        <v>0</v>
      </c>
      <c r="AA18" s="19">
        <f t="shared" si="14"/>
        <v>0</v>
      </c>
      <c r="AB18" s="19">
        <f t="shared" si="14"/>
        <v>0</v>
      </c>
      <c r="AC18" s="19">
        <f t="shared" si="14"/>
        <v>0</v>
      </c>
      <c r="AD18" s="33">
        <f t="shared" si="14"/>
        <v>0</v>
      </c>
      <c r="AE18" s="31">
        <f t="shared" si="14"/>
        <v>0</v>
      </c>
      <c r="AF18" s="19">
        <f t="shared" si="14"/>
        <v>0</v>
      </c>
      <c r="AG18" s="19">
        <f t="shared" si="14"/>
        <v>0</v>
      </c>
      <c r="AH18" s="132">
        <f t="shared" si="14"/>
        <v>98939.999999999956</v>
      </c>
      <c r="AI18" s="132">
        <f t="shared" si="14"/>
        <v>82449.999999999956</v>
      </c>
      <c r="AJ18" s="132">
        <f t="shared" si="14"/>
        <v>16490</v>
      </c>
      <c r="AK18" s="19">
        <f t="shared" si="14"/>
        <v>0</v>
      </c>
      <c r="AL18" s="19">
        <f t="shared" si="14"/>
        <v>0</v>
      </c>
      <c r="AM18" s="19">
        <f t="shared" si="14"/>
        <v>0</v>
      </c>
      <c r="AN18" s="19">
        <f t="shared" si="14"/>
        <v>0</v>
      </c>
      <c r="AO18" s="19">
        <f t="shared" si="14"/>
        <v>0</v>
      </c>
      <c r="AP18" s="19">
        <f t="shared" si="14"/>
        <v>0</v>
      </c>
      <c r="AQ18" s="19">
        <f t="shared" si="14"/>
        <v>0</v>
      </c>
      <c r="AR18" s="19">
        <f t="shared" si="14"/>
        <v>0</v>
      </c>
      <c r="AS18" s="19">
        <f t="shared" si="14"/>
        <v>0</v>
      </c>
      <c r="AT18" s="132">
        <f t="shared" si="14"/>
        <v>98939.999999999956</v>
      </c>
      <c r="AU18" s="132">
        <f t="shared" si="14"/>
        <v>82449.999999999956</v>
      </c>
      <c r="AV18" s="134">
        <f t="shared" si="14"/>
        <v>16490</v>
      </c>
      <c r="AW18" s="31" t="s">
        <v>33</v>
      </c>
      <c r="AX18" s="19" t="s">
        <v>33</v>
      </c>
      <c r="AY18" s="33" t="s">
        <v>33</v>
      </c>
    </row>
    <row r="19" spans="1:51" x14ac:dyDescent="0.25">
      <c r="B19" s="190" t="s">
        <v>16</v>
      </c>
      <c r="C19" s="191"/>
      <c r="D19" s="191"/>
      <c r="E19" s="191"/>
      <c r="F19" s="191"/>
      <c r="G19" s="19">
        <f t="shared" ref="G19:AV19" si="15">SUMIF($E9:$E17,"Վարկային ծրագիր",G9:G17)</f>
        <v>0</v>
      </c>
      <c r="H19" s="19">
        <f t="shared" si="15"/>
        <v>0</v>
      </c>
      <c r="I19" s="19">
        <f t="shared" si="15"/>
        <v>0</v>
      </c>
      <c r="J19" s="19">
        <f t="shared" si="15"/>
        <v>0</v>
      </c>
      <c r="K19" s="19">
        <f t="shared" si="15"/>
        <v>0</v>
      </c>
      <c r="L19" s="19">
        <f t="shared" si="15"/>
        <v>0</v>
      </c>
      <c r="M19" s="19">
        <f t="shared" si="15"/>
        <v>0</v>
      </c>
      <c r="N19" s="19">
        <f t="shared" si="15"/>
        <v>0</v>
      </c>
      <c r="O19" s="19">
        <f t="shared" si="15"/>
        <v>0</v>
      </c>
      <c r="P19" s="19">
        <f t="shared" si="15"/>
        <v>0</v>
      </c>
      <c r="Q19" s="19">
        <f t="shared" si="15"/>
        <v>0</v>
      </c>
      <c r="R19" s="19">
        <f t="shared" si="15"/>
        <v>0</v>
      </c>
      <c r="S19" s="19">
        <f t="shared" si="15"/>
        <v>0</v>
      </c>
      <c r="T19" s="19">
        <f t="shared" si="15"/>
        <v>0</v>
      </c>
      <c r="U19" s="19">
        <f t="shared" si="15"/>
        <v>0</v>
      </c>
      <c r="V19" s="19">
        <f t="shared" si="15"/>
        <v>0</v>
      </c>
      <c r="W19" s="19">
        <f t="shared" si="15"/>
        <v>0</v>
      </c>
      <c r="X19" s="19">
        <f t="shared" si="15"/>
        <v>0</v>
      </c>
      <c r="Y19" s="19">
        <f t="shared" si="15"/>
        <v>0</v>
      </c>
      <c r="Z19" s="19">
        <f t="shared" si="15"/>
        <v>0</v>
      </c>
      <c r="AA19" s="19">
        <f t="shared" si="15"/>
        <v>0</v>
      </c>
      <c r="AB19" s="19">
        <f t="shared" si="15"/>
        <v>0</v>
      </c>
      <c r="AC19" s="19">
        <f t="shared" si="15"/>
        <v>0</v>
      </c>
      <c r="AD19" s="33">
        <f t="shared" si="15"/>
        <v>0</v>
      </c>
      <c r="AE19" s="31">
        <f t="shared" si="15"/>
        <v>0</v>
      </c>
      <c r="AF19" s="19">
        <f t="shared" si="15"/>
        <v>0</v>
      </c>
      <c r="AG19" s="19">
        <f t="shared" si="15"/>
        <v>0</v>
      </c>
      <c r="AH19" s="19">
        <f t="shared" si="15"/>
        <v>0</v>
      </c>
      <c r="AI19" s="19">
        <f t="shared" si="15"/>
        <v>0</v>
      </c>
      <c r="AJ19" s="19">
        <f t="shared" si="15"/>
        <v>0</v>
      </c>
      <c r="AK19" s="19">
        <f t="shared" si="15"/>
        <v>0</v>
      </c>
      <c r="AL19" s="19">
        <f t="shared" si="15"/>
        <v>0</v>
      </c>
      <c r="AM19" s="19">
        <f t="shared" si="15"/>
        <v>0</v>
      </c>
      <c r="AN19" s="19">
        <f t="shared" si="15"/>
        <v>0</v>
      </c>
      <c r="AO19" s="19">
        <f t="shared" si="15"/>
        <v>0</v>
      </c>
      <c r="AP19" s="19">
        <f t="shared" si="15"/>
        <v>0</v>
      </c>
      <c r="AQ19" s="19">
        <f t="shared" si="15"/>
        <v>0</v>
      </c>
      <c r="AR19" s="19">
        <f t="shared" si="15"/>
        <v>0</v>
      </c>
      <c r="AS19" s="19">
        <f t="shared" si="15"/>
        <v>0</v>
      </c>
      <c r="AT19" s="19">
        <f t="shared" si="15"/>
        <v>0</v>
      </c>
      <c r="AU19" s="19">
        <f t="shared" si="15"/>
        <v>0</v>
      </c>
      <c r="AV19" s="33">
        <f t="shared" si="15"/>
        <v>0</v>
      </c>
      <c r="AW19" s="31" t="s">
        <v>33</v>
      </c>
      <c r="AX19" s="19" t="s">
        <v>33</v>
      </c>
      <c r="AY19" s="33" t="s">
        <v>33</v>
      </c>
    </row>
    <row r="20" spans="1:51" x14ac:dyDescent="0.25">
      <c r="B20" s="190" t="s">
        <v>17</v>
      </c>
      <c r="C20" s="191"/>
      <c r="D20" s="191"/>
      <c r="E20" s="191"/>
      <c r="F20" s="191"/>
      <c r="G20" s="132">
        <f t="shared" ref="G20:AV20" si="16">SUMIF($E9:$E17,"Դրամաշնորհային ծրագիր",G9:G17)</f>
        <v>939930</v>
      </c>
      <c r="H20" s="132">
        <f>SUMIF($E9:$E17,"Դրամաշնորհային ծրագիր",H9:H17)</f>
        <v>783275</v>
      </c>
      <c r="I20" s="132">
        <f t="shared" si="16"/>
        <v>156655</v>
      </c>
      <c r="J20" s="19">
        <f t="shared" si="16"/>
        <v>350498.2</v>
      </c>
      <c r="K20" s="139">
        <f t="shared" si="16"/>
        <v>333394.86</v>
      </c>
      <c r="L20" s="19">
        <f t="shared" si="16"/>
        <v>17103.34</v>
      </c>
      <c r="M20" s="19">
        <f t="shared" si="16"/>
        <v>33258.550000000003</v>
      </c>
      <c r="N20" s="19">
        <f t="shared" si="16"/>
        <v>23677.79</v>
      </c>
      <c r="O20" s="19">
        <f t="shared" si="16"/>
        <v>9580.76</v>
      </c>
      <c r="P20" s="19">
        <f t="shared" si="16"/>
        <v>556218.80000000005</v>
      </c>
      <c r="Q20" s="19">
        <f t="shared" si="16"/>
        <v>433015.4</v>
      </c>
      <c r="R20" s="19">
        <f t="shared" si="16"/>
        <v>123203.4</v>
      </c>
      <c r="S20" s="132">
        <f t="shared" si="16"/>
        <v>98939.999999999956</v>
      </c>
      <c r="T20" s="132">
        <f t="shared" si="16"/>
        <v>82449.999999999956</v>
      </c>
      <c r="U20" s="132">
        <f t="shared" si="16"/>
        <v>16490</v>
      </c>
      <c r="V20" s="132">
        <f t="shared" si="16"/>
        <v>98939.999999999956</v>
      </c>
      <c r="W20" s="132">
        <f t="shared" si="16"/>
        <v>82449.999999999956</v>
      </c>
      <c r="X20" s="132">
        <f t="shared" si="16"/>
        <v>16490</v>
      </c>
      <c r="Y20" s="19">
        <f t="shared" si="16"/>
        <v>0</v>
      </c>
      <c r="Z20" s="19">
        <f t="shared" si="16"/>
        <v>0</v>
      </c>
      <c r="AA20" s="19">
        <f t="shared" si="16"/>
        <v>0</v>
      </c>
      <c r="AB20" s="19">
        <f t="shared" si="16"/>
        <v>0</v>
      </c>
      <c r="AC20" s="19">
        <f t="shared" si="16"/>
        <v>0</v>
      </c>
      <c r="AD20" s="33">
        <f t="shared" si="16"/>
        <v>0</v>
      </c>
      <c r="AE20" s="31">
        <f t="shared" si="16"/>
        <v>0</v>
      </c>
      <c r="AF20" s="19">
        <f t="shared" si="16"/>
        <v>0</v>
      </c>
      <c r="AG20" s="19">
        <f t="shared" si="16"/>
        <v>0</v>
      </c>
      <c r="AH20" s="132">
        <f t="shared" si="16"/>
        <v>98939.999999999956</v>
      </c>
      <c r="AI20" s="132">
        <f t="shared" si="16"/>
        <v>82449.999999999956</v>
      </c>
      <c r="AJ20" s="132">
        <f t="shared" si="16"/>
        <v>16490</v>
      </c>
      <c r="AK20" s="19">
        <f t="shared" si="16"/>
        <v>0</v>
      </c>
      <c r="AL20" s="19">
        <f t="shared" si="16"/>
        <v>0</v>
      </c>
      <c r="AM20" s="19">
        <f t="shared" si="16"/>
        <v>0</v>
      </c>
      <c r="AN20" s="19">
        <f t="shared" si="16"/>
        <v>0</v>
      </c>
      <c r="AO20" s="19">
        <f t="shared" si="16"/>
        <v>0</v>
      </c>
      <c r="AP20" s="19">
        <f t="shared" si="16"/>
        <v>0</v>
      </c>
      <c r="AQ20" s="19">
        <f t="shared" si="16"/>
        <v>0</v>
      </c>
      <c r="AR20" s="19">
        <f t="shared" si="16"/>
        <v>0</v>
      </c>
      <c r="AS20" s="19">
        <f t="shared" si="16"/>
        <v>0</v>
      </c>
      <c r="AT20" s="132">
        <f t="shared" si="16"/>
        <v>98939.999999999956</v>
      </c>
      <c r="AU20" s="132">
        <f t="shared" si="16"/>
        <v>82449.999999999956</v>
      </c>
      <c r="AV20" s="134">
        <f t="shared" si="16"/>
        <v>16490</v>
      </c>
      <c r="AW20" s="31" t="s">
        <v>33</v>
      </c>
      <c r="AX20" s="19" t="s">
        <v>33</v>
      </c>
      <c r="AY20" s="33" t="s">
        <v>33</v>
      </c>
    </row>
    <row r="21" spans="1:51" ht="17.25" customHeight="1" x14ac:dyDescent="0.25"/>
    <row r="22" spans="1:51" ht="16.5" x14ac:dyDescent="0.25">
      <c r="D22" s="126" t="s">
        <v>208</v>
      </c>
      <c r="E22" s="127">
        <v>412.25</v>
      </c>
      <c r="F22" s="128" t="s">
        <v>209</v>
      </c>
    </row>
    <row r="23" spans="1:51" x14ac:dyDescent="0.25">
      <c r="B23" s="56" t="s">
        <v>192</v>
      </c>
      <c r="C23" s="42"/>
      <c r="D23" s="43"/>
    </row>
  </sheetData>
  <mergeCells count="26">
    <mergeCell ref="B18:F18"/>
    <mergeCell ref="B19:F19"/>
    <mergeCell ref="B20:F20"/>
    <mergeCell ref="AW6:AW8"/>
    <mergeCell ref="AX6:AX8"/>
    <mergeCell ref="M6:O7"/>
    <mergeCell ref="P6:R7"/>
    <mergeCell ref="S6:U7"/>
    <mergeCell ref="B6:C7"/>
    <mergeCell ref="D6:D8"/>
    <mergeCell ref="E6:E8"/>
    <mergeCell ref="F6:F8"/>
    <mergeCell ref="G6:I7"/>
    <mergeCell ref="J6:L7"/>
    <mergeCell ref="AY6:AY8"/>
    <mergeCell ref="V7:X7"/>
    <mergeCell ref="Y7:AA7"/>
    <mergeCell ref="AB7:AD7"/>
    <mergeCell ref="AH7:AJ7"/>
    <mergeCell ref="AK7:AM7"/>
    <mergeCell ref="AN7:AP7"/>
    <mergeCell ref="AQ7:AS7"/>
    <mergeCell ref="V6:AD6"/>
    <mergeCell ref="AE6:AG7"/>
    <mergeCell ref="AH6:AV6"/>
    <mergeCell ref="AT7:AV7"/>
  </mergeCells>
  <dataValidations count="1">
    <dataValidation type="list" allowBlank="1" showInputMessage="1" showErrorMessage="1" sqref="E9:E17" xr:uid="{00000000-0002-0000-0700-000000000000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L16"/>
  <sheetViews>
    <sheetView workbookViewId="0">
      <selection activeCell="D6" sqref="D6"/>
    </sheetView>
  </sheetViews>
  <sheetFormatPr defaultRowHeight="16.5" x14ac:dyDescent="0.3"/>
  <cols>
    <col min="1" max="1" width="4.85546875" style="53" customWidth="1"/>
    <col min="2" max="2" width="92.7109375" style="53" customWidth="1"/>
    <col min="3" max="3" width="14.28515625" style="53" customWidth="1"/>
    <col min="4" max="4" width="12.28515625" style="53" customWidth="1"/>
    <col min="5" max="5" width="12.7109375" style="53" customWidth="1"/>
    <col min="6" max="6" width="12.5703125" style="53" customWidth="1"/>
    <col min="7" max="7" width="8.42578125" style="53" customWidth="1"/>
    <col min="8" max="11" width="9.140625" style="53"/>
    <col min="12" max="12" width="21" style="53" customWidth="1"/>
    <col min="13" max="16" width="9.140625" style="53"/>
    <col min="17" max="17" width="0" style="53" hidden="1" customWidth="1"/>
    <col min="18" max="16384" width="9.140625" style="53"/>
  </cols>
  <sheetData>
    <row r="1" spans="1:12" ht="30" customHeight="1" x14ac:dyDescent="0.3">
      <c r="A1" s="1" t="s">
        <v>39</v>
      </c>
      <c r="B1" s="7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s="2" customFormat="1" ht="15.75" customHeight="1" x14ac:dyDescent="0.25"/>
    <row r="3" spans="1:12" ht="38.25" customHeight="1" x14ac:dyDescent="0.3">
      <c r="A3" s="205" t="s">
        <v>116</v>
      </c>
      <c r="B3" s="205"/>
      <c r="C3" s="205"/>
      <c r="D3" s="205"/>
      <c r="E3" s="205"/>
      <c r="F3" s="205"/>
    </row>
    <row r="4" spans="1:12" x14ac:dyDescent="0.3">
      <c r="C4" s="21"/>
      <c r="D4" s="21"/>
      <c r="E4" s="21"/>
      <c r="F4" s="21" t="s">
        <v>10</v>
      </c>
    </row>
    <row r="5" spans="1:12" ht="54.75" customHeight="1" x14ac:dyDescent="0.3">
      <c r="B5" s="27"/>
      <c r="C5" s="24" t="s">
        <v>188</v>
      </c>
      <c r="D5" s="22" t="s">
        <v>12</v>
      </c>
      <c r="E5" s="22" t="s">
        <v>92</v>
      </c>
      <c r="F5" s="22" t="s">
        <v>102</v>
      </c>
    </row>
    <row r="6" spans="1:12" ht="35.25" customHeight="1" x14ac:dyDescent="0.3">
      <c r="B6" s="52" t="s">
        <v>114</v>
      </c>
      <c r="C6" s="22" t="s">
        <v>9</v>
      </c>
      <c r="D6" s="23"/>
      <c r="E6" s="54"/>
      <c r="F6" s="23"/>
    </row>
    <row r="7" spans="1:12" s="55" customFormat="1" ht="35.25" customHeight="1" x14ac:dyDescent="0.3">
      <c r="B7" s="25" t="s">
        <v>110</v>
      </c>
      <c r="C7" s="23">
        <v>655158.80000000005</v>
      </c>
      <c r="D7" s="20" t="s">
        <v>9</v>
      </c>
      <c r="E7" s="20" t="s">
        <v>9</v>
      </c>
      <c r="F7" s="20" t="s">
        <v>9</v>
      </c>
    </row>
    <row r="8" spans="1:12" ht="35.25" customHeight="1" x14ac:dyDescent="0.3">
      <c r="B8" s="25" t="s">
        <v>111</v>
      </c>
      <c r="C8" s="22" t="s">
        <v>9</v>
      </c>
      <c r="D8" s="142">
        <f t="shared" ref="D8:F8" si="0">D9+D10+D11</f>
        <v>98940</v>
      </c>
      <c r="E8" s="22">
        <f t="shared" si="0"/>
        <v>0</v>
      </c>
      <c r="F8" s="22">
        <f t="shared" si="0"/>
        <v>0</v>
      </c>
    </row>
    <row r="9" spans="1:12" ht="46.5" customHeight="1" x14ac:dyDescent="0.3">
      <c r="B9" s="26" t="s">
        <v>112</v>
      </c>
      <c r="C9" s="22" t="s">
        <v>9</v>
      </c>
      <c r="D9" s="140">
        <v>98940</v>
      </c>
      <c r="E9" s="23"/>
      <c r="F9" s="23"/>
    </row>
    <row r="10" spans="1:12" s="55" customFormat="1" ht="35.25" customHeight="1" x14ac:dyDescent="0.3">
      <c r="B10" s="26" t="s">
        <v>19</v>
      </c>
      <c r="C10" s="22" t="s">
        <v>9</v>
      </c>
      <c r="D10" s="23"/>
      <c r="E10" s="23"/>
      <c r="F10" s="23"/>
    </row>
    <row r="11" spans="1:12" ht="35.25" customHeight="1" x14ac:dyDescent="0.3">
      <c r="B11" s="26" t="s">
        <v>20</v>
      </c>
      <c r="C11" s="22" t="s">
        <v>9</v>
      </c>
      <c r="D11" s="23"/>
      <c r="E11" s="23"/>
      <c r="F11" s="23"/>
    </row>
    <row r="12" spans="1:12" ht="35.25" customHeight="1" x14ac:dyDescent="0.3">
      <c r="B12" s="25" t="s">
        <v>90</v>
      </c>
      <c r="C12" s="22" t="s">
        <v>9</v>
      </c>
      <c r="D12" s="22">
        <f>D8-C7</f>
        <v>-556218.80000000005</v>
      </c>
      <c r="E12" s="22">
        <f>E8-C7</f>
        <v>-655158.80000000005</v>
      </c>
      <c r="F12" s="22">
        <f>F8-C7</f>
        <v>-655158.80000000005</v>
      </c>
    </row>
    <row r="13" spans="1:12" ht="35.25" customHeight="1" x14ac:dyDescent="0.3">
      <c r="B13" s="25" t="s">
        <v>91</v>
      </c>
      <c r="C13" s="22" t="s">
        <v>9</v>
      </c>
      <c r="D13" s="143">
        <f t="shared" ref="D13:F13" si="1">D8-D6</f>
        <v>98940</v>
      </c>
      <c r="E13" s="22">
        <f t="shared" si="1"/>
        <v>0</v>
      </c>
      <c r="F13" s="22">
        <f t="shared" si="1"/>
        <v>0</v>
      </c>
    </row>
    <row r="14" spans="1:12" ht="45.75" customHeight="1" x14ac:dyDescent="0.3"/>
    <row r="15" spans="1:12" x14ac:dyDescent="0.3">
      <c r="B15" s="56" t="s">
        <v>115</v>
      </c>
    </row>
    <row r="16" spans="1:12" x14ac:dyDescent="0.3">
      <c r="B16" s="56" t="s">
        <v>117</v>
      </c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T15"/>
  <sheetViews>
    <sheetView topLeftCell="E1" zoomScale="82" zoomScaleNormal="82" zoomScaleSheetLayoutView="50" workbookViewId="0">
      <selection activeCell="P5" sqref="P5"/>
    </sheetView>
  </sheetViews>
  <sheetFormatPr defaultRowHeight="16.5" x14ac:dyDescent="0.3"/>
  <cols>
    <col min="1" max="1" width="9.140625" style="59"/>
    <col min="2" max="2" width="11.5703125" style="60" customWidth="1"/>
    <col min="3" max="3" width="12.28515625" style="60" customWidth="1"/>
    <col min="4" max="4" width="31.85546875" style="61" customWidth="1"/>
    <col min="5" max="5" width="27.7109375" style="61" customWidth="1"/>
    <col min="6" max="6" width="19" style="62" customWidth="1"/>
    <col min="7" max="7" width="17.140625" style="62" customWidth="1"/>
    <col min="8" max="8" width="36" style="61" customWidth="1"/>
    <col min="9" max="9" width="19" style="65" bestFit="1" customWidth="1"/>
    <col min="10" max="10" width="25.7109375" style="65" customWidth="1"/>
    <col min="11" max="11" width="17" style="65" customWidth="1"/>
    <col min="12" max="12" width="26" style="66" customWidth="1"/>
    <col min="13" max="13" width="19.85546875" style="66" customWidth="1"/>
    <col min="14" max="14" width="15.85546875" style="67" customWidth="1"/>
    <col min="15" max="15" width="22" style="67" customWidth="1"/>
    <col min="16" max="16" width="14" style="69" customWidth="1"/>
    <col min="17" max="17" width="15" style="59" customWidth="1"/>
    <col min="18" max="18" width="15.42578125" style="59" customWidth="1"/>
    <col min="19" max="19" width="21.140625" style="59" customWidth="1"/>
    <col min="20" max="20" width="37.5703125" style="59" customWidth="1"/>
    <col min="21" max="16384" width="9.140625" style="59"/>
  </cols>
  <sheetData>
    <row r="1" spans="1:20" x14ac:dyDescent="0.3">
      <c r="B1" s="72" t="s">
        <v>148</v>
      </c>
      <c r="D1" s="60"/>
      <c r="E1" s="59"/>
      <c r="F1" s="61"/>
      <c r="H1" s="59"/>
      <c r="I1" s="73"/>
      <c r="J1" s="74"/>
      <c r="K1" s="74"/>
      <c r="L1" s="74"/>
      <c r="M1" s="75"/>
      <c r="N1" s="75"/>
      <c r="O1" s="76"/>
      <c r="P1" s="77"/>
    </row>
    <row r="2" spans="1:20" x14ac:dyDescent="0.3">
      <c r="B2" s="59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68"/>
    </row>
    <row r="3" spans="1:20" x14ac:dyDescent="0.3">
      <c r="B3" s="59"/>
      <c r="D3" s="60"/>
      <c r="F3" s="61"/>
      <c r="H3" s="63"/>
      <c r="I3" s="64"/>
      <c r="L3" s="65"/>
      <c r="N3" s="66"/>
      <c r="P3" s="67"/>
      <c r="Q3" s="69"/>
      <c r="R3" s="59" t="s">
        <v>143</v>
      </c>
    </row>
    <row r="4" spans="1:20" s="70" customFormat="1" ht="84" customHeight="1" x14ac:dyDescent="0.3">
      <c r="B4" s="78" t="s">
        <v>138</v>
      </c>
      <c r="C4" s="78" t="s">
        <v>139</v>
      </c>
      <c r="D4" s="79" t="s">
        <v>133</v>
      </c>
      <c r="E4" s="79" t="s">
        <v>140</v>
      </c>
      <c r="F4" s="79" t="s">
        <v>169</v>
      </c>
      <c r="G4" s="79" t="s">
        <v>134</v>
      </c>
      <c r="H4" s="79" t="s">
        <v>170</v>
      </c>
      <c r="I4" s="80" t="s">
        <v>173</v>
      </c>
      <c r="J4" s="80" t="s">
        <v>135</v>
      </c>
      <c r="K4" s="80" t="s">
        <v>136</v>
      </c>
      <c r="L4" s="81" t="s">
        <v>141</v>
      </c>
      <c r="M4" s="81" t="s">
        <v>142</v>
      </c>
      <c r="N4" s="82" t="s">
        <v>186</v>
      </c>
      <c r="O4" s="82" t="s">
        <v>144</v>
      </c>
      <c r="P4" s="83" t="s">
        <v>145</v>
      </c>
      <c r="Q4" s="83" t="s">
        <v>146</v>
      </c>
      <c r="R4" s="83" t="s">
        <v>147</v>
      </c>
    </row>
    <row r="5" spans="1:20" s="71" customFormat="1" ht="159" customHeight="1" x14ac:dyDescent="0.3">
      <c r="B5" s="135">
        <v>1157</v>
      </c>
      <c r="C5" s="135">
        <v>12003</v>
      </c>
      <c r="D5" s="136" t="s">
        <v>196</v>
      </c>
      <c r="E5" s="136" t="s">
        <v>195</v>
      </c>
      <c r="F5" s="136" t="s">
        <v>212</v>
      </c>
      <c r="G5" s="136" t="s">
        <v>217</v>
      </c>
      <c r="H5" s="136" t="s">
        <v>213</v>
      </c>
      <c r="I5" s="137">
        <v>2016</v>
      </c>
      <c r="J5" s="137">
        <v>2026</v>
      </c>
      <c r="K5" s="137" t="s">
        <v>214</v>
      </c>
      <c r="L5" s="138">
        <v>1900</v>
      </c>
      <c r="M5" s="137">
        <v>0</v>
      </c>
      <c r="N5" s="137">
        <v>77.930000000000007</v>
      </c>
      <c r="O5" s="137">
        <v>1508.08</v>
      </c>
      <c r="P5" s="137">
        <v>240</v>
      </c>
      <c r="Q5" s="137">
        <v>0</v>
      </c>
      <c r="R5" s="137">
        <v>0</v>
      </c>
    </row>
    <row r="6" spans="1:20" hidden="1" x14ac:dyDescent="0.3"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</row>
    <row r="7" spans="1:20" s="61" customFormat="1" hidden="1" x14ac:dyDescent="0.3">
      <c r="A7" s="59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59"/>
      <c r="T7" s="59"/>
    </row>
    <row r="8" spans="1:20" s="61" customFormat="1" hidden="1" x14ac:dyDescent="0.3">
      <c r="A8" s="59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59"/>
      <c r="T8" s="59"/>
    </row>
    <row r="9" spans="1:20" hidden="1" x14ac:dyDescent="0.3"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</row>
    <row r="10" spans="1:20" hidden="1" x14ac:dyDescent="0.3"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</row>
    <row r="13" spans="1:20" x14ac:dyDescent="0.3">
      <c r="D13" s="101" t="s">
        <v>137</v>
      </c>
    </row>
    <row r="15" spans="1:20" x14ac:dyDescent="0.3">
      <c r="D15" s="56" t="s">
        <v>118</v>
      </c>
    </row>
  </sheetData>
  <mergeCells count="1">
    <mergeCell ref="C2:P2"/>
  </mergeCells>
  <pageMargins left="0.23622047244094491" right="0.23622047244094491" top="0.27559055118110237" bottom="0.19685039370078741" header="0.15748031496062992" footer="0.15748031496062992"/>
  <pageSetup paperSize="9" scale="30" fitToHeight="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T15"/>
  <sheetViews>
    <sheetView topLeftCell="E1" zoomScale="82" zoomScaleNormal="82" zoomScaleSheetLayoutView="50" workbookViewId="0">
      <selection activeCell="N5" sqref="N5"/>
    </sheetView>
  </sheetViews>
  <sheetFormatPr defaultRowHeight="16.5" x14ac:dyDescent="0.3"/>
  <cols>
    <col min="1" max="1" width="9.140625" style="59"/>
    <col min="2" max="2" width="11.5703125" style="60" customWidth="1"/>
    <col min="3" max="3" width="12.28515625" style="60" customWidth="1"/>
    <col min="4" max="4" width="31.85546875" style="61" customWidth="1"/>
    <col min="5" max="5" width="27.7109375" style="61" customWidth="1"/>
    <col min="6" max="6" width="19" style="62" customWidth="1"/>
    <col min="7" max="7" width="17.140625" style="62" customWidth="1"/>
    <col min="8" max="8" width="36" style="61" customWidth="1"/>
    <col min="9" max="9" width="19" style="65" bestFit="1" customWidth="1"/>
    <col min="10" max="10" width="25.7109375" style="65" customWidth="1"/>
    <col min="11" max="11" width="17" style="65" customWidth="1"/>
    <col min="12" max="12" width="26" style="66" customWidth="1"/>
    <col min="13" max="13" width="19.85546875" style="66" customWidth="1"/>
    <col min="14" max="14" width="15.85546875" style="67" customWidth="1"/>
    <col min="15" max="15" width="22" style="67" customWidth="1"/>
    <col min="16" max="16" width="14" style="69" customWidth="1"/>
    <col min="17" max="17" width="15" style="59" customWidth="1"/>
    <col min="18" max="18" width="15.42578125" style="59" customWidth="1"/>
    <col min="19" max="19" width="21.140625" style="59" customWidth="1"/>
    <col min="20" max="20" width="37.5703125" style="59" customWidth="1"/>
    <col min="21" max="16384" width="9.140625" style="59"/>
  </cols>
  <sheetData>
    <row r="1" spans="1:20" x14ac:dyDescent="0.3">
      <c r="B1" s="72" t="s">
        <v>148</v>
      </c>
      <c r="D1" s="60"/>
      <c r="E1" s="59"/>
      <c r="F1" s="61"/>
      <c r="H1" s="59"/>
      <c r="I1" s="73"/>
      <c r="J1" s="74"/>
      <c r="K1" s="74"/>
      <c r="L1" s="74"/>
      <c r="M1" s="75"/>
      <c r="N1" s="75"/>
      <c r="O1" s="76"/>
      <c r="P1" s="77"/>
    </row>
    <row r="2" spans="1:20" x14ac:dyDescent="0.3">
      <c r="B2" s="59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68"/>
    </row>
    <row r="3" spans="1:20" x14ac:dyDescent="0.3">
      <c r="B3" s="59"/>
      <c r="D3" s="60"/>
      <c r="F3" s="61"/>
      <c r="H3" s="63"/>
      <c r="I3" s="64"/>
      <c r="L3" s="65"/>
      <c r="N3" s="66"/>
      <c r="P3" s="67"/>
      <c r="Q3" s="69"/>
      <c r="R3" s="59" t="s">
        <v>143</v>
      </c>
    </row>
    <row r="4" spans="1:20" s="70" customFormat="1" ht="84" customHeight="1" x14ac:dyDescent="0.3">
      <c r="B4" s="78" t="s">
        <v>138</v>
      </c>
      <c r="C4" s="78" t="s">
        <v>139</v>
      </c>
      <c r="D4" s="79" t="s">
        <v>133</v>
      </c>
      <c r="E4" s="79" t="s">
        <v>140</v>
      </c>
      <c r="F4" s="79" t="s">
        <v>169</v>
      </c>
      <c r="G4" s="79" t="s">
        <v>134</v>
      </c>
      <c r="H4" s="79" t="s">
        <v>170</v>
      </c>
      <c r="I4" s="80" t="s">
        <v>173</v>
      </c>
      <c r="J4" s="80" t="s">
        <v>135</v>
      </c>
      <c r="K4" s="80" t="s">
        <v>136</v>
      </c>
      <c r="L4" s="81" t="s">
        <v>141</v>
      </c>
      <c r="M4" s="81" t="s">
        <v>142</v>
      </c>
      <c r="N4" s="82" t="s">
        <v>186</v>
      </c>
      <c r="O4" s="82" t="s">
        <v>144</v>
      </c>
      <c r="P4" s="83" t="s">
        <v>145</v>
      </c>
      <c r="Q4" s="83" t="s">
        <v>146</v>
      </c>
      <c r="R4" s="83" t="s">
        <v>147</v>
      </c>
    </row>
    <row r="5" spans="1:20" s="71" customFormat="1" ht="159" customHeight="1" x14ac:dyDescent="0.3">
      <c r="B5" s="135">
        <v>1157</v>
      </c>
      <c r="C5" s="135">
        <v>12003</v>
      </c>
      <c r="D5" s="136" t="s">
        <v>196</v>
      </c>
      <c r="E5" s="136" t="s">
        <v>195</v>
      </c>
      <c r="F5" s="136" t="s">
        <v>212</v>
      </c>
      <c r="G5" s="136" t="s">
        <v>217</v>
      </c>
      <c r="H5" s="136" t="s">
        <v>213</v>
      </c>
      <c r="I5" s="137">
        <v>2016</v>
      </c>
      <c r="J5" s="137">
        <v>2026</v>
      </c>
      <c r="K5" s="137" t="s">
        <v>215</v>
      </c>
      <c r="L5" s="138">
        <v>939930</v>
      </c>
      <c r="M5" s="137">
        <v>0</v>
      </c>
      <c r="N5" s="137">
        <v>33258.550000000003</v>
      </c>
      <c r="O5" s="137">
        <v>655158.80000000005</v>
      </c>
      <c r="P5" s="138">
        <v>98940</v>
      </c>
      <c r="Q5" s="137">
        <v>0</v>
      </c>
      <c r="R5" s="137">
        <v>0</v>
      </c>
    </row>
    <row r="6" spans="1:20" hidden="1" x14ac:dyDescent="0.3"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</row>
    <row r="7" spans="1:20" s="61" customFormat="1" hidden="1" x14ac:dyDescent="0.3">
      <c r="A7" s="59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59"/>
      <c r="T7" s="59"/>
    </row>
    <row r="8" spans="1:20" s="61" customFormat="1" hidden="1" x14ac:dyDescent="0.3">
      <c r="A8" s="59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59"/>
      <c r="T8" s="59"/>
    </row>
    <row r="9" spans="1:20" hidden="1" x14ac:dyDescent="0.3"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</row>
    <row r="10" spans="1:20" hidden="1" x14ac:dyDescent="0.3"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</row>
    <row r="13" spans="1:20" x14ac:dyDescent="0.3">
      <c r="D13" s="101" t="s">
        <v>137</v>
      </c>
    </row>
    <row r="15" spans="1:20" x14ac:dyDescent="0.3">
      <c r="D15" s="56" t="s">
        <v>118</v>
      </c>
    </row>
  </sheetData>
  <mergeCells count="1">
    <mergeCell ref="C2:P2"/>
  </mergeCells>
  <pageMargins left="0.23622047244094491" right="0.23622047244094491" top="0.27559055118110237" bottom="0.19685039370078741" header="0.15748031496062992" footer="0.15748031496062992"/>
  <pageSetup paperSize="9" scale="30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3</vt:i4>
      </vt:variant>
    </vt:vector>
  </HeadingPairs>
  <TitlesOfParts>
    <vt:vector size="13" baseType="lpstr">
      <vt:lpstr>Հ3 Մաս 1</vt:lpstr>
      <vt:lpstr>Հ3 Մաս 2</vt:lpstr>
      <vt:lpstr>Հ3 Մաս 3</vt:lpstr>
      <vt:lpstr>Հ3 Մաս 4</vt:lpstr>
      <vt:lpstr>Հ7 Ձև1 դրամաշնորհ եվրո</vt:lpstr>
      <vt:lpstr>Հ7 Ձև1 դրամաշնորհ դրամ</vt:lpstr>
      <vt:lpstr>Հ8</vt:lpstr>
      <vt:lpstr>Հ11 եվրո</vt:lpstr>
      <vt:lpstr>Հ11 դրամ</vt:lpstr>
      <vt:lpstr>Լրացման պահանջներ</vt:lpstr>
      <vt:lpstr>'Հ3 Մաս 2'!_ftnref17</vt:lpstr>
      <vt:lpstr>'Հ3 Մաս 2'!_ftnref2</vt:lpstr>
      <vt:lpstr>'Հ3 Մաս 2'!_ftnref4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2025-02-21T13:05:12Z</dcterms:modified>
</cp:coreProperties>
</file>