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155" tabRatio="525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25725"/>
</workbook>
</file>

<file path=xl/calcChain.xml><?xml version="1.0" encoding="utf-8"?>
<calcChain xmlns="http://schemas.openxmlformats.org/spreadsheetml/2006/main">
  <c r="F10" i="10"/>
  <c r="F11"/>
  <c r="F12"/>
  <c r="F13"/>
  <c r="F14"/>
  <c r="F15"/>
  <c r="F16"/>
  <c r="F17"/>
  <c r="F18"/>
  <c r="F19"/>
  <c r="F20"/>
  <c r="I20"/>
  <c r="H20"/>
  <c r="G20"/>
  <c r="I19"/>
  <c r="H19"/>
  <c r="G19"/>
  <c r="I18"/>
  <c r="H18"/>
  <c r="G18"/>
  <c r="I17"/>
  <c r="H17"/>
  <c r="D17" s="1"/>
  <c r="G17"/>
  <c r="I16"/>
  <c r="H16"/>
  <c r="G16"/>
  <c r="I15"/>
  <c r="H15"/>
  <c r="G15"/>
  <c r="I14"/>
  <c r="H14"/>
  <c r="G14"/>
  <c r="I13"/>
  <c r="H13"/>
  <c r="G13"/>
  <c r="I12"/>
  <c r="H12"/>
  <c r="G12"/>
  <c r="I11"/>
  <c r="H11"/>
  <c r="G11"/>
  <c r="I10"/>
  <c r="H10"/>
  <c r="G10"/>
  <c r="D18" l="1"/>
  <c r="D14"/>
  <c r="D16"/>
  <c r="D11"/>
  <c r="E11"/>
  <c r="E19"/>
  <c r="E16"/>
  <c r="E17"/>
  <c r="D20"/>
  <c r="D12"/>
  <c r="D19"/>
  <c r="D15"/>
  <c r="D13"/>
  <c r="E18"/>
  <c r="E12"/>
  <c r="E20"/>
  <c r="E10"/>
  <c r="F21"/>
  <c r="D10"/>
  <c r="E14"/>
  <c r="E15"/>
  <c r="E13"/>
  <c r="I21" l="1"/>
  <c r="H21"/>
  <c r="G21"/>
  <c r="E21"/>
  <c r="D21"/>
  <c r="DP21" l="1"/>
  <c r="DQ21"/>
  <c r="DU21" l="1"/>
  <c r="E12" i="9" l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C21" l="1"/>
  <c r="C20"/>
  <c r="C19"/>
  <c r="C18"/>
  <c r="C17"/>
  <c r="C16"/>
  <c r="C15"/>
  <c r="C14"/>
  <c r="C13"/>
  <c r="C12"/>
  <c r="D21"/>
  <c r="D20"/>
  <c r="D19"/>
  <c r="D18"/>
  <c r="D17"/>
  <c r="D16"/>
  <c r="D15"/>
  <c r="D14"/>
  <c r="D13"/>
  <c r="D12"/>
  <c r="H11" l="1"/>
  <c r="H22" s="1"/>
  <c r="G11"/>
  <c r="G22" s="1"/>
  <c r="BP22"/>
  <c r="BO22"/>
  <c r="E11"/>
  <c r="E22" s="1"/>
  <c r="C11" l="1"/>
  <c r="C22" s="1"/>
  <c r="BN22" l="1"/>
  <c r="J21" i="10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R21"/>
  <c r="DS21"/>
  <c r="DT21"/>
  <c r="F11" i="9"/>
  <c r="F22" s="1"/>
  <c r="D11" l="1"/>
  <c r="D22" s="1"/>
  <c r="D9" i="10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<sst xmlns="http://schemas.openxmlformats.org/spreadsheetml/2006/main" count="578" uniqueCount="147">
  <si>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</si>
  <si>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</si>
  <si>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</si>
  <si>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</si>
  <si>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</si>
  <si>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</si>
  <si>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</si>
  <si>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</si>
  <si>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</si>
  <si>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</si>
  <si>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</si>
  <si>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</si>
  <si>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</si>
  <si>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</si>
  <si>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</si>
  <si>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</si>
  <si>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</si>
  <si>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</si>
  <si>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</si>
  <si>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</si>
  <si>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</si>
  <si>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</si>
  <si>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</si>
  <si>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</si>
  <si>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</si>
  <si>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</si>
  <si>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</si>
  <si>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</si>
  <si>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</si>
  <si>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</si>
  <si>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</si>
  <si>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</si>
  <si>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</si>
  <si>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</si>
  <si>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</si>
  <si>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</si>
  <si>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</si>
  <si>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</si>
  <si>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</si>
  <si>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</si>
  <si>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</si>
  <si>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</si>
  <si>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</si>
  <si>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</si>
  <si>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</si>
  <si>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</si>
  <si>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</si>
  <si>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</si>
  <si>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</si>
  <si>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</si>
  <si>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</si>
  <si>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</si>
  <si>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</si>
  <si>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</si>
  <si>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</si>
  <si>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</si>
  <si>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</si>
  <si>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</si>
  <si>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</si>
  <si>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</si>
  <si>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</si>
  <si>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</si>
  <si>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</si>
  <si>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</si>
  <si>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</si>
  <si>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</si>
  <si>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</si>
  <si>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</si>
  <si>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</si>
  <si>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</si>
  <si>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</si>
  <si>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</si>
  <si>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</si>
  <si>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</si>
  <si>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</si>
  <si>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</si>
  <si>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</si>
  <si>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</si>
  <si>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</si>
  <si>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</si>
  <si>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</si>
  <si>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</si>
  <si>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</si>
  <si>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</si>
  <si>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</si>
  <si>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</si>
  <si>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</si>
  <si>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</si>
  <si>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</si>
  <si>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</si>
  <si>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</si>
  <si>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</si>
  <si>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</si>
  <si>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</si>
  <si>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</si>
  <si>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</si>
  <si>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</si>
  <si>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</si>
  <si>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</si>
  <si>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</si>
  <si>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</si>
  <si>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</si>
  <si>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</si>
  <si>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</si>
  <si>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</si>
  <si>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</si>
  <si>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</si>
  <si>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</si>
  <si>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</si>
  <si>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</si>
  <si>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</si>
  <si>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</si>
  <si>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</si>
  <si>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</si>
  <si>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</si>
  <si>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t>Տրանսպորտ
տող 2450</t>
  </si>
  <si>
    <t>բյուջ տող 4000
  ԸՆԴԱՄԵՆԸ    ԾԱԽՍԵՐ 
   (տող4050+տող5000+տող 6000)</t>
  </si>
  <si>
    <t xml:space="preserve">
բյուջ. տող 6100)
1.1. ՀԻՄՆԱԿԱՆ ՄԻՋՈՑՆԵՐԻ ԻՐԱՑՈՒՄԻՑ ՄՈՒՏՔԵՐ 
(բյուջ. տող 6110) 
1.2. ՊԱՇԱՐՆԵՐԻ ԻՐԱՑՈՒՄԻՑ ՄՈՒՏՔԵՐ 
(բյուջ. տող 6200)
1.3. ԲԱՐՁՐԱՐԺԵՔ ԱԿՏԻՎՆԵՐԻ ԻՐԱՑՈՒՄԻՑ ՄՈՒՏՔԵՐ 
  (տող 6300)
</t>
  </si>
  <si>
    <t>բյուջ տող 4200
1.2 ԾԱՌԱՅՈՒԹՅՈՒՆՆԵՐԻ ԵՎ ԱՊՐԱՆՔՆԵՐԻ ՁԵՌՔ ԲԵՐՈՒՄ (տող4210+տող4220+տող4230+տող4240+տող4250+տող4260)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</si>
  <si>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</si>
  <si>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</si>
  <si>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</si>
  <si>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</si>
  <si>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(բյուջ. տող  5500)
Համաֆինանսավորմամբ իրականացվող ծրագրեր և (կամ)կապիտալ ակտիվի ձեռք բերում             (տող5511)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</si>
  <si>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</si>
  <si>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</si>
  <si>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r>
      <rPr>
        <u/>
        <sz val="10"/>
        <rFont val="Arial Armenian"/>
        <family val="2"/>
      </rPr>
      <t xml:space="preserve">բյուջ տող. 4238 </t>
    </r>
    <r>
      <rPr>
        <sz val="10"/>
        <rFont val="Arial Armenian"/>
        <family val="2"/>
      </rPr>
      <t xml:space="preserve">
 Ընդհանուր բնույթի այլ ծառայություններ</t>
    </r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</si>
  <si>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</si>
  <si>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</si>
  <si>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</si>
  <si>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 xml:space="preserve">  (տող 6410)
ՀՈՂԻ ԻՐԱՑՈՒՄԻՑ ՄՈՒՏՔԵՐ</t>
  </si>
  <si>
    <r>
      <rPr>
        <u/>
        <sz val="10"/>
        <rFont val="Arial Armenian"/>
        <family val="2"/>
      </rPr>
      <t>բյուջ. տող 2000</t>
    </r>
    <r>
      <rPr>
        <sz val="10"/>
        <rFont val="Arial Armenian"/>
        <family val="2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</si>
  <si>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Arial Armenian"/>
        <family val="2"/>
      </rPr>
      <t>տող 2100</t>
    </r>
    <r>
      <rPr>
        <sz val="10"/>
        <rFont val="Arial Armenian"/>
        <family val="2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</si>
  <si>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Arial Armenian"/>
        <family val="2"/>
      </rPr>
      <t>տող 2200</t>
    </r>
    <r>
      <rPr>
        <sz val="10"/>
        <rFont val="Arial Armenian"/>
        <family val="2"/>
      </rPr>
      <t xml:space="preserve">
ՊԱՇՏՊԱՆՈՒԹՅՈՒՆ (տող2210+2220+տող2230+տող2240+տող2250)</t>
    </r>
  </si>
  <si>
    <r>
      <rPr>
        <u/>
        <sz val="10"/>
        <rFont val="Arial Armenian"/>
        <family val="2"/>
      </rPr>
      <t>տող 2300</t>
    </r>
    <r>
      <rPr>
        <sz val="10"/>
        <rFont val="Arial Armenian"/>
        <family val="2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</si>
  <si>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Arial Armenian"/>
        <family val="2"/>
      </rPr>
      <t>տող 2400</t>
    </r>
    <r>
      <rPr>
        <sz val="10"/>
        <rFont val="Arial Armenian"/>
        <family val="2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</si>
  <si>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</si>
  <si>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Arial Armenian"/>
        <family val="2"/>
      </rPr>
      <t>բյուջ. տող 2600</t>
    </r>
    <r>
      <rPr>
        <sz val="10"/>
        <rFont val="Arial Armenian"/>
        <family val="2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</si>
  <si>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Arial Armenian"/>
        <family val="2"/>
      </rPr>
      <t>բյուջ. տող 2700</t>
    </r>
    <r>
      <rPr>
        <sz val="10"/>
        <rFont val="Arial Armenian"/>
        <family val="2"/>
      </rPr>
      <t xml:space="preserve">
ԱՌՈՂՋԱՊԱՀՈՒԹՅՈՒՆ (տող2710+տող2720+տող2730+տող2740+տող2750+տող2760)</t>
    </r>
  </si>
  <si>
    <r>
      <rPr>
        <u/>
        <sz val="10"/>
        <rFont val="Arial Armenian"/>
        <family val="2"/>
      </rPr>
      <t>բյուջ. տող 2800</t>
    </r>
    <r>
      <rPr>
        <sz val="10"/>
        <rFont val="Arial Armenian"/>
        <family val="2"/>
      </rPr>
      <t xml:space="preserve">
ՀԱՆԳԻՍՏ, ՄՇԱԿՈՒՅԹ ԵՎ ԿՐՈՆ (տող2810+տող2820+տող2830+տող2840+տող2850+տող2860)տող 2800
</t>
    </r>
  </si>
  <si>
    <r>
      <rPr>
        <u/>
        <sz val="10"/>
        <rFont val="Arial Armenian"/>
        <family val="2"/>
      </rPr>
      <t>բյուջ. տող 2900</t>
    </r>
    <r>
      <rPr>
        <sz val="10"/>
        <rFont val="Arial Armenian"/>
        <family val="2"/>
      </rPr>
      <t xml:space="preserve">
ԿՐԹՈՒԹՅՈՒՆ (տող2910+տող2920+տող2930+տող2940+տող2950+տող2960+տող2970+տող2980)</t>
    </r>
  </si>
  <si>
    <r>
      <rPr>
        <u/>
        <sz val="10"/>
        <rFont val="Arial Armenian"/>
        <family val="2"/>
      </rPr>
      <t>բյուջ. տող 3000</t>
    </r>
    <r>
      <rPr>
        <sz val="10"/>
        <rFont val="Arial Armenian"/>
        <family val="2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</si>
  <si>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Arial Armenian"/>
        <family val="2"/>
      </rPr>
      <t>բյուջ. տող 3100</t>
    </r>
    <r>
      <rPr>
        <sz val="10"/>
        <rFont val="Arial Armenian"/>
        <family val="2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</si>
  <si>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Arial Armenian"/>
        <family val="2"/>
      </rPr>
      <t>/տող 2490/</t>
    </r>
  </si>
  <si>
    <t xml:space="preserve">         ԸՆԴԱՄԵՆԸ ԾԱԽՍԵՐ   (բյուջ.տող2100+տող2200+տող2300+տող2400+տող2500+տող2600+ տող2700+տող2800+տող2900+
            տող3000+տող3100)                                 </t>
  </si>
  <si>
    <t>ՀՀ Լոռու մարզի համայնքների  բյուջեների ծախսերի վերաբերյալ
(ըստ ծախսերի տնտեսագիտական դասակարգման)  30 դեկտեմբերի   2024 թվականի դրությամբ</t>
  </si>
  <si>
    <t>ՀՀ Լոռու  մարզի համայնքների  բյուջեների ծախսերի վերաբերյալ
(ըստ ծախսերի գործառնական  դասակարգման)  31 դեկտեմբերի  2024 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</si>
</sst>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7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0" fillId="0" borderId="1" applyNumberFormat="0" applyFill="0" applyAlignment="0" applyProtection="0"/>
    <xf numFmtId="0" fontId="21" fillId="2" borderId="2" applyNumberFormat="0" applyAlignment="0" applyProtection="0"/>
    <xf numFmtId="0" fontId="22" fillId="3" borderId="3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3" borderId="2" applyNumberFormat="0" applyAlignment="0" applyProtection="0"/>
    <xf numFmtId="0" fontId="32" fillId="2" borderId="0" applyNumberFormat="0" applyBorder="0" applyAlignment="0" applyProtection="0"/>
    <xf numFmtId="0" fontId="33" fillId="6" borderId="8" applyNumberFormat="0" applyAlignment="0" applyProtection="0"/>
    <xf numFmtId="0" fontId="19" fillId="7" borderId="9" applyNumberFormat="0" applyFont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7" borderId="0" applyNumberFormat="0" applyBorder="0" applyAlignment="0" applyProtection="0"/>
    <xf numFmtId="0" fontId="35" fillId="16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5" borderId="0" applyNumberFormat="0" applyBorder="0" applyAlignment="0" applyProtection="0"/>
    <xf numFmtId="0" fontId="35" fillId="15" borderId="0" applyNumberFormat="0" applyBorder="0" applyAlignment="0" applyProtection="0"/>
    <xf numFmtId="0" fontId="35" fillId="2" borderId="0" applyNumberFormat="0" applyBorder="0" applyAlignment="0" applyProtection="0"/>
    <xf numFmtId="0" fontId="35" fillId="17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7" borderId="0" applyNumberFormat="0" applyBorder="0" applyAlignment="0" applyProtection="0"/>
    <xf numFmtId="0" fontId="34" fillId="5" borderId="0" applyNumberFormat="0" applyBorder="0" applyAlignment="0" applyProtection="0"/>
    <xf numFmtId="0" fontId="34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6" fillId="0" borderId="0"/>
  </cellStyleXfs>
  <cellXfs count="19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2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3" fillId="0" borderId="0" xfId="0" applyNumberFormat="1" applyFont="1" applyBorder="1" applyAlignment="1" applyProtection="1">
      <alignment horizontal="center" vertical="center" wrapText="1"/>
    </xf>
    <xf numFmtId="4" fontId="3" fillId="21" borderId="10" xfId="0" applyNumberFormat="1" applyFont="1" applyFill="1" applyBorder="1" applyAlignment="1" applyProtection="1">
      <alignment horizontal="center" vertical="center" wrapText="1"/>
    </xf>
    <xf numFmtId="0" fontId="3" fillId="18" borderId="10" xfId="0" applyFont="1" applyFill="1" applyBorder="1" applyAlignment="1" applyProtection="1">
      <alignment horizontal="center" vertical="center" wrapText="1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Protection="1">
      <protection locked="0"/>
    </xf>
    <xf numFmtId="165" fontId="3" fillId="29" borderId="10" xfId="0" applyNumberFormat="1" applyFont="1" applyFill="1" applyBorder="1" applyAlignment="1">
      <alignment horizontal="left" vertical="center"/>
    </xf>
    <xf numFmtId="165" fontId="3" fillId="0" borderId="10" xfId="0" applyNumberFormat="1" applyFont="1" applyBorder="1" applyAlignment="1" applyProtection="1">
      <alignment vertical="center" wrapText="1"/>
    </xf>
    <xf numFmtId="165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2" borderId="16" xfId="0" applyFont="1" applyFill="1" applyBorder="1" applyAlignment="1" applyProtection="1">
      <alignment vertical="center" wrapText="1"/>
    </xf>
    <xf numFmtId="0" fontId="3" fillId="22" borderId="14" xfId="0" applyFont="1" applyFill="1" applyBorder="1" applyAlignment="1" applyProtection="1">
      <alignment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26" borderId="10" xfId="0" applyFont="1" applyFill="1" applyBorder="1" applyAlignment="1" applyProtection="1">
      <alignment horizontal="left" vertical="center"/>
      <protection locked="0"/>
    </xf>
    <xf numFmtId="164" fontId="3" fillId="0" borderId="0" xfId="0" applyNumberFormat="1" applyFont="1" applyProtection="1">
      <protection locked="0"/>
    </xf>
    <xf numFmtId="0" fontId="3" fillId="0" borderId="12" xfId="0" applyFont="1" applyBorder="1" applyAlignment="1" applyProtection="1">
      <alignment vertical="center"/>
      <protection locked="0"/>
    </xf>
    <xf numFmtId="4" fontId="11" fillId="21" borderId="10" xfId="0" applyNumberFormat="1" applyFont="1" applyFill="1" applyBorder="1" applyAlignment="1" applyProtection="1">
      <alignment horizontal="center" vertical="center" wrapText="1"/>
    </xf>
    <xf numFmtId="0" fontId="11" fillId="18" borderId="10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165" fontId="3" fillId="0" borderId="10" xfId="54" applyNumberFormat="1" applyFont="1" applyFill="1" applyBorder="1" applyAlignment="1">
      <alignment horizontal="right" vertical="center"/>
    </xf>
    <xf numFmtId="165" fontId="3" fillId="0" borderId="10" xfId="54" applyNumberFormat="1" applyFont="1" applyFill="1" applyBorder="1" applyAlignment="1" applyProtection="1">
      <alignment horizontal="right" vertical="center"/>
    </xf>
    <xf numFmtId="0" fontId="3" fillId="26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22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3" fillId="20" borderId="10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3" fillId="0" borderId="16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27" borderId="10" xfId="0" applyNumberFormat="1" applyFont="1" applyFill="1" applyBorder="1" applyAlignment="1" applyProtection="1">
      <alignment horizontal="center" vertical="center" wrapText="1"/>
    </xf>
    <xf numFmtId="4" fontId="3" fillId="20" borderId="16" xfId="0" applyNumberFormat="1" applyFont="1" applyFill="1" applyBorder="1" applyAlignment="1" applyProtection="1">
      <alignment horizontal="center" vertical="center" wrapText="1"/>
    </xf>
    <xf numFmtId="4" fontId="3" fillId="20" borderId="14" xfId="0" applyNumberFormat="1" applyFont="1" applyFill="1" applyBorder="1" applyAlignment="1" applyProtection="1">
      <alignment horizontal="center" vertical="center" wrapText="1"/>
    </xf>
    <xf numFmtId="4" fontId="3" fillId="2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4" fontId="3" fillId="0" borderId="19" xfId="0" applyNumberFormat="1" applyFont="1" applyBorder="1" applyAlignment="1" applyProtection="1">
      <alignment horizontal="center" vertical="center" wrapText="1"/>
    </xf>
    <xf numFmtId="4" fontId="3" fillId="0" borderId="20" xfId="0" applyNumberFormat="1" applyFont="1" applyBorder="1" applyAlignment="1" applyProtection="1">
      <alignment horizontal="center" vertical="center" wrapText="1"/>
    </xf>
    <xf numFmtId="4" fontId="3" fillId="0" borderId="17" xfId="0" applyNumberFormat="1" applyFont="1" applyBorder="1" applyAlignment="1" applyProtection="1">
      <alignment horizontal="center" vertical="center" wrapText="1"/>
    </xf>
    <xf numFmtId="4" fontId="3" fillId="0" borderId="18" xfId="0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 applyProtection="1">
      <alignment horizontal="center"/>
      <protection locked="0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22" borderId="19" xfId="0" applyNumberFormat="1" applyFont="1" applyFill="1" applyBorder="1" applyAlignment="1" applyProtection="1">
      <alignment horizontal="center" vertical="center" wrapText="1"/>
    </xf>
    <xf numFmtId="0" fontId="3" fillId="22" borderId="13" xfId="0" applyNumberFormat="1" applyFont="1" applyFill="1" applyBorder="1" applyAlignment="1" applyProtection="1">
      <alignment horizontal="center" vertical="center" wrapText="1"/>
    </xf>
    <xf numFmtId="0" fontId="3" fillId="22" borderId="20" xfId="0" applyNumberFormat="1" applyFont="1" applyFill="1" applyBorder="1" applyAlignment="1" applyProtection="1">
      <alignment horizontal="center" vertical="center" wrapText="1"/>
    </xf>
    <xf numFmtId="0" fontId="3" fillId="22" borderId="21" xfId="0" applyNumberFormat="1" applyFont="1" applyFill="1" applyBorder="1" applyAlignment="1" applyProtection="1">
      <alignment horizontal="center" vertical="center" wrapText="1"/>
    </xf>
    <xf numFmtId="0" fontId="3" fillId="22" borderId="0" xfId="0" applyNumberFormat="1" applyFont="1" applyFill="1" applyBorder="1" applyAlignment="1" applyProtection="1">
      <alignment horizontal="center" vertical="center" wrapText="1"/>
    </xf>
    <xf numFmtId="0" fontId="3" fillId="22" borderId="22" xfId="0" applyNumberFormat="1" applyFont="1" applyFill="1" applyBorder="1" applyAlignment="1" applyProtection="1">
      <alignment horizontal="center" vertical="center" wrapText="1"/>
    </xf>
    <xf numFmtId="0" fontId="3" fillId="20" borderId="16" xfId="0" applyFont="1" applyFill="1" applyBorder="1" applyAlignment="1" applyProtection="1">
      <alignment horizontal="center" vertical="center" wrapText="1"/>
    </xf>
    <xf numFmtId="0" fontId="3" fillId="20" borderId="15" xfId="0" applyFont="1" applyFill="1" applyBorder="1" applyAlignment="1" applyProtection="1">
      <alignment horizontal="center" vertical="center" wrapText="1"/>
    </xf>
    <xf numFmtId="0" fontId="3" fillId="29" borderId="16" xfId="0" applyFont="1" applyFill="1" applyBorder="1" applyAlignment="1">
      <alignment horizontal="center" wrapText="1"/>
    </xf>
    <xf numFmtId="0" fontId="3" fillId="29" borderId="15" xfId="0" applyFont="1" applyFill="1" applyBorder="1" applyAlignment="1">
      <alignment horizontal="center" wrapText="1"/>
    </xf>
    <xf numFmtId="4" fontId="3" fillId="22" borderId="16" xfId="0" applyNumberFormat="1" applyFont="1" applyFill="1" applyBorder="1" applyAlignment="1" applyProtection="1">
      <alignment horizontal="center" vertical="center" wrapText="1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8" borderId="16" xfId="0" applyNumberFormat="1" applyFont="1" applyFill="1" applyBorder="1" applyAlignment="1" applyProtection="1">
      <alignment horizontal="center" vertical="center" wrapText="1"/>
    </xf>
    <xf numFmtId="4" fontId="3" fillId="28" borderId="14" xfId="0" applyNumberFormat="1" applyFont="1" applyFill="1" applyBorder="1" applyAlignment="1" applyProtection="1">
      <alignment horizontal="center" vertical="center" wrapText="1"/>
    </xf>
    <xf numFmtId="0" fontId="3" fillId="22" borderId="16" xfId="0" applyNumberFormat="1" applyFont="1" applyFill="1" applyBorder="1" applyAlignment="1" applyProtection="1">
      <alignment horizontal="center" vertical="center" wrapText="1"/>
    </xf>
    <xf numFmtId="0" fontId="3" fillId="22" borderId="15" xfId="0" applyNumberFormat="1" applyFont="1" applyFill="1" applyBorder="1" applyAlignment="1" applyProtection="1">
      <alignment horizontal="center" vertical="center" wrapText="1"/>
    </xf>
    <xf numFmtId="0" fontId="3" fillId="22" borderId="10" xfId="0" applyFont="1" applyFill="1" applyBorder="1" applyAlignment="1" applyProtection="1">
      <alignment horizontal="center" vertical="center" wrapText="1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0" fontId="3" fillId="26" borderId="14" xfId="0" applyNumberFormat="1" applyFont="1" applyFill="1" applyBorder="1" applyAlignment="1" applyProtection="1">
      <alignment horizontal="center" vertical="center" wrapText="1"/>
    </xf>
    <xf numFmtId="0" fontId="3" fillId="26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3" fillId="26" borderId="10" xfId="0" applyNumberFormat="1" applyFont="1" applyFill="1" applyBorder="1" applyAlignment="1" applyProtection="1">
      <alignment horizontal="center" vertical="center" wrapText="1"/>
    </xf>
    <xf numFmtId="0" fontId="3" fillId="26" borderId="19" xfId="0" applyNumberFormat="1" applyFont="1" applyFill="1" applyBorder="1" applyAlignment="1" applyProtection="1">
      <alignment horizontal="center"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26" borderId="20" xfId="0" applyNumberFormat="1" applyFont="1" applyFill="1" applyBorder="1" applyAlignment="1" applyProtection="1">
      <alignment horizontal="center" vertical="center" wrapText="1"/>
    </xf>
    <xf numFmtId="0" fontId="3" fillId="26" borderId="17" xfId="0" applyNumberFormat="1" applyFont="1" applyFill="1" applyBorder="1" applyAlignment="1" applyProtection="1">
      <alignment horizontal="center" vertical="center" wrapText="1"/>
    </xf>
    <xf numFmtId="0" fontId="3" fillId="26" borderId="12" xfId="0" applyNumberFormat="1" applyFont="1" applyFill="1" applyBorder="1" applyAlignment="1" applyProtection="1">
      <alignment horizontal="center" vertical="center" wrapText="1"/>
    </xf>
    <xf numFmtId="0" fontId="3" fillId="26" borderId="18" xfId="0" applyNumberFormat="1" applyFont="1" applyFill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center" vertical="center" wrapText="1"/>
    </xf>
    <xf numFmtId="0" fontId="3" fillId="22" borderId="14" xfId="0" applyFont="1" applyFill="1" applyBorder="1" applyAlignment="1" applyProtection="1">
      <alignment horizontal="center" vertical="center" wrapText="1"/>
    </xf>
    <xf numFmtId="0" fontId="3" fillId="22" borderId="15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3" fillId="26" borderId="21" xfId="0" applyNumberFormat="1" applyFont="1" applyFill="1" applyBorder="1" applyAlignment="1" applyProtection="1">
      <alignment horizontal="center" vertical="center" wrapText="1"/>
    </xf>
    <xf numFmtId="0" fontId="3" fillId="26" borderId="0" xfId="0" applyNumberFormat="1" applyFont="1" applyFill="1" applyBorder="1" applyAlignment="1" applyProtection="1">
      <alignment horizontal="center" vertical="center" wrapText="1"/>
    </xf>
    <xf numFmtId="0" fontId="3" fillId="26" borderId="22" xfId="0" applyNumberFormat="1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4" t="s">
        <v>2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5" t="s">
        <v>19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6" t="s">
        <v>6</v>
      </c>
      <c r="AK3" s="11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94" t="s">
        <v>4</v>
      </c>
      <c r="C4" s="117" t="s">
        <v>0</v>
      </c>
      <c r="D4" s="95" t="s">
        <v>20</v>
      </c>
      <c r="E4" s="96"/>
      <c r="F4" s="96"/>
      <c r="G4" s="96"/>
      <c r="H4" s="96"/>
      <c r="I4" s="97"/>
      <c r="J4" s="104" t="s">
        <v>34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6"/>
    </row>
    <row r="5" spans="2:117" ht="16.5" customHeight="1">
      <c r="B5" s="94"/>
      <c r="C5" s="117"/>
      <c r="D5" s="98"/>
      <c r="E5" s="99"/>
      <c r="F5" s="99"/>
      <c r="G5" s="99"/>
      <c r="H5" s="99"/>
      <c r="I5" s="100"/>
      <c r="J5" s="87" t="s">
        <v>35</v>
      </c>
      <c r="K5" s="88"/>
      <c r="L5" s="88"/>
      <c r="M5" s="89"/>
      <c r="N5" s="118" t="s">
        <v>24</v>
      </c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20"/>
      <c r="AD5" s="87" t="s">
        <v>37</v>
      </c>
      <c r="AE5" s="88"/>
      <c r="AF5" s="88"/>
      <c r="AG5" s="89"/>
      <c r="AH5" s="87" t="s">
        <v>38</v>
      </c>
      <c r="AI5" s="88"/>
      <c r="AJ5" s="88"/>
      <c r="AK5" s="89"/>
      <c r="AL5" s="87" t="s">
        <v>39</v>
      </c>
      <c r="AM5" s="88"/>
      <c r="AN5" s="88"/>
      <c r="AO5" s="89"/>
      <c r="AP5" s="110" t="s">
        <v>33</v>
      </c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2"/>
      <c r="BR5" s="87" t="s">
        <v>42</v>
      </c>
      <c r="BS5" s="88"/>
      <c r="BT5" s="88"/>
      <c r="BU5" s="89"/>
      <c r="BV5" s="87" t="s">
        <v>43</v>
      </c>
      <c r="BW5" s="88"/>
      <c r="BX5" s="88"/>
      <c r="BY5" s="89"/>
      <c r="BZ5" s="122" t="s">
        <v>30</v>
      </c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86" t="s">
        <v>47</v>
      </c>
      <c r="CQ5" s="86"/>
      <c r="CR5" s="86"/>
      <c r="CS5" s="86"/>
      <c r="CT5" s="123" t="s">
        <v>9</v>
      </c>
      <c r="CU5" s="124"/>
      <c r="CV5" s="124"/>
      <c r="CW5" s="125"/>
      <c r="CX5" s="126" t="s">
        <v>18</v>
      </c>
      <c r="CY5" s="127"/>
      <c r="CZ5" s="127"/>
      <c r="DA5" s="128"/>
      <c r="DB5" s="126" t="s">
        <v>7</v>
      </c>
      <c r="DC5" s="127"/>
      <c r="DD5" s="127"/>
      <c r="DE5" s="128"/>
      <c r="DF5" s="126" t="s">
        <v>8</v>
      </c>
      <c r="DG5" s="127"/>
      <c r="DH5" s="127"/>
      <c r="DI5" s="127"/>
      <c r="DJ5" s="127"/>
      <c r="DK5" s="128"/>
      <c r="DL5" s="121" t="s">
        <v>32</v>
      </c>
      <c r="DM5" s="121"/>
    </row>
    <row r="6" spans="2:117" ht="105.75" customHeight="1">
      <c r="B6" s="94"/>
      <c r="C6" s="117"/>
      <c r="D6" s="101"/>
      <c r="E6" s="102"/>
      <c r="F6" s="102"/>
      <c r="G6" s="102"/>
      <c r="H6" s="102"/>
      <c r="I6" s="103"/>
      <c r="J6" s="90"/>
      <c r="K6" s="91"/>
      <c r="L6" s="91"/>
      <c r="M6" s="92"/>
      <c r="N6" s="107" t="s">
        <v>23</v>
      </c>
      <c r="O6" s="108"/>
      <c r="P6" s="108"/>
      <c r="Q6" s="109"/>
      <c r="R6" s="86" t="s">
        <v>22</v>
      </c>
      <c r="S6" s="86"/>
      <c r="T6" s="86"/>
      <c r="U6" s="86"/>
      <c r="V6" s="86" t="s">
        <v>36</v>
      </c>
      <c r="W6" s="86"/>
      <c r="X6" s="86"/>
      <c r="Y6" s="86"/>
      <c r="Z6" s="86" t="s">
        <v>21</v>
      </c>
      <c r="AA6" s="86"/>
      <c r="AB6" s="86"/>
      <c r="AC6" s="86"/>
      <c r="AD6" s="90"/>
      <c r="AE6" s="91"/>
      <c r="AF6" s="91"/>
      <c r="AG6" s="92"/>
      <c r="AH6" s="90"/>
      <c r="AI6" s="91"/>
      <c r="AJ6" s="91"/>
      <c r="AK6" s="92"/>
      <c r="AL6" s="90"/>
      <c r="AM6" s="91"/>
      <c r="AN6" s="91"/>
      <c r="AO6" s="92"/>
      <c r="AP6" s="77" t="s">
        <v>25</v>
      </c>
      <c r="AQ6" s="78"/>
      <c r="AR6" s="78"/>
      <c r="AS6" s="79"/>
      <c r="AT6" s="77" t="s">
        <v>26</v>
      </c>
      <c r="AU6" s="78"/>
      <c r="AV6" s="78"/>
      <c r="AW6" s="79"/>
      <c r="AX6" s="83" t="s">
        <v>27</v>
      </c>
      <c r="AY6" s="84"/>
      <c r="AZ6" s="84"/>
      <c r="BA6" s="85"/>
      <c r="BB6" s="83" t="s">
        <v>28</v>
      </c>
      <c r="BC6" s="84"/>
      <c r="BD6" s="84"/>
      <c r="BE6" s="85"/>
      <c r="BF6" s="113" t="s">
        <v>29</v>
      </c>
      <c r="BG6" s="113"/>
      <c r="BH6" s="113"/>
      <c r="BI6" s="113"/>
      <c r="BJ6" s="113" t="s">
        <v>40</v>
      </c>
      <c r="BK6" s="113"/>
      <c r="BL6" s="113"/>
      <c r="BM6" s="113"/>
      <c r="BN6" s="113" t="s">
        <v>41</v>
      </c>
      <c r="BO6" s="113"/>
      <c r="BP6" s="113"/>
      <c r="BQ6" s="113"/>
      <c r="BR6" s="90"/>
      <c r="BS6" s="91"/>
      <c r="BT6" s="91"/>
      <c r="BU6" s="92"/>
      <c r="BV6" s="90"/>
      <c r="BW6" s="91"/>
      <c r="BX6" s="91"/>
      <c r="BY6" s="92"/>
      <c r="BZ6" s="80" t="s">
        <v>44</v>
      </c>
      <c r="CA6" s="81"/>
      <c r="CB6" s="81"/>
      <c r="CC6" s="82"/>
      <c r="CD6" s="134" t="s">
        <v>45</v>
      </c>
      <c r="CE6" s="108"/>
      <c r="CF6" s="108"/>
      <c r="CG6" s="109"/>
      <c r="CH6" s="107" t="s">
        <v>46</v>
      </c>
      <c r="CI6" s="108"/>
      <c r="CJ6" s="108"/>
      <c r="CK6" s="109"/>
      <c r="CL6" s="107" t="s">
        <v>48</v>
      </c>
      <c r="CM6" s="108"/>
      <c r="CN6" s="108"/>
      <c r="CO6" s="109"/>
      <c r="CP6" s="86"/>
      <c r="CQ6" s="86"/>
      <c r="CR6" s="86"/>
      <c r="CS6" s="86"/>
      <c r="CT6" s="107"/>
      <c r="CU6" s="108"/>
      <c r="CV6" s="108"/>
      <c r="CW6" s="109"/>
      <c r="CX6" s="129"/>
      <c r="CY6" s="130"/>
      <c r="CZ6" s="130"/>
      <c r="DA6" s="131"/>
      <c r="DB6" s="129"/>
      <c r="DC6" s="130"/>
      <c r="DD6" s="130"/>
      <c r="DE6" s="131"/>
      <c r="DF6" s="129"/>
      <c r="DG6" s="130"/>
      <c r="DH6" s="130"/>
      <c r="DI6" s="130"/>
      <c r="DJ6" s="130"/>
      <c r="DK6" s="131"/>
      <c r="DL6" s="121"/>
      <c r="DM6" s="121"/>
    </row>
    <row r="7" spans="2:117" ht="25.5" customHeight="1">
      <c r="B7" s="94"/>
      <c r="C7" s="117"/>
      <c r="D7" s="76" t="s">
        <v>15</v>
      </c>
      <c r="E7" s="76"/>
      <c r="F7" s="76" t="s">
        <v>14</v>
      </c>
      <c r="G7" s="76"/>
      <c r="H7" s="76" t="s">
        <v>5</v>
      </c>
      <c r="I7" s="76"/>
      <c r="J7" s="76" t="s">
        <v>12</v>
      </c>
      <c r="K7" s="76"/>
      <c r="L7" s="76" t="s">
        <v>13</v>
      </c>
      <c r="M7" s="76"/>
      <c r="N7" s="76" t="s">
        <v>12</v>
      </c>
      <c r="O7" s="76"/>
      <c r="P7" s="76" t="s">
        <v>13</v>
      </c>
      <c r="Q7" s="76"/>
      <c r="R7" s="76" t="s">
        <v>12</v>
      </c>
      <c r="S7" s="76"/>
      <c r="T7" s="76" t="s">
        <v>13</v>
      </c>
      <c r="U7" s="76"/>
      <c r="V7" s="76" t="s">
        <v>12</v>
      </c>
      <c r="W7" s="76"/>
      <c r="X7" s="76" t="s">
        <v>13</v>
      </c>
      <c r="Y7" s="76"/>
      <c r="Z7" s="76" t="s">
        <v>12</v>
      </c>
      <c r="AA7" s="76"/>
      <c r="AB7" s="76" t="s">
        <v>13</v>
      </c>
      <c r="AC7" s="76"/>
      <c r="AD7" s="76" t="s">
        <v>12</v>
      </c>
      <c r="AE7" s="76"/>
      <c r="AF7" s="76" t="s">
        <v>13</v>
      </c>
      <c r="AG7" s="76"/>
      <c r="AH7" s="76" t="s">
        <v>12</v>
      </c>
      <c r="AI7" s="76"/>
      <c r="AJ7" s="76" t="s">
        <v>13</v>
      </c>
      <c r="AK7" s="76"/>
      <c r="AL7" s="76" t="s">
        <v>12</v>
      </c>
      <c r="AM7" s="76"/>
      <c r="AN7" s="76" t="s">
        <v>13</v>
      </c>
      <c r="AO7" s="76"/>
      <c r="AP7" s="76" t="s">
        <v>12</v>
      </c>
      <c r="AQ7" s="76"/>
      <c r="AR7" s="76" t="s">
        <v>13</v>
      </c>
      <c r="AS7" s="76"/>
      <c r="AT7" s="76" t="s">
        <v>12</v>
      </c>
      <c r="AU7" s="76"/>
      <c r="AV7" s="76" t="s">
        <v>13</v>
      </c>
      <c r="AW7" s="76"/>
      <c r="AX7" s="76" t="s">
        <v>12</v>
      </c>
      <c r="AY7" s="76"/>
      <c r="AZ7" s="76" t="s">
        <v>13</v>
      </c>
      <c r="BA7" s="76"/>
      <c r="BB7" s="76" t="s">
        <v>12</v>
      </c>
      <c r="BC7" s="76"/>
      <c r="BD7" s="76" t="s">
        <v>13</v>
      </c>
      <c r="BE7" s="76"/>
      <c r="BF7" s="76" t="s">
        <v>12</v>
      </c>
      <c r="BG7" s="76"/>
      <c r="BH7" s="76" t="s">
        <v>13</v>
      </c>
      <c r="BI7" s="76"/>
      <c r="BJ7" s="76" t="s">
        <v>12</v>
      </c>
      <c r="BK7" s="76"/>
      <c r="BL7" s="76" t="s">
        <v>13</v>
      </c>
      <c r="BM7" s="76"/>
      <c r="BN7" s="76" t="s">
        <v>12</v>
      </c>
      <c r="BO7" s="76"/>
      <c r="BP7" s="76" t="s">
        <v>13</v>
      </c>
      <c r="BQ7" s="76"/>
      <c r="BR7" s="76" t="s">
        <v>12</v>
      </c>
      <c r="BS7" s="76"/>
      <c r="BT7" s="76" t="s">
        <v>13</v>
      </c>
      <c r="BU7" s="76"/>
      <c r="BV7" s="76" t="s">
        <v>12</v>
      </c>
      <c r="BW7" s="76"/>
      <c r="BX7" s="76" t="s">
        <v>13</v>
      </c>
      <c r="BY7" s="76"/>
      <c r="BZ7" s="76" t="s">
        <v>12</v>
      </c>
      <c r="CA7" s="76"/>
      <c r="CB7" s="76" t="s">
        <v>13</v>
      </c>
      <c r="CC7" s="76"/>
      <c r="CD7" s="76" t="s">
        <v>12</v>
      </c>
      <c r="CE7" s="76"/>
      <c r="CF7" s="76" t="s">
        <v>13</v>
      </c>
      <c r="CG7" s="76"/>
      <c r="CH7" s="76" t="s">
        <v>12</v>
      </c>
      <c r="CI7" s="76"/>
      <c r="CJ7" s="76" t="s">
        <v>13</v>
      </c>
      <c r="CK7" s="76"/>
      <c r="CL7" s="76" t="s">
        <v>12</v>
      </c>
      <c r="CM7" s="76"/>
      <c r="CN7" s="76" t="s">
        <v>13</v>
      </c>
      <c r="CO7" s="76"/>
      <c r="CP7" s="76" t="s">
        <v>12</v>
      </c>
      <c r="CQ7" s="76"/>
      <c r="CR7" s="76" t="s">
        <v>13</v>
      </c>
      <c r="CS7" s="76"/>
      <c r="CT7" s="76" t="s">
        <v>12</v>
      </c>
      <c r="CU7" s="76"/>
      <c r="CV7" s="76" t="s">
        <v>13</v>
      </c>
      <c r="CW7" s="76"/>
      <c r="CX7" s="76" t="s">
        <v>12</v>
      </c>
      <c r="CY7" s="76"/>
      <c r="CZ7" s="76" t="s">
        <v>13</v>
      </c>
      <c r="DA7" s="76"/>
      <c r="DB7" s="76" t="s">
        <v>12</v>
      </c>
      <c r="DC7" s="76"/>
      <c r="DD7" s="76" t="s">
        <v>13</v>
      </c>
      <c r="DE7" s="76"/>
      <c r="DF7" s="132" t="s">
        <v>31</v>
      </c>
      <c r="DG7" s="133"/>
      <c r="DH7" s="76" t="s">
        <v>12</v>
      </c>
      <c r="DI7" s="76"/>
      <c r="DJ7" s="76" t="s">
        <v>13</v>
      </c>
      <c r="DK7" s="76"/>
      <c r="DL7" s="76" t="s">
        <v>13</v>
      </c>
      <c r="DM7" s="76"/>
    </row>
    <row r="8" spans="2:117" ht="48" customHeight="1">
      <c r="B8" s="94"/>
      <c r="C8" s="11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93" t="s">
        <v>1</v>
      </c>
      <c r="C21" s="93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40"/>
  <sheetViews>
    <sheetView topLeftCell="A10" zoomScale="94" zoomScaleNormal="94" workbookViewId="0">
      <selection activeCell="C22" sqref="C22:BP22"/>
    </sheetView>
  </sheetViews>
  <sheetFormatPr defaultRowHeight="12.7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69" width="10.75" style="40" customWidth="1"/>
    <col min="70" max="70" width="11.125" style="40" customWidth="1"/>
    <col min="71" max="16384" width="9" style="40"/>
  </cols>
  <sheetData>
    <row r="1" spans="1:73">
      <c r="A1" s="136" t="s">
        <v>95</v>
      </c>
      <c r="B1" s="136"/>
      <c r="C1" s="136"/>
      <c r="D1" s="136"/>
      <c r="E1" s="136"/>
      <c r="F1" s="136"/>
      <c r="G1" s="136"/>
      <c r="H1" s="136"/>
    </row>
    <row r="2" spans="1:73" ht="13.5" customHeight="1">
      <c r="A2" s="142" t="s">
        <v>145</v>
      </c>
      <c r="B2" s="142"/>
      <c r="C2" s="142"/>
      <c r="D2" s="142"/>
      <c r="E2" s="142"/>
      <c r="F2" s="142"/>
      <c r="G2" s="142"/>
      <c r="H2" s="14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  <c r="AJ2" s="42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73" ht="36.75" customHeight="1">
      <c r="A3" s="143"/>
      <c r="B3" s="143"/>
      <c r="C3" s="143"/>
      <c r="D3" s="143"/>
      <c r="E3" s="143"/>
      <c r="F3" s="143"/>
      <c r="G3" s="143"/>
      <c r="H3" s="143"/>
      <c r="I3" s="148" t="s">
        <v>91</v>
      </c>
      <c r="J3" s="148"/>
      <c r="K3" s="44"/>
      <c r="L3" s="44"/>
      <c r="M3" s="44"/>
      <c r="N3" s="44"/>
      <c r="O3" s="45"/>
      <c r="P3" s="46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</row>
    <row r="4" spans="1:73" s="50" customFormat="1" ht="15" customHeight="1">
      <c r="A4" s="155" t="s">
        <v>57</v>
      </c>
      <c r="B4" s="86" t="s">
        <v>56</v>
      </c>
      <c r="C4" s="156" t="s">
        <v>116</v>
      </c>
      <c r="D4" s="157"/>
      <c r="E4" s="157"/>
      <c r="F4" s="157"/>
      <c r="G4" s="157"/>
      <c r="H4" s="158"/>
      <c r="I4" s="145" t="s">
        <v>63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66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48"/>
      <c r="BP4" s="49"/>
    </row>
    <row r="5" spans="1:73" s="50" customFormat="1" ht="60" customHeight="1">
      <c r="A5" s="155"/>
      <c r="B5" s="86"/>
      <c r="C5" s="159"/>
      <c r="D5" s="160"/>
      <c r="E5" s="160"/>
      <c r="F5" s="160"/>
      <c r="G5" s="160"/>
      <c r="H5" s="161"/>
      <c r="I5" s="145" t="s">
        <v>64</v>
      </c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7"/>
      <c r="BC5" s="168" t="s">
        <v>65</v>
      </c>
      <c r="BD5" s="169"/>
      <c r="BE5" s="169"/>
      <c r="BF5" s="169"/>
      <c r="BG5" s="169"/>
      <c r="BH5" s="169"/>
      <c r="BI5" s="138" t="s">
        <v>66</v>
      </c>
      <c r="BJ5" s="138"/>
      <c r="BK5" s="138"/>
      <c r="BL5" s="138"/>
      <c r="BM5" s="138"/>
      <c r="BN5" s="138"/>
      <c r="BO5" s="164" t="s">
        <v>108</v>
      </c>
      <c r="BP5" s="165"/>
    </row>
    <row r="6" spans="1:73" s="50" customFormat="1" ht="0.75" hidden="1" customHeight="1">
      <c r="A6" s="155"/>
      <c r="B6" s="86"/>
      <c r="C6" s="159"/>
      <c r="D6" s="160"/>
      <c r="E6" s="160"/>
      <c r="F6" s="160"/>
      <c r="G6" s="160"/>
      <c r="H6" s="161"/>
      <c r="I6" s="139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1"/>
      <c r="BC6" s="139"/>
      <c r="BD6" s="140"/>
      <c r="BE6" s="140"/>
      <c r="BF6" s="140"/>
      <c r="BG6" s="138" t="s">
        <v>109</v>
      </c>
      <c r="BH6" s="138"/>
      <c r="BI6" s="138" t="s">
        <v>117</v>
      </c>
      <c r="BJ6" s="138"/>
      <c r="BK6" s="138" t="s">
        <v>68</v>
      </c>
      <c r="BL6" s="138"/>
      <c r="BM6" s="138"/>
      <c r="BN6" s="138"/>
      <c r="BO6" s="51"/>
      <c r="BP6" s="51"/>
    </row>
    <row r="7" spans="1:73" s="50" customFormat="1" ht="15" customHeight="1">
      <c r="A7" s="155"/>
      <c r="B7" s="86"/>
      <c r="C7" s="159"/>
      <c r="D7" s="160"/>
      <c r="E7" s="160"/>
      <c r="F7" s="160"/>
      <c r="G7" s="160"/>
      <c r="H7" s="161"/>
      <c r="I7" s="138" t="s">
        <v>55</v>
      </c>
      <c r="J7" s="138"/>
      <c r="K7" s="138"/>
      <c r="L7" s="138"/>
      <c r="M7" s="123" t="s">
        <v>118</v>
      </c>
      <c r="N7" s="125"/>
      <c r="O7" s="118" t="s">
        <v>49</v>
      </c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20"/>
      <c r="AE7" s="123" t="s">
        <v>110</v>
      </c>
      <c r="AF7" s="125"/>
      <c r="AG7" s="123" t="s">
        <v>111</v>
      </c>
      <c r="AH7" s="125"/>
      <c r="AI7" s="77" t="s">
        <v>54</v>
      </c>
      <c r="AJ7" s="79"/>
      <c r="AK7" s="86" t="s">
        <v>119</v>
      </c>
      <c r="AL7" s="86"/>
      <c r="AM7" s="77" t="s">
        <v>54</v>
      </c>
      <c r="AN7" s="79"/>
      <c r="AO7" s="86" t="s">
        <v>120</v>
      </c>
      <c r="AP7" s="86"/>
      <c r="AQ7" s="77" t="s">
        <v>112</v>
      </c>
      <c r="AR7" s="78"/>
      <c r="AS7" s="78"/>
      <c r="AT7" s="78"/>
      <c r="AU7" s="78"/>
      <c r="AV7" s="79"/>
      <c r="AW7" s="77" t="s">
        <v>67</v>
      </c>
      <c r="AX7" s="78"/>
      <c r="AY7" s="78"/>
      <c r="AZ7" s="78"/>
      <c r="BA7" s="78"/>
      <c r="BB7" s="79"/>
      <c r="BC7" s="149" t="s">
        <v>121</v>
      </c>
      <c r="BD7" s="150"/>
      <c r="BE7" s="149" t="s">
        <v>122</v>
      </c>
      <c r="BF7" s="150"/>
      <c r="BG7" s="138"/>
      <c r="BH7" s="138"/>
      <c r="BI7" s="138"/>
      <c r="BJ7" s="138"/>
      <c r="BK7" s="138"/>
      <c r="BL7" s="138"/>
      <c r="BM7" s="138"/>
      <c r="BN7" s="138"/>
      <c r="BO7" s="149" t="s">
        <v>123</v>
      </c>
      <c r="BP7" s="150"/>
    </row>
    <row r="8" spans="1:73" s="50" customFormat="1" ht="102" customHeight="1">
      <c r="A8" s="155"/>
      <c r="B8" s="86"/>
      <c r="C8" s="135" t="s">
        <v>62</v>
      </c>
      <c r="D8" s="135"/>
      <c r="E8" s="144" t="s">
        <v>60</v>
      </c>
      <c r="F8" s="144"/>
      <c r="G8" s="137" t="s">
        <v>61</v>
      </c>
      <c r="H8" s="137"/>
      <c r="I8" s="86" t="s">
        <v>124</v>
      </c>
      <c r="J8" s="86"/>
      <c r="K8" s="86" t="s">
        <v>125</v>
      </c>
      <c r="L8" s="86"/>
      <c r="M8" s="107"/>
      <c r="N8" s="109"/>
      <c r="O8" s="77" t="s">
        <v>50</v>
      </c>
      <c r="P8" s="79"/>
      <c r="Q8" s="77" t="s">
        <v>113</v>
      </c>
      <c r="R8" s="79"/>
      <c r="S8" s="77" t="s">
        <v>51</v>
      </c>
      <c r="T8" s="79"/>
      <c r="U8" s="77" t="s">
        <v>52</v>
      </c>
      <c r="V8" s="79"/>
      <c r="W8" s="77" t="s">
        <v>53</v>
      </c>
      <c r="X8" s="79"/>
      <c r="Y8" s="162" t="s">
        <v>126</v>
      </c>
      <c r="Z8" s="163"/>
      <c r="AA8" s="77" t="s">
        <v>127</v>
      </c>
      <c r="AB8" s="79"/>
      <c r="AC8" s="77" t="s">
        <v>128</v>
      </c>
      <c r="AD8" s="79"/>
      <c r="AE8" s="107"/>
      <c r="AF8" s="109"/>
      <c r="AG8" s="107"/>
      <c r="AH8" s="109"/>
      <c r="AI8" s="77" t="s">
        <v>129</v>
      </c>
      <c r="AJ8" s="79"/>
      <c r="AK8" s="86"/>
      <c r="AL8" s="86"/>
      <c r="AM8" s="77" t="s">
        <v>114</v>
      </c>
      <c r="AN8" s="79"/>
      <c r="AO8" s="86"/>
      <c r="AP8" s="86"/>
      <c r="AQ8" s="135" t="s">
        <v>62</v>
      </c>
      <c r="AR8" s="135"/>
      <c r="AS8" s="135" t="s">
        <v>60</v>
      </c>
      <c r="AT8" s="135"/>
      <c r="AU8" s="135" t="s">
        <v>61</v>
      </c>
      <c r="AV8" s="135"/>
      <c r="AW8" s="135" t="s">
        <v>70</v>
      </c>
      <c r="AX8" s="135"/>
      <c r="AY8" s="170" t="s">
        <v>71</v>
      </c>
      <c r="AZ8" s="171"/>
      <c r="BA8" s="172" t="s">
        <v>72</v>
      </c>
      <c r="BB8" s="172"/>
      <c r="BC8" s="151"/>
      <c r="BD8" s="152"/>
      <c r="BE8" s="151"/>
      <c r="BF8" s="152"/>
      <c r="BG8" s="138"/>
      <c r="BH8" s="138"/>
      <c r="BI8" s="138"/>
      <c r="BJ8" s="138"/>
      <c r="BK8" s="138" t="s">
        <v>130</v>
      </c>
      <c r="BL8" s="138"/>
      <c r="BM8" s="138" t="s">
        <v>69</v>
      </c>
      <c r="BN8" s="138"/>
      <c r="BO8" s="151"/>
      <c r="BP8" s="152"/>
    </row>
    <row r="9" spans="1:73" s="50" customFormat="1" ht="30" customHeight="1">
      <c r="A9" s="155"/>
      <c r="B9" s="86"/>
      <c r="C9" s="52" t="s">
        <v>58</v>
      </c>
      <c r="D9" s="53" t="s">
        <v>59</v>
      </c>
      <c r="E9" s="52" t="s">
        <v>58</v>
      </c>
      <c r="F9" s="53" t="s">
        <v>59</v>
      </c>
      <c r="G9" s="52" t="s">
        <v>58</v>
      </c>
      <c r="H9" s="53" t="s">
        <v>59</v>
      </c>
      <c r="I9" s="52" t="s">
        <v>58</v>
      </c>
      <c r="J9" s="53" t="s">
        <v>59</v>
      </c>
      <c r="K9" s="52" t="s">
        <v>58</v>
      </c>
      <c r="L9" s="53" t="s">
        <v>59</v>
      </c>
      <c r="M9" s="52" t="s">
        <v>58</v>
      </c>
      <c r="N9" s="53" t="s">
        <v>59</v>
      </c>
      <c r="O9" s="52" t="s">
        <v>58</v>
      </c>
      <c r="P9" s="53" t="s">
        <v>59</v>
      </c>
      <c r="Q9" s="52" t="s">
        <v>58</v>
      </c>
      <c r="R9" s="53" t="s">
        <v>59</v>
      </c>
      <c r="S9" s="52" t="s">
        <v>58</v>
      </c>
      <c r="T9" s="53" t="s">
        <v>59</v>
      </c>
      <c r="U9" s="52" t="s">
        <v>58</v>
      </c>
      <c r="V9" s="53" t="s">
        <v>59</v>
      </c>
      <c r="W9" s="52" t="s">
        <v>58</v>
      </c>
      <c r="X9" s="53" t="s">
        <v>59</v>
      </c>
      <c r="Y9" s="52" t="s">
        <v>58</v>
      </c>
      <c r="Z9" s="53" t="s">
        <v>59</v>
      </c>
      <c r="AA9" s="52" t="s">
        <v>58</v>
      </c>
      <c r="AB9" s="53" t="s">
        <v>59</v>
      </c>
      <c r="AC9" s="52" t="s">
        <v>58</v>
      </c>
      <c r="AD9" s="53" t="s">
        <v>59</v>
      </c>
      <c r="AE9" s="52" t="s">
        <v>58</v>
      </c>
      <c r="AF9" s="53" t="s">
        <v>59</v>
      </c>
      <c r="AG9" s="52" t="s">
        <v>58</v>
      </c>
      <c r="AH9" s="53" t="s">
        <v>59</v>
      </c>
      <c r="AI9" s="52" t="s">
        <v>58</v>
      </c>
      <c r="AJ9" s="53" t="s">
        <v>59</v>
      </c>
      <c r="AK9" s="52" t="s">
        <v>58</v>
      </c>
      <c r="AL9" s="53" t="s">
        <v>59</v>
      </c>
      <c r="AM9" s="52" t="s">
        <v>58</v>
      </c>
      <c r="AN9" s="53" t="s">
        <v>59</v>
      </c>
      <c r="AO9" s="52" t="s">
        <v>58</v>
      </c>
      <c r="AP9" s="53" t="s">
        <v>59</v>
      </c>
      <c r="AQ9" s="52" t="s">
        <v>58</v>
      </c>
      <c r="AR9" s="53" t="s">
        <v>59</v>
      </c>
      <c r="AS9" s="52" t="s">
        <v>58</v>
      </c>
      <c r="AT9" s="53" t="s">
        <v>59</v>
      </c>
      <c r="AU9" s="52" t="s">
        <v>58</v>
      </c>
      <c r="AV9" s="53" t="s">
        <v>59</v>
      </c>
      <c r="AW9" s="52" t="s">
        <v>58</v>
      </c>
      <c r="AX9" s="53" t="s">
        <v>59</v>
      </c>
      <c r="AY9" s="52" t="s">
        <v>58</v>
      </c>
      <c r="AZ9" s="53" t="s">
        <v>59</v>
      </c>
      <c r="BA9" s="52" t="s">
        <v>58</v>
      </c>
      <c r="BB9" s="53" t="s">
        <v>59</v>
      </c>
      <c r="BC9" s="52" t="s">
        <v>58</v>
      </c>
      <c r="BD9" s="53" t="s">
        <v>59</v>
      </c>
      <c r="BE9" s="52" t="s">
        <v>58</v>
      </c>
      <c r="BF9" s="53" t="s">
        <v>59</v>
      </c>
      <c r="BG9" s="52" t="s">
        <v>58</v>
      </c>
      <c r="BH9" s="53" t="s">
        <v>59</v>
      </c>
      <c r="BI9" s="52" t="s">
        <v>58</v>
      </c>
      <c r="BJ9" s="53" t="s">
        <v>59</v>
      </c>
      <c r="BK9" s="52" t="s">
        <v>58</v>
      </c>
      <c r="BL9" s="53" t="s">
        <v>59</v>
      </c>
      <c r="BM9" s="52" t="s">
        <v>58</v>
      </c>
      <c r="BN9" s="53" t="s">
        <v>59</v>
      </c>
      <c r="BO9" s="52" t="s">
        <v>58</v>
      </c>
      <c r="BP9" s="53" t="s">
        <v>59</v>
      </c>
    </row>
    <row r="10" spans="1:73" s="50" customFormat="1" ht="10.5" customHeight="1">
      <c r="A10" s="54" t="s">
        <v>92</v>
      </c>
      <c r="B10" s="54">
        <v>1</v>
      </c>
      <c r="C10" s="54">
        <v>2</v>
      </c>
      <c r="D10" s="54">
        <v>3</v>
      </c>
      <c r="E10" s="54">
        <v>4</v>
      </c>
      <c r="F10" s="54">
        <v>5</v>
      </c>
      <c r="G10" s="54">
        <v>6</v>
      </c>
      <c r="H10" s="54">
        <v>7</v>
      </c>
      <c r="I10" s="54">
        <v>8</v>
      </c>
      <c r="J10" s="54">
        <v>9</v>
      </c>
      <c r="K10" s="54">
        <v>10</v>
      </c>
      <c r="L10" s="54">
        <v>11</v>
      </c>
      <c r="M10" s="54">
        <v>12</v>
      </c>
      <c r="N10" s="54">
        <v>13</v>
      </c>
      <c r="O10" s="54">
        <v>14</v>
      </c>
      <c r="P10" s="54">
        <v>15</v>
      </c>
      <c r="Q10" s="54">
        <v>16</v>
      </c>
      <c r="R10" s="54">
        <v>17</v>
      </c>
      <c r="S10" s="54">
        <v>18</v>
      </c>
      <c r="T10" s="54">
        <v>19</v>
      </c>
      <c r="U10" s="54">
        <v>20</v>
      </c>
      <c r="V10" s="54">
        <v>21</v>
      </c>
      <c r="W10" s="54">
        <v>22</v>
      </c>
      <c r="X10" s="54">
        <v>23</v>
      </c>
      <c r="Y10" s="54">
        <v>24</v>
      </c>
      <c r="Z10" s="54">
        <v>25</v>
      </c>
      <c r="AA10" s="54">
        <v>26</v>
      </c>
      <c r="AB10" s="54">
        <v>27</v>
      </c>
      <c r="AC10" s="54">
        <v>28</v>
      </c>
      <c r="AD10" s="54">
        <v>29</v>
      </c>
      <c r="AE10" s="54">
        <v>30</v>
      </c>
      <c r="AF10" s="54">
        <v>31</v>
      </c>
      <c r="AG10" s="54">
        <v>32</v>
      </c>
      <c r="AH10" s="54">
        <v>33</v>
      </c>
      <c r="AI10" s="54">
        <v>34</v>
      </c>
      <c r="AJ10" s="54">
        <v>35</v>
      </c>
      <c r="AK10" s="54">
        <v>36</v>
      </c>
      <c r="AL10" s="54">
        <v>37</v>
      </c>
      <c r="AM10" s="54">
        <v>38</v>
      </c>
      <c r="AN10" s="54">
        <v>39</v>
      </c>
      <c r="AO10" s="54">
        <v>40</v>
      </c>
      <c r="AP10" s="54">
        <v>41</v>
      </c>
      <c r="AQ10" s="54">
        <v>42</v>
      </c>
      <c r="AR10" s="54">
        <v>43</v>
      </c>
      <c r="AS10" s="54">
        <v>44</v>
      </c>
      <c r="AT10" s="54">
        <v>45</v>
      </c>
      <c r="AU10" s="54">
        <v>46</v>
      </c>
      <c r="AV10" s="54">
        <v>47</v>
      </c>
      <c r="AW10" s="54">
        <v>48</v>
      </c>
      <c r="AX10" s="54">
        <v>49</v>
      </c>
      <c r="AY10" s="54">
        <v>50</v>
      </c>
      <c r="AZ10" s="54">
        <v>51</v>
      </c>
      <c r="BA10" s="54">
        <v>52</v>
      </c>
      <c r="BB10" s="54">
        <v>53</v>
      </c>
      <c r="BC10" s="54">
        <v>54</v>
      </c>
      <c r="BD10" s="54">
        <v>55</v>
      </c>
      <c r="BE10" s="54">
        <v>56</v>
      </c>
      <c r="BF10" s="54">
        <v>57</v>
      </c>
      <c r="BG10" s="54">
        <v>58</v>
      </c>
      <c r="BH10" s="54">
        <v>59</v>
      </c>
      <c r="BI10" s="54">
        <v>60</v>
      </c>
      <c r="BJ10" s="54">
        <v>61</v>
      </c>
      <c r="BK10" s="54">
        <v>62</v>
      </c>
      <c r="BL10" s="54">
        <v>63</v>
      </c>
      <c r="BM10" s="54">
        <v>64</v>
      </c>
      <c r="BN10" s="54">
        <v>65</v>
      </c>
      <c r="BO10" s="54">
        <v>66</v>
      </c>
      <c r="BP10" s="54">
        <v>67</v>
      </c>
    </row>
    <row r="11" spans="1:73" s="38" customFormat="1" ht="18" customHeight="1">
      <c r="A11" s="55">
        <v>1</v>
      </c>
      <c r="B11" s="56" t="s">
        <v>96</v>
      </c>
      <c r="C11" s="13">
        <f>E11+G11-BA11</f>
        <v>7669118.2000000002</v>
      </c>
      <c r="D11" s="13">
        <f>F11+H11-BB11</f>
        <v>4529291.4331999999</v>
      </c>
      <c r="E11" s="13">
        <f>I11+K11+M11+AE11+AG11+AK11+AO11+AS11</f>
        <v>4388398.0999999996</v>
      </c>
      <c r="F11" s="13">
        <f>J11+L11+N11+AF11+AH11+AL11+AP11+AT11</f>
        <v>3687629.8215999994</v>
      </c>
      <c r="G11" s="13">
        <f>AY11+BC11+BE11+BG11+BI11+BK11+BM11+AU11+BO11</f>
        <v>3504606.6000000006</v>
      </c>
      <c r="H11" s="13">
        <f>AZ11+BD11+BF11+BH11+BJ11+BL11+BN11+AV11+BP11</f>
        <v>1065548.1116000002</v>
      </c>
      <c r="I11" s="57">
        <v>551679.31599999999</v>
      </c>
      <c r="J11" s="57">
        <v>507475.41</v>
      </c>
      <c r="K11" s="57">
        <v>0</v>
      </c>
      <c r="L11" s="57">
        <v>0</v>
      </c>
      <c r="M11" s="57">
        <v>918980.48400000005</v>
      </c>
      <c r="N11" s="57">
        <v>671522.98060000001</v>
      </c>
      <c r="O11" s="57">
        <v>148085.20000000001</v>
      </c>
      <c r="P11" s="57">
        <v>115260.4663</v>
      </c>
      <c r="Q11" s="57">
        <v>290470</v>
      </c>
      <c r="R11" s="57">
        <v>227786.02830000001</v>
      </c>
      <c r="S11" s="57">
        <v>14142</v>
      </c>
      <c r="T11" s="57">
        <v>9419.1669999999995</v>
      </c>
      <c r="U11" s="57">
        <v>5000</v>
      </c>
      <c r="V11" s="57">
        <v>1864.0968</v>
      </c>
      <c r="W11" s="57">
        <v>241612.764</v>
      </c>
      <c r="X11" s="57">
        <v>142866.1348</v>
      </c>
      <c r="Y11" s="57">
        <v>210377.1</v>
      </c>
      <c r="Z11" s="57">
        <v>123295.31080000001</v>
      </c>
      <c r="AA11" s="57">
        <v>165000</v>
      </c>
      <c r="AB11" s="57">
        <v>139253.22810000001</v>
      </c>
      <c r="AC11" s="57">
        <v>40814.519999999997</v>
      </c>
      <c r="AD11" s="57">
        <v>28506.797299999998</v>
      </c>
      <c r="AE11" s="57">
        <v>0</v>
      </c>
      <c r="AF11" s="57">
        <v>0</v>
      </c>
      <c r="AG11" s="57">
        <v>2091714.9</v>
      </c>
      <c r="AH11" s="57">
        <v>2078590.57</v>
      </c>
      <c r="AI11" s="57">
        <v>2091714.9</v>
      </c>
      <c r="AJ11" s="57">
        <v>2078590.57</v>
      </c>
      <c r="AK11" s="57">
        <v>493246</v>
      </c>
      <c r="AL11" s="57">
        <v>117862.931</v>
      </c>
      <c r="AM11" s="57">
        <v>74362.399999999994</v>
      </c>
      <c r="AN11" s="57">
        <v>73030.591</v>
      </c>
      <c r="AO11" s="57">
        <v>56024.9</v>
      </c>
      <c r="AP11" s="57">
        <v>49416.4</v>
      </c>
      <c r="AQ11" s="57">
        <v>52866</v>
      </c>
      <c r="AR11" s="57">
        <v>38875.03</v>
      </c>
      <c r="AS11" s="57">
        <v>276752.5</v>
      </c>
      <c r="AT11" s="57">
        <v>262761.53000000003</v>
      </c>
      <c r="AU11" s="57">
        <v>0</v>
      </c>
      <c r="AV11" s="57">
        <v>0</v>
      </c>
      <c r="AW11" s="57">
        <v>228886.5</v>
      </c>
      <c r="AX11" s="57">
        <v>223886.5</v>
      </c>
      <c r="AY11" s="57">
        <v>0</v>
      </c>
      <c r="AZ11" s="57">
        <v>0</v>
      </c>
      <c r="BA11" s="57">
        <v>223886.5</v>
      </c>
      <c r="BB11" s="57">
        <v>223886.5</v>
      </c>
      <c r="BC11" s="57">
        <v>5649945.2000000002</v>
      </c>
      <c r="BD11" s="57">
        <v>1723601.5848000001</v>
      </c>
      <c r="BE11" s="57">
        <v>111000</v>
      </c>
      <c r="BF11" s="57">
        <v>24425.666000000001</v>
      </c>
      <c r="BG11" s="57">
        <v>0</v>
      </c>
      <c r="BH11" s="57">
        <v>0</v>
      </c>
      <c r="BI11" s="57">
        <v>-43446.8</v>
      </c>
      <c r="BJ11" s="57">
        <v>-23047.944</v>
      </c>
      <c r="BK11" s="57">
        <v>-2212891.7999999998</v>
      </c>
      <c r="BL11" s="57">
        <v>-659431.19519999996</v>
      </c>
      <c r="BM11" s="57">
        <v>0</v>
      </c>
      <c r="BN11" s="57">
        <v>0</v>
      </c>
      <c r="BO11" s="57">
        <v>0</v>
      </c>
      <c r="BP11" s="57">
        <v>0</v>
      </c>
      <c r="BS11" s="39"/>
      <c r="BT11" s="39"/>
      <c r="BU11" s="39"/>
    </row>
    <row r="12" spans="1:73" s="38" customFormat="1" ht="18" customHeight="1">
      <c r="A12" s="55">
        <v>2</v>
      </c>
      <c r="B12" s="56" t="s">
        <v>97</v>
      </c>
      <c r="C12" s="13">
        <f t="shared" ref="C12:C21" si="0">E12+G12-BA12</f>
        <v>117111.624</v>
      </c>
      <c r="D12" s="13">
        <f t="shared" ref="D12:D21" si="1">F12+H12-BB12</f>
        <v>53517.674099999997</v>
      </c>
      <c r="E12" s="13">
        <f t="shared" ref="E12:E21" si="2">I12+K12+M12+AE12+AG12+AK12+AO12+AS12</f>
        <v>69826.100000000006</v>
      </c>
      <c r="F12" s="13">
        <f t="shared" ref="F12:F21" si="3">J12+L12+N12+AF12+AH12+AL12+AP12+AT12</f>
        <v>41894.613099999995</v>
      </c>
      <c r="G12" s="13">
        <f t="shared" ref="G12:G21" si="4">AY12+BC12+BE12+BG12+BI12+BK12+BM12+AU12+BO12</f>
        <v>57007.000999999997</v>
      </c>
      <c r="H12" s="13">
        <f t="shared" ref="H12:H21" si="5">AZ12+BD12+BF12+BH12+BJ12+BL12+BN12+AV12+BP12</f>
        <v>13028.061</v>
      </c>
      <c r="I12" s="57">
        <v>24450</v>
      </c>
      <c r="J12" s="57">
        <v>23528.117999999999</v>
      </c>
      <c r="K12" s="57">
        <v>0</v>
      </c>
      <c r="L12" s="57">
        <v>0</v>
      </c>
      <c r="M12" s="57">
        <v>19420</v>
      </c>
      <c r="N12" s="57">
        <v>9670.0892000000003</v>
      </c>
      <c r="O12" s="57">
        <v>2750</v>
      </c>
      <c r="P12" s="57">
        <v>1025.8046999999999</v>
      </c>
      <c r="Q12" s="57">
        <v>1300</v>
      </c>
      <c r="R12" s="57">
        <v>1185</v>
      </c>
      <c r="S12" s="57">
        <v>160</v>
      </c>
      <c r="T12" s="57">
        <v>123.5</v>
      </c>
      <c r="U12" s="57">
        <v>220</v>
      </c>
      <c r="V12" s="57">
        <v>84</v>
      </c>
      <c r="W12" s="57">
        <v>5500</v>
      </c>
      <c r="X12" s="57">
        <v>2500.7175000000002</v>
      </c>
      <c r="Y12" s="57">
        <v>4800</v>
      </c>
      <c r="Z12" s="57">
        <v>1931.4775</v>
      </c>
      <c r="AA12" s="57">
        <v>100</v>
      </c>
      <c r="AB12" s="57">
        <v>48.26</v>
      </c>
      <c r="AC12" s="57">
        <v>7850</v>
      </c>
      <c r="AD12" s="57">
        <v>3870.32</v>
      </c>
      <c r="AE12" s="57">
        <v>0</v>
      </c>
      <c r="AF12" s="57">
        <v>0</v>
      </c>
      <c r="AG12" s="57">
        <v>0</v>
      </c>
      <c r="AH12" s="57">
        <v>0</v>
      </c>
      <c r="AI12" s="57">
        <v>0</v>
      </c>
      <c r="AJ12" s="57">
        <v>0</v>
      </c>
      <c r="AK12" s="57">
        <v>11000</v>
      </c>
      <c r="AL12" s="57">
        <v>7062.4058999999997</v>
      </c>
      <c r="AM12" s="57">
        <v>11000</v>
      </c>
      <c r="AN12" s="57">
        <v>7062.4058999999997</v>
      </c>
      <c r="AO12" s="57">
        <v>950</v>
      </c>
      <c r="AP12" s="57">
        <v>100</v>
      </c>
      <c r="AQ12" s="57">
        <v>4284.6229999999996</v>
      </c>
      <c r="AR12" s="57">
        <v>129</v>
      </c>
      <c r="AS12" s="57">
        <v>14006.1</v>
      </c>
      <c r="AT12" s="57">
        <v>1534</v>
      </c>
      <c r="AU12" s="57">
        <v>0</v>
      </c>
      <c r="AV12" s="57">
        <v>0</v>
      </c>
      <c r="AW12" s="57">
        <v>13606.1</v>
      </c>
      <c r="AX12" s="57">
        <v>1405</v>
      </c>
      <c r="AY12" s="57">
        <v>0</v>
      </c>
      <c r="AZ12" s="57">
        <v>0</v>
      </c>
      <c r="BA12" s="57">
        <v>9721.4770000000008</v>
      </c>
      <c r="BB12" s="57">
        <v>1405</v>
      </c>
      <c r="BC12" s="57">
        <v>54984</v>
      </c>
      <c r="BD12" s="57">
        <v>19366.756000000001</v>
      </c>
      <c r="BE12" s="57">
        <v>2023.001</v>
      </c>
      <c r="BF12" s="57">
        <v>462.1</v>
      </c>
      <c r="BG12" s="57">
        <v>0</v>
      </c>
      <c r="BH12" s="57">
        <v>0</v>
      </c>
      <c r="BI12" s="57">
        <v>0</v>
      </c>
      <c r="BJ12" s="57">
        <v>0</v>
      </c>
      <c r="BK12" s="57">
        <v>0</v>
      </c>
      <c r="BL12" s="57">
        <v>-6800.7950000000001</v>
      </c>
      <c r="BM12" s="57">
        <v>0</v>
      </c>
      <c r="BN12" s="57">
        <v>0</v>
      </c>
      <c r="BO12" s="57">
        <v>0</v>
      </c>
      <c r="BP12" s="57">
        <v>0</v>
      </c>
      <c r="BS12" s="39"/>
      <c r="BT12" s="39"/>
      <c r="BU12" s="39"/>
    </row>
    <row r="13" spans="1:73" s="38" customFormat="1" ht="18" customHeight="1">
      <c r="A13" s="55">
        <v>3</v>
      </c>
      <c r="B13" s="56" t="s">
        <v>98</v>
      </c>
      <c r="C13" s="13">
        <f t="shared" si="0"/>
        <v>81009.908299999996</v>
      </c>
      <c r="D13" s="13">
        <f t="shared" si="1"/>
        <v>43150.025699999991</v>
      </c>
      <c r="E13" s="13">
        <f t="shared" si="2"/>
        <v>63896.4</v>
      </c>
      <c r="F13" s="13">
        <f t="shared" si="3"/>
        <v>37697.166699999994</v>
      </c>
      <c r="G13" s="13">
        <f t="shared" si="4"/>
        <v>28305.494300000002</v>
      </c>
      <c r="H13" s="13">
        <f t="shared" si="5"/>
        <v>5452.8589999999986</v>
      </c>
      <c r="I13" s="57">
        <v>26800</v>
      </c>
      <c r="J13" s="57">
        <v>26742.417000000001</v>
      </c>
      <c r="K13" s="57">
        <v>0</v>
      </c>
      <c r="L13" s="57">
        <v>0</v>
      </c>
      <c r="M13" s="57">
        <v>17624.3</v>
      </c>
      <c r="N13" s="57">
        <v>9450.4226999999992</v>
      </c>
      <c r="O13" s="57">
        <v>3560</v>
      </c>
      <c r="P13" s="57">
        <v>973.56569999999999</v>
      </c>
      <c r="Q13" s="57">
        <v>2000</v>
      </c>
      <c r="R13" s="57">
        <v>1996</v>
      </c>
      <c r="S13" s="57">
        <v>200</v>
      </c>
      <c r="T13" s="57">
        <v>134</v>
      </c>
      <c r="U13" s="57">
        <v>200</v>
      </c>
      <c r="V13" s="57">
        <v>58</v>
      </c>
      <c r="W13" s="57">
        <v>3720.3</v>
      </c>
      <c r="X13" s="57">
        <v>2073.1</v>
      </c>
      <c r="Y13" s="57">
        <v>2510</v>
      </c>
      <c r="Z13" s="57">
        <v>1635</v>
      </c>
      <c r="AA13" s="57">
        <v>3600</v>
      </c>
      <c r="AB13" s="57">
        <v>1455</v>
      </c>
      <c r="AC13" s="57">
        <v>3000</v>
      </c>
      <c r="AD13" s="57">
        <v>1878.075</v>
      </c>
      <c r="AE13" s="57">
        <v>0</v>
      </c>
      <c r="AF13" s="57">
        <v>0</v>
      </c>
      <c r="AG13" s="57">
        <v>0</v>
      </c>
      <c r="AH13" s="57">
        <v>0</v>
      </c>
      <c r="AI13" s="57">
        <v>0</v>
      </c>
      <c r="AJ13" s="57">
        <v>0</v>
      </c>
      <c r="AK13" s="57">
        <v>1230</v>
      </c>
      <c r="AL13" s="57">
        <v>830</v>
      </c>
      <c r="AM13" s="57">
        <v>0</v>
      </c>
      <c r="AN13" s="57">
        <v>0</v>
      </c>
      <c r="AO13" s="57">
        <v>1200</v>
      </c>
      <c r="AP13" s="57">
        <v>600</v>
      </c>
      <c r="AQ13" s="57">
        <v>5850.1139999999996</v>
      </c>
      <c r="AR13" s="57">
        <v>74.326999999999998</v>
      </c>
      <c r="AS13" s="57">
        <v>17042.099999999999</v>
      </c>
      <c r="AT13" s="57">
        <v>74.326999999999998</v>
      </c>
      <c r="AU13" s="57">
        <v>0</v>
      </c>
      <c r="AV13" s="57">
        <v>0</v>
      </c>
      <c r="AW13" s="57">
        <v>16192.1</v>
      </c>
      <c r="AX13" s="57">
        <v>0</v>
      </c>
      <c r="AY13" s="57">
        <v>0</v>
      </c>
      <c r="AZ13" s="57">
        <v>0</v>
      </c>
      <c r="BA13" s="57">
        <v>11191.986000000001</v>
      </c>
      <c r="BB13" s="57">
        <v>0</v>
      </c>
      <c r="BC13" s="57">
        <v>25558.829000000002</v>
      </c>
      <c r="BD13" s="57">
        <v>14182.558999999999</v>
      </c>
      <c r="BE13" s="57">
        <v>2346.6653000000001</v>
      </c>
      <c r="BF13" s="57">
        <v>350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-9294.7000000000007</v>
      </c>
      <c r="BM13" s="57">
        <v>0</v>
      </c>
      <c r="BN13" s="57">
        <v>0</v>
      </c>
      <c r="BO13" s="57">
        <v>400</v>
      </c>
      <c r="BP13" s="57">
        <v>215</v>
      </c>
      <c r="BS13" s="39"/>
      <c r="BT13" s="39"/>
      <c r="BU13" s="39"/>
    </row>
    <row r="14" spans="1:73" s="38" customFormat="1" ht="18" customHeight="1">
      <c r="A14" s="55">
        <v>4</v>
      </c>
      <c r="B14" s="56" t="s">
        <v>99</v>
      </c>
      <c r="C14" s="13">
        <f t="shared" si="0"/>
        <v>870008.01170000003</v>
      </c>
      <c r="D14" s="13">
        <f t="shared" si="1"/>
        <v>596484.64470000006</v>
      </c>
      <c r="E14" s="13">
        <f t="shared" si="2"/>
        <v>706185.98400000005</v>
      </c>
      <c r="F14" s="13">
        <f t="shared" si="3"/>
        <v>502029.53169999999</v>
      </c>
      <c r="G14" s="13">
        <f t="shared" si="4"/>
        <v>316608.20169999998</v>
      </c>
      <c r="H14" s="13">
        <f t="shared" si="5"/>
        <v>94455.113000000012</v>
      </c>
      <c r="I14" s="57">
        <v>192091.17800000001</v>
      </c>
      <c r="J14" s="57">
        <v>185403.95300000001</v>
      </c>
      <c r="K14" s="57">
        <v>0</v>
      </c>
      <c r="L14" s="57">
        <v>0</v>
      </c>
      <c r="M14" s="57">
        <v>97665.626000000004</v>
      </c>
      <c r="N14" s="57">
        <v>72310.258700000006</v>
      </c>
      <c r="O14" s="57">
        <v>20000</v>
      </c>
      <c r="P14" s="57">
        <v>19264.678500000002</v>
      </c>
      <c r="Q14" s="57">
        <v>1600</v>
      </c>
      <c r="R14" s="57">
        <v>1418.953</v>
      </c>
      <c r="S14" s="57">
        <v>2000</v>
      </c>
      <c r="T14" s="57">
        <v>1544.0577000000001</v>
      </c>
      <c r="U14" s="57">
        <v>1200</v>
      </c>
      <c r="V14" s="57">
        <v>472</v>
      </c>
      <c r="W14" s="57">
        <v>21358</v>
      </c>
      <c r="X14" s="57">
        <v>16492.849999999999</v>
      </c>
      <c r="Y14" s="57">
        <v>13580</v>
      </c>
      <c r="Z14" s="57">
        <v>11343.5</v>
      </c>
      <c r="AA14" s="57">
        <v>6180</v>
      </c>
      <c r="AB14" s="57">
        <v>4486.5469999999996</v>
      </c>
      <c r="AC14" s="57">
        <v>41147.625999999997</v>
      </c>
      <c r="AD14" s="57">
        <v>26210.463500000002</v>
      </c>
      <c r="AE14" s="57">
        <v>0</v>
      </c>
      <c r="AF14" s="57">
        <v>0</v>
      </c>
      <c r="AG14" s="57">
        <v>0</v>
      </c>
      <c r="AH14" s="57">
        <v>0</v>
      </c>
      <c r="AI14" s="57">
        <v>0</v>
      </c>
      <c r="AJ14" s="57">
        <v>0</v>
      </c>
      <c r="AK14" s="57">
        <v>245844.39300000001</v>
      </c>
      <c r="AL14" s="57">
        <v>232277.34400000001</v>
      </c>
      <c r="AM14" s="57">
        <v>244699.39300000001</v>
      </c>
      <c r="AN14" s="57">
        <v>231652.34400000001</v>
      </c>
      <c r="AO14" s="57">
        <v>11232.612999999999</v>
      </c>
      <c r="AP14" s="57">
        <v>8540.5840000000007</v>
      </c>
      <c r="AQ14" s="57">
        <v>6566</v>
      </c>
      <c r="AR14" s="57">
        <v>3497.3919999999998</v>
      </c>
      <c r="AS14" s="57">
        <v>159352.174</v>
      </c>
      <c r="AT14" s="57">
        <v>3497.3919999999998</v>
      </c>
      <c r="AU14" s="57">
        <v>0</v>
      </c>
      <c r="AV14" s="57">
        <v>0</v>
      </c>
      <c r="AW14" s="57">
        <v>152786.174</v>
      </c>
      <c r="AX14" s="57">
        <v>0</v>
      </c>
      <c r="AY14" s="57">
        <v>0</v>
      </c>
      <c r="AZ14" s="57">
        <v>0</v>
      </c>
      <c r="BA14" s="57">
        <v>152786.174</v>
      </c>
      <c r="BB14" s="57">
        <v>0</v>
      </c>
      <c r="BC14" s="57">
        <v>310487.40169999999</v>
      </c>
      <c r="BD14" s="57">
        <v>109518.849</v>
      </c>
      <c r="BE14" s="57">
        <v>26900.799999999999</v>
      </c>
      <c r="BF14" s="57">
        <v>22692.78</v>
      </c>
      <c r="BG14" s="57">
        <v>0</v>
      </c>
      <c r="BH14" s="57">
        <v>0</v>
      </c>
      <c r="BI14" s="57">
        <v>0</v>
      </c>
      <c r="BJ14" s="57">
        <v>0</v>
      </c>
      <c r="BK14" s="57">
        <v>-30000</v>
      </c>
      <c r="BL14" s="57">
        <v>-46936.516000000003</v>
      </c>
      <c r="BM14" s="57">
        <v>0</v>
      </c>
      <c r="BN14" s="57">
        <v>0</v>
      </c>
      <c r="BO14" s="57">
        <v>9220</v>
      </c>
      <c r="BP14" s="57">
        <v>9180</v>
      </c>
      <c r="BS14" s="39"/>
      <c r="BT14" s="39"/>
      <c r="BU14" s="39"/>
    </row>
    <row r="15" spans="1:73" s="38" customFormat="1" ht="18" customHeight="1">
      <c r="A15" s="55">
        <v>5</v>
      </c>
      <c r="B15" s="56" t="s">
        <v>100</v>
      </c>
      <c r="C15" s="13">
        <f t="shared" si="0"/>
        <v>3038165.8390000006</v>
      </c>
      <c r="D15" s="13">
        <f t="shared" si="1"/>
        <v>1808593.7089999998</v>
      </c>
      <c r="E15" s="13">
        <f t="shared" si="2"/>
        <v>2143850.6550000003</v>
      </c>
      <c r="F15" s="13">
        <f t="shared" si="3"/>
        <v>1567480.3558999998</v>
      </c>
      <c r="G15" s="13">
        <f t="shared" si="4"/>
        <v>1366315.1840000001</v>
      </c>
      <c r="H15" s="13">
        <f t="shared" si="5"/>
        <v>713113.35310000007</v>
      </c>
      <c r="I15" s="57">
        <v>422531.375</v>
      </c>
      <c r="J15" s="57">
        <v>349296.92200000002</v>
      </c>
      <c r="K15" s="57">
        <v>0</v>
      </c>
      <c r="L15" s="57">
        <v>0</v>
      </c>
      <c r="M15" s="57">
        <v>527502.08799999999</v>
      </c>
      <c r="N15" s="57">
        <v>255181.6979</v>
      </c>
      <c r="O15" s="57">
        <v>84906</v>
      </c>
      <c r="P15" s="57">
        <v>64775.101799999997</v>
      </c>
      <c r="Q15" s="57">
        <v>72387</v>
      </c>
      <c r="R15" s="57">
        <v>46705.453999999998</v>
      </c>
      <c r="S15" s="57">
        <v>6672</v>
      </c>
      <c r="T15" s="57">
        <v>5955.6347999999998</v>
      </c>
      <c r="U15" s="57">
        <v>3800</v>
      </c>
      <c r="V15" s="57">
        <v>448</v>
      </c>
      <c r="W15" s="57">
        <v>73164.088000000003</v>
      </c>
      <c r="X15" s="57">
        <v>38537.857499999998</v>
      </c>
      <c r="Y15" s="57">
        <v>55881.088000000003</v>
      </c>
      <c r="Z15" s="57">
        <v>31918.147400000002</v>
      </c>
      <c r="AA15" s="57">
        <v>146800</v>
      </c>
      <c r="AB15" s="57">
        <v>46026.709000000003</v>
      </c>
      <c r="AC15" s="57">
        <v>68279</v>
      </c>
      <c r="AD15" s="57">
        <v>33697.203800000003</v>
      </c>
      <c r="AE15" s="57">
        <v>0</v>
      </c>
      <c r="AF15" s="57">
        <v>0</v>
      </c>
      <c r="AG15" s="57">
        <v>0</v>
      </c>
      <c r="AH15" s="57">
        <v>0</v>
      </c>
      <c r="AI15" s="57">
        <v>0</v>
      </c>
      <c r="AJ15" s="57">
        <v>0</v>
      </c>
      <c r="AK15" s="57">
        <v>635966.81700000004</v>
      </c>
      <c r="AL15" s="57">
        <v>460594.88699999999</v>
      </c>
      <c r="AM15" s="57">
        <v>631999.81700000004</v>
      </c>
      <c r="AN15" s="57">
        <v>459428.22</v>
      </c>
      <c r="AO15" s="57">
        <v>44342.463000000003</v>
      </c>
      <c r="AP15" s="57">
        <v>20636.363000000001</v>
      </c>
      <c r="AQ15" s="57">
        <v>41507.911999999997</v>
      </c>
      <c r="AR15" s="57">
        <v>9770.4860000000008</v>
      </c>
      <c r="AS15" s="57">
        <v>513507.91200000001</v>
      </c>
      <c r="AT15" s="57">
        <v>481770.48599999998</v>
      </c>
      <c r="AU15" s="57">
        <v>0</v>
      </c>
      <c r="AV15" s="57">
        <v>0</v>
      </c>
      <c r="AW15" s="57">
        <v>472000</v>
      </c>
      <c r="AX15" s="57">
        <v>472000</v>
      </c>
      <c r="AY15" s="57">
        <v>0</v>
      </c>
      <c r="AZ15" s="57">
        <v>0</v>
      </c>
      <c r="BA15" s="57">
        <v>472000</v>
      </c>
      <c r="BB15" s="57">
        <v>472000</v>
      </c>
      <c r="BC15" s="57">
        <v>1226700.9480000001</v>
      </c>
      <c r="BD15" s="57">
        <v>623293.15789999999</v>
      </c>
      <c r="BE15" s="57">
        <v>200456.27100000001</v>
      </c>
      <c r="BF15" s="57">
        <v>168766.427</v>
      </c>
      <c r="BG15" s="57">
        <v>0</v>
      </c>
      <c r="BH15" s="57">
        <v>0</v>
      </c>
      <c r="BI15" s="57">
        <v>-63242.035000000003</v>
      </c>
      <c r="BJ15" s="57">
        <v>-6628.5065999999997</v>
      </c>
      <c r="BK15" s="57">
        <v>0</v>
      </c>
      <c r="BL15" s="57">
        <v>-72317.725200000001</v>
      </c>
      <c r="BM15" s="57">
        <v>0</v>
      </c>
      <c r="BN15" s="57">
        <v>0</v>
      </c>
      <c r="BO15" s="57">
        <v>2400</v>
      </c>
      <c r="BP15" s="57">
        <v>0</v>
      </c>
      <c r="BS15" s="39"/>
      <c r="BT15" s="39"/>
      <c r="BU15" s="39"/>
    </row>
    <row r="16" spans="1:73" s="38" customFormat="1" ht="18" customHeight="1">
      <c r="A16" s="55">
        <v>6</v>
      </c>
      <c r="B16" s="56" t="s">
        <v>101</v>
      </c>
      <c r="C16" s="13">
        <f t="shared" si="0"/>
        <v>3331490.1070999997</v>
      </c>
      <c r="D16" s="13">
        <f t="shared" si="1"/>
        <v>1583804.5629000003</v>
      </c>
      <c r="E16" s="13">
        <f t="shared" si="2"/>
        <v>1721020.6229999999</v>
      </c>
      <c r="F16" s="13">
        <f t="shared" si="3"/>
        <v>949909.27130000014</v>
      </c>
      <c r="G16" s="13">
        <f t="shared" si="4"/>
        <v>1610469.4841</v>
      </c>
      <c r="H16" s="13">
        <f t="shared" si="5"/>
        <v>633895.2916</v>
      </c>
      <c r="I16" s="57">
        <v>303553</v>
      </c>
      <c r="J16" s="57">
        <v>259100.81400000001</v>
      </c>
      <c r="K16" s="57">
        <v>0</v>
      </c>
      <c r="L16" s="57">
        <v>0</v>
      </c>
      <c r="M16" s="57">
        <v>659475</v>
      </c>
      <c r="N16" s="57">
        <v>281785.22940000001</v>
      </c>
      <c r="O16" s="57">
        <v>67230</v>
      </c>
      <c r="P16" s="57">
        <v>60294.9015</v>
      </c>
      <c r="Q16" s="57">
        <v>132295</v>
      </c>
      <c r="R16" s="57">
        <v>116386.8941</v>
      </c>
      <c r="S16" s="57">
        <v>7310</v>
      </c>
      <c r="T16" s="57">
        <v>3656.5027</v>
      </c>
      <c r="U16" s="57">
        <v>6691</v>
      </c>
      <c r="V16" s="57">
        <v>5107.3</v>
      </c>
      <c r="W16" s="57">
        <v>59938</v>
      </c>
      <c r="X16" s="57">
        <v>40873.523000000001</v>
      </c>
      <c r="Y16" s="57">
        <v>54308</v>
      </c>
      <c r="Z16" s="57">
        <v>35767.220999999998</v>
      </c>
      <c r="AA16" s="57">
        <v>276223</v>
      </c>
      <c r="AB16" s="57">
        <v>9595.98</v>
      </c>
      <c r="AC16" s="57">
        <v>63683</v>
      </c>
      <c r="AD16" s="57">
        <v>30597.148099999999</v>
      </c>
      <c r="AE16" s="57">
        <v>0</v>
      </c>
      <c r="AF16" s="57">
        <v>0</v>
      </c>
      <c r="AG16" s="57">
        <v>0</v>
      </c>
      <c r="AH16" s="57">
        <v>0</v>
      </c>
      <c r="AI16" s="57">
        <v>0</v>
      </c>
      <c r="AJ16" s="57">
        <v>0</v>
      </c>
      <c r="AK16" s="57">
        <v>323762.90000000002</v>
      </c>
      <c r="AL16" s="57">
        <v>311364.28899999999</v>
      </c>
      <c r="AM16" s="57">
        <v>323262.90000000002</v>
      </c>
      <c r="AN16" s="57">
        <v>311124.28899999999</v>
      </c>
      <c r="AO16" s="57">
        <v>81557.722999999998</v>
      </c>
      <c r="AP16" s="57">
        <v>77910.153000000006</v>
      </c>
      <c r="AQ16" s="57">
        <v>352672</v>
      </c>
      <c r="AR16" s="57">
        <v>19748.785899999999</v>
      </c>
      <c r="AS16" s="57">
        <v>352672</v>
      </c>
      <c r="AT16" s="57">
        <v>19748.785899999999</v>
      </c>
      <c r="AU16" s="57">
        <v>0</v>
      </c>
      <c r="AV16" s="57">
        <v>0</v>
      </c>
      <c r="AW16" s="57">
        <v>328000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1517728.4841</v>
      </c>
      <c r="BD16" s="57">
        <v>600187.06480000005</v>
      </c>
      <c r="BE16" s="57">
        <v>112741</v>
      </c>
      <c r="BF16" s="57">
        <v>51957.793799999999</v>
      </c>
      <c r="BG16" s="57">
        <v>0</v>
      </c>
      <c r="BH16" s="57">
        <v>0</v>
      </c>
      <c r="BI16" s="57">
        <v>-5000</v>
      </c>
      <c r="BJ16" s="57">
        <v>-6065.9759999999997</v>
      </c>
      <c r="BK16" s="57">
        <v>-15000</v>
      </c>
      <c r="BL16" s="57">
        <v>-12183.591</v>
      </c>
      <c r="BM16" s="57">
        <v>0</v>
      </c>
      <c r="BN16" s="57">
        <v>0</v>
      </c>
      <c r="BO16" s="57">
        <v>0</v>
      </c>
      <c r="BP16" s="57">
        <v>0</v>
      </c>
      <c r="BS16" s="39"/>
      <c r="BT16" s="39"/>
      <c r="BU16" s="39"/>
    </row>
    <row r="17" spans="1:73" s="38" customFormat="1" ht="18" customHeight="1">
      <c r="A17" s="55">
        <v>7</v>
      </c>
      <c r="B17" s="56" t="s">
        <v>102</v>
      </c>
      <c r="C17" s="13">
        <f t="shared" si="0"/>
        <v>5031147.9879999999</v>
      </c>
      <c r="D17" s="13">
        <f t="shared" si="1"/>
        <v>3294620.1419000002</v>
      </c>
      <c r="E17" s="13">
        <f t="shared" si="2"/>
        <v>2489553.048</v>
      </c>
      <c r="F17" s="13">
        <f t="shared" si="3"/>
        <v>2149270.3695999999</v>
      </c>
      <c r="G17" s="13">
        <f t="shared" si="4"/>
        <v>3017923.3479999998</v>
      </c>
      <c r="H17" s="13">
        <f t="shared" si="5"/>
        <v>1621678.1802999999</v>
      </c>
      <c r="I17" s="57">
        <v>417758</v>
      </c>
      <c r="J17" s="57">
        <v>335923.70500000002</v>
      </c>
      <c r="K17" s="57">
        <v>0</v>
      </c>
      <c r="L17" s="57">
        <v>0</v>
      </c>
      <c r="M17" s="57">
        <v>297485.74</v>
      </c>
      <c r="N17" s="57">
        <v>167458.83559999999</v>
      </c>
      <c r="O17" s="57">
        <v>36060</v>
      </c>
      <c r="P17" s="57">
        <v>31372.7572</v>
      </c>
      <c r="Q17" s="57">
        <v>22700</v>
      </c>
      <c r="R17" s="57">
        <v>21983.0101</v>
      </c>
      <c r="S17" s="57">
        <v>5300</v>
      </c>
      <c r="T17" s="57">
        <v>4387.5445</v>
      </c>
      <c r="U17" s="57">
        <v>4834.8</v>
      </c>
      <c r="V17" s="57">
        <v>1279.2</v>
      </c>
      <c r="W17" s="57">
        <v>48025.2</v>
      </c>
      <c r="X17" s="57">
        <v>19803.957399999999</v>
      </c>
      <c r="Y17" s="57">
        <v>38075</v>
      </c>
      <c r="Z17" s="57">
        <v>12302.6934</v>
      </c>
      <c r="AA17" s="57">
        <v>85497</v>
      </c>
      <c r="AB17" s="57">
        <v>25905.6512</v>
      </c>
      <c r="AC17" s="57">
        <v>61018.74</v>
      </c>
      <c r="AD17" s="57">
        <v>43408.180099999998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57">
        <v>0</v>
      </c>
      <c r="AK17" s="57">
        <v>1194237.1000000001</v>
      </c>
      <c r="AL17" s="57">
        <v>1093521.716</v>
      </c>
      <c r="AM17" s="57">
        <v>1194237.1000000001</v>
      </c>
      <c r="AN17" s="57">
        <v>1093521.716</v>
      </c>
      <c r="AO17" s="57">
        <v>78100</v>
      </c>
      <c r="AP17" s="57">
        <v>65285.743999999999</v>
      </c>
      <c r="AQ17" s="57">
        <v>25643.8</v>
      </c>
      <c r="AR17" s="57">
        <v>10751.960999999999</v>
      </c>
      <c r="AS17" s="57">
        <v>501972.20799999998</v>
      </c>
      <c r="AT17" s="57">
        <v>487080.36900000001</v>
      </c>
      <c r="AU17" s="57">
        <v>0</v>
      </c>
      <c r="AV17" s="57">
        <v>0</v>
      </c>
      <c r="AW17" s="57">
        <v>485910.60800000001</v>
      </c>
      <c r="AX17" s="57">
        <v>476328.408</v>
      </c>
      <c r="AY17" s="57">
        <v>0</v>
      </c>
      <c r="AZ17" s="57">
        <v>0</v>
      </c>
      <c r="BA17" s="57">
        <v>476328.408</v>
      </c>
      <c r="BB17" s="57">
        <v>476328.408</v>
      </c>
      <c r="BC17" s="57">
        <v>2853921.048</v>
      </c>
      <c r="BD17" s="57">
        <v>1583298.6765999999</v>
      </c>
      <c r="BE17" s="57">
        <v>164002.29999999999</v>
      </c>
      <c r="BF17" s="57">
        <v>83492.9617</v>
      </c>
      <c r="BG17" s="57">
        <v>0</v>
      </c>
      <c r="BH17" s="57">
        <v>0</v>
      </c>
      <c r="BI17" s="57">
        <v>0</v>
      </c>
      <c r="BJ17" s="57">
        <v>-8392.75</v>
      </c>
      <c r="BK17" s="57">
        <v>0</v>
      </c>
      <c r="BL17" s="57">
        <v>-36720.707999999999</v>
      </c>
      <c r="BM17" s="57">
        <v>0</v>
      </c>
      <c r="BN17" s="57">
        <v>0</v>
      </c>
      <c r="BO17" s="57">
        <v>0</v>
      </c>
      <c r="BP17" s="57">
        <v>0</v>
      </c>
      <c r="BS17" s="39"/>
      <c r="BT17" s="39"/>
      <c r="BU17" s="39"/>
    </row>
    <row r="18" spans="1:73" s="38" customFormat="1" ht="19.5" customHeight="1">
      <c r="A18" s="55">
        <v>8</v>
      </c>
      <c r="B18" s="56" t="s">
        <v>103</v>
      </c>
      <c r="C18" s="13">
        <f t="shared" si="0"/>
        <v>474069.94260000007</v>
      </c>
      <c r="D18" s="13">
        <f t="shared" si="1"/>
        <v>375410.92709999997</v>
      </c>
      <c r="E18" s="13">
        <f t="shared" si="2"/>
        <v>356957.80000000005</v>
      </c>
      <c r="F18" s="13">
        <f t="shared" si="3"/>
        <v>279816.45029999997</v>
      </c>
      <c r="G18" s="13">
        <f t="shared" si="4"/>
        <v>203230.06</v>
      </c>
      <c r="H18" s="13">
        <f t="shared" si="5"/>
        <v>151712.37680000003</v>
      </c>
      <c r="I18" s="57">
        <v>84140</v>
      </c>
      <c r="J18" s="57">
        <v>76377.33</v>
      </c>
      <c r="K18" s="57">
        <v>0</v>
      </c>
      <c r="L18" s="57">
        <v>0</v>
      </c>
      <c r="M18" s="57">
        <v>70080</v>
      </c>
      <c r="N18" s="57">
        <v>37097.318299999999</v>
      </c>
      <c r="O18" s="57">
        <v>13500</v>
      </c>
      <c r="P18" s="57">
        <v>7627.0405000000001</v>
      </c>
      <c r="Q18" s="57">
        <v>0</v>
      </c>
      <c r="R18" s="57">
        <v>0</v>
      </c>
      <c r="S18" s="57">
        <v>1800</v>
      </c>
      <c r="T18" s="57">
        <v>1487.3099</v>
      </c>
      <c r="U18" s="57">
        <v>1100</v>
      </c>
      <c r="V18" s="57">
        <v>238.4</v>
      </c>
      <c r="W18" s="57">
        <v>9525</v>
      </c>
      <c r="X18" s="57">
        <v>6670.91</v>
      </c>
      <c r="Y18" s="57">
        <v>5925</v>
      </c>
      <c r="Z18" s="57">
        <v>4086.3</v>
      </c>
      <c r="AA18" s="57">
        <v>9500</v>
      </c>
      <c r="AB18" s="57">
        <v>3791.8</v>
      </c>
      <c r="AC18" s="57">
        <v>24510</v>
      </c>
      <c r="AD18" s="57">
        <v>10859.1111</v>
      </c>
      <c r="AE18" s="57">
        <v>0</v>
      </c>
      <c r="AF18" s="57">
        <v>0</v>
      </c>
      <c r="AG18" s="57">
        <v>0</v>
      </c>
      <c r="AH18" s="57">
        <v>0</v>
      </c>
      <c r="AI18" s="57">
        <v>0</v>
      </c>
      <c r="AJ18" s="57">
        <v>0</v>
      </c>
      <c r="AK18" s="57">
        <v>108543</v>
      </c>
      <c r="AL18" s="57">
        <v>104531.175</v>
      </c>
      <c r="AM18" s="57">
        <v>107618</v>
      </c>
      <c r="AN18" s="57">
        <v>103656.175</v>
      </c>
      <c r="AO18" s="57">
        <v>5967.2</v>
      </c>
      <c r="AP18" s="57">
        <v>4399.299</v>
      </c>
      <c r="AQ18" s="57">
        <v>2109.6826000000001</v>
      </c>
      <c r="AR18" s="57">
        <v>1293.4280000000001</v>
      </c>
      <c r="AS18" s="57">
        <v>88227.6</v>
      </c>
      <c r="AT18" s="57">
        <v>57411.328000000001</v>
      </c>
      <c r="AU18" s="57">
        <v>0</v>
      </c>
      <c r="AV18" s="57">
        <v>0</v>
      </c>
      <c r="AW18" s="57">
        <v>86120.6</v>
      </c>
      <c r="AX18" s="57">
        <v>56117.9</v>
      </c>
      <c r="AY18" s="57">
        <v>0</v>
      </c>
      <c r="AZ18" s="57">
        <v>0</v>
      </c>
      <c r="BA18" s="57">
        <v>86117.917400000006</v>
      </c>
      <c r="BB18" s="57">
        <v>56117.9</v>
      </c>
      <c r="BC18" s="57">
        <v>226571.84</v>
      </c>
      <c r="BD18" s="57">
        <v>138750.2568</v>
      </c>
      <c r="BE18" s="57">
        <v>34458.22</v>
      </c>
      <c r="BF18" s="57">
        <v>22521.7</v>
      </c>
      <c r="BG18" s="57">
        <v>0</v>
      </c>
      <c r="BH18" s="57">
        <v>0</v>
      </c>
      <c r="BI18" s="57">
        <v>-39800</v>
      </c>
      <c r="BJ18" s="57">
        <v>0</v>
      </c>
      <c r="BK18" s="57">
        <v>-18000</v>
      </c>
      <c r="BL18" s="57">
        <v>-9559.58</v>
      </c>
      <c r="BM18" s="57">
        <v>0</v>
      </c>
      <c r="BN18" s="57">
        <v>0</v>
      </c>
      <c r="BO18" s="57">
        <v>0</v>
      </c>
      <c r="BP18" s="57">
        <v>0</v>
      </c>
      <c r="BS18" s="39"/>
      <c r="BT18" s="39"/>
      <c r="BU18" s="39"/>
    </row>
    <row r="19" spans="1:73" s="38" customFormat="1" ht="19.5" customHeight="1">
      <c r="A19" s="55">
        <v>9</v>
      </c>
      <c r="B19" s="56" t="s">
        <v>104</v>
      </c>
      <c r="C19" s="13">
        <f t="shared" si="0"/>
        <v>3014128.5004000003</v>
      </c>
      <c r="D19" s="13">
        <f t="shared" si="1"/>
        <v>1522213.4937</v>
      </c>
      <c r="E19" s="13">
        <f t="shared" si="2"/>
        <v>966845.53740000003</v>
      </c>
      <c r="F19" s="13">
        <f t="shared" si="3"/>
        <v>882920.31649999996</v>
      </c>
      <c r="G19" s="13">
        <f t="shared" si="4"/>
        <v>2225282.963</v>
      </c>
      <c r="H19" s="13">
        <f t="shared" si="5"/>
        <v>817293.17720000003</v>
      </c>
      <c r="I19" s="57">
        <v>169853.6</v>
      </c>
      <c r="J19" s="57">
        <v>162147.46599999999</v>
      </c>
      <c r="K19" s="57">
        <v>0</v>
      </c>
      <c r="L19" s="57">
        <v>0</v>
      </c>
      <c r="M19" s="57">
        <v>72205.808399999994</v>
      </c>
      <c r="N19" s="57">
        <v>55933.2068</v>
      </c>
      <c r="O19" s="57">
        <v>18548</v>
      </c>
      <c r="P19" s="57">
        <v>15754.0802</v>
      </c>
      <c r="Q19" s="57">
        <v>1657.3</v>
      </c>
      <c r="R19" s="57">
        <v>1586.6407999999999</v>
      </c>
      <c r="S19" s="57">
        <v>3459.6</v>
      </c>
      <c r="T19" s="57">
        <v>2060.5817999999999</v>
      </c>
      <c r="U19" s="57">
        <v>2865</v>
      </c>
      <c r="V19" s="57">
        <v>1679.9</v>
      </c>
      <c r="W19" s="57">
        <v>26280.241399999999</v>
      </c>
      <c r="X19" s="57">
        <v>20910.6158</v>
      </c>
      <c r="Y19" s="57">
        <v>14484.930399999999</v>
      </c>
      <c r="Z19" s="57">
        <v>13212.888000000001</v>
      </c>
      <c r="AA19" s="57">
        <v>1200</v>
      </c>
      <c r="AB19" s="57">
        <v>904</v>
      </c>
      <c r="AC19" s="57">
        <v>9459.6669999999995</v>
      </c>
      <c r="AD19" s="57">
        <v>8104.5291999999999</v>
      </c>
      <c r="AE19" s="57">
        <v>0</v>
      </c>
      <c r="AF19" s="57">
        <v>0</v>
      </c>
      <c r="AG19" s="57">
        <v>0</v>
      </c>
      <c r="AH19" s="57">
        <v>0</v>
      </c>
      <c r="AI19" s="57">
        <v>0</v>
      </c>
      <c r="AJ19" s="57">
        <v>0</v>
      </c>
      <c r="AK19" s="57">
        <v>529761.71</v>
      </c>
      <c r="AL19" s="57">
        <v>473908.64549999998</v>
      </c>
      <c r="AM19" s="57">
        <v>521362.81</v>
      </c>
      <c r="AN19" s="57">
        <v>467632.81550000003</v>
      </c>
      <c r="AO19" s="57">
        <v>9683.6890000000003</v>
      </c>
      <c r="AP19" s="57">
        <v>8083.6881999999996</v>
      </c>
      <c r="AQ19" s="57">
        <v>7340.73</v>
      </c>
      <c r="AR19" s="57">
        <v>4847.3100000000004</v>
      </c>
      <c r="AS19" s="57">
        <v>185340.73</v>
      </c>
      <c r="AT19" s="57">
        <v>182847.31</v>
      </c>
      <c r="AU19" s="57">
        <v>0</v>
      </c>
      <c r="AV19" s="57">
        <v>0</v>
      </c>
      <c r="AW19" s="57">
        <v>178655.73</v>
      </c>
      <c r="AX19" s="57">
        <v>178000</v>
      </c>
      <c r="AY19" s="57">
        <v>0</v>
      </c>
      <c r="AZ19" s="57">
        <v>0</v>
      </c>
      <c r="BA19" s="57">
        <v>178000</v>
      </c>
      <c r="BB19" s="57">
        <v>178000</v>
      </c>
      <c r="BC19" s="57">
        <v>2438123.6630000002</v>
      </c>
      <c r="BD19" s="57">
        <v>1094218.7583999999</v>
      </c>
      <c r="BE19" s="57">
        <v>47159.3</v>
      </c>
      <c r="BF19" s="57">
        <v>34654.510799999996</v>
      </c>
      <c r="BG19" s="57">
        <v>0</v>
      </c>
      <c r="BH19" s="57">
        <v>0</v>
      </c>
      <c r="BI19" s="57">
        <v>0</v>
      </c>
      <c r="BJ19" s="57">
        <v>-304.40499999999997</v>
      </c>
      <c r="BK19" s="57">
        <v>-260000</v>
      </c>
      <c r="BL19" s="57">
        <v>-311275.68699999998</v>
      </c>
      <c r="BM19" s="57">
        <v>0</v>
      </c>
      <c r="BN19" s="57">
        <v>0</v>
      </c>
      <c r="BO19" s="57">
        <v>0</v>
      </c>
      <c r="BP19" s="57">
        <v>0</v>
      </c>
      <c r="BS19" s="39"/>
      <c r="BT19" s="39"/>
      <c r="BU19" s="39"/>
    </row>
    <row r="20" spans="1:73" s="38" customFormat="1" ht="19.5" customHeight="1">
      <c r="A20" s="55">
        <v>10</v>
      </c>
      <c r="B20" s="56" t="s">
        <v>105</v>
      </c>
      <c r="C20" s="13">
        <f t="shared" si="0"/>
        <v>929855.74999999988</v>
      </c>
      <c r="D20" s="13">
        <f t="shared" si="1"/>
        <v>756547.92350000003</v>
      </c>
      <c r="E20" s="13">
        <f t="shared" si="2"/>
        <v>494470.35</v>
      </c>
      <c r="F20" s="13">
        <f t="shared" si="3"/>
        <v>438989.97549999994</v>
      </c>
      <c r="G20" s="13">
        <f t="shared" si="4"/>
        <v>534360.69999999995</v>
      </c>
      <c r="H20" s="13">
        <f t="shared" si="5"/>
        <v>370075.44800000009</v>
      </c>
      <c r="I20" s="57">
        <v>107781.022</v>
      </c>
      <c r="J20" s="57">
        <v>107674.802</v>
      </c>
      <c r="K20" s="57">
        <v>0</v>
      </c>
      <c r="L20" s="57">
        <v>0</v>
      </c>
      <c r="M20" s="57">
        <v>67514.8</v>
      </c>
      <c r="N20" s="57">
        <v>61894.688499999997</v>
      </c>
      <c r="O20" s="57">
        <v>15730.3</v>
      </c>
      <c r="P20" s="57">
        <v>14094.4805</v>
      </c>
      <c r="Q20" s="57">
        <v>180.4</v>
      </c>
      <c r="R20" s="57">
        <v>110.381</v>
      </c>
      <c r="S20" s="57">
        <v>2153.1</v>
      </c>
      <c r="T20" s="57">
        <v>2149.703</v>
      </c>
      <c r="U20" s="57">
        <v>312</v>
      </c>
      <c r="V20" s="57">
        <v>285.2</v>
      </c>
      <c r="W20" s="57">
        <v>6679</v>
      </c>
      <c r="X20" s="57">
        <v>6040.9120000000003</v>
      </c>
      <c r="Y20" s="57">
        <v>2354</v>
      </c>
      <c r="Z20" s="57">
        <v>2228.422</v>
      </c>
      <c r="AA20" s="57">
        <v>5000</v>
      </c>
      <c r="AB20" s="57">
        <v>3501</v>
      </c>
      <c r="AC20" s="57">
        <v>17949</v>
      </c>
      <c r="AD20" s="57">
        <v>16866.759999999998</v>
      </c>
      <c r="AE20" s="57">
        <v>0</v>
      </c>
      <c r="AF20" s="57">
        <v>0</v>
      </c>
      <c r="AG20" s="57">
        <v>0</v>
      </c>
      <c r="AH20" s="57">
        <v>0</v>
      </c>
      <c r="AI20" s="57">
        <v>0</v>
      </c>
      <c r="AJ20" s="57">
        <v>0</v>
      </c>
      <c r="AK20" s="57">
        <v>173238.16099999999</v>
      </c>
      <c r="AL20" s="57">
        <v>171810.728</v>
      </c>
      <c r="AM20" s="57">
        <v>173238.16099999999</v>
      </c>
      <c r="AN20" s="57">
        <v>171810.728</v>
      </c>
      <c r="AO20" s="57">
        <v>39456.067000000003</v>
      </c>
      <c r="AP20" s="57">
        <v>37756.067000000003</v>
      </c>
      <c r="AQ20" s="57">
        <v>7505</v>
      </c>
      <c r="AR20" s="57">
        <v>7336.19</v>
      </c>
      <c r="AS20" s="57">
        <v>106480.3</v>
      </c>
      <c r="AT20" s="57">
        <v>59853.69</v>
      </c>
      <c r="AU20" s="57">
        <v>0</v>
      </c>
      <c r="AV20" s="57">
        <v>0</v>
      </c>
      <c r="AW20" s="57">
        <v>98975.3</v>
      </c>
      <c r="AX20" s="57">
        <v>52517.5</v>
      </c>
      <c r="AY20" s="57">
        <v>0</v>
      </c>
      <c r="AZ20" s="57">
        <v>0</v>
      </c>
      <c r="BA20" s="57">
        <v>98975.3</v>
      </c>
      <c r="BB20" s="57">
        <v>52517.5</v>
      </c>
      <c r="BC20" s="57">
        <v>527830.69999999995</v>
      </c>
      <c r="BD20" s="57">
        <v>435693.57900000003</v>
      </c>
      <c r="BE20" s="57">
        <v>26530</v>
      </c>
      <c r="BF20" s="57">
        <v>5427.4</v>
      </c>
      <c r="BG20" s="57">
        <v>0</v>
      </c>
      <c r="BH20" s="57">
        <v>0</v>
      </c>
      <c r="BI20" s="57">
        <v>0</v>
      </c>
      <c r="BJ20" s="57">
        <v>-617.33299999999997</v>
      </c>
      <c r="BK20" s="57">
        <v>-20000</v>
      </c>
      <c r="BL20" s="57">
        <v>-70428.198000000004</v>
      </c>
      <c r="BM20" s="57">
        <v>0</v>
      </c>
      <c r="BN20" s="57">
        <v>0</v>
      </c>
      <c r="BO20" s="57">
        <v>0</v>
      </c>
      <c r="BP20" s="57">
        <v>0</v>
      </c>
      <c r="BS20" s="39"/>
      <c r="BT20" s="39"/>
      <c r="BU20" s="39"/>
    </row>
    <row r="21" spans="1:73" s="38" customFormat="1" ht="19.5" customHeight="1">
      <c r="A21" s="55">
        <v>11</v>
      </c>
      <c r="B21" s="56" t="s">
        <v>106</v>
      </c>
      <c r="C21" s="13">
        <f t="shared" si="0"/>
        <v>586067.06169999996</v>
      </c>
      <c r="D21" s="13">
        <f t="shared" si="1"/>
        <v>405799.33569999994</v>
      </c>
      <c r="E21" s="13">
        <f t="shared" si="2"/>
        <v>354208.09600000002</v>
      </c>
      <c r="F21" s="13">
        <f t="shared" si="3"/>
        <v>307929.13669999997</v>
      </c>
      <c r="G21" s="13">
        <f t="shared" si="4"/>
        <v>306371</v>
      </c>
      <c r="H21" s="13">
        <f t="shared" si="5"/>
        <v>169370.19899999999</v>
      </c>
      <c r="I21" s="57">
        <v>85403.6</v>
      </c>
      <c r="J21" s="57">
        <v>83701.654999999999</v>
      </c>
      <c r="K21" s="57">
        <v>0</v>
      </c>
      <c r="L21" s="57">
        <v>0</v>
      </c>
      <c r="M21" s="57">
        <v>116570</v>
      </c>
      <c r="N21" s="57">
        <v>85189.7647</v>
      </c>
      <c r="O21" s="57">
        <v>7000</v>
      </c>
      <c r="P21" s="57">
        <v>5559.1624000000002</v>
      </c>
      <c r="Q21" s="57">
        <v>31900</v>
      </c>
      <c r="R21" s="57">
        <v>28738.280599999998</v>
      </c>
      <c r="S21" s="57">
        <v>2100</v>
      </c>
      <c r="T21" s="57">
        <v>1540.1387</v>
      </c>
      <c r="U21" s="57">
        <v>900</v>
      </c>
      <c r="V21" s="57">
        <v>356</v>
      </c>
      <c r="W21" s="57">
        <v>16400</v>
      </c>
      <c r="X21" s="57">
        <v>11948.33</v>
      </c>
      <c r="Y21" s="57">
        <v>11300</v>
      </c>
      <c r="Z21" s="57">
        <v>8803.2000000000007</v>
      </c>
      <c r="AA21" s="57">
        <v>2400</v>
      </c>
      <c r="AB21" s="57">
        <v>143</v>
      </c>
      <c r="AC21" s="57">
        <v>43900</v>
      </c>
      <c r="AD21" s="57">
        <v>27671.75</v>
      </c>
      <c r="AE21" s="57">
        <v>0</v>
      </c>
      <c r="AF21" s="57">
        <v>0</v>
      </c>
      <c r="AG21" s="57">
        <v>0</v>
      </c>
      <c r="AH21" s="57">
        <v>0</v>
      </c>
      <c r="AI21" s="57">
        <v>0</v>
      </c>
      <c r="AJ21" s="57">
        <v>0</v>
      </c>
      <c r="AK21" s="57">
        <v>18702.896000000001</v>
      </c>
      <c r="AL21" s="57">
        <v>13801.927</v>
      </c>
      <c r="AM21" s="57">
        <v>16702.896000000001</v>
      </c>
      <c r="AN21" s="57">
        <v>12730.427</v>
      </c>
      <c r="AO21" s="57">
        <v>56078.2</v>
      </c>
      <c r="AP21" s="57">
        <v>51700.06</v>
      </c>
      <c r="AQ21" s="57">
        <v>2941.3656999999998</v>
      </c>
      <c r="AR21" s="57">
        <v>2035.73</v>
      </c>
      <c r="AS21" s="57">
        <v>77453.399999999994</v>
      </c>
      <c r="AT21" s="57">
        <v>73535.73</v>
      </c>
      <c r="AU21" s="57">
        <v>0</v>
      </c>
      <c r="AV21" s="57">
        <v>0</v>
      </c>
      <c r="AW21" s="57">
        <v>74583.399999999994</v>
      </c>
      <c r="AX21" s="57">
        <v>71500</v>
      </c>
      <c r="AY21" s="57">
        <v>0</v>
      </c>
      <c r="AZ21" s="57">
        <v>0</v>
      </c>
      <c r="BA21" s="57">
        <v>74512.034299999999</v>
      </c>
      <c r="BB21" s="57">
        <v>71500</v>
      </c>
      <c r="BC21" s="57">
        <v>287491</v>
      </c>
      <c r="BD21" s="57">
        <v>151659.65700000001</v>
      </c>
      <c r="BE21" s="57">
        <v>62350</v>
      </c>
      <c r="BF21" s="57">
        <v>22397.737000000001</v>
      </c>
      <c r="BG21" s="57">
        <v>0</v>
      </c>
      <c r="BH21" s="57">
        <v>0</v>
      </c>
      <c r="BI21" s="57">
        <v>-900</v>
      </c>
      <c r="BJ21" s="57">
        <v>0</v>
      </c>
      <c r="BK21" s="57">
        <v>-42570</v>
      </c>
      <c r="BL21" s="57">
        <v>-4687.1949999999997</v>
      </c>
      <c r="BM21" s="57">
        <v>0</v>
      </c>
      <c r="BN21" s="57">
        <v>0</v>
      </c>
      <c r="BO21" s="57">
        <v>0</v>
      </c>
      <c r="BP21" s="57">
        <v>0</v>
      </c>
      <c r="BS21" s="39"/>
      <c r="BT21" s="39"/>
      <c r="BU21" s="39"/>
    </row>
    <row r="22" spans="1:73" ht="16.5" customHeight="1">
      <c r="A22" s="153" t="s">
        <v>93</v>
      </c>
      <c r="B22" s="154"/>
      <c r="C22" s="57">
        <f t="shared" ref="C22:BM22" si="6">SUM(C11:C21)</f>
        <v>25142172.932799999</v>
      </c>
      <c r="D22" s="57">
        <f t="shared" si="6"/>
        <v>14969433.871499998</v>
      </c>
      <c r="E22" s="57">
        <f t="shared" si="6"/>
        <v>13755212.693400001</v>
      </c>
      <c r="F22" s="57">
        <f t="shared" si="6"/>
        <v>10845567.008900002</v>
      </c>
      <c r="G22" s="57">
        <f t="shared" si="6"/>
        <v>13170480.0361</v>
      </c>
      <c r="H22" s="57">
        <f t="shared" si="6"/>
        <v>5655622.1705999998</v>
      </c>
      <c r="I22" s="57">
        <f t="shared" si="6"/>
        <v>2386041.091</v>
      </c>
      <c r="J22" s="57">
        <f t="shared" si="6"/>
        <v>2117372.5919999997</v>
      </c>
      <c r="K22" s="57">
        <f t="shared" si="6"/>
        <v>0</v>
      </c>
      <c r="L22" s="57">
        <f t="shared" si="6"/>
        <v>0</v>
      </c>
      <c r="M22" s="57">
        <f t="shared" si="6"/>
        <v>2864523.8463999997</v>
      </c>
      <c r="N22" s="57">
        <f t="shared" si="6"/>
        <v>1707494.4924000001</v>
      </c>
      <c r="O22" s="57">
        <f t="shared" si="6"/>
        <v>417369.5</v>
      </c>
      <c r="P22" s="57">
        <f t="shared" si="6"/>
        <v>336002.0393</v>
      </c>
      <c r="Q22" s="57">
        <f t="shared" si="6"/>
        <v>556489.70000000007</v>
      </c>
      <c r="R22" s="57">
        <f t="shared" si="6"/>
        <v>447896.64190000005</v>
      </c>
      <c r="S22" s="57">
        <f t="shared" si="6"/>
        <v>45296.7</v>
      </c>
      <c r="T22" s="57">
        <f t="shared" si="6"/>
        <v>32458.140100000001</v>
      </c>
      <c r="U22" s="57">
        <f t="shared" si="6"/>
        <v>27122.799999999999</v>
      </c>
      <c r="V22" s="57">
        <f t="shared" si="6"/>
        <v>11872.096800000001</v>
      </c>
      <c r="W22" s="57">
        <f t="shared" si="6"/>
        <v>512202.59340000001</v>
      </c>
      <c r="X22" s="57">
        <f t="shared" si="6"/>
        <v>308718.908</v>
      </c>
      <c r="Y22" s="57">
        <f t="shared" si="6"/>
        <v>413595.11840000004</v>
      </c>
      <c r="Z22" s="57">
        <f t="shared" si="6"/>
        <v>246524.16010000001</v>
      </c>
      <c r="AA22" s="57">
        <f t="shared" si="6"/>
        <v>701500</v>
      </c>
      <c r="AB22" s="57">
        <f t="shared" si="6"/>
        <v>235111.1753</v>
      </c>
      <c r="AC22" s="57">
        <f t="shared" si="6"/>
        <v>381611.55300000001</v>
      </c>
      <c r="AD22" s="57">
        <f t="shared" si="6"/>
        <v>231670.33809999999</v>
      </c>
      <c r="AE22" s="57">
        <f t="shared" si="6"/>
        <v>0</v>
      </c>
      <c r="AF22" s="57">
        <f t="shared" si="6"/>
        <v>0</v>
      </c>
      <c r="AG22" s="57">
        <f t="shared" si="6"/>
        <v>2091714.9</v>
      </c>
      <c r="AH22" s="57">
        <f t="shared" si="6"/>
        <v>2078590.57</v>
      </c>
      <c r="AI22" s="57">
        <f t="shared" si="6"/>
        <v>2091714.9</v>
      </c>
      <c r="AJ22" s="57">
        <f t="shared" si="6"/>
        <v>2078590.57</v>
      </c>
      <c r="AK22" s="57">
        <f t="shared" si="6"/>
        <v>3735532.977</v>
      </c>
      <c r="AL22" s="57">
        <f t="shared" si="6"/>
        <v>2987566.0484000002</v>
      </c>
      <c r="AM22" s="57">
        <f t="shared" si="6"/>
        <v>3298483.4770000004</v>
      </c>
      <c r="AN22" s="57">
        <f t="shared" si="6"/>
        <v>2931649.7113999999</v>
      </c>
      <c r="AO22" s="57">
        <f t="shared" si="6"/>
        <v>384592.85500000004</v>
      </c>
      <c r="AP22" s="57">
        <f t="shared" si="6"/>
        <v>324428.35820000002</v>
      </c>
      <c r="AQ22" s="57">
        <f t="shared" si="6"/>
        <v>509287.22729999997</v>
      </c>
      <c r="AR22" s="57">
        <f t="shared" si="6"/>
        <v>98359.639899999995</v>
      </c>
      <c r="AS22" s="57">
        <f t="shared" si="6"/>
        <v>2292807.0239999997</v>
      </c>
      <c r="AT22" s="57">
        <f t="shared" si="6"/>
        <v>1630114.9479</v>
      </c>
      <c r="AU22" s="57">
        <f t="shared" si="6"/>
        <v>0</v>
      </c>
      <c r="AV22" s="57">
        <f t="shared" si="6"/>
        <v>0</v>
      </c>
      <c r="AW22" s="57">
        <f t="shared" si="6"/>
        <v>2135716.5120000001</v>
      </c>
      <c r="AX22" s="57">
        <f t="shared" si="6"/>
        <v>1531755.308</v>
      </c>
      <c r="AY22" s="57">
        <f t="shared" si="6"/>
        <v>0</v>
      </c>
      <c r="AZ22" s="57">
        <f t="shared" si="6"/>
        <v>0</v>
      </c>
      <c r="BA22" s="57">
        <f t="shared" si="6"/>
        <v>1783519.7966999998</v>
      </c>
      <c r="BB22" s="57">
        <f t="shared" si="6"/>
        <v>1531755.308</v>
      </c>
      <c r="BC22" s="57">
        <f t="shared" si="6"/>
        <v>15119343.1138</v>
      </c>
      <c r="BD22" s="57">
        <f t="shared" si="6"/>
        <v>6493770.8992999988</v>
      </c>
      <c r="BE22" s="57">
        <f t="shared" si="6"/>
        <v>789967.55729999999</v>
      </c>
      <c r="BF22" s="57">
        <f t="shared" si="6"/>
        <v>437149.07630000002</v>
      </c>
      <c r="BG22" s="57">
        <f t="shared" si="6"/>
        <v>0</v>
      </c>
      <c r="BH22" s="57">
        <f t="shared" si="6"/>
        <v>0</v>
      </c>
      <c r="BI22" s="57">
        <f t="shared" si="6"/>
        <v>-152388.83500000002</v>
      </c>
      <c r="BJ22" s="57">
        <f t="shared" si="6"/>
        <v>-45056.914599999996</v>
      </c>
      <c r="BK22" s="57">
        <f t="shared" si="6"/>
        <v>-2598461.7999999998</v>
      </c>
      <c r="BL22" s="57">
        <f t="shared" si="6"/>
        <v>-1239635.8903999999</v>
      </c>
      <c r="BM22" s="57">
        <f t="shared" si="6"/>
        <v>0</v>
      </c>
      <c r="BN22" s="57">
        <f t="shared" ref="BN22" si="7">SUM(BN11:BN21)</f>
        <v>0</v>
      </c>
      <c r="BO22" s="57">
        <f>SUM(BO11:BO21)</f>
        <v>12020</v>
      </c>
      <c r="BP22" s="57">
        <f>SUM(BP11:BP21)</f>
        <v>9395</v>
      </c>
      <c r="BS22" s="39"/>
      <c r="BT22" s="39"/>
      <c r="BU22" s="39"/>
    </row>
    <row r="24" spans="1:73">
      <c r="I24" s="58"/>
      <c r="J24" s="58"/>
      <c r="K24" s="58"/>
      <c r="L24" s="58"/>
      <c r="M24" s="58"/>
      <c r="N24" s="58"/>
    </row>
    <row r="25" spans="1:73">
      <c r="E25" s="58"/>
      <c r="F25" s="58"/>
      <c r="I25" s="58"/>
      <c r="J25" s="58"/>
      <c r="K25" s="58"/>
      <c r="L25" s="58"/>
      <c r="M25" s="58"/>
      <c r="N25" s="58"/>
    </row>
    <row r="26" spans="1:73"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</row>
    <row r="27" spans="1:73">
      <c r="E27" s="58"/>
      <c r="F27" s="58"/>
      <c r="I27" s="58"/>
      <c r="J27" s="58"/>
      <c r="K27" s="58"/>
    </row>
    <row r="28" spans="1:73">
      <c r="E28" s="58"/>
      <c r="F28" s="58"/>
      <c r="I28" s="58"/>
      <c r="J28" s="58"/>
      <c r="K28" s="58"/>
    </row>
    <row r="29" spans="1:73">
      <c r="E29" s="58"/>
      <c r="F29" s="58"/>
      <c r="I29" s="58"/>
      <c r="J29" s="58"/>
      <c r="K29" s="58"/>
    </row>
    <row r="30" spans="1:73">
      <c r="E30" s="58"/>
      <c r="F30" s="58"/>
      <c r="I30" s="58"/>
      <c r="J30" s="58"/>
      <c r="K30" s="58"/>
    </row>
    <row r="31" spans="1:73">
      <c r="E31" s="58"/>
      <c r="F31" s="58"/>
      <c r="I31" s="58"/>
    </row>
    <row r="32" spans="1:73">
      <c r="E32" s="58"/>
      <c r="F32" s="58"/>
      <c r="I32" s="58"/>
    </row>
    <row r="33" spans="5:9">
      <c r="E33" s="58"/>
      <c r="F33" s="58"/>
      <c r="I33" s="58"/>
    </row>
    <row r="34" spans="5:9">
      <c r="E34" s="58"/>
      <c r="F34" s="58"/>
      <c r="I34" s="58"/>
    </row>
    <row r="35" spans="5:9">
      <c r="E35" s="58"/>
      <c r="F35" s="58"/>
      <c r="I35" s="58"/>
    </row>
    <row r="36" spans="5:9">
      <c r="E36" s="58"/>
    </row>
    <row r="37" spans="5:9">
      <c r="E37" s="58"/>
    </row>
    <row r="38" spans="5:9">
      <c r="E38" s="58"/>
    </row>
    <row r="39" spans="5:9">
      <c r="E39" s="58"/>
    </row>
    <row r="40" spans="5:9">
      <c r="E40" s="58"/>
    </row>
  </sheetData>
  <protectedRanges>
    <protectedRange sqref="AS11:BP21" name="Range3"/>
    <protectedRange sqref="A22" name="Range1"/>
    <protectedRange sqref="I11:AP21" name="Range2"/>
  </protectedRanges>
  <mergeCells count="55"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B35"/>
  <sheetViews>
    <sheetView tabSelected="1" topLeftCell="B1" zoomScaleNormal="100" workbookViewId="0">
      <selection activeCell="D14" sqref="D14"/>
    </sheetView>
  </sheetViews>
  <sheetFormatPr defaultRowHeight="12.7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0.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10.2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9.125" style="40" customWidth="1"/>
    <col min="109" max="109" width="8.5" style="40" customWidth="1"/>
    <col min="110" max="110" width="11.5" style="40" customWidth="1"/>
    <col min="111" max="111" width="11.125" style="40" customWidth="1"/>
    <col min="112" max="113" width="9.625" style="40" customWidth="1"/>
    <col min="114" max="114" width="10.625" style="40" customWidth="1"/>
    <col min="115" max="115" width="9.5" style="40" customWidth="1"/>
    <col min="116" max="116" width="9.75" style="40" customWidth="1"/>
    <col min="117" max="117" width="8.375" style="40" customWidth="1"/>
    <col min="118" max="118" width="9.25" style="40" customWidth="1"/>
    <col min="119" max="119" width="9.5" style="40" customWidth="1"/>
    <col min="120" max="120" width="10.625" style="40" customWidth="1"/>
    <col min="121" max="121" width="9.5" style="40" customWidth="1"/>
    <col min="122" max="122" width="9.125" style="40" customWidth="1"/>
    <col min="123" max="123" width="8.7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2" ht="17.25" customHeight="1">
      <c r="A1" s="40" t="s">
        <v>90</v>
      </c>
      <c r="B1" s="136" t="s">
        <v>95</v>
      </c>
      <c r="C1" s="136"/>
      <c r="D1" s="136"/>
      <c r="E1" s="136"/>
      <c r="F1" s="136"/>
      <c r="G1" s="136"/>
      <c r="H1" s="136"/>
      <c r="I1" s="136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</row>
    <row r="2" spans="1:132" ht="25.5" customHeight="1">
      <c r="B2" s="44"/>
      <c r="C2" s="142" t="s">
        <v>146</v>
      </c>
      <c r="D2" s="142"/>
      <c r="E2" s="142"/>
      <c r="F2" s="142"/>
      <c r="G2" s="142"/>
      <c r="H2" s="142"/>
      <c r="I2" s="142"/>
      <c r="L2" s="44"/>
      <c r="M2" s="44"/>
      <c r="N2" s="44"/>
      <c r="O2" s="44"/>
      <c r="P2" s="44"/>
      <c r="Q2" s="44"/>
      <c r="R2" s="59"/>
      <c r="S2" s="59"/>
      <c r="T2" s="59"/>
      <c r="U2" s="59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7"/>
      <c r="DK2" s="47"/>
      <c r="DL2" s="47"/>
      <c r="DM2" s="47"/>
      <c r="DN2" s="47"/>
      <c r="DO2" s="47"/>
      <c r="DP2" s="47"/>
      <c r="DQ2" s="47"/>
      <c r="DR2" s="47"/>
      <c r="DS2" s="47"/>
    </row>
    <row r="3" spans="1:132" ht="13.5" customHeight="1">
      <c r="B3" s="59"/>
      <c r="D3" s="65"/>
      <c r="E3" s="65"/>
      <c r="F3" s="65"/>
      <c r="G3" s="66"/>
      <c r="H3" s="66"/>
      <c r="I3" s="66"/>
      <c r="J3" s="142" t="s">
        <v>91</v>
      </c>
      <c r="K3" s="142"/>
      <c r="L3" s="59"/>
      <c r="M3" s="59"/>
      <c r="N3" s="59"/>
      <c r="O3" s="59"/>
      <c r="P3" s="59"/>
      <c r="Q3" s="59"/>
      <c r="R3" s="59"/>
      <c r="S3" s="59"/>
      <c r="T3" s="59"/>
      <c r="U3" s="59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7"/>
      <c r="DK3" s="47"/>
      <c r="DL3" s="47"/>
      <c r="DM3" s="47"/>
      <c r="DN3" s="47"/>
      <c r="DO3" s="47"/>
      <c r="DP3" s="47"/>
      <c r="DQ3" s="47"/>
      <c r="DR3" s="47"/>
      <c r="DS3" s="47"/>
    </row>
    <row r="4" spans="1:132" s="50" customFormat="1" ht="12.75" customHeight="1">
      <c r="B4" s="188" t="s">
        <v>57</v>
      </c>
      <c r="C4" s="86" t="s">
        <v>56</v>
      </c>
      <c r="D4" s="179" t="s">
        <v>131</v>
      </c>
      <c r="E4" s="180"/>
      <c r="F4" s="180"/>
      <c r="G4" s="180"/>
      <c r="H4" s="180"/>
      <c r="I4" s="181"/>
      <c r="J4" s="104" t="s">
        <v>73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6"/>
    </row>
    <row r="5" spans="1:132" s="50" customFormat="1" ht="15.75" customHeight="1">
      <c r="B5" s="188"/>
      <c r="C5" s="86"/>
      <c r="D5" s="189"/>
      <c r="E5" s="190"/>
      <c r="F5" s="190"/>
      <c r="G5" s="190"/>
      <c r="H5" s="190"/>
      <c r="I5" s="191"/>
      <c r="J5" s="179" t="s">
        <v>132</v>
      </c>
      <c r="K5" s="180"/>
      <c r="L5" s="180"/>
      <c r="M5" s="180"/>
      <c r="N5" s="118" t="s">
        <v>74</v>
      </c>
      <c r="O5" s="119"/>
      <c r="P5" s="119"/>
      <c r="Q5" s="119"/>
      <c r="R5" s="119"/>
      <c r="S5" s="119"/>
      <c r="T5" s="119"/>
      <c r="U5" s="120"/>
      <c r="V5" s="179" t="s">
        <v>133</v>
      </c>
      <c r="W5" s="180"/>
      <c r="X5" s="180"/>
      <c r="Y5" s="181"/>
      <c r="Z5" s="179" t="s">
        <v>134</v>
      </c>
      <c r="AA5" s="180"/>
      <c r="AB5" s="180"/>
      <c r="AC5" s="181"/>
      <c r="AD5" s="179" t="s">
        <v>135</v>
      </c>
      <c r="AE5" s="180"/>
      <c r="AF5" s="180"/>
      <c r="AG5" s="181"/>
      <c r="AH5" s="185" t="s">
        <v>73</v>
      </c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7"/>
      <c r="BB5" s="179" t="s">
        <v>136</v>
      </c>
      <c r="BC5" s="180"/>
      <c r="BD5" s="180"/>
      <c r="BE5" s="181"/>
      <c r="BF5" s="36" t="s">
        <v>54</v>
      </c>
      <c r="BG5" s="36"/>
      <c r="BH5" s="36"/>
      <c r="BI5" s="36"/>
      <c r="BJ5" s="36"/>
      <c r="BK5" s="36"/>
      <c r="BL5" s="36"/>
      <c r="BM5" s="36"/>
      <c r="BN5" s="179" t="s">
        <v>137</v>
      </c>
      <c r="BO5" s="180"/>
      <c r="BP5" s="180"/>
      <c r="BQ5" s="181"/>
      <c r="BR5" s="60" t="s">
        <v>75</v>
      </c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186"/>
      <c r="CG5" s="186"/>
      <c r="CH5" s="186"/>
      <c r="CI5" s="186"/>
      <c r="CJ5" s="186"/>
      <c r="CK5" s="187"/>
      <c r="CL5" s="179" t="s">
        <v>138</v>
      </c>
      <c r="CM5" s="180"/>
      <c r="CN5" s="180"/>
      <c r="CO5" s="181"/>
      <c r="CP5" s="179" t="s">
        <v>139</v>
      </c>
      <c r="CQ5" s="180"/>
      <c r="CR5" s="180"/>
      <c r="CS5" s="181"/>
      <c r="CT5" s="62" t="s">
        <v>75</v>
      </c>
      <c r="CU5" s="62"/>
      <c r="CV5" s="62"/>
      <c r="CW5" s="62"/>
      <c r="CX5" s="62"/>
      <c r="CY5" s="62"/>
      <c r="CZ5" s="62"/>
      <c r="DA5" s="62"/>
      <c r="DB5" s="179" t="s">
        <v>140</v>
      </c>
      <c r="DC5" s="180"/>
      <c r="DD5" s="180"/>
      <c r="DE5" s="181"/>
      <c r="DF5" s="37" t="s">
        <v>75</v>
      </c>
      <c r="DG5" s="37"/>
      <c r="DH5" s="37"/>
      <c r="DI5" s="37"/>
      <c r="DJ5" s="179" t="s">
        <v>141</v>
      </c>
      <c r="DK5" s="180"/>
      <c r="DL5" s="180"/>
      <c r="DM5" s="181"/>
      <c r="DN5" s="179" t="s">
        <v>142</v>
      </c>
      <c r="DO5" s="180"/>
      <c r="DP5" s="180"/>
      <c r="DQ5" s="180"/>
      <c r="DR5" s="180"/>
      <c r="DS5" s="181"/>
      <c r="DT5" s="86" t="s">
        <v>72</v>
      </c>
      <c r="DU5" s="86"/>
    </row>
    <row r="6" spans="1:132" s="50" customFormat="1" ht="87" customHeight="1">
      <c r="B6" s="188"/>
      <c r="C6" s="86"/>
      <c r="D6" s="182"/>
      <c r="E6" s="183"/>
      <c r="F6" s="183"/>
      <c r="G6" s="183"/>
      <c r="H6" s="183"/>
      <c r="I6" s="184"/>
      <c r="J6" s="189"/>
      <c r="K6" s="190"/>
      <c r="L6" s="190"/>
      <c r="M6" s="190"/>
      <c r="N6" s="179" t="s">
        <v>76</v>
      </c>
      <c r="O6" s="180"/>
      <c r="P6" s="180"/>
      <c r="Q6" s="180"/>
      <c r="R6" s="179" t="s">
        <v>77</v>
      </c>
      <c r="S6" s="180"/>
      <c r="T6" s="180"/>
      <c r="U6" s="180"/>
      <c r="V6" s="182"/>
      <c r="W6" s="183"/>
      <c r="X6" s="183"/>
      <c r="Y6" s="184"/>
      <c r="Z6" s="182"/>
      <c r="AA6" s="183"/>
      <c r="AB6" s="183"/>
      <c r="AC6" s="184"/>
      <c r="AD6" s="182"/>
      <c r="AE6" s="183"/>
      <c r="AF6" s="183"/>
      <c r="AG6" s="184"/>
      <c r="AH6" s="173" t="s">
        <v>94</v>
      </c>
      <c r="AI6" s="174"/>
      <c r="AJ6" s="174"/>
      <c r="AK6" s="175"/>
      <c r="AL6" s="179" t="s">
        <v>78</v>
      </c>
      <c r="AM6" s="180"/>
      <c r="AN6" s="180"/>
      <c r="AO6" s="180"/>
      <c r="AP6" s="179" t="s">
        <v>79</v>
      </c>
      <c r="AQ6" s="180"/>
      <c r="AR6" s="180"/>
      <c r="AS6" s="180"/>
      <c r="AT6" s="179" t="s">
        <v>115</v>
      </c>
      <c r="AU6" s="180"/>
      <c r="AV6" s="180"/>
      <c r="AW6" s="180"/>
      <c r="AX6" s="179" t="s">
        <v>143</v>
      </c>
      <c r="AY6" s="180"/>
      <c r="AZ6" s="180"/>
      <c r="BA6" s="180"/>
      <c r="BB6" s="182"/>
      <c r="BC6" s="183"/>
      <c r="BD6" s="183"/>
      <c r="BE6" s="184"/>
      <c r="BF6" s="178" t="s">
        <v>80</v>
      </c>
      <c r="BG6" s="178"/>
      <c r="BH6" s="178"/>
      <c r="BI6" s="178"/>
      <c r="BJ6" s="173" t="s">
        <v>81</v>
      </c>
      <c r="BK6" s="174"/>
      <c r="BL6" s="174"/>
      <c r="BM6" s="175"/>
      <c r="BN6" s="182"/>
      <c r="BO6" s="183"/>
      <c r="BP6" s="183"/>
      <c r="BQ6" s="184"/>
      <c r="BR6" s="179" t="s">
        <v>82</v>
      </c>
      <c r="BS6" s="180"/>
      <c r="BT6" s="180"/>
      <c r="BU6" s="180"/>
      <c r="BV6" s="179" t="s">
        <v>83</v>
      </c>
      <c r="BW6" s="180"/>
      <c r="BX6" s="180"/>
      <c r="BY6" s="180"/>
      <c r="BZ6" s="178" t="s">
        <v>107</v>
      </c>
      <c r="CA6" s="178"/>
      <c r="CB6" s="178"/>
      <c r="CC6" s="178"/>
      <c r="CD6" s="179" t="s">
        <v>84</v>
      </c>
      <c r="CE6" s="180"/>
      <c r="CF6" s="180"/>
      <c r="CG6" s="180"/>
      <c r="CH6" s="179" t="s">
        <v>85</v>
      </c>
      <c r="CI6" s="180"/>
      <c r="CJ6" s="180"/>
      <c r="CK6" s="180"/>
      <c r="CL6" s="182"/>
      <c r="CM6" s="183"/>
      <c r="CN6" s="183"/>
      <c r="CO6" s="184"/>
      <c r="CP6" s="182"/>
      <c r="CQ6" s="183"/>
      <c r="CR6" s="183"/>
      <c r="CS6" s="184"/>
      <c r="CT6" s="178" t="s">
        <v>86</v>
      </c>
      <c r="CU6" s="178"/>
      <c r="CV6" s="178"/>
      <c r="CW6" s="178"/>
      <c r="CX6" s="178" t="s">
        <v>87</v>
      </c>
      <c r="CY6" s="178"/>
      <c r="CZ6" s="178"/>
      <c r="DA6" s="178"/>
      <c r="DB6" s="182"/>
      <c r="DC6" s="183"/>
      <c r="DD6" s="183"/>
      <c r="DE6" s="184"/>
      <c r="DF6" s="179" t="s">
        <v>88</v>
      </c>
      <c r="DG6" s="180"/>
      <c r="DH6" s="180"/>
      <c r="DI6" s="181"/>
      <c r="DJ6" s="182"/>
      <c r="DK6" s="183"/>
      <c r="DL6" s="183"/>
      <c r="DM6" s="184"/>
      <c r="DN6" s="182"/>
      <c r="DO6" s="183"/>
      <c r="DP6" s="183"/>
      <c r="DQ6" s="183"/>
      <c r="DR6" s="183"/>
      <c r="DS6" s="184"/>
      <c r="DT6" s="86"/>
      <c r="DU6" s="86"/>
      <c r="DV6" s="63"/>
    </row>
    <row r="7" spans="1:132" s="50" customFormat="1" ht="29.25" customHeight="1">
      <c r="B7" s="188"/>
      <c r="C7" s="86"/>
      <c r="D7" s="77" t="s">
        <v>144</v>
      </c>
      <c r="E7" s="79"/>
      <c r="F7" s="86" t="s">
        <v>60</v>
      </c>
      <c r="G7" s="86"/>
      <c r="H7" s="86" t="s">
        <v>61</v>
      </c>
      <c r="I7" s="86"/>
      <c r="J7" s="86" t="s">
        <v>60</v>
      </c>
      <c r="K7" s="86"/>
      <c r="L7" s="86" t="s">
        <v>61</v>
      </c>
      <c r="M7" s="86"/>
      <c r="N7" s="86" t="s">
        <v>60</v>
      </c>
      <c r="O7" s="86"/>
      <c r="P7" s="86" t="s">
        <v>61</v>
      </c>
      <c r="Q7" s="86"/>
      <c r="R7" s="86" t="s">
        <v>60</v>
      </c>
      <c r="S7" s="86"/>
      <c r="T7" s="86" t="s">
        <v>61</v>
      </c>
      <c r="U7" s="86"/>
      <c r="V7" s="86" t="s">
        <v>60</v>
      </c>
      <c r="W7" s="86"/>
      <c r="X7" s="86" t="s">
        <v>61</v>
      </c>
      <c r="Y7" s="86"/>
      <c r="Z7" s="86" t="s">
        <v>60</v>
      </c>
      <c r="AA7" s="86"/>
      <c r="AB7" s="86" t="s">
        <v>61</v>
      </c>
      <c r="AC7" s="86"/>
      <c r="AD7" s="86" t="s">
        <v>60</v>
      </c>
      <c r="AE7" s="86"/>
      <c r="AF7" s="86" t="s">
        <v>61</v>
      </c>
      <c r="AG7" s="86"/>
      <c r="AH7" s="176" t="s">
        <v>60</v>
      </c>
      <c r="AI7" s="177"/>
      <c r="AJ7" s="176" t="s">
        <v>61</v>
      </c>
      <c r="AK7" s="177"/>
      <c r="AL7" s="86" t="s">
        <v>60</v>
      </c>
      <c r="AM7" s="86"/>
      <c r="AN7" s="86" t="s">
        <v>61</v>
      </c>
      <c r="AO7" s="86"/>
      <c r="AP7" s="86" t="s">
        <v>60</v>
      </c>
      <c r="AQ7" s="86"/>
      <c r="AR7" s="86" t="s">
        <v>61</v>
      </c>
      <c r="AS7" s="86"/>
      <c r="AT7" s="86" t="s">
        <v>60</v>
      </c>
      <c r="AU7" s="86"/>
      <c r="AV7" s="86" t="s">
        <v>61</v>
      </c>
      <c r="AW7" s="86"/>
      <c r="AX7" s="86" t="s">
        <v>60</v>
      </c>
      <c r="AY7" s="86"/>
      <c r="AZ7" s="86" t="s">
        <v>61</v>
      </c>
      <c r="BA7" s="86"/>
      <c r="BB7" s="86" t="s">
        <v>60</v>
      </c>
      <c r="BC7" s="86"/>
      <c r="BD7" s="86" t="s">
        <v>61</v>
      </c>
      <c r="BE7" s="86"/>
      <c r="BF7" s="86" t="s">
        <v>60</v>
      </c>
      <c r="BG7" s="86"/>
      <c r="BH7" s="86" t="s">
        <v>61</v>
      </c>
      <c r="BI7" s="86"/>
      <c r="BJ7" s="86" t="s">
        <v>60</v>
      </c>
      <c r="BK7" s="86"/>
      <c r="BL7" s="86" t="s">
        <v>61</v>
      </c>
      <c r="BM7" s="86"/>
      <c r="BN7" s="86" t="s">
        <v>60</v>
      </c>
      <c r="BO7" s="86"/>
      <c r="BP7" s="86" t="s">
        <v>61</v>
      </c>
      <c r="BQ7" s="86"/>
      <c r="BR7" s="86" t="s">
        <v>60</v>
      </c>
      <c r="BS7" s="86"/>
      <c r="BT7" s="86" t="s">
        <v>61</v>
      </c>
      <c r="BU7" s="86"/>
      <c r="BV7" s="86" t="s">
        <v>60</v>
      </c>
      <c r="BW7" s="86"/>
      <c r="BX7" s="86" t="s">
        <v>61</v>
      </c>
      <c r="BY7" s="86"/>
      <c r="BZ7" s="86" t="s">
        <v>60</v>
      </c>
      <c r="CA7" s="86"/>
      <c r="CB7" s="86" t="s">
        <v>61</v>
      </c>
      <c r="CC7" s="86"/>
      <c r="CD7" s="86" t="s">
        <v>60</v>
      </c>
      <c r="CE7" s="86"/>
      <c r="CF7" s="86" t="s">
        <v>61</v>
      </c>
      <c r="CG7" s="86"/>
      <c r="CH7" s="86" t="s">
        <v>60</v>
      </c>
      <c r="CI7" s="86"/>
      <c r="CJ7" s="86" t="s">
        <v>61</v>
      </c>
      <c r="CK7" s="86"/>
      <c r="CL7" s="86" t="s">
        <v>60</v>
      </c>
      <c r="CM7" s="86"/>
      <c r="CN7" s="86" t="s">
        <v>61</v>
      </c>
      <c r="CO7" s="86"/>
      <c r="CP7" s="86" t="s">
        <v>60</v>
      </c>
      <c r="CQ7" s="86"/>
      <c r="CR7" s="86" t="s">
        <v>61</v>
      </c>
      <c r="CS7" s="86"/>
      <c r="CT7" s="86" t="s">
        <v>60</v>
      </c>
      <c r="CU7" s="86"/>
      <c r="CV7" s="86" t="s">
        <v>61</v>
      </c>
      <c r="CW7" s="86"/>
      <c r="CX7" s="86" t="s">
        <v>60</v>
      </c>
      <c r="CY7" s="86"/>
      <c r="CZ7" s="86" t="s">
        <v>61</v>
      </c>
      <c r="DA7" s="86"/>
      <c r="DB7" s="86" t="s">
        <v>60</v>
      </c>
      <c r="DC7" s="86"/>
      <c r="DD7" s="86" t="s">
        <v>61</v>
      </c>
      <c r="DE7" s="86"/>
      <c r="DF7" s="86" t="s">
        <v>60</v>
      </c>
      <c r="DG7" s="86"/>
      <c r="DH7" s="86" t="s">
        <v>61</v>
      </c>
      <c r="DI7" s="86"/>
      <c r="DJ7" s="86" t="s">
        <v>60</v>
      </c>
      <c r="DK7" s="86"/>
      <c r="DL7" s="86" t="s">
        <v>61</v>
      </c>
      <c r="DM7" s="86"/>
      <c r="DN7" s="77" t="s">
        <v>89</v>
      </c>
      <c r="DO7" s="79"/>
      <c r="DP7" s="86" t="s">
        <v>60</v>
      </c>
      <c r="DQ7" s="86"/>
      <c r="DR7" s="86" t="s">
        <v>61</v>
      </c>
      <c r="DS7" s="86"/>
      <c r="DT7" s="86" t="s">
        <v>61</v>
      </c>
      <c r="DU7" s="86"/>
    </row>
    <row r="8" spans="1:132" s="50" customFormat="1" ht="35.25" customHeight="1">
      <c r="B8" s="188"/>
      <c r="C8" s="86"/>
      <c r="D8" s="52" t="s">
        <v>58</v>
      </c>
      <c r="E8" s="53" t="s">
        <v>59</v>
      </c>
      <c r="F8" s="52" t="s">
        <v>58</v>
      </c>
      <c r="G8" s="53" t="s">
        <v>59</v>
      </c>
      <c r="H8" s="52" t="s">
        <v>58</v>
      </c>
      <c r="I8" s="53" t="s">
        <v>59</v>
      </c>
      <c r="J8" s="52" t="s">
        <v>58</v>
      </c>
      <c r="K8" s="53" t="s">
        <v>59</v>
      </c>
      <c r="L8" s="52" t="s">
        <v>58</v>
      </c>
      <c r="M8" s="53" t="s">
        <v>59</v>
      </c>
      <c r="N8" s="52" t="s">
        <v>58</v>
      </c>
      <c r="O8" s="53" t="s">
        <v>59</v>
      </c>
      <c r="P8" s="52" t="s">
        <v>58</v>
      </c>
      <c r="Q8" s="53" t="s">
        <v>59</v>
      </c>
      <c r="R8" s="52" t="s">
        <v>58</v>
      </c>
      <c r="S8" s="53" t="s">
        <v>59</v>
      </c>
      <c r="T8" s="52" t="s">
        <v>58</v>
      </c>
      <c r="U8" s="53" t="s">
        <v>59</v>
      </c>
      <c r="V8" s="52" t="s">
        <v>58</v>
      </c>
      <c r="W8" s="53" t="s">
        <v>59</v>
      </c>
      <c r="X8" s="52" t="s">
        <v>58</v>
      </c>
      <c r="Y8" s="53" t="s">
        <v>59</v>
      </c>
      <c r="Z8" s="52" t="s">
        <v>58</v>
      </c>
      <c r="AA8" s="53" t="s">
        <v>59</v>
      </c>
      <c r="AB8" s="52" t="s">
        <v>58</v>
      </c>
      <c r="AC8" s="53" t="s">
        <v>59</v>
      </c>
      <c r="AD8" s="52" t="s">
        <v>58</v>
      </c>
      <c r="AE8" s="53" t="s">
        <v>59</v>
      </c>
      <c r="AF8" s="52" t="s">
        <v>58</v>
      </c>
      <c r="AG8" s="53" t="s">
        <v>59</v>
      </c>
      <c r="AH8" s="67" t="s">
        <v>58</v>
      </c>
      <c r="AI8" s="68" t="s">
        <v>59</v>
      </c>
      <c r="AJ8" s="67" t="s">
        <v>58</v>
      </c>
      <c r="AK8" s="68" t="s">
        <v>59</v>
      </c>
      <c r="AL8" s="52" t="s">
        <v>58</v>
      </c>
      <c r="AM8" s="53" t="s">
        <v>59</v>
      </c>
      <c r="AN8" s="52" t="s">
        <v>58</v>
      </c>
      <c r="AO8" s="53" t="s">
        <v>59</v>
      </c>
      <c r="AP8" s="52" t="s">
        <v>58</v>
      </c>
      <c r="AQ8" s="53" t="s">
        <v>59</v>
      </c>
      <c r="AR8" s="52" t="s">
        <v>58</v>
      </c>
      <c r="AS8" s="53" t="s">
        <v>59</v>
      </c>
      <c r="AT8" s="52" t="s">
        <v>58</v>
      </c>
      <c r="AU8" s="53" t="s">
        <v>59</v>
      </c>
      <c r="AV8" s="52" t="s">
        <v>58</v>
      </c>
      <c r="AW8" s="53" t="s">
        <v>59</v>
      </c>
      <c r="AX8" s="52" t="s">
        <v>58</v>
      </c>
      <c r="AY8" s="53" t="s">
        <v>59</v>
      </c>
      <c r="AZ8" s="52" t="s">
        <v>58</v>
      </c>
      <c r="BA8" s="53" t="s">
        <v>59</v>
      </c>
      <c r="BB8" s="52" t="s">
        <v>58</v>
      </c>
      <c r="BC8" s="53" t="s">
        <v>59</v>
      </c>
      <c r="BD8" s="52" t="s">
        <v>58</v>
      </c>
      <c r="BE8" s="53" t="s">
        <v>59</v>
      </c>
      <c r="BF8" s="52" t="s">
        <v>58</v>
      </c>
      <c r="BG8" s="53" t="s">
        <v>59</v>
      </c>
      <c r="BH8" s="52" t="s">
        <v>58</v>
      </c>
      <c r="BI8" s="53" t="s">
        <v>59</v>
      </c>
      <c r="BJ8" s="52" t="s">
        <v>58</v>
      </c>
      <c r="BK8" s="53" t="s">
        <v>59</v>
      </c>
      <c r="BL8" s="52" t="s">
        <v>58</v>
      </c>
      <c r="BM8" s="53" t="s">
        <v>59</v>
      </c>
      <c r="BN8" s="52" t="s">
        <v>58</v>
      </c>
      <c r="BO8" s="53" t="s">
        <v>59</v>
      </c>
      <c r="BP8" s="52" t="s">
        <v>58</v>
      </c>
      <c r="BQ8" s="53" t="s">
        <v>59</v>
      </c>
      <c r="BR8" s="52" t="s">
        <v>58</v>
      </c>
      <c r="BS8" s="53" t="s">
        <v>59</v>
      </c>
      <c r="BT8" s="52" t="s">
        <v>58</v>
      </c>
      <c r="BU8" s="53" t="s">
        <v>59</v>
      </c>
      <c r="BV8" s="52" t="s">
        <v>58</v>
      </c>
      <c r="BW8" s="53" t="s">
        <v>59</v>
      </c>
      <c r="BX8" s="52" t="s">
        <v>58</v>
      </c>
      <c r="BY8" s="53" t="s">
        <v>59</v>
      </c>
      <c r="BZ8" s="52" t="s">
        <v>58</v>
      </c>
      <c r="CA8" s="53" t="s">
        <v>59</v>
      </c>
      <c r="CB8" s="52" t="s">
        <v>58</v>
      </c>
      <c r="CC8" s="53" t="s">
        <v>59</v>
      </c>
      <c r="CD8" s="52" t="s">
        <v>58</v>
      </c>
      <c r="CE8" s="53" t="s">
        <v>59</v>
      </c>
      <c r="CF8" s="52" t="s">
        <v>58</v>
      </c>
      <c r="CG8" s="53" t="s">
        <v>59</v>
      </c>
      <c r="CH8" s="52" t="s">
        <v>58</v>
      </c>
      <c r="CI8" s="53" t="s">
        <v>59</v>
      </c>
      <c r="CJ8" s="52" t="s">
        <v>58</v>
      </c>
      <c r="CK8" s="53" t="s">
        <v>59</v>
      </c>
      <c r="CL8" s="52" t="s">
        <v>58</v>
      </c>
      <c r="CM8" s="53" t="s">
        <v>59</v>
      </c>
      <c r="CN8" s="52" t="s">
        <v>58</v>
      </c>
      <c r="CO8" s="53" t="s">
        <v>59</v>
      </c>
      <c r="CP8" s="52" t="s">
        <v>58</v>
      </c>
      <c r="CQ8" s="53" t="s">
        <v>59</v>
      </c>
      <c r="CR8" s="52" t="s">
        <v>58</v>
      </c>
      <c r="CS8" s="53" t="s">
        <v>59</v>
      </c>
      <c r="CT8" s="52" t="s">
        <v>58</v>
      </c>
      <c r="CU8" s="53" t="s">
        <v>59</v>
      </c>
      <c r="CV8" s="52" t="s">
        <v>58</v>
      </c>
      <c r="CW8" s="53" t="s">
        <v>59</v>
      </c>
      <c r="CX8" s="52" t="s">
        <v>58</v>
      </c>
      <c r="CY8" s="53" t="s">
        <v>59</v>
      </c>
      <c r="CZ8" s="52" t="s">
        <v>58</v>
      </c>
      <c r="DA8" s="53" t="s">
        <v>59</v>
      </c>
      <c r="DB8" s="52" t="s">
        <v>58</v>
      </c>
      <c r="DC8" s="53" t="s">
        <v>59</v>
      </c>
      <c r="DD8" s="52" t="s">
        <v>58</v>
      </c>
      <c r="DE8" s="53" t="s">
        <v>59</v>
      </c>
      <c r="DF8" s="52" t="s">
        <v>58</v>
      </c>
      <c r="DG8" s="53" t="s">
        <v>59</v>
      </c>
      <c r="DH8" s="52" t="s">
        <v>58</v>
      </c>
      <c r="DI8" s="53" t="s">
        <v>59</v>
      </c>
      <c r="DJ8" s="52" t="s">
        <v>58</v>
      </c>
      <c r="DK8" s="53" t="s">
        <v>59</v>
      </c>
      <c r="DL8" s="52" t="s">
        <v>58</v>
      </c>
      <c r="DM8" s="53" t="s">
        <v>59</v>
      </c>
      <c r="DN8" s="52" t="s">
        <v>58</v>
      </c>
      <c r="DO8" s="53" t="s">
        <v>59</v>
      </c>
      <c r="DP8" s="52" t="s">
        <v>58</v>
      </c>
      <c r="DQ8" s="53" t="s">
        <v>59</v>
      </c>
      <c r="DR8" s="52" t="s">
        <v>58</v>
      </c>
      <c r="DS8" s="53" t="s">
        <v>59</v>
      </c>
      <c r="DT8" s="52" t="s">
        <v>58</v>
      </c>
      <c r="DU8" s="53" t="s">
        <v>59</v>
      </c>
    </row>
    <row r="9" spans="1:132" s="50" customFormat="1" ht="15" customHeight="1">
      <c r="B9" s="69" t="s">
        <v>92</v>
      </c>
      <c r="C9" s="35">
        <v>1</v>
      </c>
      <c r="D9" s="35">
        <f>C9+1</f>
        <v>2</v>
      </c>
      <c r="E9" s="35">
        <f t="shared" ref="E9:AE9" si="0">D9+1</f>
        <v>3</v>
      </c>
      <c r="F9" s="35">
        <f t="shared" si="0"/>
        <v>4</v>
      </c>
      <c r="G9" s="35">
        <f t="shared" si="0"/>
        <v>5</v>
      </c>
      <c r="H9" s="35">
        <f t="shared" si="0"/>
        <v>6</v>
      </c>
      <c r="I9" s="35">
        <f t="shared" si="0"/>
        <v>7</v>
      </c>
      <c r="J9" s="35">
        <f t="shared" si="0"/>
        <v>8</v>
      </c>
      <c r="K9" s="35">
        <f t="shared" si="0"/>
        <v>9</v>
      </c>
      <c r="L9" s="35">
        <f t="shared" si="0"/>
        <v>10</v>
      </c>
      <c r="M9" s="35">
        <f t="shared" si="0"/>
        <v>11</v>
      </c>
      <c r="N9" s="35">
        <f t="shared" si="0"/>
        <v>12</v>
      </c>
      <c r="O9" s="35">
        <f t="shared" si="0"/>
        <v>13</v>
      </c>
      <c r="P9" s="35">
        <f t="shared" si="0"/>
        <v>14</v>
      </c>
      <c r="Q9" s="35">
        <f t="shared" si="0"/>
        <v>15</v>
      </c>
      <c r="R9" s="35">
        <f t="shared" si="0"/>
        <v>16</v>
      </c>
      <c r="S9" s="35">
        <f t="shared" si="0"/>
        <v>17</v>
      </c>
      <c r="T9" s="35">
        <f t="shared" si="0"/>
        <v>18</v>
      </c>
      <c r="U9" s="35">
        <f t="shared" si="0"/>
        <v>19</v>
      </c>
      <c r="V9" s="35">
        <f t="shared" si="0"/>
        <v>20</v>
      </c>
      <c r="W9" s="35">
        <f t="shared" si="0"/>
        <v>21</v>
      </c>
      <c r="X9" s="35">
        <f t="shared" si="0"/>
        <v>22</v>
      </c>
      <c r="Y9" s="35">
        <f t="shared" si="0"/>
        <v>23</v>
      </c>
      <c r="Z9" s="35">
        <f t="shared" si="0"/>
        <v>24</v>
      </c>
      <c r="AA9" s="35">
        <f t="shared" si="0"/>
        <v>25</v>
      </c>
      <c r="AB9" s="35">
        <f t="shared" si="0"/>
        <v>26</v>
      </c>
      <c r="AC9" s="35">
        <f t="shared" si="0"/>
        <v>27</v>
      </c>
      <c r="AD9" s="35">
        <f t="shared" si="0"/>
        <v>28</v>
      </c>
      <c r="AE9" s="35">
        <f t="shared" si="0"/>
        <v>29</v>
      </c>
      <c r="AF9" s="35">
        <f t="shared" ref="AF9" si="1">AE9+1</f>
        <v>30</v>
      </c>
      <c r="AG9" s="35">
        <f t="shared" ref="AG9" si="2">AF9+1</f>
        <v>31</v>
      </c>
      <c r="AH9" s="70">
        <f t="shared" ref="AH9" si="3">AG9+1</f>
        <v>32</v>
      </c>
      <c r="AI9" s="70">
        <f t="shared" ref="AI9" si="4">AH9+1</f>
        <v>33</v>
      </c>
      <c r="AJ9" s="70">
        <f t="shared" ref="AJ9" si="5">AI9+1</f>
        <v>34</v>
      </c>
      <c r="AK9" s="70">
        <f t="shared" ref="AK9" si="6">AJ9+1</f>
        <v>35</v>
      </c>
      <c r="AL9" s="35">
        <f t="shared" ref="AL9" si="7">AK9+1</f>
        <v>36</v>
      </c>
      <c r="AM9" s="35">
        <f t="shared" ref="AM9" si="8">AL9+1</f>
        <v>37</v>
      </c>
      <c r="AN9" s="35">
        <f t="shared" ref="AN9" si="9">AM9+1</f>
        <v>38</v>
      </c>
      <c r="AO9" s="35">
        <f t="shared" ref="AO9" si="10">AN9+1</f>
        <v>39</v>
      </c>
      <c r="AP9" s="35">
        <f t="shared" ref="AP9" si="11">AO9+1</f>
        <v>40</v>
      </c>
      <c r="AQ9" s="35">
        <f t="shared" ref="AQ9" si="12">AP9+1</f>
        <v>41</v>
      </c>
      <c r="AR9" s="35">
        <f t="shared" ref="AR9" si="13">AQ9+1</f>
        <v>42</v>
      </c>
      <c r="AS9" s="35">
        <f t="shared" ref="AS9" si="14">AR9+1</f>
        <v>43</v>
      </c>
      <c r="AT9" s="35">
        <f t="shared" ref="AT9" si="15">AS9+1</f>
        <v>44</v>
      </c>
      <c r="AU9" s="35">
        <f t="shared" ref="AU9" si="16">AT9+1</f>
        <v>45</v>
      </c>
      <c r="AV9" s="35">
        <f t="shared" ref="AV9" si="17">AU9+1</f>
        <v>46</v>
      </c>
      <c r="AW9" s="35">
        <f t="shared" ref="AW9" si="18">AV9+1</f>
        <v>47</v>
      </c>
      <c r="AX9" s="35">
        <f t="shared" ref="AX9" si="19">AW9+1</f>
        <v>48</v>
      </c>
      <c r="AY9" s="35">
        <f t="shared" ref="AY9" si="20">AX9+1</f>
        <v>49</v>
      </c>
      <c r="AZ9" s="35">
        <f t="shared" ref="AZ9" si="21">AY9+1</f>
        <v>50</v>
      </c>
      <c r="BA9" s="35">
        <f t="shared" ref="BA9" si="22">AZ9+1</f>
        <v>51</v>
      </c>
      <c r="BB9" s="35">
        <f t="shared" ref="BB9" si="23">BA9+1</f>
        <v>52</v>
      </c>
      <c r="BC9" s="35">
        <f t="shared" ref="BC9" si="24">BB9+1</f>
        <v>53</v>
      </c>
      <c r="BD9" s="35">
        <f t="shared" ref="BD9" si="25">BC9+1</f>
        <v>54</v>
      </c>
      <c r="BE9" s="35">
        <f t="shared" ref="BE9" si="26">BD9+1</f>
        <v>55</v>
      </c>
      <c r="BF9" s="35">
        <f t="shared" ref="BF9" si="27">BE9+1</f>
        <v>56</v>
      </c>
      <c r="BG9" s="35">
        <f t="shared" ref="BG9" si="28">BF9+1</f>
        <v>57</v>
      </c>
      <c r="BH9" s="35">
        <f t="shared" ref="BH9" si="29">BG9+1</f>
        <v>58</v>
      </c>
      <c r="BI9" s="35">
        <f t="shared" ref="BI9" si="30">BH9+1</f>
        <v>59</v>
      </c>
      <c r="BJ9" s="35">
        <f t="shared" ref="BJ9" si="31">BI9+1</f>
        <v>60</v>
      </c>
      <c r="BK9" s="35">
        <f t="shared" ref="BK9" si="32">BJ9+1</f>
        <v>61</v>
      </c>
      <c r="BL9" s="35">
        <f t="shared" ref="BL9" si="33">BK9+1</f>
        <v>62</v>
      </c>
      <c r="BM9" s="35">
        <f t="shared" ref="BM9" si="34">BL9+1</f>
        <v>63</v>
      </c>
      <c r="BN9" s="35">
        <f t="shared" ref="BN9" si="35">BM9+1</f>
        <v>64</v>
      </c>
      <c r="BO9" s="35">
        <f t="shared" ref="BO9" si="36">BN9+1</f>
        <v>65</v>
      </c>
      <c r="BP9" s="35">
        <f t="shared" ref="BP9" si="37">BO9+1</f>
        <v>66</v>
      </c>
      <c r="BQ9" s="35">
        <f t="shared" ref="BQ9" si="38">BP9+1</f>
        <v>67</v>
      </c>
      <c r="BR9" s="35">
        <f t="shared" ref="BR9" si="39">BQ9+1</f>
        <v>68</v>
      </c>
      <c r="BS9" s="35">
        <f t="shared" ref="BS9" si="40">BR9+1</f>
        <v>69</v>
      </c>
      <c r="BT9" s="35">
        <f t="shared" ref="BT9" si="41">BS9+1</f>
        <v>70</v>
      </c>
      <c r="BU9" s="35">
        <f t="shared" ref="BU9" si="42">BT9+1</f>
        <v>71</v>
      </c>
      <c r="BV9" s="35">
        <f t="shared" ref="BV9" si="43">BU9+1</f>
        <v>72</v>
      </c>
      <c r="BW9" s="35">
        <f t="shared" ref="BW9" si="44">BV9+1</f>
        <v>73</v>
      </c>
      <c r="BX9" s="35">
        <f t="shared" ref="BX9" si="45">BW9+1</f>
        <v>74</v>
      </c>
      <c r="BY9" s="35">
        <f t="shared" ref="BY9" si="46">BX9+1</f>
        <v>75</v>
      </c>
      <c r="BZ9" s="35">
        <f t="shared" ref="BZ9" si="47">BY9+1</f>
        <v>76</v>
      </c>
      <c r="CA9" s="35">
        <f t="shared" ref="CA9" si="48">BZ9+1</f>
        <v>77</v>
      </c>
      <c r="CB9" s="35">
        <f t="shared" ref="CB9" si="49">CA9+1</f>
        <v>78</v>
      </c>
      <c r="CC9" s="35">
        <f t="shared" ref="CC9" si="50">CB9+1</f>
        <v>79</v>
      </c>
      <c r="CD9" s="35">
        <f t="shared" ref="CD9" si="51">CC9+1</f>
        <v>80</v>
      </c>
      <c r="CE9" s="35">
        <f t="shared" ref="CE9" si="52">CD9+1</f>
        <v>81</v>
      </c>
      <c r="CF9" s="35">
        <f t="shared" ref="CF9" si="53">CE9+1</f>
        <v>82</v>
      </c>
      <c r="CG9" s="35">
        <f t="shared" ref="CG9" si="54">CF9+1</f>
        <v>83</v>
      </c>
      <c r="CH9" s="35">
        <f t="shared" ref="CH9" si="55">CG9+1</f>
        <v>84</v>
      </c>
      <c r="CI9" s="35">
        <f t="shared" ref="CI9" si="56">CH9+1</f>
        <v>85</v>
      </c>
      <c r="CJ9" s="35">
        <f t="shared" ref="CJ9" si="57">CI9+1</f>
        <v>86</v>
      </c>
      <c r="CK9" s="35">
        <f t="shared" ref="CK9" si="58">CJ9+1</f>
        <v>87</v>
      </c>
      <c r="CL9" s="35">
        <f t="shared" ref="CL9" si="59">CK9+1</f>
        <v>88</v>
      </c>
      <c r="CM9" s="35">
        <f t="shared" ref="CM9" si="60">CL9+1</f>
        <v>89</v>
      </c>
      <c r="CN9" s="35">
        <f t="shared" ref="CN9" si="61">CM9+1</f>
        <v>90</v>
      </c>
      <c r="CO9" s="35">
        <f t="shared" ref="CO9" si="62">CN9+1</f>
        <v>91</v>
      </c>
      <c r="CP9" s="35">
        <f t="shared" ref="CP9" si="63">CO9+1</f>
        <v>92</v>
      </c>
      <c r="CQ9" s="35">
        <f t="shared" ref="CQ9" si="64">CP9+1</f>
        <v>93</v>
      </c>
      <c r="CR9" s="35">
        <f t="shared" ref="CR9" si="65">CQ9+1</f>
        <v>94</v>
      </c>
      <c r="CS9" s="35">
        <f t="shared" ref="CS9" si="66">CR9+1</f>
        <v>95</v>
      </c>
      <c r="CT9" s="35">
        <f t="shared" ref="CT9" si="67">CS9+1</f>
        <v>96</v>
      </c>
      <c r="CU9" s="35">
        <f t="shared" ref="CU9" si="68">CT9+1</f>
        <v>97</v>
      </c>
      <c r="CV9" s="35">
        <f t="shared" ref="CV9" si="69">CU9+1</f>
        <v>98</v>
      </c>
      <c r="CW9" s="35">
        <f t="shared" ref="CW9" si="70">CV9+1</f>
        <v>99</v>
      </c>
      <c r="CX9" s="35">
        <f t="shared" ref="CX9" si="71">CW9+1</f>
        <v>100</v>
      </c>
      <c r="CY9" s="35">
        <f t="shared" ref="CY9" si="72">CX9+1</f>
        <v>101</v>
      </c>
      <c r="CZ9" s="35">
        <f t="shared" ref="CZ9" si="73">CY9+1</f>
        <v>102</v>
      </c>
      <c r="DA9" s="35">
        <f t="shared" ref="DA9" si="74">CZ9+1</f>
        <v>103</v>
      </c>
      <c r="DB9" s="35">
        <f t="shared" ref="DB9" si="75">DA9+1</f>
        <v>104</v>
      </c>
      <c r="DC9" s="35">
        <f t="shared" ref="DC9" si="76">DB9+1</f>
        <v>105</v>
      </c>
      <c r="DD9" s="35">
        <f t="shared" ref="DD9" si="77">DC9+1</f>
        <v>106</v>
      </c>
      <c r="DE9" s="35">
        <f t="shared" ref="DE9" si="78">DD9+1</f>
        <v>107</v>
      </c>
      <c r="DF9" s="35">
        <f t="shared" ref="DF9" si="79">DE9+1</f>
        <v>108</v>
      </c>
      <c r="DG9" s="35">
        <f t="shared" ref="DG9" si="80">DF9+1</f>
        <v>109</v>
      </c>
      <c r="DH9" s="35">
        <f t="shared" ref="DH9" si="81">DG9+1</f>
        <v>110</v>
      </c>
      <c r="DI9" s="35">
        <f t="shared" ref="DI9" si="82">DH9+1</f>
        <v>111</v>
      </c>
      <c r="DJ9" s="35">
        <f t="shared" ref="DJ9" si="83">DI9+1</f>
        <v>112</v>
      </c>
      <c r="DK9" s="35">
        <f t="shared" ref="DK9" si="84">DJ9+1</f>
        <v>113</v>
      </c>
      <c r="DL9" s="35">
        <f t="shared" ref="DL9" si="85">DK9+1</f>
        <v>114</v>
      </c>
      <c r="DM9" s="35">
        <f t="shared" ref="DM9" si="86">DL9+1</f>
        <v>115</v>
      </c>
      <c r="DN9" s="35">
        <f t="shared" ref="DN9" si="87">DM9+1</f>
        <v>116</v>
      </c>
      <c r="DO9" s="35">
        <f t="shared" ref="DO9" si="88">DN9+1</f>
        <v>117</v>
      </c>
      <c r="DP9" s="35">
        <f t="shared" ref="DP9" si="89">DO9+1</f>
        <v>118</v>
      </c>
      <c r="DQ9" s="35">
        <f t="shared" ref="DQ9" si="90">DP9+1</f>
        <v>119</v>
      </c>
      <c r="DR9" s="35">
        <f t="shared" ref="DR9" si="91">DQ9+1</f>
        <v>120</v>
      </c>
      <c r="DS9" s="35">
        <f t="shared" ref="DS9" si="92">DR9+1</f>
        <v>121</v>
      </c>
      <c r="DT9" s="35">
        <f t="shared" ref="DT9" si="93">DS9+1</f>
        <v>122</v>
      </c>
      <c r="DU9" s="35">
        <f t="shared" ref="DU9" si="94">DT9+1</f>
        <v>123</v>
      </c>
    </row>
    <row r="10" spans="1:132" ht="14.25" customHeight="1">
      <c r="B10" s="55">
        <v>1</v>
      </c>
      <c r="C10" s="56" t="s">
        <v>96</v>
      </c>
      <c r="D10" s="71">
        <f>F10+H10-DT10</f>
        <v>7669118.1999999993</v>
      </c>
      <c r="E10" s="71">
        <f>G10+I10-DU10</f>
        <v>4529291.4331999999</v>
      </c>
      <c r="F10" s="13">
        <f>J10+V10+Z10+AD10+BB10+BN10+CL10+CP10+DB10+DJ10+DP10</f>
        <v>4388398.0999999996</v>
      </c>
      <c r="G10" s="13">
        <f>K10+W10+AA10+AE10+BC10+BO10+CM10+CQ10+DC10+DK10+DQ10</f>
        <v>3687629.8215999999</v>
      </c>
      <c r="H10" s="13">
        <f>L10+X10+AB10+AF10+BD10+BP10+CN10+CR10+DD10+DL10+DR10</f>
        <v>3504606.6</v>
      </c>
      <c r="I10" s="13">
        <f>M10+Y10+AC10+AG10+BE10+BQ10+CO10+CS10+DE10+DM10+DS10</f>
        <v>1065548.1115999999</v>
      </c>
      <c r="J10" s="72">
        <v>1071096.7</v>
      </c>
      <c r="K10" s="72">
        <v>966429.45030000003</v>
      </c>
      <c r="L10" s="72">
        <v>29529.7</v>
      </c>
      <c r="M10" s="72">
        <v>3810.93</v>
      </c>
      <c r="N10" s="72">
        <v>689849.9</v>
      </c>
      <c r="O10" s="72">
        <v>587645.50040000002</v>
      </c>
      <c r="P10" s="72">
        <v>26529.7</v>
      </c>
      <c r="Q10" s="72">
        <v>3810.93</v>
      </c>
      <c r="R10" s="72">
        <v>10545.5</v>
      </c>
      <c r="S10" s="72">
        <v>8082.6499000000003</v>
      </c>
      <c r="T10" s="72">
        <v>3000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72">
        <v>0</v>
      </c>
      <c r="AB10" s="72">
        <v>0</v>
      </c>
      <c r="AC10" s="72">
        <v>0</v>
      </c>
      <c r="AD10" s="72">
        <v>142236</v>
      </c>
      <c r="AE10" s="72">
        <v>129679.245</v>
      </c>
      <c r="AF10" s="72">
        <v>1279136.3</v>
      </c>
      <c r="AG10" s="72">
        <v>305636.25750000001</v>
      </c>
      <c r="AH10" s="72"/>
      <c r="AI10" s="72"/>
      <c r="AJ10" s="72"/>
      <c r="AK10" s="72"/>
      <c r="AL10" s="72">
        <v>2736</v>
      </c>
      <c r="AM10" s="72">
        <v>2736</v>
      </c>
      <c r="AN10" s="72">
        <v>0</v>
      </c>
      <c r="AO10" s="72">
        <v>0</v>
      </c>
      <c r="AP10" s="72">
        <v>0</v>
      </c>
      <c r="AQ10" s="72">
        <v>0</v>
      </c>
      <c r="AR10" s="72">
        <v>0</v>
      </c>
      <c r="AS10" s="72">
        <v>0</v>
      </c>
      <c r="AT10" s="72">
        <v>139500</v>
      </c>
      <c r="AU10" s="72">
        <v>126943.245</v>
      </c>
      <c r="AV10" s="72">
        <v>3523474.9</v>
      </c>
      <c r="AW10" s="72">
        <v>988115.39670000004</v>
      </c>
      <c r="AX10" s="72">
        <v>0</v>
      </c>
      <c r="AY10" s="72">
        <v>0</v>
      </c>
      <c r="AZ10" s="72">
        <v>-2256338.6</v>
      </c>
      <c r="BA10" s="72">
        <v>-682479.13919999998</v>
      </c>
      <c r="BB10" s="72">
        <v>350590</v>
      </c>
      <c r="BC10" s="72">
        <v>250772.1961</v>
      </c>
      <c r="BD10" s="72">
        <v>56000</v>
      </c>
      <c r="BE10" s="72">
        <v>30287.898000000001</v>
      </c>
      <c r="BF10" s="72">
        <v>292900</v>
      </c>
      <c r="BG10" s="72">
        <v>217212.1991</v>
      </c>
      <c r="BH10" s="72">
        <v>27000</v>
      </c>
      <c r="BI10" s="72">
        <v>19913.736000000001</v>
      </c>
      <c r="BJ10" s="72">
        <v>0</v>
      </c>
      <c r="BK10" s="72">
        <v>0</v>
      </c>
      <c r="BL10" s="72">
        <v>0</v>
      </c>
      <c r="BM10" s="72">
        <v>0</v>
      </c>
      <c r="BN10" s="72">
        <v>608218.30000000005</v>
      </c>
      <c r="BO10" s="72">
        <v>169866.48579999999</v>
      </c>
      <c r="BP10" s="72">
        <v>388512.5</v>
      </c>
      <c r="BQ10" s="72">
        <v>148094.53390000001</v>
      </c>
      <c r="BR10" s="72">
        <v>39000</v>
      </c>
      <c r="BS10" s="72">
        <v>10162.2014</v>
      </c>
      <c r="BT10" s="72">
        <v>88712.5</v>
      </c>
      <c r="BU10" s="72">
        <v>74713.530899999998</v>
      </c>
      <c r="BV10" s="72">
        <v>418883.6</v>
      </c>
      <c r="BW10" s="72">
        <v>44832.34</v>
      </c>
      <c r="BX10" s="72">
        <v>0</v>
      </c>
      <c r="BY10" s="72">
        <v>0</v>
      </c>
      <c r="BZ10" s="72">
        <v>13000</v>
      </c>
      <c r="CA10" s="72">
        <v>11685.307000000001</v>
      </c>
      <c r="CB10" s="72">
        <v>4000</v>
      </c>
      <c r="CC10" s="72">
        <v>0</v>
      </c>
      <c r="CD10" s="72">
        <v>132334.70000000001</v>
      </c>
      <c r="CE10" s="72">
        <v>99486.979200000002</v>
      </c>
      <c r="CF10" s="72">
        <v>155800</v>
      </c>
      <c r="CG10" s="72">
        <v>1911.3</v>
      </c>
      <c r="CH10" s="72">
        <v>5000</v>
      </c>
      <c r="CI10" s="72">
        <v>3699.6581999999999</v>
      </c>
      <c r="CJ10" s="72">
        <v>95000</v>
      </c>
      <c r="CK10" s="72">
        <v>70868.702999999994</v>
      </c>
      <c r="CL10" s="72">
        <v>0</v>
      </c>
      <c r="CM10" s="72">
        <v>0</v>
      </c>
      <c r="CN10" s="72">
        <v>0</v>
      </c>
      <c r="CO10" s="72">
        <v>0</v>
      </c>
      <c r="CP10" s="72">
        <v>462301.2</v>
      </c>
      <c r="CQ10" s="72">
        <v>447051.61479999998</v>
      </c>
      <c r="CR10" s="72">
        <v>86086.3</v>
      </c>
      <c r="CS10" s="72">
        <v>75830.94</v>
      </c>
      <c r="CT10" s="72">
        <v>390673.6</v>
      </c>
      <c r="CU10" s="72">
        <v>385019.61479999998</v>
      </c>
      <c r="CV10" s="72">
        <v>56799.7</v>
      </c>
      <c r="CW10" s="72">
        <v>55698.94</v>
      </c>
      <c r="CX10" s="72">
        <v>91447.8</v>
      </c>
      <c r="CY10" s="72">
        <v>89670.488800000006</v>
      </c>
      <c r="CZ10" s="72">
        <v>900</v>
      </c>
      <c r="DA10" s="72">
        <v>0</v>
      </c>
      <c r="DB10" s="72">
        <v>1495069.4</v>
      </c>
      <c r="DC10" s="72">
        <v>1474057.9295999999</v>
      </c>
      <c r="DD10" s="72">
        <v>1665341.8</v>
      </c>
      <c r="DE10" s="72">
        <v>501887.55219999998</v>
      </c>
      <c r="DF10" s="72">
        <v>757506.4</v>
      </c>
      <c r="DG10" s="72">
        <v>747506.37</v>
      </c>
      <c r="DH10" s="72">
        <v>1068211.8</v>
      </c>
      <c r="DI10" s="72">
        <v>426135.74619999999</v>
      </c>
      <c r="DJ10" s="72">
        <v>30000</v>
      </c>
      <c r="DK10" s="72">
        <v>25886.400000000001</v>
      </c>
      <c r="DL10" s="72">
        <v>0</v>
      </c>
      <c r="DM10" s="72">
        <v>0</v>
      </c>
      <c r="DN10" s="72">
        <v>5000</v>
      </c>
      <c r="DO10" s="72">
        <v>0</v>
      </c>
      <c r="DP10" s="72">
        <v>228886.5</v>
      </c>
      <c r="DQ10" s="72">
        <v>223886.5</v>
      </c>
      <c r="DR10" s="72">
        <v>0</v>
      </c>
      <c r="DS10" s="72">
        <v>0</v>
      </c>
      <c r="DT10" s="72">
        <v>223886.5</v>
      </c>
      <c r="DU10" s="72">
        <v>223886.5</v>
      </c>
      <c r="DY10" s="58"/>
      <c r="DZ10" s="58"/>
      <c r="EA10" s="58"/>
      <c r="EB10" s="58"/>
    </row>
    <row r="11" spans="1:132" ht="14.25" customHeight="1">
      <c r="B11" s="55">
        <v>2</v>
      </c>
      <c r="C11" s="56" t="s">
        <v>97</v>
      </c>
      <c r="D11" s="71">
        <f t="shared" ref="D11:E20" si="95">F11+H11-DT11</f>
        <v>117111.624</v>
      </c>
      <c r="E11" s="71">
        <f t="shared" si="95"/>
        <v>53517.674099999997</v>
      </c>
      <c r="F11" s="13">
        <f t="shared" ref="F11:I20" si="96">J11+V11+Z11+AD11+BB11+BN11+CL11+CP11+DB11+DJ11+DP11</f>
        <v>69826.100000000006</v>
      </c>
      <c r="G11" s="13">
        <f t="shared" si="96"/>
        <v>41894.613099999995</v>
      </c>
      <c r="H11" s="13">
        <f t="shared" si="96"/>
        <v>57007.000999999997</v>
      </c>
      <c r="I11" s="13">
        <f t="shared" si="96"/>
        <v>13028.061</v>
      </c>
      <c r="J11" s="72">
        <v>32600</v>
      </c>
      <c r="K11" s="72">
        <v>26774.3325</v>
      </c>
      <c r="L11" s="72">
        <v>1918.001</v>
      </c>
      <c r="M11" s="72">
        <v>357.1</v>
      </c>
      <c r="N11" s="72">
        <v>31800</v>
      </c>
      <c r="O11" s="72">
        <v>26374.3325</v>
      </c>
      <c r="P11" s="72">
        <v>1918.001</v>
      </c>
      <c r="Q11" s="72">
        <v>357.1</v>
      </c>
      <c r="R11" s="72">
        <v>800</v>
      </c>
      <c r="S11" s="72">
        <v>400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4900</v>
      </c>
      <c r="AE11" s="72">
        <v>2009.4835</v>
      </c>
      <c r="AF11" s="72">
        <v>55089</v>
      </c>
      <c r="AG11" s="72">
        <v>12670.960999999999</v>
      </c>
      <c r="AH11" s="72"/>
      <c r="AI11" s="72"/>
      <c r="AJ11" s="72"/>
      <c r="AK11" s="72"/>
      <c r="AL11" s="72">
        <v>4900</v>
      </c>
      <c r="AM11" s="72">
        <v>2009.4835</v>
      </c>
      <c r="AN11" s="72">
        <v>0</v>
      </c>
      <c r="AO11" s="72">
        <v>0</v>
      </c>
      <c r="AP11" s="72">
        <v>0</v>
      </c>
      <c r="AQ11" s="72">
        <v>0</v>
      </c>
      <c r="AR11" s="72">
        <v>40398</v>
      </c>
      <c r="AS11" s="72">
        <v>13911.08</v>
      </c>
      <c r="AT11" s="72">
        <v>0</v>
      </c>
      <c r="AU11" s="72">
        <v>0</v>
      </c>
      <c r="AV11" s="72">
        <v>14691</v>
      </c>
      <c r="AW11" s="72">
        <v>5560.6760000000004</v>
      </c>
      <c r="AX11" s="72">
        <v>0</v>
      </c>
      <c r="AY11" s="72">
        <v>0</v>
      </c>
      <c r="AZ11" s="72">
        <v>0</v>
      </c>
      <c r="BA11" s="72">
        <v>-6800.7950000000001</v>
      </c>
      <c r="BB11" s="72">
        <v>1300</v>
      </c>
      <c r="BC11" s="72">
        <v>1185</v>
      </c>
      <c r="BD11" s="72">
        <v>0</v>
      </c>
      <c r="BE11" s="72">
        <v>0</v>
      </c>
      <c r="BF11" s="72">
        <v>1300</v>
      </c>
      <c r="BG11" s="72">
        <v>1185</v>
      </c>
      <c r="BH11" s="72">
        <v>0</v>
      </c>
      <c r="BI11" s="72">
        <v>0</v>
      </c>
      <c r="BJ11" s="72">
        <v>0</v>
      </c>
      <c r="BK11" s="72">
        <v>0</v>
      </c>
      <c r="BL11" s="72">
        <v>0</v>
      </c>
      <c r="BM11" s="72">
        <v>0</v>
      </c>
      <c r="BN11" s="72">
        <v>1200</v>
      </c>
      <c r="BO11" s="72">
        <v>399.99400000000003</v>
      </c>
      <c r="BP11" s="72">
        <v>0</v>
      </c>
      <c r="BQ11" s="72">
        <v>0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2">
        <v>0</v>
      </c>
      <c r="CA11" s="72">
        <v>0</v>
      </c>
      <c r="CB11" s="72">
        <v>0</v>
      </c>
      <c r="CC11" s="72">
        <v>0</v>
      </c>
      <c r="CD11" s="72">
        <v>1200</v>
      </c>
      <c r="CE11" s="72">
        <v>399.99400000000003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0</v>
      </c>
      <c r="CM11" s="72">
        <v>0</v>
      </c>
      <c r="CN11" s="72">
        <v>0</v>
      </c>
      <c r="CO11" s="72">
        <v>0</v>
      </c>
      <c r="CP11" s="72">
        <v>4270</v>
      </c>
      <c r="CQ11" s="72">
        <v>2958.3971999999999</v>
      </c>
      <c r="CR11" s="72">
        <v>0</v>
      </c>
      <c r="CS11" s="72">
        <v>0</v>
      </c>
      <c r="CT11" s="72">
        <v>4120</v>
      </c>
      <c r="CU11" s="72">
        <v>2958.3971999999999</v>
      </c>
      <c r="CV11" s="72">
        <v>0</v>
      </c>
      <c r="CW11" s="72">
        <v>0</v>
      </c>
      <c r="CX11" s="72">
        <v>3570</v>
      </c>
      <c r="CY11" s="72">
        <v>2783.3971999999999</v>
      </c>
      <c r="CZ11" s="72">
        <v>0</v>
      </c>
      <c r="DA11" s="72">
        <v>0</v>
      </c>
      <c r="DB11" s="72">
        <v>11000</v>
      </c>
      <c r="DC11" s="72">
        <v>7062.4058999999997</v>
      </c>
      <c r="DD11" s="72">
        <v>0</v>
      </c>
      <c r="DE11" s="72">
        <v>0</v>
      </c>
      <c r="DF11" s="72">
        <v>11000</v>
      </c>
      <c r="DG11" s="72">
        <v>7062.4058999999997</v>
      </c>
      <c r="DH11" s="72">
        <v>0</v>
      </c>
      <c r="DI11" s="72">
        <v>0</v>
      </c>
      <c r="DJ11" s="72">
        <v>950</v>
      </c>
      <c r="DK11" s="72">
        <v>100</v>
      </c>
      <c r="DL11" s="72">
        <v>0</v>
      </c>
      <c r="DM11" s="72">
        <v>0</v>
      </c>
      <c r="DN11" s="72">
        <v>3884.623</v>
      </c>
      <c r="DO11" s="72">
        <v>0</v>
      </c>
      <c r="DP11" s="72">
        <v>13606.1</v>
      </c>
      <c r="DQ11" s="72">
        <v>1405</v>
      </c>
      <c r="DR11" s="72">
        <v>0</v>
      </c>
      <c r="DS11" s="72">
        <v>0</v>
      </c>
      <c r="DT11" s="72">
        <v>9721.4770000000008</v>
      </c>
      <c r="DU11" s="72">
        <v>1405</v>
      </c>
      <c r="DY11" s="58"/>
      <c r="DZ11" s="58"/>
      <c r="EA11" s="58"/>
      <c r="EB11" s="58"/>
    </row>
    <row r="12" spans="1:132" ht="14.25" customHeight="1">
      <c r="B12" s="55">
        <v>3</v>
      </c>
      <c r="C12" s="56" t="s">
        <v>98</v>
      </c>
      <c r="D12" s="71">
        <f t="shared" si="95"/>
        <v>81009.908299999996</v>
      </c>
      <c r="E12" s="71">
        <f t="shared" si="95"/>
        <v>43150.025699999998</v>
      </c>
      <c r="F12" s="13">
        <f t="shared" si="96"/>
        <v>63896.4</v>
      </c>
      <c r="G12" s="13">
        <f t="shared" si="96"/>
        <v>37697.166700000002</v>
      </c>
      <c r="H12" s="13">
        <f t="shared" si="96"/>
        <v>28305.494299999998</v>
      </c>
      <c r="I12" s="13">
        <f t="shared" si="96"/>
        <v>5452.8589999999995</v>
      </c>
      <c r="J12" s="72">
        <v>37710.300000000003</v>
      </c>
      <c r="K12" s="72">
        <v>31529.1721</v>
      </c>
      <c r="L12" s="72">
        <v>1446.6652999999999</v>
      </c>
      <c r="M12" s="72">
        <v>565</v>
      </c>
      <c r="N12" s="72">
        <v>35920.300000000003</v>
      </c>
      <c r="O12" s="72">
        <v>30288.1721</v>
      </c>
      <c r="P12" s="72">
        <v>1046.6652999999999</v>
      </c>
      <c r="Q12" s="72">
        <v>350</v>
      </c>
      <c r="R12" s="72">
        <v>1430</v>
      </c>
      <c r="S12" s="72">
        <v>881</v>
      </c>
      <c r="T12" s="72">
        <v>400</v>
      </c>
      <c r="U12" s="72">
        <v>215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1794</v>
      </c>
      <c r="AE12" s="72">
        <v>1184.4480000000001</v>
      </c>
      <c r="AF12" s="72">
        <v>11700</v>
      </c>
      <c r="AG12" s="72">
        <v>-6972.7</v>
      </c>
      <c r="AH12" s="72"/>
      <c r="AI12" s="72"/>
      <c r="AJ12" s="72"/>
      <c r="AK12" s="72"/>
      <c r="AL12" s="72">
        <v>744</v>
      </c>
      <c r="AM12" s="72">
        <v>684.44799999999998</v>
      </c>
      <c r="AN12" s="72">
        <v>0</v>
      </c>
      <c r="AO12" s="72">
        <v>0</v>
      </c>
      <c r="AP12" s="72">
        <v>0</v>
      </c>
      <c r="AQ12" s="72">
        <v>0</v>
      </c>
      <c r="AR12" s="72">
        <v>0</v>
      </c>
      <c r="AS12" s="72">
        <v>0</v>
      </c>
      <c r="AT12" s="72">
        <v>1050</v>
      </c>
      <c r="AU12" s="72">
        <v>500</v>
      </c>
      <c r="AV12" s="72">
        <v>11700</v>
      </c>
      <c r="AW12" s="72">
        <v>2322</v>
      </c>
      <c r="AX12" s="72">
        <v>0</v>
      </c>
      <c r="AY12" s="72">
        <v>0</v>
      </c>
      <c r="AZ12" s="72">
        <v>0</v>
      </c>
      <c r="BA12" s="72">
        <v>-9294.7000000000007</v>
      </c>
      <c r="BB12" s="72">
        <v>2560</v>
      </c>
      <c r="BC12" s="72">
        <v>2146</v>
      </c>
      <c r="BD12" s="72">
        <v>15158.829</v>
      </c>
      <c r="BE12" s="72">
        <v>11860.558999999999</v>
      </c>
      <c r="BF12" s="72">
        <v>2560</v>
      </c>
      <c r="BG12" s="72">
        <v>2146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3310</v>
      </c>
      <c r="BO12" s="72">
        <v>1967.5465999999999</v>
      </c>
      <c r="BP12" s="72">
        <v>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0</v>
      </c>
      <c r="CC12" s="72">
        <v>0</v>
      </c>
      <c r="CD12" s="72">
        <v>3310</v>
      </c>
      <c r="CE12" s="72">
        <v>1967.5465999999999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730</v>
      </c>
      <c r="CQ12" s="72">
        <v>270</v>
      </c>
      <c r="CR12" s="72">
        <v>0</v>
      </c>
      <c r="CS12" s="72">
        <v>0</v>
      </c>
      <c r="CT12" s="72">
        <v>380</v>
      </c>
      <c r="CU12" s="72">
        <v>270</v>
      </c>
      <c r="CV12" s="72">
        <v>0</v>
      </c>
      <c r="CW12" s="72">
        <v>0</v>
      </c>
      <c r="CX12" s="72">
        <v>0</v>
      </c>
      <c r="CY12" s="72">
        <v>0</v>
      </c>
      <c r="CZ12" s="72">
        <v>0</v>
      </c>
      <c r="DA12" s="72">
        <v>0</v>
      </c>
      <c r="DB12" s="72">
        <v>400</v>
      </c>
      <c r="DC12" s="72">
        <v>0</v>
      </c>
      <c r="DD12" s="72">
        <v>0</v>
      </c>
      <c r="DE12" s="72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1200</v>
      </c>
      <c r="DK12" s="72">
        <v>600</v>
      </c>
      <c r="DL12" s="72">
        <v>0</v>
      </c>
      <c r="DM12" s="72">
        <v>0</v>
      </c>
      <c r="DN12" s="72">
        <v>5000.1139999999996</v>
      </c>
      <c r="DO12" s="72">
        <v>0</v>
      </c>
      <c r="DP12" s="72">
        <v>16192.1</v>
      </c>
      <c r="DQ12" s="72">
        <v>0</v>
      </c>
      <c r="DR12" s="72">
        <v>0</v>
      </c>
      <c r="DS12" s="72">
        <v>0</v>
      </c>
      <c r="DT12" s="72">
        <v>11191.986000000001</v>
      </c>
      <c r="DU12" s="72">
        <v>0</v>
      </c>
      <c r="DY12" s="58"/>
      <c r="DZ12" s="58"/>
      <c r="EA12" s="58"/>
      <c r="EB12" s="58"/>
    </row>
    <row r="13" spans="1:132" ht="14.25" customHeight="1">
      <c r="B13" s="55">
        <v>4</v>
      </c>
      <c r="C13" s="56" t="s">
        <v>99</v>
      </c>
      <c r="D13" s="71">
        <f t="shared" si="95"/>
        <v>870008.01170000003</v>
      </c>
      <c r="E13" s="71">
        <f t="shared" si="95"/>
        <v>596484.64470000006</v>
      </c>
      <c r="F13" s="13">
        <f t="shared" si="96"/>
        <v>706185.98400000005</v>
      </c>
      <c r="G13" s="13">
        <f t="shared" si="96"/>
        <v>502029.53169999999</v>
      </c>
      <c r="H13" s="13">
        <f t="shared" si="96"/>
        <v>316608.20169999998</v>
      </c>
      <c r="I13" s="13">
        <f t="shared" si="96"/>
        <v>94455.113000000012</v>
      </c>
      <c r="J13" s="72">
        <v>291302.826</v>
      </c>
      <c r="K13" s="72">
        <v>261419.6097</v>
      </c>
      <c r="L13" s="72">
        <v>12607.8</v>
      </c>
      <c r="M13" s="72">
        <v>10002.029</v>
      </c>
      <c r="N13" s="72">
        <v>250974.826</v>
      </c>
      <c r="O13" s="72">
        <v>229730.4167</v>
      </c>
      <c r="P13" s="72">
        <v>5047.7</v>
      </c>
      <c r="Q13" s="72">
        <v>2787</v>
      </c>
      <c r="R13" s="72">
        <v>39500</v>
      </c>
      <c r="S13" s="72">
        <v>30861.192999999999</v>
      </c>
      <c r="T13" s="72">
        <v>7560.1</v>
      </c>
      <c r="U13" s="72">
        <v>7215.0290000000005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10069.591</v>
      </c>
      <c r="AE13" s="72">
        <v>8299.6309999999994</v>
      </c>
      <c r="AF13" s="72">
        <v>149892.70000000001</v>
      </c>
      <c r="AG13" s="72">
        <v>48478.923999999999</v>
      </c>
      <c r="AH13" s="72"/>
      <c r="AI13" s="72"/>
      <c r="AJ13" s="72"/>
      <c r="AK13" s="72"/>
      <c r="AL13" s="72">
        <v>5689.5910000000003</v>
      </c>
      <c r="AM13" s="72">
        <v>5530.5839999999998</v>
      </c>
      <c r="AN13" s="72">
        <v>2968</v>
      </c>
      <c r="AO13" s="72">
        <v>1768</v>
      </c>
      <c r="AP13" s="72">
        <v>0</v>
      </c>
      <c r="AQ13" s="72">
        <v>0</v>
      </c>
      <c r="AR13" s="72">
        <v>54248.800000000003</v>
      </c>
      <c r="AS13" s="72">
        <v>1777.78</v>
      </c>
      <c r="AT13" s="72">
        <v>4380</v>
      </c>
      <c r="AU13" s="72">
        <v>2769.047</v>
      </c>
      <c r="AV13" s="72">
        <v>122675.9</v>
      </c>
      <c r="AW13" s="72">
        <v>91869.66</v>
      </c>
      <c r="AX13" s="72">
        <v>0</v>
      </c>
      <c r="AY13" s="72">
        <v>0</v>
      </c>
      <c r="AZ13" s="72">
        <v>-30000</v>
      </c>
      <c r="BA13" s="72">
        <v>-46936.516000000003</v>
      </c>
      <c r="BB13" s="72">
        <v>98870.5</v>
      </c>
      <c r="BC13" s="72">
        <v>97821.024999999994</v>
      </c>
      <c r="BD13" s="72">
        <v>0</v>
      </c>
      <c r="BE13" s="72">
        <v>0</v>
      </c>
      <c r="BF13" s="72">
        <v>98870.5</v>
      </c>
      <c r="BG13" s="72">
        <v>97821.024999999994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1893</v>
      </c>
      <c r="BO13" s="72">
        <v>1277.2</v>
      </c>
      <c r="BP13" s="72">
        <v>95742.9</v>
      </c>
      <c r="BQ13" s="72">
        <v>9660</v>
      </c>
      <c r="BR13" s="72">
        <v>0</v>
      </c>
      <c r="BS13" s="72">
        <v>0</v>
      </c>
      <c r="BT13" s="72">
        <v>0</v>
      </c>
      <c r="BU13" s="72">
        <v>0</v>
      </c>
      <c r="BV13" s="72">
        <v>500</v>
      </c>
      <c r="BW13" s="72">
        <v>0</v>
      </c>
      <c r="BX13" s="72">
        <v>0</v>
      </c>
      <c r="BY13" s="72">
        <v>0</v>
      </c>
      <c r="BZ13" s="72">
        <v>253</v>
      </c>
      <c r="CA13" s="72">
        <v>137.19999999999999</v>
      </c>
      <c r="CB13" s="72">
        <v>28953.4</v>
      </c>
      <c r="CC13" s="72">
        <v>9480</v>
      </c>
      <c r="CD13" s="72">
        <v>1140</v>
      </c>
      <c r="CE13" s="72">
        <v>1140</v>
      </c>
      <c r="CF13" s="72">
        <v>62519.5</v>
      </c>
      <c r="CG13" s="72">
        <v>180</v>
      </c>
      <c r="CH13" s="72">
        <v>0</v>
      </c>
      <c r="CI13" s="72">
        <v>0</v>
      </c>
      <c r="CJ13" s="72">
        <v>0</v>
      </c>
      <c r="CK13" s="72">
        <v>0</v>
      </c>
      <c r="CL13" s="72">
        <v>250</v>
      </c>
      <c r="CM13" s="72">
        <v>0</v>
      </c>
      <c r="CN13" s="72">
        <v>0</v>
      </c>
      <c r="CO13" s="72">
        <v>0</v>
      </c>
      <c r="CP13" s="72">
        <v>67567</v>
      </c>
      <c r="CQ13" s="72">
        <v>61037.760000000002</v>
      </c>
      <c r="CR13" s="72">
        <v>0</v>
      </c>
      <c r="CS13" s="72">
        <v>0</v>
      </c>
      <c r="CT13" s="72">
        <v>60727</v>
      </c>
      <c r="CU13" s="72">
        <v>55697.760000000002</v>
      </c>
      <c r="CV13" s="72">
        <v>0</v>
      </c>
      <c r="CW13" s="72">
        <v>0</v>
      </c>
      <c r="CX13" s="72">
        <v>51582</v>
      </c>
      <c r="CY13" s="72">
        <v>50809.16</v>
      </c>
      <c r="CZ13" s="72">
        <v>0</v>
      </c>
      <c r="DA13" s="72">
        <v>0</v>
      </c>
      <c r="DB13" s="72">
        <v>79946.892999999996</v>
      </c>
      <c r="DC13" s="72">
        <v>69914.305999999997</v>
      </c>
      <c r="DD13" s="72">
        <v>58364.801700000004</v>
      </c>
      <c r="DE13" s="72">
        <v>26314.16</v>
      </c>
      <c r="DF13" s="72">
        <v>77946.892999999996</v>
      </c>
      <c r="DG13" s="72">
        <v>68623.505999999994</v>
      </c>
      <c r="DH13" s="72">
        <v>58364.801700000004</v>
      </c>
      <c r="DI13" s="72">
        <v>26314.16</v>
      </c>
      <c r="DJ13" s="72">
        <v>3500</v>
      </c>
      <c r="DK13" s="72">
        <v>2260</v>
      </c>
      <c r="DL13" s="72">
        <v>0</v>
      </c>
      <c r="DM13" s="72">
        <v>0</v>
      </c>
      <c r="DN13" s="72">
        <v>0</v>
      </c>
      <c r="DO13" s="72">
        <v>0</v>
      </c>
      <c r="DP13" s="72">
        <v>152786.174</v>
      </c>
      <c r="DQ13" s="72">
        <v>0</v>
      </c>
      <c r="DR13" s="72">
        <v>0</v>
      </c>
      <c r="DS13" s="72">
        <v>0</v>
      </c>
      <c r="DT13" s="72">
        <v>152786.174</v>
      </c>
      <c r="DU13" s="72">
        <v>0</v>
      </c>
      <c r="DY13" s="58"/>
      <c r="DZ13" s="58"/>
      <c r="EA13" s="58"/>
      <c r="EB13" s="58"/>
    </row>
    <row r="14" spans="1:132" ht="14.25" customHeight="1">
      <c r="B14" s="55">
        <v>5</v>
      </c>
      <c r="C14" s="56" t="s">
        <v>100</v>
      </c>
      <c r="D14" s="71">
        <f t="shared" si="95"/>
        <v>3038165.8389999997</v>
      </c>
      <c r="E14" s="71">
        <f t="shared" si="95"/>
        <v>1808593.7089999998</v>
      </c>
      <c r="F14" s="13">
        <f t="shared" si="96"/>
        <v>2143850.6549999998</v>
      </c>
      <c r="G14" s="13">
        <f t="shared" si="96"/>
        <v>1567480.3558999998</v>
      </c>
      <c r="H14" s="13">
        <f t="shared" si="96"/>
        <v>1366315.1839999999</v>
      </c>
      <c r="I14" s="13">
        <f t="shared" si="96"/>
        <v>713113.35310000007</v>
      </c>
      <c r="J14" s="72">
        <v>650850.005</v>
      </c>
      <c r="K14" s="72">
        <v>433372.97710000002</v>
      </c>
      <c r="L14" s="72">
        <v>225831.71</v>
      </c>
      <c r="M14" s="72">
        <v>119448.1278</v>
      </c>
      <c r="N14" s="72">
        <v>542200.005</v>
      </c>
      <c r="O14" s="72">
        <v>400775.53909999999</v>
      </c>
      <c r="P14" s="72">
        <v>29100</v>
      </c>
      <c r="Q14" s="72">
        <v>22770.011999999999</v>
      </c>
      <c r="R14" s="72">
        <v>82573</v>
      </c>
      <c r="S14" s="72">
        <v>14222.986999999999</v>
      </c>
      <c r="T14" s="72">
        <v>196731.71</v>
      </c>
      <c r="U14" s="72">
        <v>96678.1158</v>
      </c>
      <c r="V14" s="72">
        <v>0</v>
      </c>
      <c r="W14" s="72">
        <v>0</v>
      </c>
      <c r="X14" s="72">
        <v>2000</v>
      </c>
      <c r="Y14" s="72">
        <v>870</v>
      </c>
      <c r="Z14" s="72">
        <v>0</v>
      </c>
      <c r="AA14" s="72">
        <v>0</v>
      </c>
      <c r="AB14" s="72">
        <v>0</v>
      </c>
      <c r="AC14" s="72">
        <v>0</v>
      </c>
      <c r="AD14" s="72">
        <v>117384.73299999999</v>
      </c>
      <c r="AE14" s="72">
        <v>55185.512199999997</v>
      </c>
      <c r="AF14" s="72">
        <v>675062.43700000003</v>
      </c>
      <c r="AG14" s="72">
        <v>410265.09299999999</v>
      </c>
      <c r="AH14" s="72"/>
      <c r="AI14" s="72"/>
      <c r="AJ14" s="72"/>
      <c r="AK14" s="72"/>
      <c r="AL14" s="72">
        <v>31944.733</v>
      </c>
      <c r="AM14" s="72">
        <v>24864.733</v>
      </c>
      <c r="AN14" s="72">
        <v>132459</v>
      </c>
      <c r="AO14" s="72">
        <v>121553.6442</v>
      </c>
      <c r="AP14" s="72">
        <v>1440</v>
      </c>
      <c r="AQ14" s="72">
        <v>247.23500000000001</v>
      </c>
      <c r="AR14" s="72">
        <v>100261.072</v>
      </c>
      <c r="AS14" s="72">
        <v>82846.214999999997</v>
      </c>
      <c r="AT14" s="72">
        <v>84000</v>
      </c>
      <c r="AU14" s="72">
        <v>30073.5442</v>
      </c>
      <c r="AV14" s="72">
        <v>505584.4</v>
      </c>
      <c r="AW14" s="72">
        <v>284811.4656</v>
      </c>
      <c r="AX14" s="72">
        <v>0</v>
      </c>
      <c r="AY14" s="72">
        <v>0</v>
      </c>
      <c r="AZ14" s="72">
        <v>-63242.035000000003</v>
      </c>
      <c r="BA14" s="72">
        <v>-78946.231799999994</v>
      </c>
      <c r="BB14" s="72">
        <v>85800</v>
      </c>
      <c r="BC14" s="72">
        <v>45615.2961</v>
      </c>
      <c r="BD14" s="72">
        <v>36850</v>
      </c>
      <c r="BE14" s="72">
        <v>29637.516299999999</v>
      </c>
      <c r="BF14" s="72">
        <v>64100</v>
      </c>
      <c r="BG14" s="72">
        <v>43328.986100000002</v>
      </c>
      <c r="BH14" s="72">
        <v>0</v>
      </c>
      <c r="BI14" s="72">
        <v>0</v>
      </c>
      <c r="BJ14" s="72">
        <v>19200</v>
      </c>
      <c r="BK14" s="72">
        <v>2286.31</v>
      </c>
      <c r="BL14" s="72">
        <v>36850</v>
      </c>
      <c r="BM14" s="72">
        <v>29637.516299999999</v>
      </c>
      <c r="BN14" s="72">
        <v>283588</v>
      </c>
      <c r="BO14" s="72">
        <v>185436.9111</v>
      </c>
      <c r="BP14" s="72">
        <v>139143.31899999999</v>
      </c>
      <c r="BQ14" s="72">
        <v>85991.581000000006</v>
      </c>
      <c r="BR14" s="72">
        <v>0</v>
      </c>
      <c r="BS14" s="72">
        <v>0</v>
      </c>
      <c r="BT14" s="72">
        <v>2943</v>
      </c>
      <c r="BU14" s="72">
        <v>2160</v>
      </c>
      <c r="BV14" s="72">
        <v>0</v>
      </c>
      <c r="BW14" s="72">
        <v>0</v>
      </c>
      <c r="BX14" s="72">
        <v>0</v>
      </c>
      <c r="BY14" s="72">
        <v>0</v>
      </c>
      <c r="BZ14" s="72">
        <v>26421</v>
      </c>
      <c r="CA14" s="72">
        <v>12657.9678</v>
      </c>
      <c r="CB14" s="72">
        <v>78114</v>
      </c>
      <c r="CC14" s="72">
        <v>37756.974999999999</v>
      </c>
      <c r="CD14" s="72">
        <v>81455</v>
      </c>
      <c r="CE14" s="72">
        <v>58572.729299999999</v>
      </c>
      <c r="CF14" s="72">
        <v>58086.319000000003</v>
      </c>
      <c r="CG14" s="72">
        <v>46074.606</v>
      </c>
      <c r="CH14" s="72">
        <v>175712</v>
      </c>
      <c r="CI14" s="72">
        <v>114206.21400000001</v>
      </c>
      <c r="CJ14" s="72">
        <v>0</v>
      </c>
      <c r="CK14" s="72">
        <v>0</v>
      </c>
      <c r="CL14" s="72">
        <v>0</v>
      </c>
      <c r="CM14" s="72">
        <v>0</v>
      </c>
      <c r="CN14" s="72">
        <v>2000</v>
      </c>
      <c r="CO14" s="72">
        <v>0</v>
      </c>
      <c r="CP14" s="72">
        <v>109553.9</v>
      </c>
      <c r="CQ14" s="72">
        <v>85953.921400000007</v>
      </c>
      <c r="CR14" s="72">
        <v>284727.71799999999</v>
      </c>
      <c r="CS14" s="72">
        <v>66901.035000000003</v>
      </c>
      <c r="CT14" s="72">
        <v>97653.9</v>
      </c>
      <c r="CU14" s="72">
        <v>82200.241399999999</v>
      </c>
      <c r="CV14" s="72">
        <v>101002.318</v>
      </c>
      <c r="CW14" s="72">
        <v>40810.303999999996</v>
      </c>
      <c r="CX14" s="72">
        <v>43993.8</v>
      </c>
      <c r="CY14" s="72">
        <v>39411.906999999999</v>
      </c>
      <c r="CZ14" s="72">
        <v>75798.317999999999</v>
      </c>
      <c r="DA14" s="72">
        <v>33339.303999999996</v>
      </c>
      <c r="DB14" s="72">
        <v>404306.91700000002</v>
      </c>
      <c r="DC14" s="72">
        <v>285709.071</v>
      </c>
      <c r="DD14" s="72">
        <v>700</v>
      </c>
      <c r="DE14" s="72">
        <v>0</v>
      </c>
      <c r="DF14" s="72">
        <v>302364.52899999998</v>
      </c>
      <c r="DG14" s="72">
        <v>197084.546</v>
      </c>
      <c r="DH14" s="72">
        <v>700</v>
      </c>
      <c r="DI14" s="72">
        <v>0</v>
      </c>
      <c r="DJ14" s="72">
        <v>20367.099999999999</v>
      </c>
      <c r="DK14" s="72">
        <v>4206.6670000000004</v>
      </c>
      <c r="DL14" s="72">
        <v>0</v>
      </c>
      <c r="DM14" s="72">
        <v>0</v>
      </c>
      <c r="DN14" s="72">
        <v>0</v>
      </c>
      <c r="DO14" s="72">
        <v>0</v>
      </c>
      <c r="DP14" s="72">
        <v>472000</v>
      </c>
      <c r="DQ14" s="72">
        <v>472000</v>
      </c>
      <c r="DR14" s="72">
        <v>0</v>
      </c>
      <c r="DS14" s="72">
        <v>0</v>
      </c>
      <c r="DT14" s="72">
        <v>472000</v>
      </c>
      <c r="DU14" s="72">
        <v>472000</v>
      </c>
      <c r="DY14" s="58"/>
      <c r="DZ14" s="58"/>
      <c r="EA14" s="58"/>
      <c r="EB14" s="58"/>
    </row>
    <row r="15" spans="1:132" ht="14.25" customHeight="1">
      <c r="B15" s="55">
        <v>6</v>
      </c>
      <c r="C15" s="56" t="s">
        <v>101</v>
      </c>
      <c r="D15" s="71">
        <f t="shared" si="95"/>
        <v>3331490.1070999997</v>
      </c>
      <c r="E15" s="71">
        <f t="shared" si="95"/>
        <v>1583804.5629</v>
      </c>
      <c r="F15" s="13">
        <f t="shared" si="96"/>
        <v>1721020.6229999999</v>
      </c>
      <c r="G15" s="13">
        <f t="shared" si="96"/>
        <v>949909.27130000002</v>
      </c>
      <c r="H15" s="13">
        <f t="shared" si="96"/>
        <v>1610469.4841</v>
      </c>
      <c r="I15" s="13">
        <f t="shared" si="96"/>
        <v>633895.2916</v>
      </c>
      <c r="J15" s="72">
        <v>443599</v>
      </c>
      <c r="K15" s="72">
        <v>345017.89350000001</v>
      </c>
      <c r="L15" s="72">
        <v>376995.4841</v>
      </c>
      <c r="M15" s="72">
        <v>136429.03779999999</v>
      </c>
      <c r="N15" s="72">
        <v>393100</v>
      </c>
      <c r="O15" s="72">
        <v>327754.73749999999</v>
      </c>
      <c r="P15" s="72">
        <v>9200</v>
      </c>
      <c r="Q15" s="72">
        <v>1051.5</v>
      </c>
      <c r="R15" s="72">
        <v>1000</v>
      </c>
      <c r="S15" s="72">
        <v>699</v>
      </c>
      <c r="T15" s="72">
        <v>321795.4841</v>
      </c>
      <c r="U15" s="72">
        <v>95261.237800000003</v>
      </c>
      <c r="V15" s="72">
        <v>8000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95329.722999999998</v>
      </c>
      <c r="AE15" s="72">
        <v>94237.972899999993</v>
      </c>
      <c r="AF15" s="72">
        <v>436758</v>
      </c>
      <c r="AG15" s="72">
        <v>206308.804</v>
      </c>
      <c r="AH15" s="72"/>
      <c r="AI15" s="72"/>
      <c r="AJ15" s="72"/>
      <c r="AK15" s="72"/>
      <c r="AL15" s="72">
        <v>74757.722999999998</v>
      </c>
      <c r="AM15" s="72">
        <v>74285.153000000006</v>
      </c>
      <c r="AN15" s="72">
        <v>46750</v>
      </c>
      <c r="AO15" s="72">
        <v>0</v>
      </c>
      <c r="AP15" s="72">
        <v>0</v>
      </c>
      <c r="AQ15" s="72">
        <v>0</v>
      </c>
      <c r="AR15" s="72">
        <v>0</v>
      </c>
      <c r="AS15" s="72">
        <v>0</v>
      </c>
      <c r="AT15" s="72">
        <v>20572</v>
      </c>
      <c r="AU15" s="72">
        <v>19952.819899999999</v>
      </c>
      <c r="AV15" s="72">
        <v>410008</v>
      </c>
      <c r="AW15" s="72">
        <v>224558.37100000001</v>
      </c>
      <c r="AX15" s="72">
        <v>0</v>
      </c>
      <c r="AY15" s="72">
        <v>0</v>
      </c>
      <c r="AZ15" s="72">
        <v>-20000</v>
      </c>
      <c r="BA15" s="72">
        <v>-18249.566999999999</v>
      </c>
      <c r="BB15" s="72">
        <v>152500</v>
      </c>
      <c r="BC15" s="72">
        <v>115644.2</v>
      </c>
      <c r="BD15" s="72">
        <v>44530</v>
      </c>
      <c r="BE15" s="72">
        <v>8289</v>
      </c>
      <c r="BF15" s="72">
        <v>130000</v>
      </c>
      <c r="BG15" s="72">
        <v>114700</v>
      </c>
      <c r="BH15" s="72">
        <v>0</v>
      </c>
      <c r="BI15" s="72">
        <v>0</v>
      </c>
      <c r="BJ15" s="72">
        <v>17500</v>
      </c>
      <c r="BK15" s="72">
        <v>944.2</v>
      </c>
      <c r="BL15" s="72">
        <v>21530</v>
      </c>
      <c r="BM15" s="72">
        <v>8289</v>
      </c>
      <c r="BN15" s="72">
        <v>403723</v>
      </c>
      <c r="BO15" s="72">
        <v>133359.6329</v>
      </c>
      <c r="BP15" s="72">
        <v>645936</v>
      </c>
      <c r="BQ15" s="72">
        <v>273050.36499999999</v>
      </c>
      <c r="BR15" s="72">
        <v>249223</v>
      </c>
      <c r="BS15" s="72">
        <v>2967.4225000000001</v>
      </c>
      <c r="BT15" s="72">
        <v>169769</v>
      </c>
      <c r="BU15" s="72">
        <v>64472.341</v>
      </c>
      <c r="BV15" s="72">
        <v>0</v>
      </c>
      <c r="BW15" s="72">
        <v>0</v>
      </c>
      <c r="BX15" s="72">
        <v>0</v>
      </c>
      <c r="BY15" s="72">
        <v>0</v>
      </c>
      <c r="BZ15" s="72">
        <v>11500</v>
      </c>
      <c r="CA15" s="72">
        <v>6210.5</v>
      </c>
      <c r="CB15" s="72">
        <v>202165</v>
      </c>
      <c r="CC15" s="72">
        <v>106346.641</v>
      </c>
      <c r="CD15" s="72">
        <v>42000</v>
      </c>
      <c r="CE15" s="72">
        <v>23181.7104</v>
      </c>
      <c r="CF15" s="72">
        <v>274002</v>
      </c>
      <c r="CG15" s="72">
        <v>102231.383</v>
      </c>
      <c r="CH15" s="72">
        <v>101000</v>
      </c>
      <c r="CI15" s="72">
        <v>101000</v>
      </c>
      <c r="CJ15" s="72">
        <v>0</v>
      </c>
      <c r="CK15" s="72">
        <v>0</v>
      </c>
      <c r="CL15" s="72">
        <v>0</v>
      </c>
      <c r="CM15" s="72">
        <v>0</v>
      </c>
      <c r="CN15" s="72">
        <v>0</v>
      </c>
      <c r="CO15" s="72">
        <v>0</v>
      </c>
      <c r="CP15" s="72">
        <v>78526</v>
      </c>
      <c r="CQ15" s="72">
        <v>69627.915500000003</v>
      </c>
      <c r="CR15" s="72">
        <v>95900</v>
      </c>
      <c r="CS15" s="72">
        <v>0</v>
      </c>
      <c r="CT15" s="72">
        <v>73535</v>
      </c>
      <c r="CU15" s="72">
        <v>66470.6155</v>
      </c>
      <c r="CV15" s="72">
        <v>0</v>
      </c>
      <c r="CW15" s="72">
        <v>0</v>
      </c>
      <c r="CX15" s="72">
        <v>41000</v>
      </c>
      <c r="CY15" s="72">
        <v>41000</v>
      </c>
      <c r="CZ15" s="72">
        <v>0</v>
      </c>
      <c r="DA15" s="72">
        <v>0</v>
      </c>
      <c r="DB15" s="72">
        <v>202842.9</v>
      </c>
      <c r="DC15" s="72">
        <v>188446.65650000001</v>
      </c>
      <c r="DD15" s="72">
        <v>10350</v>
      </c>
      <c r="DE15" s="72">
        <v>9818.0848000000005</v>
      </c>
      <c r="DF15" s="72">
        <v>137762.9</v>
      </c>
      <c r="DG15" s="72">
        <v>125758.189</v>
      </c>
      <c r="DH15" s="72">
        <v>8700</v>
      </c>
      <c r="DI15" s="72">
        <v>8170.4848000000002</v>
      </c>
      <c r="DJ15" s="72">
        <v>8500</v>
      </c>
      <c r="DK15" s="72">
        <v>3575</v>
      </c>
      <c r="DL15" s="72">
        <v>0</v>
      </c>
      <c r="DM15" s="72">
        <v>0</v>
      </c>
      <c r="DN15" s="72">
        <v>328000</v>
      </c>
      <c r="DO15" s="72">
        <v>0</v>
      </c>
      <c r="DP15" s="72">
        <v>328000</v>
      </c>
      <c r="DQ15" s="72">
        <v>0</v>
      </c>
      <c r="DR15" s="72">
        <v>0</v>
      </c>
      <c r="DS15" s="72">
        <v>0</v>
      </c>
      <c r="DT15" s="72">
        <v>0</v>
      </c>
      <c r="DU15" s="72">
        <v>0</v>
      </c>
      <c r="DY15" s="58"/>
      <c r="DZ15" s="58"/>
      <c r="EA15" s="58"/>
      <c r="EB15" s="58"/>
    </row>
    <row r="16" spans="1:132" ht="14.25" customHeight="1">
      <c r="B16" s="55">
        <v>7</v>
      </c>
      <c r="C16" s="56" t="s">
        <v>102</v>
      </c>
      <c r="D16" s="71">
        <f t="shared" si="95"/>
        <v>5031147.9879999999</v>
      </c>
      <c r="E16" s="71">
        <f t="shared" si="95"/>
        <v>3294620.1419000002</v>
      </c>
      <c r="F16" s="13">
        <f t="shared" si="96"/>
        <v>2489553.048</v>
      </c>
      <c r="G16" s="13">
        <f t="shared" si="96"/>
        <v>2149270.3695999999</v>
      </c>
      <c r="H16" s="13">
        <f t="shared" si="96"/>
        <v>3017923.3480000002</v>
      </c>
      <c r="I16" s="13">
        <f t="shared" si="96"/>
        <v>1621678.1803000004</v>
      </c>
      <c r="J16" s="72">
        <v>570305.34</v>
      </c>
      <c r="K16" s="72">
        <v>435412.76309999998</v>
      </c>
      <c r="L16" s="72">
        <v>61234.3</v>
      </c>
      <c r="M16" s="72">
        <v>43915.8917</v>
      </c>
      <c r="N16" s="72">
        <v>528813.34</v>
      </c>
      <c r="O16" s="72">
        <v>409311.40820000001</v>
      </c>
      <c r="P16" s="72">
        <v>29506.3</v>
      </c>
      <c r="Q16" s="72">
        <v>17210.093099999998</v>
      </c>
      <c r="R16" s="72">
        <v>37877</v>
      </c>
      <c r="S16" s="72">
        <v>22688.854899999998</v>
      </c>
      <c r="T16" s="72">
        <v>31728</v>
      </c>
      <c r="U16" s="72">
        <v>26705.798599999998</v>
      </c>
      <c r="V16" s="72">
        <v>12000</v>
      </c>
      <c r="W16" s="72">
        <v>6398.6289999999999</v>
      </c>
      <c r="X16" s="72">
        <v>300</v>
      </c>
      <c r="Y16" s="72">
        <v>197</v>
      </c>
      <c r="Z16" s="72">
        <v>0</v>
      </c>
      <c r="AA16" s="72">
        <v>0</v>
      </c>
      <c r="AB16" s="72">
        <v>0</v>
      </c>
      <c r="AC16" s="72">
        <v>0</v>
      </c>
      <c r="AD16" s="72">
        <v>181784</v>
      </c>
      <c r="AE16" s="72">
        <v>146490.2451</v>
      </c>
      <c r="AF16" s="72">
        <v>1545060.1</v>
      </c>
      <c r="AG16" s="72">
        <v>655423.03500000003</v>
      </c>
      <c r="AH16" s="72"/>
      <c r="AI16" s="72"/>
      <c r="AJ16" s="72"/>
      <c r="AK16" s="72"/>
      <c r="AL16" s="72">
        <v>98546</v>
      </c>
      <c r="AM16" s="72">
        <v>80585.187999999995</v>
      </c>
      <c r="AN16" s="72">
        <v>42537.5</v>
      </c>
      <c r="AO16" s="72">
        <v>24979.800999999999</v>
      </c>
      <c r="AP16" s="72">
        <v>1812</v>
      </c>
      <c r="AQ16" s="72">
        <v>1746.7329999999999</v>
      </c>
      <c r="AR16" s="72">
        <v>210000</v>
      </c>
      <c r="AS16" s="72">
        <v>63357.9</v>
      </c>
      <c r="AT16" s="72">
        <v>81426</v>
      </c>
      <c r="AU16" s="72">
        <v>64158.324099999998</v>
      </c>
      <c r="AV16" s="72">
        <v>1292522.6000000001</v>
      </c>
      <c r="AW16" s="72">
        <v>612198.79200000002</v>
      </c>
      <c r="AX16" s="72">
        <v>0</v>
      </c>
      <c r="AY16" s="72">
        <v>0</v>
      </c>
      <c r="AZ16" s="72">
        <v>0</v>
      </c>
      <c r="BA16" s="72">
        <v>-45113.457999999999</v>
      </c>
      <c r="BB16" s="72">
        <v>222475.7</v>
      </c>
      <c r="BC16" s="72">
        <v>193137.53700000001</v>
      </c>
      <c r="BD16" s="72">
        <v>91117.673999999999</v>
      </c>
      <c r="BE16" s="72">
        <v>31117.673999999999</v>
      </c>
      <c r="BF16" s="72">
        <v>168581.9</v>
      </c>
      <c r="BG16" s="72">
        <v>153282.155</v>
      </c>
      <c r="BH16" s="72">
        <v>0</v>
      </c>
      <c r="BI16" s="72">
        <v>0</v>
      </c>
      <c r="BJ16" s="72">
        <v>15000</v>
      </c>
      <c r="BK16" s="72">
        <v>7729.4380000000001</v>
      </c>
      <c r="BL16" s="72">
        <v>31117.673999999999</v>
      </c>
      <c r="BM16" s="72">
        <v>31117.673999999999</v>
      </c>
      <c r="BN16" s="72">
        <v>94654.3</v>
      </c>
      <c r="BO16" s="72">
        <v>80916.121799999994</v>
      </c>
      <c r="BP16" s="72">
        <v>732126.54799999995</v>
      </c>
      <c r="BQ16" s="72">
        <v>533490.12560000003</v>
      </c>
      <c r="BR16" s="72">
        <v>0</v>
      </c>
      <c r="BS16" s="72">
        <v>0</v>
      </c>
      <c r="BT16" s="72">
        <v>197365.6</v>
      </c>
      <c r="BU16" s="72">
        <v>191250.0656</v>
      </c>
      <c r="BV16" s="72">
        <v>0</v>
      </c>
      <c r="BW16" s="72">
        <v>0</v>
      </c>
      <c r="BX16" s="72">
        <v>0</v>
      </c>
      <c r="BY16" s="72">
        <v>0</v>
      </c>
      <c r="BZ16" s="72">
        <v>55760.5</v>
      </c>
      <c r="CA16" s="72">
        <v>42388.2258</v>
      </c>
      <c r="CB16" s="72">
        <v>82254</v>
      </c>
      <c r="CC16" s="72">
        <v>76968.225999999995</v>
      </c>
      <c r="CD16" s="72">
        <v>38893.800000000003</v>
      </c>
      <c r="CE16" s="72">
        <v>38527.896000000001</v>
      </c>
      <c r="CF16" s="72">
        <v>181593.1</v>
      </c>
      <c r="CG16" s="72">
        <v>9749.0660000000007</v>
      </c>
      <c r="CH16" s="72">
        <v>0</v>
      </c>
      <c r="CI16" s="72">
        <v>0</v>
      </c>
      <c r="CJ16" s="72">
        <v>269413.848</v>
      </c>
      <c r="CK16" s="72">
        <v>255522.76800000001</v>
      </c>
      <c r="CL16" s="72">
        <v>4020</v>
      </c>
      <c r="CM16" s="72">
        <v>4020</v>
      </c>
      <c r="CN16" s="72">
        <v>23317</v>
      </c>
      <c r="CO16" s="72">
        <v>9426</v>
      </c>
      <c r="CP16" s="72">
        <v>144775.5</v>
      </c>
      <c r="CQ16" s="72">
        <v>124510.5626</v>
      </c>
      <c r="CR16" s="72">
        <v>237559</v>
      </c>
      <c r="CS16" s="72">
        <v>164778.07699999999</v>
      </c>
      <c r="CT16" s="72">
        <v>142405.5</v>
      </c>
      <c r="CU16" s="72">
        <v>122794.0126</v>
      </c>
      <c r="CV16" s="72">
        <v>211721.8</v>
      </c>
      <c r="CW16" s="72">
        <v>164399.29199999999</v>
      </c>
      <c r="CX16" s="72">
        <v>91681.5</v>
      </c>
      <c r="CY16" s="72">
        <v>87294.959000000003</v>
      </c>
      <c r="CZ16" s="72">
        <v>211721.8</v>
      </c>
      <c r="DA16" s="72">
        <v>164399.29199999999</v>
      </c>
      <c r="DB16" s="72">
        <v>758627.6</v>
      </c>
      <c r="DC16" s="72">
        <v>677626.103</v>
      </c>
      <c r="DD16" s="72">
        <v>327208.72600000002</v>
      </c>
      <c r="DE16" s="72">
        <v>183330.37700000001</v>
      </c>
      <c r="DF16" s="72">
        <v>502939.6</v>
      </c>
      <c r="DG16" s="72">
        <v>441846.07699999999</v>
      </c>
      <c r="DH16" s="72">
        <v>327208.72600000002</v>
      </c>
      <c r="DI16" s="72">
        <v>183330.37700000001</v>
      </c>
      <c r="DJ16" s="72">
        <v>15000</v>
      </c>
      <c r="DK16" s="72">
        <v>4430</v>
      </c>
      <c r="DL16" s="72">
        <v>0</v>
      </c>
      <c r="DM16" s="72">
        <v>0</v>
      </c>
      <c r="DN16" s="72">
        <v>9582.2000000000007</v>
      </c>
      <c r="DO16" s="72">
        <v>0</v>
      </c>
      <c r="DP16" s="72">
        <v>485910.60800000001</v>
      </c>
      <c r="DQ16" s="72">
        <v>476328.408</v>
      </c>
      <c r="DR16" s="72">
        <v>0</v>
      </c>
      <c r="DS16" s="72">
        <v>0</v>
      </c>
      <c r="DT16" s="72">
        <v>476328.408</v>
      </c>
      <c r="DU16" s="72">
        <v>476328.408</v>
      </c>
      <c r="DY16" s="58"/>
      <c r="DZ16" s="58"/>
      <c r="EA16" s="58"/>
      <c r="EB16" s="58"/>
    </row>
    <row r="17" spans="2:132" ht="14.25" customHeight="1">
      <c r="B17" s="55">
        <v>8</v>
      </c>
      <c r="C17" s="56" t="s">
        <v>103</v>
      </c>
      <c r="D17" s="71">
        <f t="shared" si="95"/>
        <v>474069.94260000007</v>
      </c>
      <c r="E17" s="71">
        <f t="shared" si="95"/>
        <v>375410.92709999997</v>
      </c>
      <c r="F17" s="13">
        <f t="shared" si="96"/>
        <v>356957.80000000005</v>
      </c>
      <c r="G17" s="13">
        <f t="shared" si="96"/>
        <v>279816.45030000003</v>
      </c>
      <c r="H17" s="13">
        <f t="shared" si="96"/>
        <v>203230.06</v>
      </c>
      <c r="I17" s="13">
        <f t="shared" si="96"/>
        <v>151712.3768</v>
      </c>
      <c r="J17" s="72">
        <v>124500</v>
      </c>
      <c r="K17" s="72">
        <v>94836.456000000006</v>
      </c>
      <c r="L17" s="72">
        <v>80887.839999999997</v>
      </c>
      <c r="M17" s="72">
        <v>31352.95</v>
      </c>
      <c r="N17" s="72">
        <v>110035</v>
      </c>
      <c r="O17" s="72">
        <v>90633.730200000005</v>
      </c>
      <c r="P17" s="72">
        <v>6695.54</v>
      </c>
      <c r="Q17" s="72">
        <v>2662.9</v>
      </c>
      <c r="R17" s="72">
        <v>14465</v>
      </c>
      <c r="S17" s="72">
        <v>4202.7258000000002</v>
      </c>
      <c r="T17" s="72">
        <v>74192.3</v>
      </c>
      <c r="U17" s="72">
        <v>28690.05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28565.200000000001</v>
      </c>
      <c r="AE17" s="72">
        <v>28487.399000000001</v>
      </c>
      <c r="AF17" s="72">
        <v>26331.185000000001</v>
      </c>
      <c r="AG17" s="72">
        <v>25889.306</v>
      </c>
      <c r="AH17" s="72"/>
      <c r="AI17" s="72"/>
      <c r="AJ17" s="72"/>
      <c r="AK17" s="72"/>
      <c r="AL17" s="72">
        <v>4367.2</v>
      </c>
      <c r="AM17" s="72">
        <v>4289.3990000000003</v>
      </c>
      <c r="AN17" s="72">
        <v>16461.985000000001</v>
      </c>
      <c r="AO17" s="72">
        <v>11481.45</v>
      </c>
      <c r="AP17" s="72">
        <v>0</v>
      </c>
      <c r="AQ17" s="72">
        <v>0</v>
      </c>
      <c r="AR17" s="72">
        <v>27458.5</v>
      </c>
      <c r="AS17" s="72">
        <v>10123.936</v>
      </c>
      <c r="AT17" s="72">
        <v>24198</v>
      </c>
      <c r="AU17" s="72">
        <v>24198</v>
      </c>
      <c r="AV17" s="72">
        <v>40210.699999999997</v>
      </c>
      <c r="AW17" s="72">
        <v>13843.5</v>
      </c>
      <c r="AX17" s="72">
        <v>0</v>
      </c>
      <c r="AY17" s="72">
        <v>0</v>
      </c>
      <c r="AZ17" s="72">
        <v>-57800</v>
      </c>
      <c r="BA17" s="72">
        <v>-9559.58</v>
      </c>
      <c r="BB17" s="72">
        <v>17100</v>
      </c>
      <c r="BC17" s="72">
        <v>17100</v>
      </c>
      <c r="BD17" s="72">
        <v>0</v>
      </c>
      <c r="BE17" s="72">
        <v>0</v>
      </c>
      <c r="BF17" s="72">
        <v>17100</v>
      </c>
      <c r="BG17" s="72">
        <v>17100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2">
        <v>0</v>
      </c>
      <c r="BN17" s="72">
        <v>31457</v>
      </c>
      <c r="BO17" s="72">
        <v>22457.740300000001</v>
      </c>
      <c r="BP17" s="72">
        <v>93195.5</v>
      </c>
      <c r="BQ17" s="72">
        <v>92057.840800000005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2">
        <v>13757</v>
      </c>
      <c r="CA17" s="72">
        <v>13726.686</v>
      </c>
      <c r="CB17" s="72">
        <v>59443.9</v>
      </c>
      <c r="CC17" s="72">
        <v>58420.550799999997</v>
      </c>
      <c r="CD17" s="72">
        <v>17700</v>
      </c>
      <c r="CE17" s="72">
        <v>8731.0542999999998</v>
      </c>
      <c r="CF17" s="72">
        <v>33751.599999999999</v>
      </c>
      <c r="CG17" s="72">
        <v>33637.29</v>
      </c>
      <c r="CH17" s="72">
        <v>0</v>
      </c>
      <c r="CI17" s="72">
        <v>0</v>
      </c>
      <c r="CJ17" s="72">
        <v>0</v>
      </c>
      <c r="CK17" s="72">
        <v>0</v>
      </c>
      <c r="CL17" s="72">
        <v>300</v>
      </c>
      <c r="CM17" s="72">
        <v>300</v>
      </c>
      <c r="CN17" s="72">
        <v>0</v>
      </c>
      <c r="CO17" s="72">
        <v>0</v>
      </c>
      <c r="CP17" s="72">
        <v>11545</v>
      </c>
      <c r="CQ17" s="72">
        <v>8353.98</v>
      </c>
      <c r="CR17" s="72">
        <v>2815.5349999999999</v>
      </c>
      <c r="CS17" s="72">
        <v>2412.2800000000002</v>
      </c>
      <c r="CT17" s="72">
        <v>10320</v>
      </c>
      <c r="CU17" s="72">
        <v>7168.98</v>
      </c>
      <c r="CV17" s="72">
        <v>2815.5349999999999</v>
      </c>
      <c r="CW17" s="72">
        <v>2412.2800000000002</v>
      </c>
      <c r="CX17" s="72">
        <v>0</v>
      </c>
      <c r="CY17" s="72">
        <v>0</v>
      </c>
      <c r="CZ17" s="72">
        <v>0</v>
      </c>
      <c r="DA17" s="72">
        <v>0</v>
      </c>
      <c r="DB17" s="72">
        <v>55570</v>
      </c>
      <c r="DC17" s="72">
        <v>51102.974999999999</v>
      </c>
      <c r="DD17" s="72">
        <v>0</v>
      </c>
      <c r="DE17" s="72">
        <v>0</v>
      </c>
      <c r="DF17" s="72">
        <v>43350</v>
      </c>
      <c r="DG17" s="72">
        <v>39561.356</v>
      </c>
      <c r="DH17" s="72">
        <v>0</v>
      </c>
      <c r="DI17" s="72">
        <v>0</v>
      </c>
      <c r="DJ17" s="72">
        <v>1800</v>
      </c>
      <c r="DK17" s="72">
        <v>1060</v>
      </c>
      <c r="DL17" s="72">
        <v>0</v>
      </c>
      <c r="DM17" s="72">
        <v>0</v>
      </c>
      <c r="DN17" s="72">
        <v>2.6825999999999999</v>
      </c>
      <c r="DO17" s="72">
        <v>0</v>
      </c>
      <c r="DP17" s="72">
        <v>86120.6</v>
      </c>
      <c r="DQ17" s="72">
        <v>56117.9</v>
      </c>
      <c r="DR17" s="72">
        <v>0</v>
      </c>
      <c r="DS17" s="72">
        <v>0</v>
      </c>
      <c r="DT17" s="72">
        <v>86117.917400000006</v>
      </c>
      <c r="DU17" s="72">
        <v>56117.9</v>
      </c>
      <c r="DY17" s="58"/>
      <c r="DZ17" s="58"/>
      <c r="EA17" s="58"/>
      <c r="EB17" s="58"/>
    </row>
    <row r="18" spans="2:132" ht="14.25" customHeight="1">
      <c r="B18" s="55">
        <v>9</v>
      </c>
      <c r="C18" s="56" t="s">
        <v>104</v>
      </c>
      <c r="D18" s="71">
        <f t="shared" si="95"/>
        <v>3014128.5003999998</v>
      </c>
      <c r="E18" s="71">
        <f t="shared" si="95"/>
        <v>1522213.4937</v>
      </c>
      <c r="F18" s="13">
        <f t="shared" si="96"/>
        <v>966845.53739999991</v>
      </c>
      <c r="G18" s="13">
        <f t="shared" si="96"/>
        <v>882920.31649999996</v>
      </c>
      <c r="H18" s="13">
        <f t="shared" si="96"/>
        <v>2225282.963</v>
      </c>
      <c r="I18" s="13">
        <f t="shared" si="96"/>
        <v>817293.17719999992</v>
      </c>
      <c r="J18" s="72">
        <v>291716.27799999999</v>
      </c>
      <c r="K18" s="72">
        <v>266273.65600000002</v>
      </c>
      <c r="L18" s="72">
        <v>17820</v>
      </c>
      <c r="M18" s="72">
        <v>17578.020799999998</v>
      </c>
      <c r="N18" s="72">
        <v>199438.511</v>
      </c>
      <c r="O18" s="72">
        <v>183747.4963</v>
      </c>
      <c r="P18" s="72">
        <v>12670</v>
      </c>
      <c r="Q18" s="72">
        <v>12478.0208</v>
      </c>
      <c r="R18" s="72">
        <v>88950.767000000007</v>
      </c>
      <c r="S18" s="72">
        <v>79435.786999999997</v>
      </c>
      <c r="T18" s="72">
        <v>5150</v>
      </c>
      <c r="U18" s="72">
        <v>5100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34460.688999999998</v>
      </c>
      <c r="AE18" s="72">
        <v>31423.323199999999</v>
      </c>
      <c r="AF18" s="72">
        <v>738310.68</v>
      </c>
      <c r="AG18" s="72">
        <v>308466.34499999997</v>
      </c>
      <c r="AH18" s="72"/>
      <c r="AI18" s="72"/>
      <c r="AJ18" s="72"/>
      <c r="AK18" s="72"/>
      <c r="AL18" s="72">
        <v>5619.6890000000003</v>
      </c>
      <c r="AM18" s="72">
        <v>5619.6881999999996</v>
      </c>
      <c r="AN18" s="72">
        <v>0</v>
      </c>
      <c r="AO18" s="72">
        <v>0</v>
      </c>
      <c r="AP18" s="72">
        <v>0</v>
      </c>
      <c r="AQ18" s="72">
        <v>0</v>
      </c>
      <c r="AR18" s="72">
        <v>426531.42700000003</v>
      </c>
      <c r="AS18" s="72">
        <v>426531.42700000003</v>
      </c>
      <c r="AT18" s="72">
        <v>28841</v>
      </c>
      <c r="AU18" s="72">
        <v>25803.634999999998</v>
      </c>
      <c r="AV18" s="72">
        <v>571779.25300000003</v>
      </c>
      <c r="AW18" s="72">
        <v>193515.01</v>
      </c>
      <c r="AX18" s="72">
        <v>0</v>
      </c>
      <c r="AY18" s="72">
        <v>0</v>
      </c>
      <c r="AZ18" s="72">
        <v>-260000</v>
      </c>
      <c r="BA18" s="72">
        <v>-311580.092</v>
      </c>
      <c r="BB18" s="72">
        <v>91890.15</v>
      </c>
      <c r="BC18" s="72">
        <v>84662.724000000002</v>
      </c>
      <c r="BD18" s="72">
        <v>5817.8</v>
      </c>
      <c r="BE18" s="72">
        <v>4813.8599999999997</v>
      </c>
      <c r="BF18" s="72">
        <v>85818.9</v>
      </c>
      <c r="BG18" s="72">
        <v>78871.623999999996</v>
      </c>
      <c r="BH18" s="72">
        <v>2657.8</v>
      </c>
      <c r="BI18" s="72">
        <v>2657.76</v>
      </c>
      <c r="BJ18" s="72">
        <v>6071.25</v>
      </c>
      <c r="BK18" s="72">
        <v>5791.1</v>
      </c>
      <c r="BL18" s="72">
        <v>3160</v>
      </c>
      <c r="BM18" s="72">
        <v>2156.1</v>
      </c>
      <c r="BN18" s="72">
        <v>31439.8</v>
      </c>
      <c r="BO18" s="72">
        <v>28725.9787</v>
      </c>
      <c r="BP18" s="72">
        <v>687320.04399999999</v>
      </c>
      <c r="BQ18" s="72">
        <v>167589.18479999999</v>
      </c>
      <c r="BR18" s="72">
        <v>10448.5</v>
      </c>
      <c r="BS18" s="72">
        <v>10236.561</v>
      </c>
      <c r="BT18" s="72">
        <v>435096.576</v>
      </c>
      <c r="BU18" s="72">
        <v>159149.18479999999</v>
      </c>
      <c r="BV18" s="72">
        <v>0</v>
      </c>
      <c r="BW18" s="72">
        <v>0</v>
      </c>
      <c r="BX18" s="72">
        <v>0</v>
      </c>
      <c r="BY18" s="72">
        <v>0</v>
      </c>
      <c r="BZ18" s="72">
        <v>900</v>
      </c>
      <c r="CA18" s="72">
        <v>0</v>
      </c>
      <c r="CB18" s="72">
        <v>252223.46799999999</v>
      </c>
      <c r="CC18" s="72">
        <v>8440</v>
      </c>
      <c r="CD18" s="72">
        <v>20091.3</v>
      </c>
      <c r="CE18" s="72">
        <v>18489.417700000002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2">
        <v>0</v>
      </c>
      <c r="CN18" s="72">
        <v>0</v>
      </c>
      <c r="CO18" s="72">
        <v>0</v>
      </c>
      <c r="CP18" s="72">
        <v>56288.390399999997</v>
      </c>
      <c r="CQ18" s="72">
        <v>49442.6993</v>
      </c>
      <c r="CR18" s="72">
        <v>745374.98300000001</v>
      </c>
      <c r="CS18" s="72">
        <v>318725.76659999997</v>
      </c>
      <c r="CT18" s="72">
        <v>39331.090400000001</v>
      </c>
      <c r="CU18" s="72">
        <v>34356.321199999998</v>
      </c>
      <c r="CV18" s="72">
        <v>260963.58300000001</v>
      </c>
      <c r="CW18" s="72">
        <v>87605.922999999995</v>
      </c>
      <c r="CX18" s="72">
        <v>22685.759999999998</v>
      </c>
      <c r="CY18" s="72">
        <v>19984.970799999999</v>
      </c>
      <c r="CZ18" s="72">
        <v>212294.7</v>
      </c>
      <c r="DA18" s="72">
        <v>40236.559999999998</v>
      </c>
      <c r="DB18" s="72">
        <v>277494.5</v>
      </c>
      <c r="DC18" s="72">
        <v>241191.93530000001</v>
      </c>
      <c r="DD18" s="72">
        <v>30639.455999999998</v>
      </c>
      <c r="DE18" s="72">
        <v>120</v>
      </c>
      <c r="DF18" s="72">
        <v>194533.1</v>
      </c>
      <c r="DG18" s="72">
        <v>158575.1697</v>
      </c>
      <c r="DH18" s="72">
        <v>30639.455999999998</v>
      </c>
      <c r="DI18" s="72">
        <v>120</v>
      </c>
      <c r="DJ18" s="72">
        <v>4900</v>
      </c>
      <c r="DK18" s="72">
        <v>3200</v>
      </c>
      <c r="DL18" s="72">
        <v>0</v>
      </c>
      <c r="DM18" s="72">
        <v>0</v>
      </c>
      <c r="DN18" s="72">
        <v>655.73</v>
      </c>
      <c r="DO18" s="72">
        <v>0</v>
      </c>
      <c r="DP18" s="72">
        <v>178655.73</v>
      </c>
      <c r="DQ18" s="72">
        <v>178000</v>
      </c>
      <c r="DR18" s="72">
        <v>0</v>
      </c>
      <c r="DS18" s="72">
        <v>0</v>
      </c>
      <c r="DT18" s="72">
        <v>178000</v>
      </c>
      <c r="DU18" s="72">
        <v>178000</v>
      </c>
      <c r="DY18" s="58"/>
      <c r="DZ18" s="58"/>
      <c r="EA18" s="58"/>
      <c r="EB18" s="58"/>
    </row>
    <row r="19" spans="2:132" ht="14.25" customHeight="1">
      <c r="B19" s="55">
        <v>10</v>
      </c>
      <c r="C19" s="56" t="s">
        <v>105</v>
      </c>
      <c r="D19" s="71">
        <f t="shared" si="95"/>
        <v>929855.75</v>
      </c>
      <c r="E19" s="71">
        <f t="shared" si="95"/>
        <v>756547.92350000003</v>
      </c>
      <c r="F19" s="13">
        <f t="shared" si="96"/>
        <v>494470.35000000003</v>
      </c>
      <c r="G19" s="13">
        <f t="shared" si="96"/>
        <v>438989.9755</v>
      </c>
      <c r="H19" s="13">
        <f t="shared" si="96"/>
        <v>534360.69999999995</v>
      </c>
      <c r="I19" s="13">
        <f t="shared" si="96"/>
        <v>370075.44799999997</v>
      </c>
      <c r="J19" s="72">
        <v>168333.64</v>
      </c>
      <c r="K19" s="72">
        <v>162735.9798</v>
      </c>
      <c r="L19" s="72">
        <v>30800</v>
      </c>
      <c r="M19" s="72">
        <v>8092.09</v>
      </c>
      <c r="N19" s="72">
        <v>142282.64000000001</v>
      </c>
      <c r="O19" s="72">
        <v>138497.28950000001</v>
      </c>
      <c r="P19" s="72">
        <v>14000</v>
      </c>
      <c r="Q19" s="72">
        <v>1527.4</v>
      </c>
      <c r="R19" s="72">
        <v>26051</v>
      </c>
      <c r="S19" s="72">
        <v>24238.690299999998</v>
      </c>
      <c r="T19" s="72">
        <v>16800</v>
      </c>
      <c r="U19" s="72">
        <v>6564.69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32848.249000000003</v>
      </c>
      <c r="AE19" s="72">
        <v>32589.358</v>
      </c>
      <c r="AF19" s="72">
        <v>17300</v>
      </c>
      <c r="AG19" s="72">
        <v>-54641.731</v>
      </c>
      <c r="AH19" s="72"/>
      <c r="AI19" s="72"/>
      <c r="AJ19" s="72"/>
      <c r="AK19" s="72"/>
      <c r="AL19" s="72">
        <v>32848.249000000003</v>
      </c>
      <c r="AM19" s="72">
        <v>32589.358</v>
      </c>
      <c r="AN19" s="72">
        <v>0</v>
      </c>
      <c r="AO19" s="72">
        <v>0</v>
      </c>
      <c r="AP19" s="72">
        <v>0</v>
      </c>
      <c r="AQ19" s="72">
        <v>0</v>
      </c>
      <c r="AR19" s="72">
        <v>0</v>
      </c>
      <c r="AS19" s="72">
        <v>0</v>
      </c>
      <c r="AT19" s="72">
        <v>0</v>
      </c>
      <c r="AU19" s="72">
        <v>0</v>
      </c>
      <c r="AV19" s="72">
        <v>37300</v>
      </c>
      <c r="AW19" s="72">
        <v>16403.8</v>
      </c>
      <c r="AX19" s="72">
        <v>0</v>
      </c>
      <c r="AY19" s="72">
        <v>0</v>
      </c>
      <c r="AZ19" s="72">
        <v>-20000</v>
      </c>
      <c r="BA19" s="72">
        <v>-71045.531000000003</v>
      </c>
      <c r="BB19" s="72">
        <v>168</v>
      </c>
      <c r="BC19" s="72">
        <v>163.5</v>
      </c>
      <c r="BD19" s="72">
        <v>0</v>
      </c>
      <c r="BE19" s="72">
        <v>0</v>
      </c>
      <c r="BF19" s="72">
        <v>168</v>
      </c>
      <c r="BG19" s="72">
        <v>163.5</v>
      </c>
      <c r="BH19" s="72">
        <v>0</v>
      </c>
      <c r="BI19" s="72">
        <v>0</v>
      </c>
      <c r="BJ19" s="72">
        <v>0</v>
      </c>
      <c r="BK19" s="72">
        <v>0</v>
      </c>
      <c r="BL19" s="72">
        <v>0</v>
      </c>
      <c r="BM19" s="72">
        <v>0</v>
      </c>
      <c r="BN19" s="72">
        <v>2539</v>
      </c>
      <c r="BO19" s="72">
        <v>2538.4897000000001</v>
      </c>
      <c r="BP19" s="72">
        <v>298846.35800000001</v>
      </c>
      <c r="BQ19" s="72">
        <v>246254.98</v>
      </c>
      <c r="BR19" s="72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2">
        <v>816</v>
      </c>
      <c r="CA19" s="72">
        <v>816</v>
      </c>
      <c r="CB19" s="72">
        <v>219338.73</v>
      </c>
      <c r="CC19" s="72">
        <v>181154.61</v>
      </c>
      <c r="CD19" s="72">
        <v>1723</v>
      </c>
      <c r="CE19" s="72">
        <v>1722.4897000000001</v>
      </c>
      <c r="CF19" s="72">
        <v>79507.627999999997</v>
      </c>
      <c r="CG19" s="72">
        <v>65100.37</v>
      </c>
      <c r="CH19" s="72">
        <v>0</v>
      </c>
      <c r="CI19" s="72">
        <v>0</v>
      </c>
      <c r="CJ19" s="72">
        <v>0</v>
      </c>
      <c r="CK19" s="72">
        <v>0</v>
      </c>
      <c r="CL19" s="72">
        <v>0</v>
      </c>
      <c r="CM19" s="72">
        <v>0</v>
      </c>
      <c r="CN19" s="72">
        <v>0</v>
      </c>
      <c r="CO19" s="72">
        <v>0</v>
      </c>
      <c r="CP19" s="72">
        <v>53808</v>
      </c>
      <c r="CQ19" s="72">
        <v>53272.538</v>
      </c>
      <c r="CR19" s="72">
        <v>0</v>
      </c>
      <c r="CS19" s="72">
        <v>0</v>
      </c>
      <c r="CT19" s="72">
        <v>48240</v>
      </c>
      <c r="CU19" s="72">
        <v>47704.538</v>
      </c>
      <c r="CV19" s="72">
        <v>0</v>
      </c>
      <c r="CW19" s="72">
        <v>0</v>
      </c>
      <c r="CX19" s="72">
        <v>44000</v>
      </c>
      <c r="CY19" s="72">
        <v>43588.118000000002</v>
      </c>
      <c r="CZ19" s="72">
        <v>0</v>
      </c>
      <c r="DA19" s="72">
        <v>0</v>
      </c>
      <c r="DB19" s="72">
        <v>126038.16099999999</v>
      </c>
      <c r="DC19" s="72">
        <v>125022.61</v>
      </c>
      <c r="DD19" s="72">
        <v>187414.342</v>
      </c>
      <c r="DE19" s="72">
        <v>170370.109</v>
      </c>
      <c r="DF19" s="72">
        <v>107913.16099999999</v>
      </c>
      <c r="DG19" s="72">
        <v>107058.105</v>
      </c>
      <c r="DH19" s="72">
        <v>175065.57500000001</v>
      </c>
      <c r="DI19" s="72">
        <v>158351.342</v>
      </c>
      <c r="DJ19" s="72">
        <v>11760</v>
      </c>
      <c r="DK19" s="72">
        <v>10150</v>
      </c>
      <c r="DL19" s="72">
        <v>0</v>
      </c>
      <c r="DM19" s="72">
        <v>0</v>
      </c>
      <c r="DN19" s="72">
        <v>0</v>
      </c>
      <c r="DO19" s="72">
        <v>0</v>
      </c>
      <c r="DP19" s="72">
        <v>98975.3</v>
      </c>
      <c r="DQ19" s="72">
        <v>52517.5</v>
      </c>
      <c r="DR19" s="72">
        <v>0</v>
      </c>
      <c r="DS19" s="72">
        <v>0</v>
      </c>
      <c r="DT19" s="72">
        <v>98975.3</v>
      </c>
      <c r="DU19" s="72">
        <v>52517.5</v>
      </c>
      <c r="DY19" s="58"/>
      <c r="DZ19" s="58"/>
      <c r="EA19" s="58"/>
      <c r="EB19" s="58"/>
    </row>
    <row r="20" spans="2:132" ht="14.25" customHeight="1">
      <c r="B20" s="55">
        <v>11</v>
      </c>
      <c r="C20" s="56" t="s">
        <v>106</v>
      </c>
      <c r="D20" s="71">
        <f t="shared" si="95"/>
        <v>586067.06169999996</v>
      </c>
      <c r="E20" s="71">
        <f t="shared" si="95"/>
        <v>405799.33570000005</v>
      </c>
      <c r="F20" s="13">
        <f t="shared" si="96"/>
        <v>354208.09600000002</v>
      </c>
      <c r="G20" s="13">
        <f t="shared" si="96"/>
        <v>307929.13670000003</v>
      </c>
      <c r="H20" s="13">
        <f t="shared" si="96"/>
        <v>306371</v>
      </c>
      <c r="I20" s="13">
        <f t="shared" si="96"/>
        <v>169370.19900000002</v>
      </c>
      <c r="J20" s="72">
        <v>130223.6</v>
      </c>
      <c r="K20" s="72">
        <v>113008.8691</v>
      </c>
      <c r="L20" s="72">
        <v>66390</v>
      </c>
      <c r="M20" s="72">
        <v>21097.937999999998</v>
      </c>
      <c r="N20" s="72">
        <v>110873.60000000001</v>
      </c>
      <c r="O20" s="72">
        <v>101334.03909999999</v>
      </c>
      <c r="P20" s="72">
        <v>7380</v>
      </c>
      <c r="Q20" s="72">
        <v>5791.0010000000002</v>
      </c>
      <c r="R20" s="72">
        <v>19350</v>
      </c>
      <c r="S20" s="72">
        <v>11674.83</v>
      </c>
      <c r="T20" s="72">
        <v>59010</v>
      </c>
      <c r="U20" s="72">
        <v>15306.937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79098.2</v>
      </c>
      <c r="AE20" s="72">
        <v>67774.61</v>
      </c>
      <c r="AF20" s="72">
        <v>164132</v>
      </c>
      <c r="AG20" s="72">
        <v>124787.171</v>
      </c>
      <c r="AH20" s="72"/>
      <c r="AI20" s="72"/>
      <c r="AJ20" s="72"/>
      <c r="AK20" s="72"/>
      <c r="AL20" s="72">
        <v>78098.2</v>
      </c>
      <c r="AM20" s="72">
        <v>67774.61</v>
      </c>
      <c r="AN20" s="72">
        <v>2000</v>
      </c>
      <c r="AO20" s="72">
        <v>1100</v>
      </c>
      <c r="AP20" s="72">
        <v>0</v>
      </c>
      <c r="AQ20" s="72">
        <v>0</v>
      </c>
      <c r="AR20" s="72">
        <v>0</v>
      </c>
      <c r="AS20" s="72">
        <v>0</v>
      </c>
      <c r="AT20" s="72">
        <v>1000</v>
      </c>
      <c r="AU20" s="72">
        <v>0</v>
      </c>
      <c r="AV20" s="72">
        <v>205602</v>
      </c>
      <c r="AW20" s="72">
        <v>128374.36599999999</v>
      </c>
      <c r="AX20" s="72">
        <v>0</v>
      </c>
      <c r="AY20" s="72">
        <v>0</v>
      </c>
      <c r="AZ20" s="72">
        <v>-43470</v>
      </c>
      <c r="BA20" s="72">
        <v>-4687.1949999999997</v>
      </c>
      <c r="BB20" s="72">
        <v>8000</v>
      </c>
      <c r="BC20" s="72">
        <v>7500</v>
      </c>
      <c r="BD20" s="72">
        <v>3000</v>
      </c>
      <c r="BE20" s="72">
        <v>2912.76</v>
      </c>
      <c r="BF20" s="72">
        <v>8000</v>
      </c>
      <c r="BG20" s="72">
        <v>7500</v>
      </c>
      <c r="BH20" s="72">
        <v>3000</v>
      </c>
      <c r="BI20" s="72">
        <v>2912.76</v>
      </c>
      <c r="BJ20" s="72">
        <v>0</v>
      </c>
      <c r="BK20" s="72">
        <v>0</v>
      </c>
      <c r="BL20" s="72">
        <v>0</v>
      </c>
      <c r="BM20" s="72">
        <v>0</v>
      </c>
      <c r="BN20" s="72">
        <v>27900</v>
      </c>
      <c r="BO20" s="72">
        <v>23609.280599999998</v>
      </c>
      <c r="BP20" s="72">
        <v>38994</v>
      </c>
      <c r="BQ20" s="72">
        <v>6192.89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2">
        <v>24400</v>
      </c>
      <c r="CA20" s="72">
        <v>21238.280599999998</v>
      </c>
      <c r="CB20" s="72">
        <v>3391</v>
      </c>
      <c r="CC20" s="72">
        <v>0</v>
      </c>
      <c r="CD20" s="72">
        <v>3500</v>
      </c>
      <c r="CE20" s="72">
        <v>2371</v>
      </c>
      <c r="CF20" s="72">
        <v>35603</v>
      </c>
      <c r="CG20" s="72">
        <v>6192.89</v>
      </c>
      <c r="CH20" s="72">
        <v>0</v>
      </c>
      <c r="CI20" s="72">
        <v>0</v>
      </c>
      <c r="CJ20" s="72">
        <v>0</v>
      </c>
      <c r="CK20" s="72">
        <v>0</v>
      </c>
      <c r="CL20" s="72">
        <v>200</v>
      </c>
      <c r="CM20" s="72">
        <v>200</v>
      </c>
      <c r="CN20" s="72">
        <v>0</v>
      </c>
      <c r="CO20" s="72">
        <v>0</v>
      </c>
      <c r="CP20" s="72">
        <v>7000</v>
      </c>
      <c r="CQ20" s="72">
        <v>3915.95</v>
      </c>
      <c r="CR20" s="72">
        <v>2500</v>
      </c>
      <c r="CS20" s="72">
        <v>0</v>
      </c>
      <c r="CT20" s="72">
        <v>6400</v>
      </c>
      <c r="CU20" s="72">
        <v>3515.95</v>
      </c>
      <c r="CV20" s="72">
        <v>500</v>
      </c>
      <c r="CW20" s="72">
        <v>0</v>
      </c>
      <c r="CX20" s="72">
        <v>2000</v>
      </c>
      <c r="CY20" s="72">
        <v>0</v>
      </c>
      <c r="CZ20" s="72">
        <v>500</v>
      </c>
      <c r="DA20" s="72">
        <v>0</v>
      </c>
      <c r="DB20" s="72">
        <v>16502.896000000001</v>
      </c>
      <c r="DC20" s="72">
        <v>12530.427</v>
      </c>
      <c r="DD20" s="72">
        <v>31355</v>
      </c>
      <c r="DE20" s="72">
        <v>14379.44</v>
      </c>
      <c r="DF20" s="72">
        <v>16502.896000000001</v>
      </c>
      <c r="DG20" s="72">
        <v>12530.427</v>
      </c>
      <c r="DH20" s="72">
        <v>31355</v>
      </c>
      <c r="DI20" s="72">
        <v>14379.44</v>
      </c>
      <c r="DJ20" s="72">
        <v>10700</v>
      </c>
      <c r="DK20" s="72">
        <v>7890</v>
      </c>
      <c r="DL20" s="72">
        <v>0</v>
      </c>
      <c r="DM20" s="72">
        <v>0</v>
      </c>
      <c r="DN20" s="72">
        <v>71.365700000000004</v>
      </c>
      <c r="DO20" s="72">
        <v>0</v>
      </c>
      <c r="DP20" s="72">
        <v>74583.399999999994</v>
      </c>
      <c r="DQ20" s="72">
        <v>71500</v>
      </c>
      <c r="DR20" s="72">
        <v>0</v>
      </c>
      <c r="DS20" s="72">
        <v>0</v>
      </c>
      <c r="DT20" s="72">
        <v>74512.034299999999</v>
      </c>
      <c r="DU20" s="72">
        <v>71500</v>
      </c>
      <c r="DY20" s="58"/>
      <c r="DZ20" s="58"/>
      <c r="EA20" s="58"/>
      <c r="EB20" s="58"/>
    </row>
    <row r="21" spans="2:132" s="74" customFormat="1" ht="22.5" customHeight="1">
      <c r="B21" s="73"/>
      <c r="C21" s="64" t="s">
        <v>93</v>
      </c>
      <c r="D21" s="72">
        <f t="shared" ref="D21:I21" si="97">SUM(D10:D20)</f>
        <v>25142172.932799999</v>
      </c>
      <c r="E21" s="72">
        <f t="shared" si="97"/>
        <v>14969433.871499998</v>
      </c>
      <c r="F21" s="72">
        <f t="shared" si="97"/>
        <v>13755212.693400001</v>
      </c>
      <c r="G21" s="72">
        <f t="shared" si="97"/>
        <v>10845567.008900004</v>
      </c>
      <c r="H21" s="72">
        <f t="shared" si="97"/>
        <v>13170480.0361</v>
      </c>
      <c r="I21" s="72">
        <f t="shared" si="97"/>
        <v>5655622.1705999998</v>
      </c>
      <c r="J21" s="72">
        <f t="shared" ref="J21:AI21" si="98">SUM(J10:J20)</f>
        <v>3812237.6889999998</v>
      </c>
      <c r="K21" s="72">
        <f t="shared" si="98"/>
        <v>3136811.1591999992</v>
      </c>
      <c r="L21" s="72">
        <f t="shared" si="98"/>
        <v>905461.50040000002</v>
      </c>
      <c r="M21" s="72">
        <f t="shared" si="98"/>
        <v>392649.1151</v>
      </c>
      <c r="N21" s="72">
        <f t="shared" si="98"/>
        <v>3035288.122</v>
      </c>
      <c r="O21" s="72">
        <f t="shared" si="98"/>
        <v>2526092.6615999998</v>
      </c>
      <c r="P21" s="72">
        <f t="shared" si="98"/>
        <v>143093.9063</v>
      </c>
      <c r="Q21" s="72">
        <f t="shared" si="98"/>
        <v>70795.956900000005</v>
      </c>
      <c r="R21" s="72">
        <f t="shared" si="98"/>
        <v>322542.26699999999</v>
      </c>
      <c r="S21" s="72">
        <f t="shared" si="98"/>
        <v>197387.71789999999</v>
      </c>
      <c r="T21" s="72">
        <f t="shared" si="98"/>
        <v>716367.5941000001</v>
      </c>
      <c r="U21" s="72">
        <f t="shared" si="98"/>
        <v>281736.85819999996</v>
      </c>
      <c r="V21" s="72">
        <f t="shared" si="98"/>
        <v>20000</v>
      </c>
      <c r="W21" s="72">
        <f t="shared" si="98"/>
        <v>6398.6289999999999</v>
      </c>
      <c r="X21" s="72">
        <f t="shared" si="98"/>
        <v>2300</v>
      </c>
      <c r="Y21" s="72">
        <f t="shared" si="98"/>
        <v>1067</v>
      </c>
      <c r="Z21" s="72">
        <f t="shared" si="98"/>
        <v>0</v>
      </c>
      <c r="AA21" s="72">
        <f t="shared" si="98"/>
        <v>0</v>
      </c>
      <c r="AB21" s="72">
        <f t="shared" si="98"/>
        <v>0</v>
      </c>
      <c r="AC21" s="72">
        <f t="shared" si="98"/>
        <v>0</v>
      </c>
      <c r="AD21" s="72">
        <f t="shared" si="98"/>
        <v>728470.38499999989</v>
      </c>
      <c r="AE21" s="72">
        <f t="shared" si="98"/>
        <v>597361.22789999994</v>
      </c>
      <c r="AF21" s="72">
        <f t="shared" si="98"/>
        <v>5098772.4019999998</v>
      </c>
      <c r="AG21" s="72">
        <f t="shared" si="98"/>
        <v>2036311.4655000002</v>
      </c>
      <c r="AH21" s="72">
        <f t="shared" si="98"/>
        <v>0</v>
      </c>
      <c r="AI21" s="72">
        <f t="shared" si="98"/>
        <v>0</v>
      </c>
      <c r="AJ21" s="72">
        <f t="shared" ref="AJ21:BO21" si="99">SUM(AJ10:AJ20)</f>
        <v>0</v>
      </c>
      <c r="AK21" s="72">
        <f t="shared" si="99"/>
        <v>0</v>
      </c>
      <c r="AL21" s="72">
        <f t="shared" si="99"/>
        <v>340251.38500000001</v>
      </c>
      <c r="AM21" s="72">
        <f t="shared" si="99"/>
        <v>300968.6447</v>
      </c>
      <c r="AN21" s="72">
        <f t="shared" si="99"/>
        <v>243176.48499999999</v>
      </c>
      <c r="AO21" s="72">
        <f t="shared" si="99"/>
        <v>160882.8952</v>
      </c>
      <c r="AP21" s="72">
        <f t="shared" si="99"/>
        <v>3252</v>
      </c>
      <c r="AQ21" s="72">
        <f t="shared" si="99"/>
        <v>1993.9679999999998</v>
      </c>
      <c r="AR21" s="72">
        <f t="shared" si="99"/>
        <v>858897.799</v>
      </c>
      <c r="AS21" s="72">
        <f t="shared" si="99"/>
        <v>598548.33799999999</v>
      </c>
      <c r="AT21" s="72">
        <f t="shared" si="99"/>
        <v>384967</v>
      </c>
      <c r="AU21" s="72">
        <f t="shared" si="99"/>
        <v>294398.6152</v>
      </c>
      <c r="AV21" s="72">
        <f t="shared" si="99"/>
        <v>6735548.7529999986</v>
      </c>
      <c r="AW21" s="72">
        <f t="shared" si="99"/>
        <v>2561573.0372999995</v>
      </c>
      <c r="AX21" s="72">
        <f t="shared" si="99"/>
        <v>0</v>
      </c>
      <c r="AY21" s="72">
        <f t="shared" si="99"/>
        <v>0</v>
      </c>
      <c r="AZ21" s="72">
        <f t="shared" si="99"/>
        <v>-2750850.6350000002</v>
      </c>
      <c r="BA21" s="72">
        <f t="shared" si="99"/>
        <v>-1284692.8049999999</v>
      </c>
      <c r="BB21" s="72">
        <f t="shared" si="99"/>
        <v>1031254.35</v>
      </c>
      <c r="BC21" s="72">
        <f t="shared" si="99"/>
        <v>815747.47820000001</v>
      </c>
      <c r="BD21" s="72">
        <f t="shared" si="99"/>
        <v>252474.30299999999</v>
      </c>
      <c r="BE21" s="72">
        <f t="shared" si="99"/>
        <v>118919.26729999999</v>
      </c>
      <c r="BF21" s="72">
        <f t="shared" si="99"/>
        <v>869399.3</v>
      </c>
      <c r="BG21" s="72">
        <f t="shared" si="99"/>
        <v>733310.48919999995</v>
      </c>
      <c r="BH21" s="72">
        <f t="shared" si="99"/>
        <v>32657.8</v>
      </c>
      <c r="BI21" s="72">
        <f t="shared" si="99"/>
        <v>25484.256000000001</v>
      </c>
      <c r="BJ21" s="72">
        <f t="shared" si="99"/>
        <v>57771.25</v>
      </c>
      <c r="BK21" s="72">
        <f t="shared" si="99"/>
        <v>16751.048000000003</v>
      </c>
      <c r="BL21" s="72">
        <f t="shared" si="99"/>
        <v>92657.673999999999</v>
      </c>
      <c r="BM21" s="72">
        <f t="shared" si="99"/>
        <v>71200.290300000008</v>
      </c>
      <c r="BN21" s="72">
        <f t="shared" si="99"/>
        <v>1489922.4000000001</v>
      </c>
      <c r="BO21" s="72">
        <f t="shared" si="99"/>
        <v>650555.3814999999</v>
      </c>
      <c r="BP21" s="72">
        <f t="shared" ref="BP21:CU21" si="100">SUM(BP10:BP20)</f>
        <v>3119817.1689999998</v>
      </c>
      <c r="BQ21" s="72">
        <f t="shared" si="100"/>
        <v>1562381.5010999998</v>
      </c>
      <c r="BR21" s="72">
        <f t="shared" si="100"/>
        <v>298671.5</v>
      </c>
      <c r="BS21" s="72">
        <f t="shared" si="100"/>
        <v>23366.1849</v>
      </c>
      <c r="BT21" s="72">
        <f t="shared" si="100"/>
        <v>893886.67599999998</v>
      </c>
      <c r="BU21" s="72">
        <f t="shared" si="100"/>
        <v>491745.12229999999</v>
      </c>
      <c r="BV21" s="72">
        <f t="shared" si="100"/>
        <v>419383.6</v>
      </c>
      <c r="BW21" s="72">
        <f t="shared" si="100"/>
        <v>44832.34</v>
      </c>
      <c r="BX21" s="72">
        <f t="shared" si="100"/>
        <v>0</v>
      </c>
      <c r="BY21" s="72">
        <f t="shared" si="100"/>
        <v>0</v>
      </c>
      <c r="BZ21" s="72">
        <f t="shared" si="100"/>
        <v>146807.5</v>
      </c>
      <c r="CA21" s="72">
        <f t="shared" si="100"/>
        <v>108860.16720000001</v>
      </c>
      <c r="CB21" s="72">
        <f t="shared" si="100"/>
        <v>929883.49800000002</v>
      </c>
      <c r="CC21" s="72">
        <f t="shared" si="100"/>
        <v>478567.00280000002</v>
      </c>
      <c r="CD21" s="72">
        <f t="shared" si="100"/>
        <v>343347.8</v>
      </c>
      <c r="CE21" s="72">
        <f t="shared" si="100"/>
        <v>254590.81720000002</v>
      </c>
      <c r="CF21" s="72">
        <f t="shared" si="100"/>
        <v>880863.147</v>
      </c>
      <c r="CG21" s="72">
        <f t="shared" si="100"/>
        <v>265076.90499999997</v>
      </c>
      <c r="CH21" s="72">
        <f t="shared" si="100"/>
        <v>281712</v>
      </c>
      <c r="CI21" s="72">
        <f t="shared" si="100"/>
        <v>218905.87220000001</v>
      </c>
      <c r="CJ21" s="72">
        <f t="shared" si="100"/>
        <v>364413.848</v>
      </c>
      <c r="CK21" s="72">
        <f t="shared" si="100"/>
        <v>326391.47100000002</v>
      </c>
      <c r="CL21" s="72">
        <f t="shared" si="100"/>
        <v>4770</v>
      </c>
      <c r="CM21" s="72">
        <f t="shared" si="100"/>
        <v>4520</v>
      </c>
      <c r="CN21" s="72">
        <f t="shared" si="100"/>
        <v>25317</v>
      </c>
      <c r="CO21" s="72">
        <f t="shared" si="100"/>
        <v>9426</v>
      </c>
      <c r="CP21" s="72">
        <f t="shared" si="100"/>
        <v>996364.99040000001</v>
      </c>
      <c r="CQ21" s="72">
        <f t="shared" si="100"/>
        <v>906395.33879999979</v>
      </c>
      <c r="CR21" s="72">
        <f t="shared" si="100"/>
        <v>1454963.5359999998</v>
      </c>
      <c r="CS21" s="72">
        <f t="shared" si="100"/>
        <v>628648.09860000003</v>
      </c>
      <c r="CT21" s="72">
        <f t="shared" si="100"/>
        <v>873786.09039999999</v>
      </c>
      <c r="CU21" s="72">
        <f t="shared" si="100"/>
        <v>808156.43069999991</v>
      </c>
      <c r="CV21" s="72">
        <f t="shared" ref="CV21:DU21" si="101">SUM(CV10:CV20)</f>
        <v>633802.93599999999</v>
      </c>
      <c r="CW21" s="72">
        <f t="shared" si="101"/>
        <v>350926.739</v>
      </c>
      <c r="CX21" s="72">
        <f t="shared" si="101"/>
        <v>391960.86</v>
      </c>
      <c r="CY21" s="72">
        <f t="shared" si="101"/>
        <v>374543.00080000004</v>
      </c>
      <c r="CZ21" s="72">
        <f t="shared" si="101"/>
        <v>501214.81800000003</v>
      </c>
      <c r="DA21" s="72">
        <f t="shared" si="101"/>
        <v>237975.15599999999</v>
      </c>
      <c r="DB21" s="72">
        <f t="shared" si="101"/>
        <v>3427799.267</v>
      </c>
      <c r="DC21" s="72">
        <f t="shared" si="101"/>
        <v>3132664.4193000002</v>
      </c>
      <c r="DD21" s="72">
        <f t="shared" si="101"/>
        <v>2311374.1257000002</v>
      </c>
      <c r="DE21" s="72">
        <f t="shared" si="101"/>
        <v>906219.72299999977</v>
      </c>
      <c r="DF21" s="72">
        <f t="shared" si="101"/>
        <v>2151819.4790000003</v>
      </c>
      <c r="DG21" s="72">
        <f t="shared" si="101"/>
        <v>1905606.1515999998</v>
      </c>
      <c r="DH21" s="72">
        <f t="shared" si="101"/>
        <v>1700245.3587</v>
      </c>
      <c r="DI21" s="72">
        <f t="shared" si="101"/>
        <v>816801.54999999981</v>
      </c>
      <c r="DJ21" s="72">
        <f t="shared" si="101"/>
        <v>108677.1</v>
      </c>
      <c r="DK21" s="72">
        <f t="shared" si="101"/>
        <v>63358.067000000003</v>
      </c>
      <c r="DL21" s="72">
        <f t="shared" si="101"/>
        <v>0</v>
      </c>
      <c r="DM21" s="72">
        <f t="shared" si="101"/>
        <v>0</v>
      </c>
      <c r="DN21" s="72">
        <f t="shared" si="101"/>
        <v>352196.71530000004</v>
      </c>
      <c r="DO21" s="72">
        <f t="shared" si="101"/>
        <v>0</v>
      </c>
      <c r="DP21" s="72">
        <f t="shared" si="101"/>
        <v>2135716.5120000001</v>
      </c>
      <c r="DQ21" s="72">
        <f t="shared" si="101"/>
        <v>1531755.308</v>
      </c>
      <c r="DR21" s="72">
        <f t="shared" si="101"/>
        <v>0</v>
      </c>
      <c r="DS21" s="72">
        <f t="shared" si="101"/>
        <v>0</v>
      </c>
      <c r="DT21" s="72">
        <f t="shared" si="101"/>
        <v>1783519.7966999998</v>
      </c>
      <c r="DU21" s="72">
        <f t="shared" si="101"/>
        <v>1531755.308</v>
      </c>
      <c r="DY21" s="58"/>
      <c r="DZ21" s="58"/>
    </row>
    <row r="22" spans="2:132"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</row>
    <row r="23" spans="2:132">
      <c r="F23" s="58"/>
    </row>
    <row r="24" spans="2:132">
      <c r="E24" s="58"/>
      <c r="F24" s="58"/>
      <c r="G24" s="58"/>
    </row>
    <row r="25" spans="2:132"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</row>
    <row r="26" spans="2:132"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</row>
    <row r="27" spans="2:132">
      <c r="E27" s="58"/>
      <c r="F27" s="58"/>
      <c r="G27" s="58"/>
    </row>
    <row r="28" spans="2:132">
      <c r="E28" s="58"/>
      <c r="F28" s="58"/>
      <c r="G28" s="58"/>
    </row>
    <row r="29" spans="2:132">
      <c r="E29" s="58"/>
      <c r="F29" s="58"/>
      <c r="G29" s="58"/>
    </row>
    <row r="30" spans="2:132"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</row>
    <row r="31" spans="2:132">
      <c r="E31" s="58"/>
      <c r="F31" s="58"/>
      <c r="G31" s="58"/>
    </row>
    <row r="32" spans="2:132">
      <c r="E32" s="58"/>
      <c r="F32" s="58"/>
      <c r="G32" s="58"/>
    </row>
    <row r="33" spans="5:7">
      <c r="E33" s="58"/>
      <c r="F33" s="58"/>
      <c r="G33" s="58"/>
    </row>
    <row r="34" spans="5:7">
      <c r="E34" s="58"/>
      <c r="F34" s="58"/>
      <c r="G34" s="58"/>
    </row>
    <row r="35" spans="5:7">
      <c r="E35" s="58"/>
    </row>
  </sheetData>
  <protectedRanges>
    <protectedRange sqref="C21" name="Range3"/>
    <protectedRange sqref="J10:DM20" name="Range1"/>
    <protectedRange sqref="DP10:DU20" name="Range2"/>
  </protectedRanges>
  <mergeCells count="100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7:E7"/>
    <mergeCell ref="F7:G7"/>
    <mergeCell ref="H7:I7"/>
    <mergeCell ref="J7:K7"/>
    <mergeCell ref="L7: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BD7:BE7"/>
    <mergeCell ref="BF7:BG7"/>
    <mergeCell ref="BH7:BI7"/>
    <mergeCell ref="BJ7:BK7"/>
    <mergeCell ref="BL7:BM7"/>
    <mergeCell ref="AT7:AU7"/>
    <mergeCell ref="AV7:AW7"/>
    <mergeCell ref="AX7:AY7"/>
    <mergeCell ref="AZ7:BA7"/>
    <mergeCell ref="BB7:BC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DL7:DM7"/>
    <mergeCell ref="DN7:DO7"/>
    <mergeCell ref="DP7:DQ7"/>
    <mergeCell ref="DR7:DS7"/>
    <mergeCell ref="DT7:DU7"/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https:/mul2-lori.gov.am/tasks/522654/oneclick/caxs.xlsx?token=169e27958ca6daf5a96e95bf36642d4c</cp:keywords>
  <cp:lastModifiedBy>user</cp:lastModifiedBy>
  <cp:lastPrinted>2012-03-20T07:18:17Z</cp:lastPrinted>
  <dcterms:created xsi:type="dcterms:W3CDTF">2002-03-15T09:46:46Z</dcterms:created>
  <dcterms:modified xsi:type="dcterms:W3CDTF">2025-01-13T07:54:04Z</dcterms:modified>
</cp:coreProperties>
</file>