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<sst xmlns="http://schemas.openxmlformats.org/spreadsheetml/2006/main" count="113" uniqueCount="66">
  <si>
    <t>ՀԱՇՎԵՏՎՈՒԹՅՈՒՆ</t>
  </si>
  <si>
    <t xml:space="preserve"> ՀՀ ԱՐՄԱՎԻՐԻ  ՄԱՐԶԻ  ՀԱՄԱՅՆՔՆԵՐԻ   ԲՅՈՒՋԵՏԱՅԻՆ   ԵԿԱՄՈՒՏՆԵՐԻ   ՎԵՐԱԲԵՐՅԱԼ  (աճողական)  2024թ.դեկտեմբերի  «30» -ի դրությամբ       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</si>
  <si>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</si>
  <si>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</si>
  <si>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</si>
  <si>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</si>
  <si>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</si>
  <si>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</si>
  <si>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</si>
  <si>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</si>
  <si>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</si>
  <si>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</si>
  <si>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</si>
  <si>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</si>
  <si>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</si>
  <si>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</si>
  <si>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</si>
  <si>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</si>
  <si>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</si>
  <si>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</si>
  <si>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</si>
  <si>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</si>
  <si>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</si>
  <si>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</si>
  <si>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</si>
  <si>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</si>
  <si>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</si>
  <si>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</si>
  <si>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</si>
  <si>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</si>
  <si>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</si>
  <si>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</si>
  <si>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</si>
  <si>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</si>
  <si>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</si>
  <si>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</si>
  <si>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</si>
  <si>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</si>
  <si>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</si>
  <si>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</si>
  <si>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</si>
  <si>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</si>
  <si>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</si>
  <si>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</si>
  <si>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</si>
  <si>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</si>
  <si>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</si>
  <si>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</si>
  <si>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</si>
  <si>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</si>
  <si>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</si>
  <si>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</si>
  <si>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</si>
  <si>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</si>
  <si>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</si>
  <si>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 xml:space="preserve">   փաստ,                           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</si>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</sst>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</numFmts>
  <fonts count="30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b/>
      <sz val="10"/>
      <name val="GHEA Grapalat"/>
      <charset val="13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color indexed="8"/>
      <name val="GHEA Grapalat"/>
      <charset val="134"/>
    </font>
    <font>
      <sz val="12"/>
      <name val="GHEA Grapalat"/>
      <charset val="204"/>
    </font>
    <font>
      <sz val="12"/>
      <color theme="1"/>
      <name val="GHEA Grapalat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8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19" applyNumberFormat="0" applyAlignment="0" applyProtection="0">
      <alignment vertical="center"/>
    </xf>
    <xf numFmtId="0" fontId="20" fillId="10" borderId="20" applyNumberFormat="0" applyAlignment="0" applyProtection="0">
      <alignment vertical="center"/>
    </xf>
    <xf numFmtId="0" fontId="21" fillId="10" borderId="19" applyNumberFormat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</cellStyleXfs>
  <cellXfs count="156">
    <xf numFmtId="0" fontId="0" fillId="0" borderId="0" xfId="0"/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18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0" borderId="6" xfId="0" applyBorder="1"/>
    <xf numFmtId="0" fontId="1" fillId="2" borderId="6" xfId="0" applyFont="1" applyFill="1" applyBorder="1" applyAlignment="1" applyProtection="1">
      <alignment horizontal="center" vertical="center" textRotation="90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9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18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0" fillId="0" borderId="13" xfId="0" applyBorder="1"/>
    <xf numFmtId="0" fontId="1" fillId="2" borderId="13" xfId="0" applyFont="1" applyFill="1" applyBorder="1" applyAlignment="1" applyProtection="1">
      <alignment horizontal="center" vertical="center" textRotation="90" wrapText="1"/>
    </xf>
    <xf numFmtId="180" fontId="1" fillId="5" borderId="13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" fontId="1" fillId="2" borderId="14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15" xfId="0" applyNumberFormat="1" applyFont="1" applyFill="1" applyBorder="1" applyAlignment="1">
      <alignment horizontal="left" vertical="center" wrapText="1"/>
    </xf>
    <xf numFmtId="182" fontId="1" fillId="2" borderId="14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14" xfId="0" applyNumberFormat="1" applyFont="1" applyFill="1" applyBorder="1" applyAlignment="1">
      <alignment horizontal="center" vertical="center" wrapText="1"/>
    </xf>
    <xf numFmtId="182" fontId="1" fillId="5" borderId="14" xfId="0" applyNumberFormat="1" applyFont="1" applyFill="1" applyBorder="1" applyAlignment="1" applyProtection="1">
      <alignment horizontal="center" vertical="center" wrapText="1"/>
    </xf>
    <xf numFmtId="182" fontId="1" fillId="2" borderId="14" xfId="0" applyNumberFormat="1" applyFont="1" applyFill="1" applyBorder="1" applyAlignment="1" applyProtection="1">
      <alignment horizontal="center" vertical="center" wrapText="1"/>
    </xf>
    <xf numFmtId="181" fontId="1" fillId="2" borderId="14" xfId="0" applyNumberFormat="1" applyFont="1" applyFill="1" applyBorder="1" applyAlignment="1">
      <alignment horizontal="center" vertical="center"/>
    </xf>
    <xf numFmtId="1" fontId="1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>
      <alignment horizontal="center" vertical="center"/>
    </xf>
    <xf numFmtId="182" fontId="2" fillId="2" borderId="14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180" fontId="2" fillId="0" borderId="7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181" fontId="6" fillId="2" borderId="14" xfId="0" applyNumberFormat="1" applyFont="1" applyFill="1" applyBorder="1" applyAlignment="1">
      <alignment horizontal="center"/>
    </xf>
    <xf numFmtId="180" fontId="1" fillId="0" borderId="14" xfId="0" applyNumberFormat="1" applyFont="1" applyFill="1" applyBorder="1" applyAlignment="1" applyProtection="1">
      <alignment horizontal="center" vertical="center" wrapText="1"/>
    </xf>
    <xf numFmtId="181" fontId="7" fillId="2" borderId="14" xfId="0" applyNumberFormat="1" applyFont="1" applyFill="1" applyBorder="1" applyAlignment="1">
      <alignment horizontal="center" vertical="center"/>
    </xf>
    <xf numFmtId="181" fontId="8" fillId="2" borderId="14" xfId="0" applyNumberFormat="1" applyFont="1" applyFill="1" applyBorder="1" applyAlignment="1">
      <alignment horizontal="center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182" fontId="7" fillId="2" borderId="14" xfId="0" applyNumberFormat="1" applyFont="1" applyFill="1" applyBorder="1" applyAlignment="1">
      <alignment horizontal="center" vertical="center" wrapText="1"/>
    </xf>
    <xf numFmtId="181" fontId="7" fillId="2" borderId="14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protection locked="0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1" fillId="0" borderId="14" xfId="0" applyNumberFormat="1" applyFont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180" fontId="1" fillId="0" borderId="5" xfId="0" applyNumberFormat="1" applyFont="1" applyFill="1" applyBorder="1" applyAlignment="1" applyProtection="1">
      <alignment horizontal="center" vertical="center" wrapText="1"/>
    </xf>
    <xf numFmtId="182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181" fontId="7" fillId="2" borderId="12" xfId="0" applyNumberFormat="1" applyFont="1" applyFill="1" applyBorder="1" applyAlignment="1"/>
    <xf numFmtId="181" fontId="1" fillId="2" borderId="12" xfId="0" applyNumberFormat="1" applyFont="1" applyFill="1" applyBorder="1" applyAlignment="1"/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11" xfId="0" applyFont="1" applyFill="1" applyBorder="1" applyAlignment="1" applyProtection="1">
      <alignment horizontal="center" vertical="center" wrapText="1"/>
    </xf>
    <xf numFmtId="0" fontId="1" fillId="7" borderId="12" xfId="0" applyFont="1" applyFill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5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2" fontId="1" fillId="0" borderId="14" xfId="0" applyNumberFormat="1" applyFont="1" applyFill="1" applyBorder="1" applyAlignment="1" applyProtection="1">
      <alignment horizontal="center" vertical="center" wrapText="1"/>
    </xf>
    <xf numFmtId="182" fontId="9" fillId="3" borderId="14" xfId="0" applyNumberFormat="1" applyFont="1" applyFill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182" fontId="9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180" fontId="1" fillId="6" borderId="5" xfId="0" applyNumberFormat="1" applyFont="1" applyFill="1" applyBorder="1" applyAlignment="1" applyProtection="1">
      <alignment horizontal="center" vertical="center" wrapText="1"/>
    </xf>
    <xf numFmtId="180" fontId="1" fillId="2" borderId="14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5" xfId="0" applyNumberFormat="1" applyFont="1" applyFill="1" applyBorder="1" applyAlignment="1" applyProtection="1">
      <alignment horizontal="center" vertical="center" wrapText="1"/>
    </xf>
    <xf numFmtId="180" fontId="1" fillId="6" borderId="11" xfId="0" applyNumberFormat="1" applyFont="1" applyFill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8" xfId="0" applyNumberFormat="1" applyFont="1" applyFill="1" applyBorder="1" applyAlignment="1" applyProtection="1">
      <alignment horizontal="center" vertical="center" wrapText="1"/>
    </xf>
    <xf numFmtId="180" fontId="2" fillId="0" borderId="12" xfId="0" applyNumberFormat="1" applyFont="1" applyBorder="1" applyAlignment="1" applyProtection="1">
      <alignment horizontal="center" vertical="center" wrapText="1"/>
    </xf>
    <xf numFmtId="180" fontId="2" fillId="0" borderId="14" xfId="0" applyNumberFormat="1" applyFont="1" applyBorder="1" applyAlignment="1" applyProtection="1">
      <alignment horizontal="center" vertical="center" wrapText="1"/>
    </xf>
    <xf numFmtId="180" fontId="1" fillId="4" borderId="9" xfId="0" applyNumberFormat="1" applyFont="1" applyFill="1" applyBorder="1" applyAlignment="1" applyProtection="1">
      <alignment horizontal="center" vertical="center" wrapText="1"/>
    </xf>
    <xf numFmtId="180" fontId="1" fillId="4" borderId="10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/>
    </xf>
    <xf numFmtId="182" fontId="1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1" fillId="2" borderId="9" xfId="0" applyNumberFormat="1" applyFont="1" applyFill="1" applyBorder="1" applyAlignment="1" applyProtection="1">
      <alignment horizontal="center" vertical="center" wrapText="1"/>
    </xf>
    <xf numFmtId="181" fontId="1" fillId="3" borderId="14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0" fontId="3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4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Z24"/>
  <sheetViews>
    <sheetView tabSelected="1" workbookViewId="0">
      <pane xSplit="2" ySplit="9" topLeftCell="C14" activePane="bottomRight" state="frozen"/>
      <selection/>
      <selection pane="topRight"/>
      <selection pane="bottomLeft"/>
      <selection pane="bottomRight" activeCell="J8" sqref="J8"/>
    </sheetView>
  </sheetViews>
  <sheetFormatPr defaultColWidth="17.3333333333333" defaultRowHeight="17.4"/>
  <cols>
    <col min="1" max="1" width="4.66666666666667" style="1" customWidth="1"/>
    <col min="2" max="2" width="18.3333333333333" style="2" customWidth="1"/>
    <col min="3" max="3" width="13.7777777777778" style="1" customWidth="1"/>
    <col min="4" max="4" width="11.1111111111111" style="1" customWidth="1"/>
    <col min="5" max="7" width="14.8888888888889" style="1" customWidth="1"/>
    <col min="8" max="8" width="16.7777777777778" style="1" customWidth="1"/>
    <col min="9" max="92" width="14.8888888888889" style="1" customWidth="1"/>
    <col min="93" max="112" width="17.3333333333333" style="3"/>
    <col min="113" max="176" width="9.11111111111111" style="3"/>
    <col min="177" max="182" width="17.3333333333333" style="3"/>
    <col min="183" max="208" width="17.3333333333333" style="1"/>
    <col min="209" max="16337" width="9.11111111111111" style="1"/>
    <col min="16338" max="16384" width="17.3333333333333" style="1"/>
  </cols>
  <sheetData>
    <row r="1" s="1" customFormat="1" ht="33" customHeight="1" spans="2:182">
      <c r="B1" s="2"/>
      <c r="C1" s="4" t="s">
        <v>0</v>
      </c>
      <c r="D1" s="4"/>
      <c r="E1" s="4"/>
      <c r="F1" s="4"/>
      <c r="G1" s="4"/>
      <c r="H1" s="4"/>
      <c r="I1" s="4"/>
      <c r="J1" s="4"/>
      <c r="K1" s="52"/>
      <c r="L1" s="52"/>
      <c r="M1" s="52"/>
      <c r="N1" s="52"/>
      <c r="O1" s="52"/>
      <c r="P1" s="4"/>
      <c r="Q1" s="4"/>
      <c r="R1" s="4"/>
      <c r="S1" s="4"/>
      <c r="T1" s="4"/>
      <c r="U1" s="4"/>
      <c r="V1" s="4"/>
      <c r="W1" s="4"/>
      <c r="X1" s="4"/>
      <c r="Y1" s="4"/>
      <c r="Z1" s="52"/>
      <c r="AA1" s="52"/>
      <c r="AB1" s="52"/>
      <c r="AC1" s="52"/>
      <c r="AD1" s="52"/>
      <c r="AE1" s="52"/>
      <c r="AF1" s="52"/>
      <c r="AG1" s="52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</row>
    <row r="2" s="1" customFormat="1" ht="37" customHeight="1" spans="2:182">
      <c r="B2" s="2"/>
      <c r="C2" s="5" t="s">
        <v>1</v>
      </c>
      <c r="D2" s="5"/>
      <c r="E2" s="5"/>
      <c r="F2" s="5"/>
      <c r="G2" s="5"/>
      <c r="H2" s="5"/>
      <c r="I2" s="5"/>
      <c r="J2" s="5"/>
      <c r="L2" s="53"/>
      <c r="N2" s="54"/>
      <c r="O2" s="54"/>
      <c r="P2" s="55"/>
      <c r="R2" s="54"/>
      <c r="S2" s="55"/>
      <c r="T2" s="55"/>
      <c r="U2" s="55"/>
      <c r="V2" s="55"/>
      <c r="W2" s="55"/>
      <c r="X2" s="54"/>
      <c r="Y2" s="55"/>
      <c r="Z2" s="55"/>
      <c r="AA2" s="55"/>
      <c r="AB2" s="55"/>
      <c r="AC2" s="55"/>
      <c r="AD2" s="55"/>
      <c r="AE2" s="55"/>
      <c r="AF2" s="55"/>
      <c r="AG2" s="55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</row>
    <row r="3" s="1" customFormat="1" customHeight="1" spans="2:182">
      <c r="B3" s="2"/>
      <c r="C3" s="6"/>
      <c r="D3" s="6"/>
      <c r="E3" s="6"/>
      <c r="F3" s="6"/>
      <c r="G3" s="6"/>
      <c r="H3" s="6"/>
      <c r="I3" s="5" t="s">
        <v>2</v>
      </c>
      <c r="J3" s="5"/>
      <c r="K3" s="5"/>
      <c r="L3" s="53"/>
      <c r="N3" s="55"/>
      <c r="O3" s="55"/>
      <c r="P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</row>
    <row r="4" s="1" customFormat="1" customHeight="1" spans="1:208">
      <c r="A4" s="7" t="s">
        <v>3</v>
      </c>
      <c r="B4" s="8" t="s">
        <v>4</v>
      </c>
      <c r="C4" s="9" t="s">
        <v>5</v>
      </c>
      <c r="D4" s="9" t="s">
        <v>6</v>
      </c>
      <c r="E4" s="10" t="s">
        <v>7</v>
      </c>
      <c r="F4" s="11"/>
      <c r="G4" s="12"/>
      <c r="H4" s="13" t="s">
        <v>8</v>
      </c>
      <c r="I4" s="56"/>
      <c r="J4" s="57"/>
      <c r="K4" s="58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116"/>
      <c r="BW4" s="117" t="s">
        <v>9</v>
      </c>
      <c r="BX4" s="118" t="s">
        <v>10</v>
      </c>
      <c r="BY4" s="119"/>
      <c r="BZ4" s="120" t="s">
        <v>11</v>
      </c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17" t="s">
        <v>12</v>
      </c>
      <c r="CM4" s="136" t="s">
        <v>13</v>
      </c>
      <c r="CN4" s="137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  <c r="GQ4" s="150"/>
      <c r="GR4" s="150"/>
      <c r="GS4" s="150"/>
      <c r="GT4" s="150"/>
      <c r="GU4" s="150"/>
      <c r="GV4" s="150"/>
      <c r="GW4" s="150"/>
      <c r="GX4" s="150"/>
      <c r="GY4" s="150"/>
      <c r="GZ4" s="150"/>
    </row>
    <row r="5" s="1" customFormat="1" ht="18" customHeight="1" spans="1:208">
      <c r="A5" s="14"/>
      <c r="B5" s="15"/>
      <c r="C5" s="16"/>
      <c r="D5" s="17"/>
      <c r="E5" s="18"/>
      <c r="F5" s="19"/>
      <c r="G5" s="20"/>
      <c r="H5" s="21"/>
      <c r="I5" s="60"/>
      <c r="J5" s="61"/>
      <c r="K5" s="62" t="s">
        <v>14</v>
      </c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80"/>
      <c r="AH5" s="81" t="s">
        <v>15</v>
      </c>
      <c r="AI5" s="81"/>
      <c r="AJ5" s="81"/>
      <c r="AK5" s="81"/>
      <c r="AL5" s="81"/>
      <c r="AM5" s="81"/>
      <c r="AN5" s="81"/>
      <c r="AO5" s="81"/>
      <c r="AP5" s="81"/>
      <c r="AQ5" s="81"/>
      <c r="AR5" s="91" t="s">
        <v>16</v>
      </c>
      <c r="AS5" s="92"/>
      <c r="AT5" s="93" t="s">
        <v>17</v>
      </c>
      <c r="AU5" s="94"/>
      <c r="AV5" s="94"/>
      <c r="AW5" s="94"/>
      <c r="AX5" s="94"/>
      <c r="AY5" s="94"/>
      <c r="AZ5" s="94"/>
      <c r="BA5" s="94"/>
      <c r="BB5" s="94"/>
      <c r="BC5" s="94"/>
      <c r="BD5" s="104"/>
      <c r="BE5" s="108" t="s">
        <v>18</v>
      </c>
      <c r="BF5" s="109"/>
      <c r="BG5" s="109"/>
      <c r="BH5" s="109"/>
      <c r="BI5" s="109"/>
      <c r="BJ5" s="110"/>
      <c r="BK5" s="93" t="s">
        <v>19</v>
      </c>
      <c r="BL5" s="94"/>
      <c r="BM5" s="94"/>
      <c r="BN5" s="94"/>
      <c r="BO5" s="94"/>
      <c r="BP5" s="94"/>
      <c r="BQ5" s="81" t="s">
        <v>20</v>
      </c>
      <c r="BR5" s="81"/>
      <c r="BS5" s="91" t="s">
        <v>21</v>
      </c>
      <c r="BT5" s="114"/>
      <c r="BU5" s="91" t="s">
        <v>22</v>
      </c>
      <c r="BV5" s="114"/>
      <c r="BW5" s="117"/>
      <c r="BX5" s="121"/>
      <c r="BY5" s="122"/>
      <c r="BZ5" s="123"/>
      <c r="CA5" s="124"/>
      <c r="CB5" s="124"/>
      <c r="CC5" s="124"/>
      <c r="CD5" s="91" t="s">
        <v>23</v>
      </c>
      <c r="CE5" s="114"/>
      <c r="CF5" s="132"/>
      <c r="CG5" s="133"/>
      <c r="CH5" s="133"/>
      <c r="CI5" s="133"/>
      <c r="CJ5" s="133"/>
      <c r="CK5" s="133"/>
      <c r="CL5" s="117"/>
      <c r="CM5" s="139"/>
      <c r="CN5" s="140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50"/>
      <c r="GB5" s="150"/>
      <c r="GC5" s="150"/>
      <c r="GD5" s="150"/>
      <c r="GE5" s="150"/>
      <c r="GF5" s="150"/>
      <c r="GG5" s="150"/>
      <c r="GH5" s="150"/>
      <c r="GI5" s="150"/>
      <c r="GJ5" s="150"/>
      <c r="GK5" s="150"/>
      <c r="GL5" s="150"/>
      <c r="GM5" s="150"/>
      <c r="GN5" s="150"/>
      <c r="GO5" s="150"/>
      <c r="GP5" s="150"/>
      <c r="GQ5" s="150"/>
      <c r="GR5" s="150"/>
      <c r="GS5" s="150"/>
      <c r="GT5" s="150"/>
      <c r="GU5" s="150"/>
      <c r="GV5" s="150"/>
      <c r="GW5" s="150"/>
      <c r="GX5" s="150"/>
      <c r="GY5" s="150"/>
      <c r="GZ5" s="150"/>
    </row>
    <row r="6" s="1" customFormat="1" ht="67" customHeight="1" spans="1:208">
      <c r="A6" s="14"/>
      <c r="B6" s="15"/>
      <c r="C6" s="16"/>
      <c r="D6" s="17"/>
      <c r="E6" s="22"/>
      <c r="F6" s="23"/>
      <c r="G6" s="24"/>
      <c r="H6" s="25"/>
      <c r="I6" s="64"/>
      <c r="J6" s="65"/>
      <c r="K6" s="66" t="s">
        <v>24</v>
      </c>
      <c r="L6" s="67"/>
      <c r="M6" s="68"/>
      <c r="N6" s="69" t="s">
        <v>25</v>
      </c>
      <c r="O6" s="70"/>
      <c r="P6" s="71"/>
      <c r="Q6" s="69" t="s">
        <v>26</v>
      </c>
      <c r="R6" s="70"/>
      <c r="S6" s="71"/>
      <c r="T6" s="69" t="s">
        <v>27</v>
      </c>
      <c r="U6" s="70"/>
      <c r="V6" s="71"/>
      <c r="W6" s="69" t="s">
        <v>28</v>
      </c>
      <c r="X6" s="70"/>
      <c r="Y6" s="71"/>
      <c r="Z6" s="69" t="s">
        <v>29</v>
      </c>
      <c r="AA6" s="70"/>
      <c r="AB6" s="71"/>
      <c r="AC6" s="69" t="s">
        <v>30</v>
      </c>
      <c r="AD6" s="70"/>
      <c r="AE6" s="71"/>
      <c r="AF6" s="76" t="s">
        <v>31</v>
      </c>
      <c r="AG6" s="76"/>
      <c r="AH6" s="82" t="s">
        <v>32</v>
      </c>
      <c r="AI6" s="83"/>
      <c r="AJ6" s="82" t="s">
        <v>33</v>
      </c>
      <c r="AK6" s="84"/>
      <c r="AL6" s="85" t="s">
        <v>34</v>
      </c>
      <c r="AM6" s="86"/>
      <c r="AN6" s="85" t="s">
        <v>35</v>
      </c>
      <c r="AO6" s="95"/>
      <c r="AP6" s="96" t="s">
        <v>36</v>
      </c>
      <c r="AQ6" s="97"/>
      <c r="AR6" s="98"/>
      <c r="AS6" s="99"/>
      <c r="AT6" s="100" t="s">
        <v>37</v>
      </c>
      <c r="AU6" s="101"/>
      <c r="AV6" s="102"/>
      <c r="AW6" s="105" t="s">
        <v>38</v>
      </c>
      <c r="AX6" s="105"/>
      <c r="AY6" s="105" t="s">
        <v>39</v>
      </c>
      <c r="AZ6" s="105"/>
      <c r="BA6" s="105" t="s">
        <v>40</v>
      </c>
      <c r="BB6" s="105"/>
      <c r="BC6" s="105" t="s">
        <v>41</v>
      </c>
      <c r="BD6" s="105"/>
      <c r="BE6" s="105" t="s">
        <v>42</v>
      </c>
      <c r="BF6" s="105"/>
      <c r="BG6" s="108" t="s">
        <v>43</v>
      </c>
      <c r="BH6" s="109"/>
      <c r="BI6" s="105" t="s">
        <v>44</v>
      </c>
      <c r="BJ6" s="105"/>
      <c r="BK6" s="111" t="s">
        <v>45</v>
      </c>
      <c r="BL6" s="109"/>
      <c r="BM6" s="105" t="s">
        <v>46</v>
      </c>
      <c r="BN6" s="105"/>
      <c r="BO6" s="108" t="s">
        <v>47</v>
      </c>
      <c r="BP6" s="109"/>
      <c r="BQ6" s="81"/>
      <c r="BR6" s="81"/>
      <c r="BS6" s="98"/>
      <c r="BT6" s="115"/>
      <c r="BU6" s="98"/>
      <c r="BV6" s="115"/>
      <c r="BW6" s="117"/>
      <c r="BX6" s="125"/>
      <c r="BY6" s="126"/>
      <c r="BZ6" s="91" t="s">
        <v>48</v>
      </c>
      <c r="CA6" s="114"/>
      <c r="CB6" s="91" t="s">
        <v>49</v>
      </c>
      <c r="CC6" s="114"/>
      <c r="CD6" s="98"/>
      <c r="CE6" s="115"/>
      <c r="CF6" s="91" t="s">
        <v>50</v>
      </c>
      <c r="CG6" s="114"/>
      <c r="CH6" s="91" t="s">
        <v>51</v>
      </c>
      <c r="CI6" s="114"/>
      <c r="CJ6" s="134" t="s">
        <v>52</v>
      </c>
      <c r="CK6" s="141"/>
      <c r="CL6" s="117"/>
      <c r="CM6" s="142"/>
      <c r="CN6" s="143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  <c r="GT6" s="150"/>
      <c r="GU6" s="150"/>
      <c r="GV6" s="150"/>
      <c r="GW6" s="150"/>
      <c r="GX6" s="150"/>
      <c r="GY6" s="150"/>
      <c r="GZ6" s="150"/>
    </row>
    <row r="7" s="1" customFormat="1" customHeight="1" spans="1:208">
      <c r="A7" s="14"/>
      <c r="B7" s="15"/>
      <c r="C7" s="16"/>
      <c r="D7" s="17"/>
      <c r="E7" s="26" t="s">
        <v>53</v>
      </c>
      <c r="F7" s="27"/>
      <c r="G7" s="28"/>
      <c r="H7" s="26" t="s">
        <v>53</v>
      </c>
      <c r="I7" s="27"/>
      <c r="J7" s="28"/>
      <c r="K7" s="26" t="s">
        <v>53</v>
      </c>
      <c r="L7" s="27"/>
      <c r="M7" s="28"/>
      <c r="N7" s="26" t="s">
        <v>53</v>
      </c>
      <c r="O7" s="27"/>
      <c r="P7" s="28"/>
      <c r="Q7" s="26" t="s">
        <v>53</v>
      </c>
      <c r="R7" s="27"/>
      <c r="S7" s="28"/>
      <c r="T7" s="26" t="s">
        <v>53</v>
      </c>
      <c r="U7" s="73"/>
      <c r="V7" s="73"/>
      <c r="W7" s="26" t="s">
        <v>53</v>
      </c>
      <c r="X7" s="27"/>
      <c r="Y7" s="28"/>
      <c r="Z7" s="26" t="s">
        <v>53</v>
      </c>
      <c r="AA7" s="27"/>
      <c r="AB7" s="28"/>
      <c r="AC7" s="26" t="s">
        <v>53</v>
      </c>
      <c r="AD7" s="27"/>
      <c r="AE7" s="28"/>
      <c r="AF7" s="26" t="s">
        <v>53</v>
      </c>
      <c r="AG7" s="87"/>
      <c r="AH7" s="26" t="s">
        <v>53</v>
      </c>
      <c r="AI7" s="87"/>
      <c r="AJ7" s="26" t="s">
        <v>53</v>
      </c>
      <c r="AK7" s="87"/>
      <c r="AL7" s="26" t="s">
        <v>53</v>
      </c>
      <c r="AM7" s="87"/>
      <c r="AN7" s="26" t="s">
        <v>53</v>
      </c>
      <c r="AO7" s="87"/>
      <c r="AP7" s="26" t="s">
        <v>53</v>
      </c>
      <c r="AQ7" s="87"/>
      <c r="AR7" s="26" t="s">
        <v>53</v>
      </c>
      <c r="AS7" s="87"/>
      <c r="AT7" s="26" t="s">
        <v>53</v>
      </c>
      <c r="AU7" s="103"/>
      <c r="AV7" s="87"/>
      <c r="AW7" s="26" t="s">
        <v>53</v>
      </c>
      <c r="AX7" s="87"/>
      <c r="AY7" s="26" t="s">
        <v>53</v>
      </c>
      <c r="AZ7" s="87"/>
      <c r="BA7" s="26" t="s">
        <v>53</v>
      </c>
      <c r="BB7" s="87"/>
      <c r="BC7" s="26" t="s">
        <v>53</v>
      </c>
      <c r="BD7" s="87"/>
      <c r="BE7" s="26" t="s">
        <v>53</v>
      </c>
      <c r="BF7" s="87"/>
      <c r="BG7" s="26" t="s">
        <v>53</v>
      </c>
      <c r="BH7" s="87"/>
      <c r="BI7" s="26" t="s">
        <v>53</v>
      </c>
      <c r="BJ7" s="87"/>
      <c r="BK7" s="26" t="s">
        <v>53</v>
      </c>
      <c r="BL7" s="87"/>
      <c r="BM7" s="26" t="s">
        <v>53</v>
      </c>
      <c r="BN7" s="87"/>
      <c r="BO7" s="26" t="s">
        <v>53</v>
      </c>
      <c r="BP7" s="87"/>
      <c r="BQ7" s="26" t="s">
        <v>53</v>
      </c>
      <c r="BR7" s="87"/>
      <c r="BS7" s="26" t="s">
        <v>53</v>
      </c>
      <c r="BT7" s="87"/>
      <c r="BU7" s="26" t="s">
        <v>53</v>
      </c>
      <c r="BV7" s="87"/>
      <c r="BW7" s="127" t="s">
        <v>54</v>
      </c>
      <c r="BX7" s="26" t="s">
        <v>53</v>
      </c>
      <c r="BY7" s="87"/>
      <c r="BZ7" s="26" t="s">
        <v>53</v>
      </c>
      <c r="CA7" s="87"/>
      <c r="CB7" s="26" t="s">
        <v>53</v>
      </c>
      <c r="CC7" s="87"/>
      <c r="CD7" s="26" t="s">
        <v>53</v>
      </c>
      <c r="CE7" s="87"/>
      <c r="CF7" s="26" t="s">
        <v>53</v>
      </c>
      <c r="CG7" s="87"/>
      <c r="CH7" s="26" t="s">
        <v>53</v>
      </c>
      <c r="CI7" s="87"/>
      <c r="CJ7" s="26" t="s">
        <v>53</v>
      </c>
      <c r="CK7" s="87"/>
      <c r="CL7" s="117" t="s">
        <v>54</v>
      </c>
      <c r="CM7" s="26" t="s">
        <v>53</v>
      </c>
      <c r="CN7" s="87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</row>
    <row r="8" s="1" customFormat="1" ht="55.2" customHeight="1" spans="1:208">
      <c r="A8" s="29"/>
      <c r="B8" s="30"/>
      <c r="C8" s="31"/>
      <c r="D8" s="32"/>
      <c r="E8" s="33"/>
      <c r="F8" s="34" t="s">
        <v>55</v>
      </c>
      <c r="G8" s="34" t="s">
        <v>56</v>
      </c>
      <c r="H8" s="33"/>
      <c r="I8" s="34" t="str">
        <f>F8</f>
        <v>   փաստ,                           </v>
      </c>
      <c r="J8" s="34" t="s">
        <v>56</v>
      </c>
      <c r="K8" s="33"/>
      <c r="L8" s="34" t="str">
        <f>F8</f>
        <v>   փաստ,                           </v>
      </c>
      <c r="M8" s="34" t="s">
        <v>56</v>
      </c>
      <c r="N8" s="33"/>
      <c r="O8" s="34" t="str">
        <f>F8</f>
        <v>   փաստ,                           </v>
      </c>
      <c r="P8" s="34" t="s">
        <v>56</v>
      </c>
      <c r="Q8" s="33"/>
      <c r="R8" s="34" t="str">
        <f>F8</f>
        <v>   փաստ,                           </v>
      </c>
      <c r="S8" s="34" t="s">
        <v>56</v>
      </c>
      <c r="T8" s="33"/>
      <c r="U8" s="34" t="str">
        <f>F8</f>
        <v>   փաստ,                           </v>
      </c>
      <c r="V8" s="34" t="s">
        <v>56</v>
      </c>
      <c r="W8" s="33"/>
      <c r="X8" s="34" t="str">
        <f>F8</f>
        <v>   փաստ,                           </v>
      </c>
      <c r="Y8" s="34" t="s">
        <v>56</v>
      </c>
      <c r="Z8" s="33"/>
      <c r="AA8" s="34" t="str">
        <f>F8</f>
        <v>   փաստ,                           </v>
      </c>
      <c r="AB8" s="34" t="s">
        <v>56</v>
      </c>
      <c r="AC8" s="33"/>
      <c r="AD8" s="34" t="str">
        <f>F8</f>
        <v>   փաստ,                           </v>
      </c>
      <c r="AE8" s="34" t="s">
        <v>56</v>
      </c>
      <c r="AF8" s="33"/>
      <c r="AG8" s="34" t="str">
        <f>F8</f>
        <v>   փաստ,                           </v>
      </c>
      <c r="AH8" s="33"/>
      <c r="AI8" s="34" t="str">
        <f>F8</f>
        <v>   փաստ,                           </v>
      </c>
      <c r="AJ8" s="33"/>
      <c r="AK8" s="34" t="str">
        <f>F8</f>
        <v>   փաստ,                           </v>
      </c>
      <c r="AL8" s="33"/>
      <c r="AM8" s="34" t="str">
        <f>F8</f>
        <v>   փաստ,                           </v>
      </c>
      <c r="AN8" s="33"/>
      <c r="AO8" s="34" t="str">
        <f>F8</f>
        <v>   փաստ,                           </v>
      </c>
      <c r="AP8" s="33"/>
      <c r="AQ8" s="34" t="str">
        <f>F8</f>
        <v>   փաստ,                           </v>
      </c>
      <c r="AR8" s="33"/>
      <c r="AS8" s="34" t="str">
        <f>F8</f>
        <v>   փաստ,                           </v>
      </c>
      <c r="AT8" s="33"/>
      <c r="AU8" s="34" t="str">
        <f>F8</f>
        <v>   փաստ,                           </v>
      </c>
      <c r="AV8" s="34" t="s">
        <v>56</v>
      </c>
      <c r="AW8" s="33"/>
      <c r="AX8" s="34" t="str">
        <f>F8</f>
        <v>   փաստ,                           </v>
      </c>
      <c r="AY8" s="33"/>
      <c r="AZ8" s="34" t="str">
        <f>F8</f>
        <v>   փաստ,                           </v>
      </c>
      <c r="BA8" s="33"/>
      <c r="BB8" s="34" t="str">
        <f>F8</f>
        <v>   փաստ,                           </v>
      </c>
      <c r="BC8" s="33"/>
      <c r="BD8" s="34" t="str">
        <f>F8</f>
        <v>   փաստ,                           </v>
      </c>
      <c r="BE8" s="33"/>
      <c r="BF8" s="34" t="str">
        <f>F8</f>
        <v>   փաստ,                           </v>
      </c>
      <c r="BG8" s="33"/>
      <c r="BH8" s="34" t="str">
        <f>F8</f>
        <v>   փաստ,                           </v>
      </c>
      <c r="BI8" s="33"/>
      <c r="BJ8" s="34" t="str">
        <f>F8</f>
        <v>   փաստ,                           </v>
      </c>
      <c r="BK8" s="33"/>
      <c r="BL8" s="34" t="str">
        <f>F8</f>
        <v>   փաստ,                           </v>
      </c>
      <c r="BM8" s="33"/>
      <c r="BN8" s="34" t="str">
        <f>F8</f>
        <v>   փաստ,                           </v>
      </c>
      <c r="BO8" s="33"/>
      <c r="BP8" s="34" t="str">
        <f>F8</f>
        <v>   փաստ,                           </v>
      </c>
      <c r="BQ8" s="33"/>
      <c r="BR8" s="34" t="str">
        <f>F8</f>
        <v>   փաստ,                           </v>
      </c>
      <c r="BS8" s="33"/>
      <c r="BT8" s="34" t="str">
        <f>F8</f>
        <v>   փաստ,                           </v>
      </c>
      <c r="BU8" s="33"/>
      <c r="BV8" s="34" t="str">
        <f>F8</f>
        <v>   փաստ,                           </v>
      </c>
      <c r="BW8" s="127"/>
      <c r="BX8" s="33"/>
      <c r="BY8" s="34" t="str">
        <f>F8</f>
        <v>   փաստ,                           </v>
      </c>
      <c r="BZ8" s="33"/>
      <c r="CA8" s="34" t="str">
        <f>F8</f>
        <v>   փաստ,                           </v>
      </c>
      <c r="CB8" s="33"/>
      <c r="CC8" s="34" t="str">
        <f>F8</f>
        <v>   փաստ,                           </v>
      </c>
      <c r="CD8" s="33"/>
      <c r="CE8" s="34" t="str">
        <f>F8</f>
        <v>   փաստ,                           </v>
      </c>
      <c r="CF8" s="33"/>
      <c r="CG8" s="34" t="str">
        <f>F8</f>
        <v>   փաստ,                           </v>
      </c>
      <c r="CH8" s="33"/>
      <c r="CI8" s="34" t="str">
        <f>F8</f>
        <v>   փաստ,                           </v>
      </c>
      <c r="CJ8" s="33"/>
      <c r="CK8" s="34" t="str">
        <f>F8</f>
        <v>   փաստ,                           </v>
      </c>
      <c r="CL8" s="117"/>
      <c r="CM8" s="33"/>
      <c r="CN8" s="34" t="str">
        <f>F8</f>
        <v>   փաստ,                           </v>
      </c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  <c r="EK8" s="145"/>
      <c r="EL8" s="145"/>
      <c r="EM8" s="145"/>
      <c r="EN8" s="145"/>
      <c r="EO8" s="145"/>
      <c r="EP8" s="145"/>
      <c r="EQ8" s="145"/>
      <c r="ER8" s="145"/>
      <c r="ES8" s="145"/>
      <c r="ET8" s="145"/>
      <c r="EU8" s="145"/>
      <c r="EV8" s="145"/>
      <c r="EW8" s="145"/>
      <c r="EX8" s="145"/>
      <c r="EY8" s="145"/>
      <c r="EZ8" s="145"/>
      <c r="FA8" s="145"/>
      <c r="FB8" s="145"/>
      <c r="FC8" s="145"/>
      <c r="FD8" s="145"/>
      <c r="FE8" s="145"/>
      <c r="FF8" s="145"/>
      <c r="FG8" s="145"/>
      <c r="FH8" s="145"/>
      <c r="FI8" s="145"/>
      <c r="FJ8" s="145"/>
      <c r="FK8" s="145"/>
      <c r="FL8" s="145"/>
      <c r="FM8" s="145"/>
      <c r="FN8" s="145"/>
      <c r="FO8" s="145"/>
      <c r="FP8" s="145"/>
      <c r="FQ8" s="145"/>
      <c r="FR8" s="145"/>
      <c r="FS8" s="145"/>
      <c r="FT8" s="145"/>
      <c r="FU8" s="145"/>
      <c r="FV8" s="145"/>
      <c r="FW8" s="145"/>
      <c r="FX8" s="145"/>
      <c r="FY8" s="145"/>
      <c r="FZ8" s="145"/>
      <c r="GA8" s="152"/>
      <c r="GB8" s="152"/>
      <c r="GC8" s="152"/>
      <c r="GD8" s="152"/>
      <c r="GE8" s="152"/>
      <c r="GF8" s="152"/>
      <c r="GG8" s="152"/>
      <c r="GH8" s="152"/>
      <c r="GI8" s="152"/>
      <c r="GJ8" s="152"/>
      <c r="GK8" s="152"/>
      <c r="GL8" s="152"/>
      <c r="GM8" s="152"/>
      <c r="GN8" s="152"/>
      <c r="GO8" s="152"/>
      <c r="GP8" s="152"/>
      <c r="GQ8" s="152"/>
      <c r="GR8" s="152"/>
      <c r="GS8" s="152"/>
      <c r="GT8" s="152"/>
      <c r="GU8" s="152"/>
      <c r="GV8" s="152"/>
      <c r="GW8" s="152"/>
      <c r="GX8" s="152"/>
      <c r="GY8" s="152"/>
      <c r="GZ8" s="152"/>
    </row>
    <row r="9" s="1" customFormat="1" ht="18" customHeight="1" spans="1:208">
      <c r="A9" s="35"/>
      <c r="B9" s="36">
        <v>1</v>
      </c>
      <c r="C9" s="37">
        <v>2</v>
      </c>
      <c r="D9" s="35">
        <v>3</v>
      </c>
      <c r="E9" s="37">
        <v>4</v>
      </c>
      <c r="F9" s="37">
        <v>6</v>
      </c>
      <c r="G9" s="37">
        <v>8</v>
      </c>
      <c r="H9" s="35">
        <v>9</v>
      </c>
      <c r="I9" s="35">
        <v>11</v>
      </c>
      <c r="J9" s="35">
        <v>13</v>
      </c>
      <c r="K9" s="37">
        <v>14</v>
      </c>
      <c r="L9" s="37">
        <v>16</v>
      </c>
      <c r="M9" s="37">
        <v>18</v>
      </c>
      <c r="N9" s="35">
        <v>19</v>
      </c>
      <c r="O9" s="35">
        <v>21</v>
      </c>
      <c r="P9" s="35">
        <v>23</v>
      </c>
      <c r="Q9" s="37">
        <v>24</v>
      </c>
      <c r="R9" s="37">
        <v>26</v>
      </c>
      <c r="S9" s="37">
        <v>28</v>
      </c>
      <c r="T9" s="37"/>
      <c r="U9" s="37"/>
      <c r="V9" s="37"/>
      <c r="W9" s="35">
        <v>29</v>
      </c>
      <c r="X9" s="35">
        <v>31</v>
      </c>
      <c r="Y9" s="35">
        <v>33</v>
      </c>
      <c r="Z9" s="37">
        <v>34</v>
      </c>
      <c r="AA9" s="37">
        <v>36</v>
      </c>
      <c r="AB9" s="37">
        <v>38</v>
      </c>
      <c r="AC9" s="35">
        <v>39</v>
      </c>
      <c r="AD9" s="35">
        <v>41</v>
      </c>
      <c r="AE9" s="35">
        <v>43</v>
      </c>
      <c r="AF9" s="37">
        <v>44</v>
      </c>
      <c r="AG9" s="37">
        <v>46</v>
      </c>
      <c r="AH9" s="35">
        <v>47</v>
      </c>
      <c r="AI9" s="35">
        <v>49</v>
      </c>
      <c r="AJ9" s="37">
        <v>50</v>
      </c>
      <c r="AK9" s="37">
        <v>52</v>
      </c>
      <c r="AL9" s="35">
        <v>53</v>
      </c>
      <c r="AM9" s="35">
        <v>55</v>
      </c>
      <c r="AN9" s="37">
        <v>56</v>
      </c>
      <c r="AO9" s="37">
        <v>58</v>
      </c>
      <c r="AP9" s="35">
        <v>59</v>
      </c>
      <c r="AQ9" s="35">
        <v>61</v>
      </c>
      <c r="AR9" s="37">
        <v>62</v>
      </c>
      <c r="AS9" s="37">
        <v>64</v>
      </c>
      <c r="AT9" s="35">
        <v>65</v>
      </c>
      <c r="AU9" s="35">
        <v>67</v>
      </c>
      <c r="AV9" s="35">
        <v>69</v>
      </c>
      <c r="AW9" s="37">
        <v>70</v>
      </c>
      <c r="AX9" s="37">
        <v>72</v>
      </c>
      <c r="AY9" s="35">
        <v>73</v>
      </c>
      <c r="AZ9" s="35">
        <v>75</v>
      </c>
      <c r="BA9" s="37">
        <v>76</v>
      </c>
      <c r="BB9" s="37">
        <v>78</v>
      </c>
      <c r="BC9" s="35">
        <v>79</v>
      </c>
      <c r="BD9" s="35">
        <v>81</v>
      </c>
      <c r="BE9" s="37">
        <v>82</v>
      </c>
      <c r="BF9" s="37">
        <v>84</v>
      </c>
      <c r="BG9" s="35">
        <v>85</v>
      </c>
      <c r="BH9" s="35">
        <v>87</v>
      </c>
      <c r="BI9" s="37">
        <v>88</v>
      </c>
      <c r="BJ9" s="37">
        <v>90</v>
      </c>
      <c r="BK9" s="35">
        <v>91</v>
      </c>
      <c r="BL9" s="112">
        <v>93</v>
      </c>
      <c r="BM9" s="37">
        <v>94</v>
      </c>
      <c r="BN9" s="37">
        <v>96</v>
      </c>
      <c r="BO9" s="35">
        <v>97</v>
      </c>
      <c r="BP9" s="35">
        <v>99</v>
      </c>
      <c r="BQ9" s="37">
        <v>100</v>
      </c>
      <c r="BR9" s="37">
        <v>102</v>
      </c>
      <c r="BS9" s="35">
        <v>103</v>
      </c>
      <c r="BT9" s="35">
        <v>105</v>
      </c>
      <c r="BU9" s="37">
        <v>106</v>
      </c>
      <c r="BV9" s="128">
        <v>108</v>
      </c>
      <c r="BW9" s="129">
        <v>109</v>
      </c>
      <c r="BX9" s="37">
        <v>110</v>
      </c>
      <c r="BY9" s="37">
        <v>112</v>
      </c>
      <c r="BZ9" s="35">
        <v>113</v>
      </c>
      <c r="CA9" s="35">
        <v>115</v>
      </c>
      <c r="CB9" s="37">
        <v>116</v>
      </c>
      <c r="CC9" s="37">
        <v>118</v>
      </c>
      <c r="CD9" s="35">
        <v>119</v>
      </c>
      <c r="CE9" s="35">
        <v>121</v>
      </c>
      <c r="CF9" s="37">
        <v>122</v>
      </c>
      <c r="CG9" s="37">
        <v>124</v>
      </c>
      <c r="CH9" s="35">
        <v>125</v>
      </c>
      <c r="CI9" s="35">
        <v>127</v>
      </c>
      <c r="CJ9" s="37">
        <v>128</v>
      </c>
      <c r="CK9" s="37">
        <v>130</v>
      </c>
      <c r="CL9" s="35">
        <v>131</v>
      </c>
      <c r="CM9" s="37">
        <v>132</v>
      </c>
      <c r="CN9" s="37">
        <v>134</v>
      </c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/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/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/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/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53"/>
      <c r="GB9" s="153"/>
      <c r="GC9" s="153"/>
      <c r="GD9" s="153"/>
      <c r="GE9" s="153"/>
      <c r="GF9" s="153"/>
      <c r="GG9" s="153"/>
      <c r="GH9" s="153"/>
      <c r="GI9" s="153"/>
      <c r="GJ9" s="153"/>
      <c r="GK9" s="153"/>
      <c r="GL9" s="153"/>
      <c r="GM9" s="153"/>
      <c r="GN9" s="153"/>
      <c r="GO9" s="153"/>
      <c r="GP9" s="153"/>
      <c r="GQ9" s="153"/>
      <c r="GR9" s="153"/>
      <c r="GS9" s="153"/>
      <c r="GT9" s="153"/>
      <c r="GU9" s="153"/>
      <c r="GV9" s="153"/>
      <c r="GW9" s="153"/>
      <c r="GX9" s="153"/>
      <c r="GY9" s="153"/>
      <c r="GZ9" s="153"/>
    </row>
    <row r="10" s="1" customFormat="1" ht="18" customHeight="1" spans="1:208">
      <c r="A10" s="38">
        <v>1</v>
      </c>
      <c r="B10" s="39" t="s">
        <v>57</v>
      </c>
      <c r="C10" s="40">
        <v>265570</v>
      </c>
      <c r="D10" s="41">
        <v>16578.6</v>
      </c>
      <c r="E10" s="42">
        <f t="shared" ref="E10:E17" si="0">BX10+CM10-CJ10</f>
        <v>2462684.3</v>
      </c>
      <c r="F10" s="43">
        <f t="shared" ref="F10:F17" si="1">BY10+CN10-CK10</f>
        <v>2746058.9</v>
      </c>
      <c r="G10" s="43">
        <f t="shared" ref="G10:G18" si="2">F10/E10*100</f>
        <v>111.50673677499</v>
      </c>
      <c r="H10" s="43">
        <f t="shared" ref="H10:H17" si="3">N10+Q10+W10+Z10+AC10+AF10+AR10+AW10+AY10+BA10+BC10+BE10+BI10+BK10+BO10+BQ10+BU10+T10</f>
        <v>1122108.7</v>
      </c>
      <c r="I10" s="43">
        <f t="shared" ref="I10:I17" si="4">O10+R10+X10+AA10+AD10+AG10+AS10+AX10+AZ10+BB10+BD10+BF10+BJ10+BL10+BP10+BR10+BV10+U10</f>
        <v>1405371.7</v>
      </c>
      <c r="J10" s="43">
        <f t="shared" ref="J10:J18" si="5">I10/H10*100</f>
        <v>125.243811049678</v>
      </c>
      <c r="K10" s="43">
        <f t="shared" ref="K10:K17" si="6">N10+Q10+T10</f>
        <v>120000</v>
      </c>
      <c r="L10" s="43">
        <f t="shared" ref="L10:L17" si="7">O10+R10+U10</f>
        <v>210210.9</v>
      </c>
      <c r="M10" s="40">
        <f t="shared" ref="M10:M18" si="8">L10/K10*100</f>
        <v>175.17575</v>
      </c>
      <c r="N10" s="72">
        <v>15000</v>
      </c>
      <c r="O10" s="43">
        <v>17521</v>
      </c>
      <c r="P10" s="40">
        <f t="shared" ref="P10:P18" si="9">O10/N10*100</f>
        <v>116.806666666667</v>
      </c>
      <c r="Q10" s="72">
        <v>15000</v>
      </c>
      <c r="R10" s="43">
        <v>41259.5</v>
      </c>
      <c r="S10" s="40">
        <f t="shared" ref="S10:S18" si="10">R10/Q10*100</f>
        <v>275.063333333333</v>
      </c>
      <c r="T10" s="40">
        <v>90000</v>
      </c>
      <c r="U10" s="43">
        <v>151430.4</v>
      </c>
      <c r="V10" s="40">
        <f t="shared" ref="V10:V18" si="11">U10/T10*100</f>
        <v>168.256</v>
      </c>
      <c r="W10" s="74">
        <v>410000</v>
      </c>
      <c r="X10" s="43">
        <v>487734.4</v>
      </c>
      <c r="Y10" s="40">
        <f t="shared" ref="Y10:Y18" si="12">X10/W10*100</f>
        <v>118.959609756098</v>
      </c>
      <c r="Z10" s="74">
        <v>99805.4</v>
      </c>
      <c r="AA10" s="43">
        <v>159231.4</v>
      </c>
      <c r="AB10" s="40">
        <f t="shared" ref="AB10:AB18" si="13">AA10/Z10*100</f>
        <v>159.541868476054</v>
      </c>
      <c r="AC10" s="77">
        <v>34000</v>
      </c>
      <c r="AD10" s="43">
        <v>52059.4</v>
      </c>
      <c r="AE10" s="40">
        <f t="shared" ref="AE10:AE18" si="14">AD10/AC10*100</f>
        <v>153.115882352941</v>
      </c>
      <c r="AF10" s="78">
        <v>0</v>
      </c>
      <c r="AG10" s="40">
        <v>0</v>
      </c>
      <c r="AH10" s="40">
        <v>0</v>
      </c>
      <c r="AI10" s="40">
        <v>0</v>
      </c>
      <c r="AJ10" s="40">
        <v>1206504.2</v>
      </c>
      <c r="AK10" s="40">
        <v>1206504.2</v>
      </c>
      <c r="AL10" s="88">
        <v>0</v>
      </c>
      <c r="AM10" s="88">
        <v>0</v>
      </c>
      <c r="AN10" s="89">
        <v>3050.4</v>
      </c>
      <c r="AO10" s="40">
        <v>3050.4</v>
      </c>
      <c r="AP10" s="40">
        <v>0</v>
      </c>
      <c r="AQ10" s="40">
        <v>0</v>
      </c>
      <c r="AR10" s="40">
        <v>0</v>
      </c>
      <c r="AS10" s="40">
        <v>0</v>
      </c>
      <c r="AT10" s="43">
        <f t="shared" ref="AT10:AT17" si="15">AW10+AY10+BA10+BC10</f>
        <v>35993</v>
      </c>
      <c r="AU10" s="43">
        <f t="shared" ref="AU10:AU17" si="16">AX10+AZ10+BB10+BD10</f>
        <v>53769</v>
      </c>
      <c r="AV10" s="40">
        <f t="shared" ref="AV10:AV18" si="17">AU10/AT10*100</f>
        <v>149.387380879615</v>
      </c>
      <c r="AW10" s="74">
        <v>25993</v>
      </c>
      <c r="AX10" s="43">
        <v>30310.7</v>
      </c>
      <c r="AY10" s="40">
        <v>0</v>
      </c>
      <c r="AZ10" s="43">
        <v>0</v>
      </c>
      <c r="BA10" s="40">
        <v>0</v>
      </c>
      <c r="BB10" s="40">
        <v>0</v>
      </c>
      <c r="BC10" s="74">
        <v>10000</v>
      </c>
      <c r="BD10" s="40">
        <v>23458.3</v>
      </c>
      <c r="BE10" s="40">
        <v>0</v>
      </c>
      <c r="BF10" s="40">
        <v>0</v>
      </c>
      <c r="BG10" s="40">
        <v>5997</v>
      </c>
      <c r="BH10" s="40">
        <v>5997</v>
      </c>
      <c r="BI10" s="74">
        <v>0</v>
      </c>
      <c r="BJ10" s="40">
        <v>0</v>
      </c>
      <c r="BK10" s="74">
        <v>389817</v>
      </c>
      <c r="BL10" s="40">
        <v>375687.5</v>
      </c>
      <c r="BM10" s="40">
        <v>203200</v>
      </c>
      <c r="BN10" s="40">
        <v>184883.3</v>
      </c>
      <c r="BO10" s="74">
        <v>24600</v>
      </c>
      <c r="BP10" s="40">
        <v>53734</v>
      </c>
      <c r="BQ10" s="40">
        <v>1500</v>
      </c>
      <c r="BR10" s="40">
        <v>1991.3</v>
      </c>
      <c r="BS10" s="40">
        <v>0</v>
      </c>
      <c r="BT10" s="40">
        <v>0</v>
      </c>
      <c r="BU10" s="40">
        <v>6393.3</v>
      </c>
      <c r="BV10" s="43">
        <v>10953.8</v>
      </c>
      <c r="BW10" s="43"/>
      <c r="BX10" s="43">
        <f t="shared" ref="BX10:BX17" si="18">N10+Q10+W10+Z10+AC10+AF10+AH10+AJ10+AL10+AN10+AP10+AR10+AW10+AY10+BA10+BC10+BE10+BG10+BI10+BK10+BO10+BQ10+BS10+BU10+T10</f>
        <v>2337660.3</v>
      </c>
      <c r="BY10" s="43">
        <f t="shared" ref="BY10:BY17" si="19">O10+R10+X10+AA10+AD10+AG10+AI10+AK10+AM10+AO10+AQ10+AS10+AX10+AZ10+BB10+BD10+BF10+BH10+BJ10+BL10+BP10+BR10+BT10+BV10+BW10+U10</f>
        <v>2620923.3</v>
      </c>
      <c r="BZ10" s="40">
        <v>0</v>
      </c>
      <c r="CA10" s="40">
        <v>0</v>
      </c>
      <c r="CB10" s="130">
        <v>125024</v>
      </c>
      <c r="CC10" s="40">
        <v>125135.6</v>
      </c>
      <c r="CD10" s="40">
        <v>0</v>
      </c>
      <c r="CE10" s="40">
        <v>0</v>
      </c>
      <c r="CF10" s="40">
        <v>0</v>
      </c>
      <c r="CG10" s="40">
        <v>0</v>
      </c>
      <c r="CH10" s="40">
        <v>0</v>
      </c>
      <c r="CI10" s="40">
        <v>0</v>
      </c>
      <c r="CJ10" s="40">
        <v>126952.2</v>
      </c>
      <c r="CK10" s="43">
        <v>126952.2</v>
      </c>
      <c r="CL10" s="43"/>
      <c r="CM10" s="43">
        <f t="shared" ref="CM10:CM17" si="20">BZ10+CB10+CD10+CF10+CH10+CJ10</f>
        <v>251976.2</v>
      </c>
      <c r="CN10" s="43">
        <f t="shared" ref="CN10:CN17" si="21">CA10+CC10+CE10+CG10+CI10+CK10+CL10</f>
        <v>252087.8</v>
      </c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54"/>
      <c r="GB10" s="154"/>
      <c r="GC10" s="154"/>
      <c r="GD10" s="154"/>
      <c r="GE10" s="154"/>
      <c r="GF10" s="154"/>
      <c r="GG10" s="154"/>
      <c r="GH10" s="154"/>
      <c r="GI10" s="154"/>
      <c r="GJ10" s="154"/>
      <c r="GK10" s="154"/>
      <c r="GL10" s="154"/>
      <c r="GM10" s="154"/>
      <c r="GN10" s="154"/>
      <c r="GO10" s="154"/>
      <c r="GP10" s="154"/>
      <c r="GQ10" s="154"/>
      <c r="GR10" s="154"/>
      <c r="GS10" s="154"/>
      <c r="GT10" s="154"/>
      <c r="GU10" s="154"/>
      <c r="GV10" s="154"/>
      <c r="GW10" s="154"/>
      <c r="GX10" s="154"/>
      <c r="GY10" s="154"/>
      <c r="GZ10" s="154"/>
    </row>
    <row r="11" s="1" customFormat="1" ht="18" customHeight="1" spans="1:208">
      <c r="A11" s="38">
        <v>2</v>
      </c>
      <c r="B11" s="39" t="s">
        <v>58</v>
      </c>
      <c r="C11" s="40">
        <v>625197.4</v>
      </c>
      <c r="D11" s="44">
        <v>5726.6</v>
      </c>
      <c r="E11" s="42">
        <f t="shared" si="0"/>
        <v>1478559</v>
      </c>
      <c r="F11" s="43">
        <f t="shared" si="1"/>
        <v>1803554.3</v>
      </c>
      <c r="G11" s="43">
        <f t="shared" si="2"/>
        <v>121.980543218093</v>
      </c>
      <c r="H11" s="43">
        <f t="shared" si="3"/>
        <v>395694.4</v>
      </c>
      <c r="I11" s="43">
        <f t="shared" si="4"/>
        <v>507880.1</v>
      </c>
      <c r="J11" s="43">
        <f t="shared" si="5"/>
        <v>128.351601640054</v>
      </c>
      <c r="K11" s="43">
        <f t="shared" si="6"/>
        <v>122798.9</v>
      </c>
      <c r="L11" s="43">
        <f t="shared" si="7"/>
        <v>128576.4</v>
      </c>
      <c r="M11" s="40">
        <f t="shared" si="8"/>
        <v>104.704846704653</v>
      </c>
      <c r="N11" s="72">
        <v>2138.3</v>
      </c>
      <c r="O11" s="43">
        <v>4566.6</v>
      </c>
      <c r="P11" s="40">
        <f t="shared" si="9"/>
        <v>213.562175560024</v>
      </c>
      <c r="Q11" s="72">
        <v>14428.7</v>
      </c>
      <c r="R11" s="43">
        <v>24848.8</v>
      </c>
      <c r="S11" s="40">
        <f t="shared" si="10"/>
        <v>172.217871325899</v>
      </c>
      <c r="T11" s="40">
        <v>106231.9</v>
      </c>
      <c r="U11" s="40">
        <v>99161</v>
      </c>
      <c r="V11" s="40">
        <f t="shared" si="11"/>
        <v>93.3439014081458</v>
      </c>
      <c r="W11" s="74">
        <v>172032.5</v>
      </c>
      <c r="X11" s="43">
        <v>172043.1</v>
      </c>
      <c r="Y11" s="40">
        <f t="shared" si="12"/>
        <v>100.006161626437</v>
      </c>
      <c r="Z11" s="74">
        <v>9363.6</v>
      </c>
      <c r="AA11" s="43">
        <v>11604.8</v>
      </c>
      <c r="AB11" s="40">
        <f t="shared" si="13"/>
        <v>123.935238583451</v>
      </c>
      <c r="AC11" s="77">
        <v>0</v>
      </c>
      <c r="AD11" s="43">
        <v>0</v>
      </c>
      <c r="AE11" s="40" t="e">
        <f t="shared" si="14"/>
        <v>#DIV/0!</v>
      </c>
      <c r="AF11" s="78">
        <v>0</v>
      </c>
      <c r="AG11" s="40">
        <v>0</v>
      </c>
      <c r="AH11" s="40">
        <v>0</v>
      </c>
      <c r="AI11" s="40">
        <v>0</v>
      </c>
      <c r="AJ11" s="40">
        <v>862121.6</v>
      </c>
      <c r="AK11" s="40">
        <v>862121.6</v>
      </c>
      <c r="AL11" s="88">
        <v>225.9</v>
      </c>
      <c r="AM11" s="88">
        <v>225.8</v>
      </c>
      <c r="AN11" s="90"/>
      <c r="AO11" s="40">
        <v>653.7</v>
      </c>
      <c r="AP11" s="40">
        <v>0</v>
      </c>
      <c r="AQ11" s="40">
        <v>0</v>
      </c>
      <c r="AR11" s="40">
        <v>0</v>
      </c>
      <c r="AS11" s="40">
        <v>0</v>
      </c>
      <c r="AT11" s="43">
        <f t="shared" si="15"/>
        <v>14607.8</v>
      </c>
      <c r="AU11" s="43">
        <f t="shared" si="16"/>
        <v>20815</v>
      </c>
      <c r="AV11" s="40">
        <f t="shared" si="17"/>
        <v>142.492367091554</v>
      </c>
      <c r="AW11" s="74">
        <v>11067.8</v>
      </c>
      <c r="AX11" s="43">
        <v>11255.3</v>
      </c>
      <c r="AY11" s="40">
        <v>0</v>
      </c>
      <c r="AZ11" s="106">
        <v>2744.7</v>
      </c>
      <c r="BA11" s="40">
        <v>0</v>
      </c>
      <c r="BB11" s="40">
        <v>0</v>
      </c>
      <c r="BC11" s="74">
        <v>3540</v>
      </c>
      <c r="BD11" s="40">
        <v>6815</v>
      </c>
      <c r="BE11" s="40">
        <v>0</v>
      </c>
      <c r="BF11" s="40">
        <v>0</v>
      </c>
      <c r="BG11" s="40">
        <v>0</v>
      </c>
      <c r="BH11" s="40">
        <v>0</v>
      </c>
      <c r="BI11" s="74">
        <v>0</v>
      </c>
      <c r="BJ11" s="40">
        <v>32.2</v>
      </c>
      <c r="BK11" s="74">
        <v>68863.6</v>
      </c>
      <c r="BL11" s="40">
        <v>103396.7</v>
      </c>
      <c r="BM11" s="40">
        <v>24163.6</v>
      </c>
      <c r="BN11" s="40">
        <v>40307.9</v>
      </c>
      <c r="BO11" s="74"/>
      <c r="BP11" s="40">
        <v>968.8</v>
      </c>
      <c r="BQ11" s="40">
        <v>0</v>
      </c>
      <c r="BR11" s="40">
        <v>2626.3</v>
      </c>
      <c r="BS11" s="40">
        <v>0</v>
      </c>
      <c r="BT11" s="40">
        <v>0</v>
      </c>
      <c r="BU11" s="40">
        <v>8028</v>
      </c>
      <c r="BV11" s="43">
        <v>67816.8</v>
      </c>
      <c r="BW11" s="43"/>
      <c r="BX11" s="43">
        <f t="shared" si="18"/>
        <v>1258041.9</v>
      </c>
      <c r="BY11" s="43">
        <f t="shared" si="19"/>
        <v>1370881.2</v>
      </c>
      <c r="BZ11" s="40">
        <v>0</v>
      </c>
      <c r="CA11" s="40">
        <v>0</v>
      </c>
      <c r="CB11" s="130">
        <v>220517.1</v>
      </c>
      <c r="CC11" s="40">
        <v>432673.1</v>
      </c>
      <c r="CD11" s="40">
        <v>0</v>
      </c>
      <c r="CE11" s="40">
        <v>0</v>
      </c>
      <c r="CF11" s="40">
        <v>0</v>
      </c>
      <c r="CG11" s="40">
        <v>0</v>
      </c>
      <c r="CH11" s="40">
        <v>0</v>
      </c>
      <c r="CI11" s="40">
        <v>0</v>
      </c>
      <c r="CJ11" s="40">
        <v>88286</v>
      </c>
      <c r="CK11" s="43">
        <v>88286</v>
      </c>
      <c r="CL11" s="43"/>
      <c r="CM11" s="43">
        <f t="shared" si="20"/>
        <v>308803.1</v>
      </c>
      <c r="CN11" s="43">
        <f t="shared" si="21"/>
        <v>520959.1</v>
      </c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47"/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7"/>
      <c r="EK11" s="147"/>
      <c r="EL11" s="147"/>
      <c r="EM11" s="147"/>
      <c r="EN11" s="147"/>
      <c r="EO11" s="147"/>
      <c r="EP11" s="147"/>
      <c r="EQ11" s="147"/>
      <c r="ER11" s="147"/>
      <c r="ES11" s="147"/>
      <c r="ET11" s="147"/>
      <c r="EU11" s="147"/>
      <c r="EV11" s="147"/>
      <c r="EW11" s="147"/>
      <c r="EX11" s="147"/>
      <c r="EY11" s="147"/>
      <c r="EZ11" s="147"/>
      <c r="FA11" s="147"/>
      <c r="FB11" s="147"/>
      <c r="FC11" s="147"/>
      <c r="FD11" s="147"/>
      <c r="FE11" s="147"/>
      <c r="FF11" s="147"/>
      <c r="FG11" s="147"/>
      <c r="FH11" s="147"/>
      <c r="FI11" s="147"/>
      <c r="FJ11" s="147"/>
      <c r="FK11" s="147"/>
      <c r="FL11" s="147"/>
      <c r="FM11" s="147"/>
      <c r="FN11" s="147"/>
      <c r="FO11" s="147"/>
      <c r="FP11" s="147"/>
      <c r="FQ11" s="147"/>
      <c r="FR11" s="147"/>
      <c r="FS11" s="147"/>
      <c r="FT11" s="147"/>
      <c r="FU11" s="147"/>
      <c r="FV11" s="147"/>
      <c r="FW11" s="147"/>
      <c r="FX11" s="147"/>
      <c r="FY11" s="147"/>
      <c r="FZ11" s="147"/>
      <c r="GA11" s="154"/>
      <c r="GB11" s="154"/>
      <c r="GC11" s="154"/>
      <c r="GD11" s="154"/>
      <c r="GE11" s="154"/>
      <c r="GF11" s="154"/>
      <c r="GG11" s="154"/>
      <c r="GH11" s="154"/>
      <c r="GI11" s="154"/>
      <c r="GJ11" s="154"/>
      <c r="GK11" s="154"/>
      <c r="GL11" s="154"/>
      <c r="GM11" s="154"/>
      <c r="GN11" s="154"/>
      <c r="GO11" s="154"/>
      <c r="GP11" s="154"/>
      <c r="GQ11" s="154"/>
      <c r="GR11" s="154"/>
      <c r="GS11" s="154"/>
      <c r="GT11" s="154"/>
      <c r="GU11" s="154"/>
      <c r="GV11" s="154"/>
      <c r="GW11" s="154"/>
      <c r="GX11" s="154"/>
      <c r="GY11" s="154"/>
      <c r="GZ11" s="154"/>
    </row>
    <row r="12" s="1" customFormat="1" ht="18" customHeight="1" spans="1:208">
      <c r="A12" s="38">
        <v>3</v>
      </c>
      <c r="B12" s="39" t="s">
        <v>59</v>
      </c>
      <c r="C12" s="40">
        <v>164098.2</v>
      </c>
      <c r="D12" s="44">
        <v>0</v>
      </c>
      <c r="E12" s="42">
        <f t="shared" si="0"/>
        <v>1727319.7</v>
      </c>
      <c r="F12" s="43">
        <f t="shared" si="1"/>
        <v>1817521.517</v>
      </c>
      <c r="G12" s="43">
        <f t="shared" si="2"/>
        <v>105.222068445118</v>
      </c>
      <c r="H12" s="43">
        <f t="shared" si="3"/>
        <v>478430</v>
      </c>
      <c r="I12" s="43">
        <f t="shared" si="4"/>
        <v>532855.517</v>
      </c>
      <c r="J12" s="43">
        <f t="shared" si="5"/>
        <v>111.375857910248</v>
      </c>
      <c r="K12" s="43">
        <f t="shared" si="6"/>
        <v>161000</v>
      </c>
      <c r="L12" s="43">
        <f t="shared" si="7"/>
        <v>172841.927</v>
      </c>
      <c r="M12" s="40">
        <f t="shared" si="8"/>
        <v>107.355234161491</v>
      </c>
      <c r="N12" s="72">
        <v>2000</v>
      </c>
      <c r="O12" s="43">
        <v>2277.802</v>
      </c>
      <c r="P12" s="40">
        <f t="shared" si="9"/>
        <v>113.8901</v>
      </c>
      <c r="Q12" s="75">
        <v>36000</v>
      </c>
      <c r="R12" s="43">
        <v>42399.564</v>
      </c>
      <c r="S12" s="40">
        <f t="shared" si="10"/>
        <v>117.776566666667</v>
      </c>
      <c r="T12" s="40">
        <v>123000</v>
      </c>
      <c r="U12" s="40">
        <v>128164.561</v>
      </c>
      <c r="V12" s="40">
        <f t="shared" si="11"/>
        <v>104.198830081301</v>
      </c>
      <c r="W12" s="74">
        <v>160000</v>
      </c>
      <c r="X12" s="43">
        <v>175391.27</v>
      </c>
      <c r="Y12" s="40">
        <f t="shared" si="12"/>
        <v>109.61954375</v>
      </c>
      <c r="Z12" s="74">
        <v>21630</v>
      </c>
      <c r="AA12" s="43">
        <v>24525.18</v>
      </c>
      <c r="AB12" s="40">
        <f t="shared" si="13"/>
        <v>113.385020804438</v>
      </c>
      <c r="AC12" s="77">
        <v>0</v>
      </c>
      <c r="AD12" s="43">
        <v>0</v>
      </c>
      <c r="AE12" s="40" t="e">
        <f t="shared" si="14"/>
        <v>#DIV/0!</v>
      </c>
      <c r="AF12" s="78">
        <v>0</v>
      </c>
      <c r="AG12" s="40">
        <v>0</v>
      </c>
      <c r="AH12" s="40">
        <v>0</v>
      </c>
      <c r="AI12" s="40">
        <v>0</v>
      </c>
      <c r="AJ12" s="40">
        <v>952188.7</v>
      </c>
      <c r="AK12" s="40">
        <v>952188.7</v>
      </c>
      <c r="AL12" s="88">
        <v>0</v>
      </c>
      <c r="AM12" s="88">
        <v>0</v>
      </c>
      <c r="AN12" s="90"/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3">
        <f t="shared" si="15"/>
        <v>8000</v>
      </c>
      <c r="AU12" s="43">
        <f t="shared" si="16"/>
        <v>12018.525</v>
      </c>
      <c r="AV12" s="40">
        <f t="shared" si="17"/>
        <v>150.2315625</v>
      </c>
      <c r="AW12" s="74">
        <v>5000</v>
      </c>
      <c r="AX12" s="43">
        <v>2232.813</v>
      </c>
      <c r="AY12" s="40">
        <v>0</v>
      </c>
      <c r="AZ12" s="43">
        <v>4659.712</v>
      </c>
      <c r="BA12" s="40">
        <v>0</v>
      </c>
      <c r="BB12" s="40">
        <v>0</v>
      </c>
      <c r="BC12" s="74">
        <v>3000</v>
      </c>
      <c r="BD12" s="40">
        <v>5126</v>
      </c>
      <c r="BE12" s="40">
        <v>0</v>
      </c>
      <c r="BF12" s="40">
        <v>0</v>
      </c>
      <c r="BG12" s="40">
        <v>0</v>
      </c>
      <c r="BH12" s="40">
        <v>0</v>
      </c>
      <c r="BI12" s="74">
        <v>0</v>
      </c>
      <c r="BJ12" s="40">
        <v>0</v>
      </c>
      <c r="BK12" s="74">
        <v>68300</v>
      </c>
      <c r="BL12" s="40">
        <v>78103.954</v>
      </c>
      <c r="BM12" s="40">
        <v>28000</v>
      </c>
      <c r="BN12" s="40">
        <v>30695.98</v>
      </c>
      <c r="BO12" s="74">
        <v>34000</v>
      </c>
      <c r="BP12" s="40">
        <v>44643.239</v>
      </c>
      <c r="BQ12" s="40">
        <v>0</v>
      </c>
      <c r="BR12" s="40">
        <v>100</v>
      </c>
      <c r="BS12" s="40">
        <v>0</v>
      </c>
      <c r="BT12" s="40">
        <v>0</v>
      </c>
      <c r="BU12" s="40">
        <v>25500</v>
      </c>
      <c r="BV12" s="43">
        <v>25231.422</v>
      </c>
      <c r="BW12" s="43"/>
      <c r="BX12" s="43">
        <f t="shared" si="18"/>
        <v>1430618.7</v>
      </c>
      <c r="BY12" s="43">
        <f t="shared" si="19"/>
        <v>1485044.217</v>
      </c>
      <c r="BZ12" s="40">
        <v>0</v>
      </c>
      <c r="CA12" s="40">
        <v>0</v>
      </c>
      <c r="CB12" s="130">
        <v>296701</v>
      </c>
      <c r="CC12" s="40">
        <v>332477.3</v>
      </c>
      <c r="CD12" s="40">
        <v>0</v>
      </c>
      <c r="CE12" s="40">
        <v>0</v>
      </c>
      <c r="CF12" s="40">
        <v>0</v>
      </c>
      <c r="CG12" s="40">
        <v>0</v>
      </c>
      <c r="CH12" s="40">
        <v>0</v>
      </c>
      <c r="CI12" s="40">
        <v>0</v>
      </c>
      <c r="CJ12" s="40">
        <v>92153.7</v>
      </c>
      <c r="CK12" s="40">
        <v>92153.7</v>
      </c>
      <c r="CL12" s="43"/>
      <c r="CM12" s="43">
        <f t="shared" si="20"/>
        <v>388854.7</v>
      </c>
      <c r="CN12" s="43">
        <f t="shared" si="21"/>
        <v>424631</v>
      </c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47"/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7"/>
      <c r="EM12" s="147"/>
      <c r="EN12" s="147"/>
      <c r="EO12" s="147"/>
      <c r="EP12" s="147"/>
      <c r="EQ12" s="147"/>
      <c r="ER12" s="147"/>
      <c r="ES12" s="147"/>
      <c r="ET12" s="147"/>
      <c r="EU12" s="147"/>
      <c r="EV12" s="147"/>
      <c r="EW12" s="147"/>
      <c r="EX12" s="147"/>
      <c r="EY12" s="147"/>
      <c r="EZ12" s="147"/>
      <c r="FA12" s="147"/>
      <c r="FB12" s="147"/>
      <c r="FC12" s="147"/>
      <c r="FD12" s="147"/>
      <c r="FE12" s="147"/>
      <c r="FF12" s="147"/>
      <c r="FG12" s="147"/>
      <c r="FH12" s="147"/>
      <c r="FI12" s="147"/>
      <c r="FJ12" s="147"/>
      <c r="FK12" s="147"/>
      <c r="FL12" s="147"/>
      <c r="FM12" s="147"/>
      <c r="FN12" s="147"/>
      <c r="FO12" s="147"/>
      <c r="FP12" s="147"/>
      <c r="FQ12" s="147"/>
      <c r="FR12" s="147"/>
      <c r="FS12" s="147"/>
      <c r="FT12" s="147"/>
      <c r="FU12" s="147"/>
      <c r="FV12" s="147"/>
      <c r="FW12" s="147"/>
      <c r="FX12" s="147"/>
      <c r="FY12" s="147"/>
      <c r="FZ12" s="147"/>
      <c r="GA12" s="154"/>
      <c r="GB12" s="154"/>
      <c r="GC12" s="154"/>
      <c r="GD12" s="154"/>
      <c r="GE12" s="154"/>
      <c r="GF12" s="154"/>
      <c r="GG12" s="154"/>
      <c r="GH12" s="154"/>
      <c r="GI12" s="154"/>
      <c r="GJ12" s="154"/>
      <c r="GK12" s="154"/>
      <c r="GL12" s="154"/>
      <c r="GM12" s="154"/>
      <c r="GN12" s="154"/>
      <c r="GO12" s="154"/>
      <c r="GP12" s="154"/>
      <c r="GQ12" s="154"/>
      <c r="GR12" s="154"/>
      <c r="GS12" s="154"/>
      <c r="GT12" s="154"/>
      <c r="GU12" s="154"/>
      <c r="GV12" s="154"/>
      <c r="GW12" s="154"/>
      <c r="GX12" s="154"/>
      <c r="GY12" s="154"/>
      <c r="GZ12" s="154"/>
    </row>
    <row r="13" s="1" customFormat="1" ht="18" customHeight="1" spans="1:208">
      <c r="A13" s="38">
        <v>4</v>
      </c>
      <c r="B13" s="39" t="s">
        <v>60</v>
      </c>
      <c r="C13" s="40">
        <v>239733</v>
      </c>
      <c r="D13" s="44">
        <v>7838</v>
      </c>
      <c r="E13" s="42">
        <f t="shared" si="0"/>
        <v>1571499.978</v>
      </c>
      <c r="F13" s="43">
        <f t="shared" si="1"/>
        <v>1509800.878</v>
      </c>
      <c r="G13" s="43">
        <f t="shared" si="2"/>
        <v>96.0738720417596</v>
      </c>
      <c r="H13" s="43">
        <f t="shared" si="3"/>
        <v>703564.4</v>
      </c>
      <c r="I13" s="43">
        <f t="shared" si="4"/>
        <v>645978.3</v>
      </c>
      <c r="J13" s="43">
        <f t="shared" si="5"/>
        <v>91.8150918380748</v>
      </c>
      <c r="K13" s="43">
        <f t="shared" si="6"/>
        <v>175300</v>
      </c>
      <c r="L13" s="43">
        <f t="shared" si="7"/>
        <v>167433.7</v>
      </c>
      <c r="M13" s="40">
        <f t="shared" si="8"/>
        <v>95.5126640045636</v>
      </c>
      <c r="N13" s="72">
        <v>17300</v>
      </c>
      <c r="O13" s="43">
        <v>10292.7</v>
      </c>
      <c r="P13" s="40">
        <f t="shared" si="9"/>
        <v>59.4953757225434</v>
      </c>
      <c r="Q13" s="75">
        <v>20000</v>
      </c>
      <c r="R13" s="43">
        <v>15321.6</v>
      </c>
      <c r="S13" s="40">
        <f t="shared" si="10"/>
        <v>76.608</v>
      </c>
      <c r="T13" s="40">
        <v>138000</v>
      </c>
      <c r="U13" s="40">
        <v>141819.4</v>
      </c>
      <c r="V13" s="40">
        <f t="shared" si="11"/>
        <v>102.76768115942</v>
      </c>
      <c r="W13" s="74">
        <v>246000</v>
      </c>
      <c r="X13" s="43">
        <v>225471.8</v>
      </c>
      <c r="Y13" s="40">
        <f t="shared" si="12"/>
        <v>91.6552032520325</v>
      </c>
      <c r="Z13" s="74">
        <v>33800</v>
      </c>
      <c r="AA13" s="43">
        <v>48202.3</v>
      </c>
      <c r="AB13" s="40">
        <f t="shared" si="13"/>
        <v>142.610355029586</v>
      </c>
      <c r="AC13" s="77">
        <v>0</v>
      </c>
      <c r="AD13" s="43">
        <v>0</v>
      </c>
      <c r="AE13" s="40" t="e">
        <f t="shared" si="14"/>
        <v>#DIV/0!</v>
      </c>
      <c r="AF13" s="78">
        <v>0</v>
      </c>
      <c r="AG13" s="40">
        <v>0</v>
      </c>
      <c r="AH13" s="40">
        <v>0</v>
      </c>
      <c r="AI13" s="40">
        <v>0</v>
      </c>
      <c r="AJ13" s="40">
        <v>761424.278</v>
      </c>
      <c r="AK13" s="40">
        <v>761424.278</v>
      </c>
      <c r="AL13" s="88">
        <v>0</v>
      </c>
      <c r="AM13" s="88">
        <v>0</v>
      </c>
      <c r="AN13" s="90">
        <v>5011.3</v>
      </c>
      <c r="AO13" s="40">
        <v>5011.3</v>
      </c>
      <c r="AP13" s="40">
        <v>0</v>
      </c>
      <c r="AQ13" s="40">
        <v>0</v>
      </c>
      <c r="AR13" s="40">
        <v>0</v>
      </c>
      <c r="AS13" s="40">
        <v>0</v>
      </c>
      <c r="AT13" s="43">
        <f t="shared" si="15"/>
        <v>16000</v>
      </c>
      <c r="AU13" s="43">
        <f t="shared" si="16"/>
        <v>13332.5</v>
      </c>
      <c r="AV13" s="40">
        <f t="shared" si="17"/>
        <v>83.328125</v>
      </c>
      <c r="AW13" s="74">
        <v>16000</v>
      </c>
      <c r="AX13" s="107">
        <v>11557</v>
      </c>
      <c r="AY13" s="40">
        <v>0</v>
      </c>
      <c r="AZ13" s="43">
        <v>330.3</v>
      </c>
      <c r="BA13" s="40">
        <v>0</v>
      </c>
      <c r="BB13" s="40">
        <v>3</v>
      </c>
      <c r="BC13" s="74">
        <v>0</v>
      </c>
      <c r="BD13" s="40">
        <v>1442.2</v>
      </c>
      <c r="BE13" s="40">
        <v>0</v>
      </c>
      <c r="BF13" s="40">
        <v>0</v>
      </c>
      <c r="BG13" s="40">
        <v>0</v>
      </c>
      <c r="BH13" s="40">
        <v>0</v>
      </c>
      <c r="BI13" s="74">
        <v>0</v>
      </c>
      <c r="BJ13" s="113">
        <v>18</v>
      </c>
      <c r="BK13" s="74">
        <v>132027</v>
      </c>
      <c r="BL13" s="113">
        <v>107798.3</v>
      </c>
      <c r="BM13" s="40">
        <v>54200</v>
      </c>
      <c r="BN13" s="40">
        <v>43180.9</v>
      </c>
      <c r="BO13" s="74">
        <v>82700</v>
      </c>
      <c r="BP13" s="40">
        <v>64298</v>
      </c>
      <c r="BQ13" s="40">
        <v>0</v>
      </c>
      <c r="BR13" s="40">
        <v>1400</v>
      </c>
      <c r="BS13" s="40">
        <v>0</v>
      </c>
      <c r="BT13" s="40">
        <v>0</v>
      </c>
      <c r="BU13" s="40">
        <v>17737.4</v>
      </c>
      <c r="BV13" s="107">
        <v>18023.7</v>
      </c>
      <c r="BW13" s="43"/>
      <c r="BX13" s="43">
        <f t="shared" si="18"/>
        <v>1469999.978</v>
      </c>
      <c r="BY13" s="43">
        <f t="shared" si="19"/>
        <v>1412413.878</v>
      </c>
      <c r="BZ13" s="40">
        <v>0</v>
      </c>
      <c r="CA13" s="40">
        <v>0</v>
      </c>
      <c r="CB13" s="130">
        <v>101500</v>
      </c>
      <c r="CC13" s="40">
        <v>93956.5</v>
      </c>
      <c r="CD13" s="40">
        <v>0</v>
      </c>
      <c r="CE13" s="40">
        <v>0</v>
      </c>
      <c r="CF13" s="40">
        <v>0</v>
      </c>
      <c r="CG13" s="40">
        <v>3430.5</v>
      </c>
      <c r="CH13" s="40">
        <v>0</v>
      </c>
      <c r="CI13" s="40">
        <v>0</v>
      </c>
      <c r="CJ13" s="40">
        <v>0</v>
      </c>
      <c r="CK13" s="43">
        <v>0</v>
      </c>
      <c r="CL13" s="43"/>
      <c r="CM13" s="43">
        <f t="shared" si="20"/>
        <v>101500</v>
      </c>
      <c r="CN13" s="43">
        <f t="shared" si="21"/>
        <v>97387</v>
      </c>
      <c r="CO13" s="147"/>
      <c r="CP13" s="147"/>
      <c r="CQ13" s="147"/>
      <c r="CR13" s="147"/>
      <c r="CS13" s="147"/>
      <c r="CT13" s="147"/>
      <c r="CU13" s="147"/>
      <c r="CV13" s="147"/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7"/>
      <c r="DH13" s="147"/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7"/>
      <c r="DT13" s="147"/>
      <c r="DU13" s="147"/>
      <c r="DV13" s="147"/>
      <c r="DW13" s="147"/>
      <c r="DX13" s="147"/>
      <c r="DY13" s="147"/>
      <c r="DZ13" s="147"/>
      <c r="EA13" s="147"/>
      <c r="EB13" s="147"/>
      <c r="EC13" s="147"/>
      <c r="ED13" s="147"/>
      <c r="EE13" s="147"/>
      <c r="EF13" s="147"/>
      <c r="EG13" s="147"/>
      <c r="EH13" s="147"/>
      <c r="EI13" s="147"/>
      <c r="EJ13" s="147"/>
      <c r="EK13" s="147"/>
      <c r="EL13" s="147"/>
      <c r="EM13" s="147"/>
      <c r="EN13" s="147"/>
      <c r="EO13" s="147"/>
      <c r="EP13" s="147"/>
      <c r="EQ13" s="147"/>
      <c r="ER13" s="147"/>
      <c r="ES13" s="147"/>
      <c r="ET13" s="147"/>
      <c r="EU13" s="147"/>
      <c r="EV13" s="147"/>
      <c r="EW13" s="147"/>
      <c r="EX13" s="147"/>
      <c r="EY13" s="147"/>
      <c r="EZ13" s="147"/>
      <c r="FA13" s="147"/>
      <c r="FB13" s="147"/>
      <c r="FC13" s="147"/>
      <c r="FD13" s="147"/>
      <c r="FE13" s="147"/>
      <c r="FF13" s="147"/>
      <c r="FG13" s="147"/>
      <c r="FH13" s="147"/>
      <c r="FI13" s="147"/>
      <c r="FJ13" s="147"/>
      <c r="FK13" s="147"/>
      <c r="FL13" s="147"/>
      <c r="FM13" s="147"/>
      <c r="FN13" s="147"/>
      <c r="FO13" s="147"/>
      <c r="FP13" s="147"/>
      <c r="FQ13" s="147"/>
      <c r="FR13" s="147"/>
      <c r="FS13" s="147"/>
      <c r="FT13" s="147"/>
      <c r="FU13" s="147"/>
      <c r="FV13" s="147"/>
      <c r="FW13" s="147"/>
      <c r="FX13" s="147"/>
      <c r="FY13" s="147"/>
      <c r="FZ13" s="147"/>
      <c r="GA13" s="154"/>
      <c r="GB13" s="154"/>
      <c r="GC13" s="154"/>
      <c r="GD13" s="154"/>
      <c r="GE13" s="154"/>
      <c r="GF13" s="154"/>
      <c r="GG13" s="154"/>
      <c r="GH13" s="154"/>
      <c r="GI13" s="154"/>
      <c r="GJ13" s="154"/>
      <c r="GK13" s="154"/>
      <c r="GL13" s="154"/>
      <c r="GM13" s="154"/>
      <c r="GN13" s="154"/>
      <c r="GO13" s="154"/>
      <c r="GP13" s="154"/>
      <c r="GQ13" s="154"/>
      <c r="GR13" s="154"/>
      <c r="GS13" s="154"/>
      <c r="GT13" s="154"/>
      <c r="GU13" s="154"/>
      <c r="GV13" s="154"/>
      <c r="GW13" s="154"/>
      <c r="GX13" s="154"/>
      <c r="GY13" s="154"/>
      <c r="GZ13" s="154"/>
    </row>
    <row r="14" s="1" customFormat="1" ht="18" customHeight="1" spans="1:208">
      <c r="A14" s="38">
        <v>5</v>
      </c>
      <c r="B14" s="39" t="s">
        <v>61</v>
      </c>
      <c r="C14" s="40">
        <v>0</v>
      </c>
      <c r="D14" s="44">
        <v>0</v>
      </c>
      <c r="E14" s="42">
        <f t="shared" si="0"/>
        <v>52702.5</v>
      </c>
      <c r="F14" s="43">
        <f t="shared" si="1"/>
        <v>53400.2</v>
      </c>
      <c r="G14" s="43">
        <f t="shared" si="2"/>
        <v>101.323846117357</v>
      </c>
      <c r="H14" s="43">
        <f t="shared" si="3"/>
        <v>2791.3</v>
      </c>
      <c r="I14" s="43">
        <f t="shared" si="4"/>
        <v>3489</v>
      </c>
      <c r="J14" s="43">
        <f t="shared" si="5"/>
        <v>124.995521799878</v>
      </c>
      <c r="K14" s="43">
        <f t="shared" si="6"/>
        <v>1925.3</v>
      </c>
      <c r="L14" s="43">
        <f t="shared" si="7"/>
        <v>2392.3</v>
      </c>
      <c r="M14" s="40">
        <f t="shared" si="8"/>
        <v>124.255960110113</v>
      </c>
      <c r="N14" s="72">
        <v>0</v>
      </c>
      <c r="O14" s="43">
        <v>0</v>
      </c>
      <c r="P14" s="40" t="e">
        <f t="shared" si="9"/>
        <v>#DIV/0!</v>
      </c>
      <c r="Q14" s="75">
        <v>100</v>
      </c>
      <c r="R14" s="43">
        <v>69.7</v>
      </c>
      <c r="S14" s="40">
        <f t="shared" si="10"/>
        <v>69.7</v>
      </c>
      <c r="T14" s="40">
        <v>1825.3</v>
      </c>
      <c r="U14" s="40">
        <v>2322.6</v>
      </c>
      <c r="V14" s="40">
        <f t="shared" si="11"/>
        <v>127.244836465239</v>
      </c>
      <c r="W14" s="74">
        <v>166</v>
      </c>
      <c r="X14" s="43">
        <v>294.9</v>
      </c>
      <c r="Y14" s="40">
        <f t="shared" si="12"/>
        <v>177.650602409639</v>
      </c>
      <c r="Z14" s="74">
        <v>0</v>
      </c>
      <c r="AA14" s="43">
        <v>0</v>
      </c>
      <c r="AB14" s="40" t="e">
        <f t="shared" si="13"/>
        <v>#DIV/0!</v>
      </c>
      <c r="AC14" s="77">
        <v>0</v>
      </c>
      <c r="AD14" s="43">
        <v>0</v>
      </c>
      <c r="AE14" s="40" t="e">
        <f t="shared" si="14"/>
        <v>#DIV/0!</v>
      </c>
      <c r="AF14" s="78">
        <v>0</v>
      </c>
      <c r="AG14" s="40">
        <v>0</v>
      </c>
      <c r="AH14" s="40">
        <v>0</v>
      </c>
      <c r="AI14" s="40">
        <v>0</v>
      </c>
      <c r="AJ14" s="40">
        <v>49911.2</v>
      </c>
      <c r="AK14" s="40">
        <v>49911.2</v>
      </c>
      <c r="AL14" s="88">
        <v>0</v>
      </c>
      <c r="AM14" s="88">
        <v>0</v>
      </c>
      <c r="AN14" s="90"/>
      <c r="AO14" s="40">
        <v>0</v>
      </c>
      <c r="AP14" s="40">
        <v>0</v>
      </c>
      <c r="AQ14" s="40">
        <v>0</v>
      </c>
      <c r="AR14" s="40">
        <v>0</v>
      </c>
      <c r="AS14" s="40">
        <v>0</v>
      </c>
      <c r="AT14" s="43">
        <f t="shared" si="15"/>
        <v>600</v>
      </c>
      <c r="AU14" s="43">
        <f t="shared" si="16"/>
        <v>574</v>
      </c>
      <c r="AV14" s="40">
        <f t="shared" si="17"/>
        <v>95.6666666666667</v>
      </c>
      <c r="AW14" s="74">
        <v>600</v>
      </c>
      <c r="AX14" s="43">
        <v>574</v>
      </c>
      <c r="AY14" s="40">
        <v>0</v>
      </c>
      <c r="AZ14" s="43">
        <v>0</v>
      </c>
      <c r="BA14" s="40">
        <v>0</v>
      </c>
      <c r="BB14" s="40">
        <v>0</v>
      </c>
      <c r="BC14" s="74">
        <v>0</v>
      </c>
      <c r="BD14" s="40">
        <v>0</v>
      </c>
      <c r="BE14" s="40">
        <v>0</v>
      </c>
      <c r="BF14" s="40">
        <v>0</v>
      </c>
      <c r="BG14" s="40">
        <v>0</v>
      </c>
      <c r="BH14" s="40">
        <v>0</v>
      </c>
      <c r="BI14" s="74">
        <v>0</v>
      </c>
      <c r="BJ14" s="40">
        <v>0</v>
      </c>
      <c r="BK14" s="74">
        <v>100</v>
      </c>
      <c r="BL14" s="40">
        <v>227.8</v>
      </c>
      <c r="BM14" s="74">
        <v>100</v>
      </c>
      <c r="BN14" s="40">
        <v>227.8</v>
      </c>
      <c r="BO14" s="74"/>
      <c r="BP14" s="40">
        <v>0</v>
      </c>
      <c r="BQ14" s="40">
        <v>0</v>
      </c>
      <c r="BR14" s="40">
        <v>0</v>
      </c>
      <c r="BS14" s="40">
        <v>0</v>
      </c>
      <c r="BT14" s="40">
        <v>0</v>
      </c>
      <c r="BU14" s="40">
        <v>0</v>
      </c>
      <c r="BV14" s="43">
        <v>0</v>
      </c>
      <c r="BW14" s="43"/>
      <c r="BX14" s="43">
        <f t="shared" si="18"/>
        <v>52702.5</v>
      </c>
      <c r="BY14" s="43">
        <f t="shared" si="19"/>
        <v>53400.2</v>
      </c>
      <c r="BZ14" s="40">
        <v>0</v>
      </c>
      <c r="CA14" s="40">
        <v>0</v>
      </c>
      <c r="CB14" s="130">
        <v>0</v>
      </c>
      <c r="CC14" s="40">
        <v>0</v>
      </c>
      <c r="CD14" s="40">
        <v>0</v>
      </c>
      <c r="CE14" s="40">
        <v>0</v>
      </c>
      <c r="CF14" s="40">
        <v>0</v>
      </c>
      <c r="CG14" s="40">
        <v>0</v>
      </c>
      <c r="CH14" s="40">
        <v>0</v>
      </c>
      <c r="CI14" s="40">
        <v>0</v>
      </c>
      <c r="CJ14" s="40">
        <v>4050</v>
      </c>
      <c r="CK14" s="43">
        <v>4050</v>
      </c>
      <c r="CL14" s="43"/>
      <c r="CM14" s="43">
        <f t="shared" si="20"/>
        <v>4050</v>
      </c>
      <c r="CN14" s="43">
        <f t="shared" si="21"/>
        <v>4050</v>
      </c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  <c r="FF14" s="147"/>
      <c r="FG14" s="147"/>
      <c r="FH14" s="147"/>
      <c r="FI14" s="147"/>
      <c r="FJ14" s="147"/>
      <c r="FK14" s="147"/>
      <c r="FL14" s="147"/>
      <c r="FM14" s="147"/>
      <c r="FN14" s="147"/>
      <c r="FO14" s="147"/>
      <c r="FP14" s="147"/>
      <c r="FQ14" s="147"/>
      <c r="FR14" s="147"/>
      <c r="FS14" s="147"/>
      <c r="FT14" s="147"/>
      <c r="FU14" s="147"/>
      <c r="FV14" s="147"/>
      <c r="FW14" s="147"/>
      <c r="FX14" s="147"/>
      <c r="FY14" s="147"/>
      <c r="FZ14" s="147"/>
      <c r="GA14" s="154"/>
      <c r="GB14" s="154"/>
      <c r="GC14" s="154"/>
      <c r="GD14" s="154"/>
      <c r="GE14" s="154"/>
      <c r="GF14" s="154"/>
      <c r="GG14" s="154"/>
      <c r="GH14" s="154"/>
      <c r="GI14" s="154"/>
      <c r="GJ14" s="154"/>
      <c r="GK14" s="154"/>
      <c r="GL14" s="154"/>
      <c r="GM14" s="154"/>
      <c r="GN14" s="154"/>
      <c r="GO14" s="154"/>
      <c r="GP14" s="154"/>
      <c r="GQ14" s="154"/>
      <c r="GR14" s="154"/>
      <c r="GS14" s="154"/>
      <c r="GT14" s="154"/>
      <c r="GU14" s="154"/>
      <c r="GV14" s="154"/>
      <c r="GW14" s="154"/>
      <c r="GX14" s="154"/>
      <c r="GY14" s="154"/>
      <c r="GZ14" s="154"/>
    </row>
    <row r="15" s="1" customFormat="1" ht="18" customHeight="1" spans="1:208">
      <c r="A15" s="38">
        <v>6</v>
      </c>
      <c r="B15" s="39" t="s">
        <v>62</v>
      </c>
      <c r="C15" s="40">
        <v>286957.2</v>
      </c>
      <c r="D15" s="44">
        <v>1067.7</v>
      </c>
      <c r="E15" s="42">
        <f t="shared" si="0"/>
        <v>3623497</v>
      </c>
      <c r="F15" s="43">
        <f t="shared" si="1"/>
        <v>3710897.639</v>
      </c>
      <c r="G15" s="43">
        <f t="shared" si="2"/>
        <v>102.41205219709</v>
      </c>
      <c r="H15" s="43">
        <f t="shared" si="3"/>
        <v>1071840.2</v>
      </c>
      <c r="I15" s="43">
        <f t="shared" si="4"/>
        <v>1103431.245</v>
      </c>
      <c r="J15" s="43">
        <f t="shared" si="5"/>
        <v>102.947365194924</v>
      </c>
      <c r="K15" s="43">
        <f t="shared" si="6"/>
        <v>187562.6</v>
      </c>
      <c r="L15" s="43">
        <f t="shared" si="7"/>
        <v>229995.736</v>
      </c>
      <c r="M15" s="40">
        <f t="shared" si="8"/>
        <v>122.623452649942</v>
      </c>
      <c r="N15" s="72">
        <v>0</v>
      </c>
      <c r="O15" s="43">
        <v>6222.33</v>
      </c>
      <c r="P15" s="40" t="e">
        <f t="shared" si="9"/>
        <v>#DIV/0!</v>
      </c>
      <c r="Q15" s="75">
        <v>0</v>
      </c>
      <c r="R15" s="43">
        <v>47828.649</v>
      </c>
      <c r="S15" s="40" t="e">
        <f t="shared" si="10"/>
        <v>#DIV/0!</v>
      </c>
      <c r="T15" s="40">
        <v>187562.6</v>
      </c>
      <c r="U15" s="40">
        <v>175944.757</v>
      </c>
      <c r="V15" s="40">
        <f t="shared" si="11"/>
        <v>93.8058850751696</v>
      </c>
      <c r="W15" s="74">
        <v>431264</v>
      </c>
      <c r="X15" s="43">
        <v>450144.428</v>
      </c>
      <c r="Y15" s="40">
        <f t="shared" si="12"/>
        <v>104.377928136826</v>
      </c>
      <c r="Z15" s="74">
        <v>73212.5</v>
      </c>
      <c r="AA15" s="43">
        <v>71745.253</v>
      </c>
      <c r="AB15" s="40">
        <f t="shared" si="13"/>
        <v>97.9959064367424</v>
      </c>
      <c r="AC15" s="77">
        <v>50000</v>
      </c>
      <c r="AD15" s="43">
        <v>43471.5</v>
      </c>
      <c r="AE15" s="40">
        <f t="shared" si="14"/>
        <v>86.943</v>
      </c>
      <c r="AF15" s="78">
        <v>0</v>
      </c>
      <c r="AG15" s="40">
        <v>0</v>
      </c>
      <c r="AH15" s="40">
        <v>0</v>
      </c>
      <c r="AI15" s="40">
        <v>0</v>
      </c>
      <c r="AJ15" s="40">
        <v>1640648.5</v>
      </c>
      <c r="AK15" s="40">
        <v>1640648.5</v>
      </c>
      <c r="AL15" s="88">
        <v>0</v>
      </c>
      <c r="AM15" s="88">
        <v>0</v>
      </c>
      <c r="AN15" s="90">
        <v>2832.5</v>
      </c>
      <c r="AO15" s="40">
        <v>2832.5</v>
      </c>
      <c r="AP15" s="40">
        <v>0</v>
      </c>
      <c r="AQ15" s="40">
        <v>0</v>
      </c>
      <c r="AR15" s="40">
        <v>0</v>
      </c>
      <c r="AS15" s="40">
        <v>0</v>
      </c>
      <c r="AT15" s="43">
        <f t="shared" si="15"/>
        <v>47119.2</v>
      </c>
      <c r="AU15" s="43">
        <f t="shared" si="16"/>
        <v>52659.273</v>
      </c>
      <c r="AV15" s="40">
        <f t="shared" si="17"/>
        <v>111.757570162482</v>
      </c>
      <c r="AW15" s="74">
        <v>44563.9</v>
      </c>
      <c r="AX15" s="43">
        <v>41618.309</v>
      </c>
      <c r="AY15" s="40">
        <v>0</v>
      </c>
      <c r="AZ15" s="43">
        <v>5928.964</v>
      </c>
      <c r="BA15" s="40">
        <v>0</v>
      </c>
      <c r="BB15" s="40">
        <v>0</v>
      </c>
      <c r="BC15" s="74">
        <v>2555.3</v>
      </c>
      <c r="BD15" s="40">
        <v>5112</v>
      </c>
      <c r="BE15" s="40">
        <v>0</v>
      </c>
      <c r="BF15" s="40">
        <v>0</v>
      </c>
      <c r="BG15" s="40">
        <v>5997</v>
      </c>
      <c r="BH15" s="40">
        <v>5997</v>
      </c>
      <c r="BI15" s="74">
        <v>5521.5</v>
      </c>
      <c r="BJ15" s="40">
        <v>6980</v>
      </c>
      <c r="BK15" s="74">
        <v>244854.3</v>
      </c>
      <c r="BL15" s="40">
        <v>216848.991</v>
      </c>
      <c r="BM15" s="40">
        <v>85088.8</v>
      </c>
      <c r="BN15" s="40">
        <v>78573.464</v>
      </c>
      <c r="BO15" s="74">
        <v>28000</v>
      </c>
      <c r="BP15" s="43">
        <v>26346.2</v>
      </c>
      <c r="BQ15" s="40">
        <v>1500</v>
      </c>
      <c r="BR15" s="40">
        <v>1170</v>
      </c>
      <c r="BS15" s="40">
        <v>0</v>
      </c>
      <c r="BT15" s="40">
        <v>0</v>
      </c>
      <c r="BU15" s="40">
        <v>2806.1</v>
      </c>
      <c r="BV15" s="43">
        <v>4069.864</v>
      </c>
      <c r="BW15" s="43"/>
      <c r="BX15" s="43">
        <f t="shared" si="18"/>
        <v>2721318.2</v>
      </c>
      <c r="BY15" s="43">
        <f t="shared" si="19"/>
        <v>2752909.245</v>
      </c>
      <c r="BZ15" s="40">
        <v>0</v>
      </c>
      <c r="CA15" s="40">
        <v>194.22</v>
      </c>
      <c r="CB15" s="130">
        <v>902178.8</v>
      </c>
      <c r="CC15" s="40">
        <v>957794.174</v>
      </c>
      <c r="CD15" s="40">
        <v>0</v>
      </c>
      <c r="CE15" s="40">
        <v>0</v>
      </c>
      <c r="CF15" s="40">
        <v>0</v>
      </c>
      <c r="CG15" s="40">
        <v>0</v>
      </c>
      <c r="CH15" s="40">
        <v>0</v>
      </c>
      <c r="CI15" s="40">
        <v>0</v>
      </c>
      <c r="CJ15" s="40">
        <v>648829.6</v>
      </c>
      <c r="CK15" s="43">
        <v>500100</v>
      </c>
      <c r="CL15" s="43"/>
      <c r="CM15" s="43">
        <f t="shared" si="20"/>
        <v>1551008.4</v>
      </c>
      <c r="CN15" s="43">
        <f t="shared" si="21"/>
        <v>1458088.394</v>
      </c>
      <c r="CO15" s="147"/>
      <c r="CP15" s="147"/>
      <c r="CQ15" s="147"/>
      <c r="CR15" s="147"/>
      <c r="CS15" s="147"/>
      <c r="CT15" s="147"/>
      <c r="CU15" s="147"/>
      <c r="CV15" s="147"/>
      <c r="CW15" s="147"/>
      <c r="CX15" s="147"/>
      <c r="CY15" s="147"/>
      <c r="CZ15" s="147"/>
      <c r="DA15" s="147"/>
      <c r="DB15" s="147"/>
      <c r="DC15" s="147"/>
      <c r="DD15" s="147"/>
      <c r="DE15" s="147"/>
      <c r="DF15" s="147"/>
      <c r="DG15" s="147"/>
      <c r="DH15" s="147"/>
      <c r="DI15" s="147"/>
      <c r="DJ15" s="147"/>
      <c r="DK15" s="147"/>
      <c r="DL15" s="147"/>
      <c r="DM15" s="147"/>
      <c r="DN15" s="147"/>
      <c r="DO15" s="147"/>
      <c r="DP15" s="147"/>
      <c r="DQ15" s="147"/>
      <c r="DR15" s="147"/>
      <c r="DS15" s="147"/>
      <c r="DT15" s="147"/>
      <c r="DU15" s="147"/>
      <c r="DV15" s="147"/>
      <c r="DW15" s="147"/>
      <c r="DX15" s="147"/>
      <c r="DY15" s="147"/>
      <c r="DZ15" s="147"/>
      <c r="EA15" s="147"/>
      <c r="EB15" s="147"/>
      <c r="EC15" s="147"/>
      <c r="ED15" s="147"/>
      <c r="EE15" s="147"/>
      <c r="EF15" s="147"/>
      <c r="EG15" s="147"/>
      <c r="EH15" s="147"/>
      <c r="EI15" s="147"/>
      <c r="EJ15" s="147"/>
      <c r="EK15" s="147"/>
      <c r="EL15" s="147"/>
      <c r="EM15" s="147"/>
      <c r="EN15" s="147"/>
      <c r="EO15" s="147"/>
      <c r="EP15" s="147"/>
      <c r="EQ15" s="147"/>
      <c r="ER15" s="147"/>
      <c r="ES15" s="147"/>
      <c r="ET15" s="147"/>
      <c r="EU15" s="147"/>
      <c r="EV15" s="147"/>
      <c r="EW15" s="147"/>
      <c r="EX15" s="147"/>
      <c r="EY15" s="147"/>
      <c r="EZ15" s="147"/>
      <c r="FA15" s="147"/>
      <c r="FB15" s="147"/>
      <c r="FC15" s="147"/>
      <c r="FD15" s="147"/>
      <c r="FE15" s="147"/>
      <c r="FF15" s="147"/>
      <c r="FG15" s="147"/>
      <c r="FH15" s="147"/>
      <c r="FI15" s="147"/>
      <c r="FJ15" s="147"/>
      <c r="FK15" s="147"/>
      <c r="FL15" s="147"/>
      <c r="FM15" s="147"/>
      <c r="FN15" s="147"/>
      <c r="FO15" s="147"/>
      <c r="FP15" s="147"/>
      <c r="FQ15" s="147"/>
      <c r="FR15" s="147"/>
      <c r="FS15" s="147"/>
      <c r="FT15" s="147"/>
      <c r="FU15" s="147"/>
      <c r="FV15" s="147"/>
      <c r="FW15" s="147"/>
      <c r="FX15" s="147"/>
      <c r="FY15" s="147"/>
      <c r="FZ15" s="147"/>
      <c r="GA15" s="154"/>
      <c r="GB15" s="154"/>
      <c r="GC15" s="154"/>
      <c r="GD15" s="154"/>
      <c r="GE15" s="154"/>
      <c r="GF15" s="154"/>
      <c r="GG15" s="154"/>
      <c r="GH15" s="154"/>
      <c r="GI15" s="154"/>
      <c r="GJ15" s="154"/>
      <c r="GK15" s="154"/>
      <c r="GL15" s="154"/>
      <c r="GM15" s="154"/>
      <c r="GN15" s="154"/>
      <c r="GO15" s="154"/>
      <c r="GP15" s="154"/>
      <c r="GQ15" s="154"/>
      <c r="GR15" s="154"/>
      <c r="GS15" s="154"/>
      <c r="GT15" s="154"/>
      <c r="GU15" s="154"/>
      <c r="GV15" s="154"/>
      <c r="GW15" s="154"/>
      <c r="GX15" s="154"/>
      <c r="GY15" s="154"/>
      <c r="GZ15" s="154"/>
    </row>
    <row r="16" s="1" customFormat="1" ht="18" customHeight="1" spans="1:208">
      <c r="A16" s="45">
        <v>7</v>
      </c>
      <c r="B16" s="39" t="s">
        <v>63</v>
      </c>
      <c r="C16" s="40">
        <v>284300.3</v>
      </c>
      <c r="D16" s="44">
        <v>48918.1</v>
      </c>
      <c r="E16" s="42">
        <f t="shared" si="0"/>
        <v>5353066.1</v>
      </c>
      <c r="F16" s="43">
        <f t="shared" si="1"/>
        <v>5479222.9</v>
      </c>
      <c r="G16" s="43">
        <f t="shared" si="2"/>
        <v>102.356720384977</v>
      </c>
      <c r="H16" s="43">
        <f t="shared" si="3"/>
        <v>983006.5</v>
      </c>
      <c r="I16" s="43">
        <f t="shared" si="4"/>
        <v>1134458.5</v>
      </c>
      <c r="J16" s="43">
        <f t="shared" si="5"/>
        <v>115.407019180443</v>
      </c>
      <c r="K16" s="43">
        <f t="shared" si="6"/>
        <v>291500</v>
      </c>
      <c r="L16" s="43">
        <f t="shared" si="7"/>
        <v>281136.7</v>
      </c>
      <c r="M16" s="40">
        <f t="shared" si="8"/>
        <v>96.4448370497427</v>
      </c>
      <c r="N16" s="72">
        <v>6000</v>
      </c>
      <c r="O16" s="43">
        <v>11885.7</v>
      </c>
      <c r="P16" s="40">
        <f t="shared" si="9"/>
        <v>198.095</v>
      </c>
      <c r="Q16" s="75">
        <v>25500</v>
      </c>
      <c r="R16" s="43">
        <v>65541.3</v>
      </c>
      <c r="S16" s="40">
        <f t="shared" si="10"/>
        <v>257.024705882353</v>
      </c>
      <c r="T16" s="40">
        <v>260000</v>
      </c>
      <c r="U16" s="43">
        <v>203709.7</v>
      </c>
      <c r="V16" s="40">
        <f t="shared" si="11"/>
        <v>78.3498846153846</v>
      </c>
      <c r="W16" s="74">
        <v>454000</v>
      </c>
      <c r="X16" s="43">
        <v>441722.5</v>
      </c>
      <c r="Y16" s="40">
        <f t="shared" si="12"/>
        <v>97.295704845815</v>
      </c>
      <c r="Z16" s="74">
        <v>23107</v>
      </c>
      <c r="AA16" s="43">
        <v>49482.9</v>
      </c>
      <c r="AB16" s="40">
        <f t="shared" si="13"/>
        <v>214.146795343402</v>
      </c>
      <c r="AC16" s="77">
        <v>0</v>
      </c>
      <c r="AD16" s="43">
        <v>0</v>
      </c>
      <c r="AE16" s="40" t="e">
        <f t="shared" si="14"/>
        <v>#DIV/0!</v>
      </c>
      <c r="AF16" s="78">
        <v>0</v>
      </c>
      <c r="AG16" s="40">
        <v>0</v>
      </c>
      <c r="AH16" s="40">
        <v>0</v>
      </c>
      <c r="AI16" s="40">
        <v>0</v>
      </c>
      <c r="AJ16" s="40">
        <v>3040239.2</v>
      </c>
      <c r="AK16" s="40">
        <v>3040239.2</v>
      </c>
      <c r="AL16" s="88">
        <v>101.9</v>
      </c>
      <c r="AM16" s="88">
        <v>101.9</v>
      </c>
      <c r="AN16" s="90">
        <v>3704.1</v>
      </c>
      <c r="AO16" s="40">
        <v>3704.1</v>
      </c>
      <c r="AP16" s="40">
        <v>0</v>
      </c>
      <c r="AQ16" s="40">
        <v>0</v>
      </c>
      <c r="AR16" s="40">
        <v>0</v>
      </c>
      <c r="AS16" s="40">
        <v>0</v>
      </c>
      <c r="AT16" s="43">
        <f t="shared" si="15"/>
        <v>52500</v>
      </c>
      <c r="AU16" s="43">
        <f t="shared" si="16"/>
        <v>65935.6</v>
      </c>
      <c r="AV16" s="40">
        <f t="shared" si="17"/>
        <v>125.591619047619</v>
      </c>
      <c r="AW16" s="74">
        <v>40000</v>
      </c>
      <c r="AX16" s="43">
        <v>48070.4</v>
      </c>
      <c r="AY16" s="40">
        <v>0</v>
      </c>
      <c r="AZ16" s="43">
        <v>1820.6</v>
      </c>
      <c r="BA16" s="40">
        <v>0</v>
      </c>
      <c r="BB16" s="40">
        <v>0</v>
      </c>
      <c r="BC16" s="74">
        <v>12500</v>
      </c>
      <c r="BD16" s="43">
        <v>16044.6</v>
      </c>
      <c r="BE16" s="40">
        <v>0</v>
      </c>
      <c r="BF16" s="40">
        <v>0</v>
      </c>
      <c r="BG16" s="40">
        <v>0</v>
      </c>
      <c r="BH16" s="40">
        <v>0</v>
      </c>
      <c r="BI16" s="74">
        <v>27000</v>
      </c>
      <c r="BJ16" s="40">
        <v>48305.4</v>
      </c>
      <c r="BK16" s="74">
        <v>109000</v>
      </c>
      <c r="BL16" s="40">
        <v>143125.4</v>
      </c>
      <c r="BM16" s="40">
        <v>27000</v>
      </c>
      <c r="BN16" s="40">
        <v>46295.6</v>
      </c>
      <c r="BO16" s="74">
        <v>20000</v>
      </c>
      <c r="BP16" s="40">
        <v>14955.8</v>
      </c>
      <c r="BQ16" s="40">
        <v>0</v>
      </c>
      <c r="BR16" s="40">
        <v>76439.7</v>
      </c>
      <c r="BS16" s="40">
        <v>0</v>
      </c>
      <c r="BT16" s="40">
        <v>0</v>
      </c>
      <c r="BU16" s="40">
        <v>5899.5</v>
      </c>
      <c r="BV16" s="43">
        <v>13354.5</v>
      </c>
      <c r="BW16" s="43"/>
      <c r="BX16" s="43">
        <f t="shared" si="18"/>
        <v>4027051.7</v>
      </c>
      <c r="BY16" s="43">
        <f t="shared" si="19"/>
        <v>4178503.7</v>
      </c>
      <c r="BZ16" s="40">
        <v>0</v>
      </c>
      <c r="CA16" s="40">
        <v>0</v>
      </c>
      <c r="CB16" s="130">
        <v>1326014.4</v>
      </c>
      <c r="CC16" s="40">
        <v>1300659.2</v>
      </c>
      <c r="CD16" s="40">
        <v>0</v>
      </c>
      <c r="CE16" s="40">
        <v>0</v>
      </c>
      <c r="CF16" s="40">
        <v>0</v>
      </c>
      <c r="CG16" s="40">
        <v>60</v>
      </c>
      <c r="CH16" s="40">
        <v>0</v>
      </c>
      <c r="CI16" s="40">
        <v>0</v>
      </c>
      <c r="CJ16" s="135">
        <v>803460.9</v>
      </c>
      <c r="CK16" s="43">
        <v>400000</v>
      </c>
      <c r="CL16" s="43"/>
      <c r="CM16" s="43">
        <f t="shared" si="20"/>
        <v>2129475.3</v>
      </c>
      <c r="CN16" s="43">
        <f t="shared" si="21"/>
        <v>1700719.2</v>
      </c>
      <c r="CO16" s="147"/>
      <c r="CP16" s="147"/>
      <c r="CQ16" s="147"/>
      <c r="CR16" s="147"/>
      <c r="CS16" s="147"/>
      <c r="CT16" s="147"/>
      <c r="CU16" s="147"/>
      <c r="CV16" s="147"/>
      <c r="CW16" s="147"/>
      <c r="CX16" s="147"/>
      <c r="CY16" s="147"/>
      <c r="CZ16" s="147"/>
      <c r="DA16" s="147"/>
      <c r="DB16" s="147"/>
      <c r="DC16" s="147"/>
      <c r="DD16" s="147"/>
      <c r="DE16" s="147"/>
      <c r="DF16" s="147"/>
      <c r="DG16" s="147"/>
      <c r="DH16" s="147"/>
      <c r="DI16" s="147"/>
      <c r="DJ16" s="147"/>
      <c r="DK16" s="147"/>
      <c r="DL16" s="147"/>
      <c r="DM16" s="147"/>
      <c r="DN16" s="147"/>
      <c r="DO16" s="147"/>
      <c r="DP16" s="147"/>
      <c r="DQ16" s="147"/>
      <c r="DR16" s="147"/>
      <c r="DS16" s="147"/>
      <c r="DT16" s="147"/>
      <c r="DU16" s="147"/>
      <c r="DV16" s="147"/>
      <c r="DW16" s="147"/>
      <c r="DX16" s="147"/>
      <c r="DY16" s="147"/>
      <c r="DZ16" s="147"/>
      <c r="EA16" s="147"/>
      <c r="EB16" s="147"/>
      <c r="EC16" s="147"/>
      <c r="ED16" s="147"/>
      <c r="EE16" s="147"/>
      <c r="EF16" s="147"/>
      <c r="EG16" s="147"/>
      <c r="EH16" s="147"/>
      <c r="EI16" s="147"/>
      <c r="EJ16" s="147"/>
      <c r="EK16" s="147"/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7"/>
      <c r="EW16" s="147"/>
      <c r="EX16" s="147"/>
      <c r="EY16" s="147"/>
      <c r="EZ16" s="147"/>
      <c r="FA16" s="147"/>
      <c r="FB16" s="147"/>
      <c r="FC16" s="147"/>
      <c r="FD16" s="147"/>
      <c r="FE16" s="147"/>
      <c r="FF16" s="147"/>
      <c r="FG16" s="147"/>
      <c r="FH16" s="147"/>
      <c r="FI16" s="147"/>
      <c r="FJ16" s="147"/>
      <c r="FK16" s="147"/>
      <c r="FL16" s="147"/>
      <c r="FM16" s="147"/>
      <c r="FN16" s="147"/>
      <c r="FO16" s="147"/>
      <c r="FP16" s="147"/>
      <c r="FQ16" s="147"/>
      <c r="FR16" s="147"/>
      <c r="FS16" s="147"/>
      <c r="FT16" s="147"/>
      <c r="FU16" s="147"/>
      <c r="FV16" s="147"/>
      <c r="FW16" s="147"/>
      <c r="FX16" s="147"/>
      <c r="FY16" s="147"/>
      <c r="FZ16" s="147"/>
      <c r="GA16" s="154"/>
      <c r="GB16" s="154"/>
      <c r="GC16" s="154"/>
      <c r="GD16" s="154"/>
      <c r="GE16" s="154"/>
      <c r="GF16" s="154"/>
      <c r="GG16" s="154"/>
      <c r="GH16" s="154"/>
      <c r="GI16" s="154"/>
      <c r="GJ16" s="154"/>
      <c r="GK16" s="154"/>
      <c r="GL16" s="154"/>
      <c r="GM16" s="154"/>
      <c r="GN16" s="154"/>
      <c r="GO16" s="154"/>
      <c r="GP16" s="154"/>
      <c r="GQ16" s="154"/>
      <c r="GR16" s="154"/>
      <c r="GS16" s="154"/>
      <c r="GT16" s="154"/>
      <c r="GU16" s="154"/>
      <c r="GV16" s="154"/>
      <c r="GW16" s="154"/>
      <c r="GX16" s="154"/>
      <c r="GY16" s="154"/>
      <c r="GZ16" s="154"/>
    </row>
    <row r="17" s="1" customFormat="1" ht="18" customHeight="1" spans="1:208">
      <c r="A17" s="38">
        <v>8</v>
      </c>
      <c r="B17" s="39" t="s">
        <v>64</v>
      </c>
      <c r="C17" s="40">
        <v>53218.9</v>
      </c>
      <c r="D17" s="44">
        <v>0</v>
      </c>
      <c r="E17" s="42">
        <f t="shared" si="0"/>
        <v>1118675</v>
      </c>
      <c r="F17" s="43">
        <f t="shared" si="1"/>
        <v>1079169</v>
      </c>
      <c r="G17" s="43">
        <f t="shared" si="2"/>
        <v>96.4685006816099</v>
      </c>
      <c r="H17" s="43">
        <f t="shared" si="3"/>
        <v>224800</v>
      </c>
      <c r="I17" s="43">
        <f t="shared" si="4"/>
        <v>284883.3</v>
      </c>
      <c r="J17" s="43">
        <f t="shared" si="5"/>
        <v>126.727446619217</v>
      </c>
      <c r="K17" s="43">
        <f t="shared" si="6"/>
        <v>103000</v>
      </c>
      <c r="L17" s="43">
        <f t="shared" si="7"/>
        <v>113511.6</v>
      </c>
      <c r="M17" s="40">
        <f t="shared" si="8"/>
        <v>110.205436893204</v>
      </c>
      <c r="N17" s="72">
        <v>1000</v>
      </c>
      <c r="O17" s="43">
        <v>7231.2</v>
      </c>
      <c r="P17" s="40">
        <f t="shared" si="9"/>
        <v>723.12</v>
      </c>
      <c r="Q17" s="75">
        <v>20000</v>
      </c>
      <c r="R17" s="43">
        <v>9157.8</v>
      </c>
      <c r="S17" s="40">
        <f t="shared" si="10"/>
        <v>45.789</v>
      </c>
      <c r="T17" s="40">
        <v>82000</v>
      </c>
      <c r="U17" s="40">
        <v>97122.6</v>
      </c>
      <c r="V17" s="40">
        <f t="shared" si="11"/>
        <v>118.442195121951</v>
      </c>
      <c r="W17" s="74">
        <v>75000</v>
      </c>
      <c r="X17" s="43">
        <v>83286.9</v>
      </c>
      <c r="Y17" s="40">
        <f t="shared" si="12"/>
        <v>111.0492</v>
      </c>
      <c r="Z17" s="74">
        <v>3800</v>
      </c>
      <c r="AA17" s="43">
        <v>2370</v>
      </c>
      <c r="AB17" s="40">
        <f t="shared" si="13"/>
        <v>62.3684210526316</v>
      </c>
      <c r="AC17" s="77">
        <v>2500</v>
      </c>
      <c r="AD17" s="43">
        <v>2568.7</v>
      </c>
      <c r="AE17" s="40">
        <f t="shared" si="14"/>
        <v>102.748</v>
      </c>
      <c r="AF17" s="78">
        <v>0</v>
      </c>
      <c r="AG17" s="40">
        <v>0</v>
      </c>
      <c r="AH17" s="40">
        <v>0</v>
      </c>
      <c r="AI17" s="40">
        <v>0</v>
      </c>
      <c r="AJ17" s="40">
        <v>647785.5</v>
      </c>
      <c r="AK17" s="40">
        <v>647089.9</v>
      </c>
      <c r="AL17" s="88">
        <v>0</v>
      </c>
      <c r="AM17" s="88">
        <v>14</v>
      </c>
      <c r="AN17" s="90">
        <v>1089.5</v>
      </c>
      <c r="AO17" s="40">
        <v>1089.5</v>
      </c>
      <c r="AP17" s="40">
        <v>0</v>
      </c>
      <c r="AQ17" s="40">
        <v>0</v>
      </c>
      <c r="AR17" s="40">
        <v>0</v>
      </c>
      <c r="AS17" s="40">
        <v>0</v>
      </c>
      <c r="AT17" s="43">
        <f t="shared" si="15"/>
        <v>11000</v>
      </c>
      <c r="AU17" s="43">
        <f t="shared" si="16"/>
        <v>12254.3</v>
      </c>
      <c r="AV17" s="40">
        <f t="shared" si="17"/>
        <v>111.402727272727</v>
      </c>
      <c r="AW17" s="74">
        <v>10000</v>
      </c>
      <c r="AX17" s="43">
        <v>12204.3</v>
      </c>
      <c r="AY17" s="40">
        <v>0</v>
      </c>
      <c r="AZ17" s="43">
        <v>0</v>
      </c>
      <c r="BA17" s="40">
        <v>0</v>
      </c>
      <c r="BB17" s="40">
        <v>0</v>
      </c>
      <c r="BC17" s="74">
        <v>1000</v>
      </c>
      <c r="BD17" s="40">
        <v>50</v>
      </c>
      <c r="BE17" s="40">
        <v>0</v>
      </c>
      <c r="BF17" s="40">
        <v>0</v>
      </c>
      <c r="BG17" s="40">
        <v>0</v>
      </c>
      <c r="BH17" s="40">
        <v>0</v>
      </c>
      <c r="BI17" s="74">
        <v>0</v>
      </c>
      <c r="BJ17" s="40">
        <v>9796</v>
      </c>
      <c r="BK17" s="74">
        <v>18500</v>
      </c>
      <c r="BL17" s="40">
        <v>22121.1</v>
      </c>
      <c r="BM17" s="40">
        <v>3000</v>
      </c>
      <c r="BN17" s="40">
        <v>3153.2</v>
      </c>
      <c r="BO17" s="74">
        <v>7000</v>
      </c>
      <c r="BP17" s="40">
        <v>6304</v>
      </c>
      <c r="BQ17" s="40">
        <v>0</v>
      </c>
      <c r="BR17" s="40">
        <v>0</v>
      </c>
      <c r="BS17" s="40">
        <v>0</v>
      </c>
      <c r="BT17" s="40">
        <v>0</v>
      </c>
      <c r="BU17" s="40">
        <v>4000</v>
      </c>
      <c r="BV17" s="131">
        <v>32670.7</v>
      </c>
      <c r="BW17" s="43"/>
      <c r="BX17" s="43">
        <f t="shared" si="18"/>
        <v>873675</v>
      </c>
      <c r="BY17" s="43">
        <f t="shared" si="19"/>
        <v>933076.7</v>
      </c>
      <c r="BZ17" s="40">
        <v>0</v>
      </c>
      <c r="CA17" s="40">
        <v>0</v>
      </c>
      <c r="CB17" s="130">
        <v>245000</v>
      </c>
      <c r="CC17" s="40">
        <v>146092.3</v>
      </c>
      <c r="CD17" s="40">
        <v>0</v>
      </c>
      <c r="CE17" s="40">
        <v>0</v>
      </c>
      <c r="CF17" s="40">
        <v>0</v>
      </c>
      <c r="CG17" s="40">
        <v>0</v>
      </c>
      <c r="CH17" s="40">
        <v>0</v>
      </c>
      <c r="CI17" s="40">
        <v>0</v>
      </c>
      <c r="CJ17" s="40">
        <v>143125</v>
      </c>
      <c r="CK17" s="43">
        <v>143125</v>
      </c>
      <c r="CL17" s="43"/>
      <c r="CM17" s="43">
        <f t="shared" si="20"/>
        <v>388125</v>
      </c>
      <c r="CN17" s="43">
        <f t="shared" si="21"/>
        <v>289217.3</v>
      </c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54"/>
      <c r="GB17" s="154"/>
      <c r="GC17" s="154"/>
      <c r="GD17" s="154"/>
      <c r="GE17" s="154"/>
      <c r="GF17" s="154"/>
      <c r="GG17" s="154"/>
      <c r="GH17" s="154"/>
      <c r="GI17" s="154"/>
      <c r="GJ17" s="154"/>
      <c r="GK17" s="154"/>
      <c r="GL17" s="154"/>
      <c r="GM17" s="154"/>
      <c r="GN17" s="154"/>
      <c r="GO17" s="154"/>
      <c r="GP17" s="154"/>
      <c r="GQ17" s="154"/>
      <c r="GR17" s="154"/>
      <c r="GS17" s="154"/>
      <c r="GT17" s="154"/>
      <c r="GU17" s="154"/>
      <c r="GV17" s="154"/>
      <c r="GW17" s="154"/>
      <c r="GX17" s="154"/>
      <c r="GY17" s="154"/>
      <c r="GZ17" s="154"/>
    </row>
    <row r="18" s="1" customFormat="1" ht="18" customHeight="1" spans="1:208">
      <c r="A18" s="38"/>
      <c r="B18" s="46" t="s">
        <v>65</v>
      </c>
      <c r="C18" s="47">
        <f t="shared" ref="C18:F18" si="22">SUM(C10:C17)</f>
        <v>1919075</v>
      </c>
      <c r="D18" s="47">
        <f t="shared" si="22"/>
        <v>80129</v>
      </c>
      <c r="E18" s="47">
        <f t="shared" si="22"/>
        <v>17388003.578</v>
      </c>
      <c r="F18" s="47">
        <f t="shared" si="22"/>
        <v>18199625.334</v>
      </c>
      <c r="G18" s="43">
        <f t="shared" si="2"/>
        <v>104.667711001779</v>
      </c>
      <c r="H18" s="47">
        <f t="shared" ref="H18:L18" si="23">SUM(H10:H17)</f>
        <v>4982235.5</v>
      </c>
      <c r="I18" s="47">
        <f t="shared" si="23"/>
        <v>5618347.662</v>
      </c>
      <c r="J18" s="43">
        <f t="shared" si="5"/>
        <v>112.767605264745</v>
      </c>
      <c r="K18" s="47">
        <f t="shared" si="23"/>
        <v>1163086.8</v>
      </c>
      <c r="L18" s="47">
        <f t="shared" si="23"/>
        <v>1306099.263</v>
      </c>
      <c r="M18" s="40">
        <f t="shared" si="8"/>
        <v>112.295940681297</v>
      </c>
      <c r="N18" s="47">
        <f t="shared" ref="N18:R18" si="24">SUM(N10:N17)</f>
        <v>43438.3</v>
      </c>
      <c r="O18" s="47">
        <f t="shared" si="24"/>
        <v>59997.332</v>
      </c>
      <c r="P18" s="40">
        <f t="shared" si="9"/>
        <v>138.120810436872</v>
      </c>
      <c r="Q18" s="47">
        <f t="shared" si="24"/>
        <v>131028.7</v>
      </c>
      <c r="R18" s="47">
        <f t="shared" si="24"/>
        <v>246426.913</v>
      </c>
      <c r="S18" s="40">
        <f t="shared" si="10"/>
        <v>188.070943999292</v>
      </c>
      <c r="T18" s="47">
        <f t="shared" ref="T18:X18" si="25">SUM(T10:T17)</f>
        <v>988619.8</v>
      </c>
      <c r="U18" s="47">
        <f t="shared" si="25"/>
        <v>999675.018</v>
      </c>
      <c r="V18" s="40">
        <f t="shared" si="11"/>
        <v>101.118247682274</v>
      </c>
      <c r="W18" s="47">
        <f t="shared" si="25"/>
        <v>1948462.5</v>
      </c>
      <c r="X18" s="47">
        <f t="shared" si="25"/>
        <v>2036089.298</v>
      </c>
      <c r="Y18" s="40">
        <f t="shared" si="12"/>
        <v>104.497227839899</v>
      </c>
      <c r="Z18" s="47">
        <f t="shared" ref="Z18:AD18" si="26">SUM(Z10:Z17)</f>
        <v>264718.5</v>
      </c>
      <c r="AA18" s="47">
        <f t="shared" si="26"/>
        <v>367161.833</v>
      </c>
      <c r="AB18" s="40">
        <f t="shared" si="13"/>
        <v>138.698970037984</v>
      </c>
      <c r="AC18" s="47">
        <f t="shared" si="26"/>
        <v>86500</v>
      </c>
      <c r="AD18" s="47">
        <f t="shared" si="26"/>
        <v>98099.6</v>
      </c>
      <c r="AE18" s="40">
        <f t="shared" si="14"/>
        <v>113.409942196532</v>
      </c>
      <c r="AF18" s="47">
        <f t="shared" ref="AF18:AU18" si="27">SUM(AF10:AF17)</f>
        <v>0</v>
      </c>
      <c r="AG18" s="47">
        <f t="shared" si="27"/>
        <v>0</v>
      </c>
      <c r="AH18" s="47">
        <f t="shared" si="27"/>
        <v>0</v>
      </c>
      <c r="AI18" s="47">
        <f t="shared" si="27"/>
        <v>0</v>
      </c>
      <c r="AJ18" s="47">
        <f t="shared" si="27"/>
        <v>9160823.178</v>
      </c>
      <c r="AK18" s="47">
        <f t="shared" si="27"/>
        <v>9160127.578</v>
      </c>
      <c r="AL18" s="47">
        <f t="shared" si="27"/>
        <v>327.8</v>
      </c>
      <c r="AM18" s="47">
        <f t="shared" si="27"/>
        <v>341.7</v>
      </c>
      <c r="AN18" s="47">
        <f t="shared" si="27"/>
        <v>15687.8</v>
      </c>
      <c r="AO18" s="47">
        <f t="shared" si="27"/>
        <v>16341.5</v>
      </c>
      <c r="AP18" s="47">
        <f t="shared" si="27"/>
        <v>0</v>
      </c>
      <c r="AQ18" s="47">
        <f t="shared" si="27"/>
        <v>0</v>
      </c>
      <c r="AR18" s="47">
        <f t="shared" si="27"/>
        <v>0</v>
      </c>
      <c r="AS18" s="47">
        <f t="shared" si="27"/>
        <v>0</v>
      </c>
      <c r="AT18" s="47">
        <f t="shared" si="27"/>
        <v>185820</v>
      </c>
      <c r="AU18" s="47">
        <f t="shared" si="27"/>
        <v>231358.198</v>
      </c>
      <c r="AV18" s="40">
        <f t="shared" si="17"/>
        <v>124.506618232698</v>
      </c>
      <c r="AW18" s="47">
        <f t="shared" ref="AW18:CN18" si="28">SUM(AW10:AW17)</f>
        <v>153224.7</v>
      </c>
      <c r="AX18" s="47">
        <f t="shared" si="28"/>
        <v>157822.822</v>
      </c>
      <c r="AY18" s="47">
        <f t="shared" si="28"/>
        <v>0</v>
      </c>
      <c r="AZ18" s="47">
        <f t="shared" si="28"/>
        <v>15484.276</v>
      </c>
      <c r="BA18" s="47">
        <f t="shared" si="28"/>
        <v>0</v>
      </c>
      <c r="BB18" s="47">
        <f t="shared" si="28"/>
        <v>3</v>
      </c>
      <c r="BC18" s="47">
        <f t="shared" si="28"/>
        <v>32595.3</v>
      </c>
      <c r="BD18" s="47">
        <f t="shared" si="28"/>
        <v>58048.1</v>
      </c>
      <c r="BE18" s="47">
        <f t="shared" si="28"/>
        <v>0</v>
      </c>
      <c r="BF18" s="47">
        <f t="shared" si="28"/>
        <v>0</v>
      </c>
      <c r="BG18" s="47">
        <f t="shared" si="28"/>
        <v>11994</v>
      </c>
      <c r="BH18" s="47">
        <f t="shared" si="28"/>
        <v>11994</v>
      </c>
      <c r="BI18" s="47">
        <f t="shared" si="28"/>
        <v>32521.5</v>
      </c>
      <c r="BJ18" s="47">
        <f t="shared" si="28"/>
        <v>65131.6</v>
      </c>
      <c r="BK18" s="47">
        <f t="shared" si="28"/>
        <v>1031461.9</v>
      </c>
      <c r="BL18" s="47">
        <f t="shared" si="28"/>
        <v>1047309.745</v>
      </c>
      <c r="BM18" s="47">
        <f t="shared" si="28"/>
        <v>424752.4</v>
      </c>
      <c r="BN18" s="47">
        <f t="shared" si="28"/>
        <v>427318.144</v>
      </c>
      <c r="BO18" s="47">
        <f t="shared" si="28"/>
        <v>196300</v>
      </c>
      <c r="BP18" s="47">
        <f t="shared" si="28"/>
        <v>211250.039</v>
      </c>
      <c r="BQ18" s="47">
        <f t="shared" si="28"/>
        <v>3000</v>
      </c>
      <c r="BR18" s="47">
        <f t="shared" si="28"/>
        <v>83727.3</v>
      </c>
      <c r="BS18" s="47">
        <f t="shared" si="28"/>
        <v>0</v>
      </c>
      <c r="BT18" s="47">
        <f t="shared" si="28"/>
        <v>0</v>
      </c>
      <c r="BU18" s="47">
        <f t="shared" si="28"/>
        <v>70364.3</v>
      </c>
      <c r="BV18" s="47">
        <f t="shared" si="28"/>
        <v>172120.786</v>
      </c>
      <c r="BW18" s="47">
        <f t="shared" si="28"/>
        <v>0</v>
      </c>
      <c r="BX18" s="47">
        <f t="shared" si="28"/>
        <v>14171068.278</v>
      </c>
      <c r="BY18" s="47">
        <f t="shared" si="28"/>
        <v>14807152.44</v>
      </c>
      <c r="BZ18" s="47">
        <f t="shared" si="28"/>
        <v>0</v>
      </c>
      <c r="CA18" s="47">
        <f t="shared" si="28"/>
        <v>194.22</v>
      </c>
      <c r="CB18" s="47">
        <f t="shared" si="28"/>
        <v>3216935.3</v>
      </c>
      <c r="CC18" s="47">
        <f t="shared" si="28"/>
        <v>3388788.174</v>
      </c>
      <c r="CD18" s="47">
        <f t="shared" si="28"/>
        <v>0</v>
      </c>
      <c r="CE18" s="47">
        <f t="shared" si="28"/>
        <v>0</v>
      </c>
      <c r="CF18" s="47">
        <f t="shared" si="28"/>
        <v>0</v>
      </c>
      <c r="CG18" s="47">
        <f t="shared" si="28"/>
        <v>3490.5</v>
      </c>
      <c r="CH18" s="47">
        <f t="shared" si="28"/>
        <v>0</v>
      </c>
      <c r="CI18" s="47">
        <f t="shared" si="28"/>
        <v>0</v>
      </c>
      <c r="CJ18" s="47">
        <f t="shared" si="28"/>
        <v>1906857.4</v>
      </c>
      <c r="CK18" s="47">
        <f t="shared" si="28"/>
        <v>1354666.9</v>
      </c>
      <c r="CL18" s="47">
        <f t="shared" si="28"/>
        <v>0</v>
      </c>
      <c r="CM18" s="47">
        <f t="shared" si="28"/>
        <v>5123792.7</v>
      </c>
      <c r="CN18" s="47">
        <f t="shared" si="28"/>
        <v>4747139.794</v>
      </c>
      <c r="CO18" s="148"/>
      <c r="CP18" s="147"/>
      <c r="CQ18" s="147"/>
      <c r="CR18" s="147"/>
      <c r="CS18" s="147"/>
      <c r="CT18" s="147"/>
      <c r="CU18" s="149"/>
      <c r="CV18" s="149"/>
      <c r="CW18" s="149"/>
      <c r="CX18" s="149"/>
      <c r="CY18" s="149"/>
      <c r="CZ18" s="149"/>
      <c r="DA18" s="149"/>
      <c r="DB18" s="149"/>
      <c r="DC18" s="149"/>
      <c r="DD18" s="149"/>
      <c r="DE18" s="149"/>
      <c r="DF18" s="149"/>
      <c r="DG18" s="149"/>
      <c r="DH18" s="149"/>
      <c r="DI18" s="149"/>
      <c r="DJ18" s="149"/>
      <c r="DK18" s="149"/>
      <c r="DL18" s="149"/>
      <c r="DM18" s="149"/>
      <c r="DN18" s="149"/>
      <c r="DO18" s="149"/>
      <c r="DP18" s="149"/>
      <c r="DQ18" s="149"/>
      <c r="DR18" s="149"/>
      <c r="DS18" s="149"/>
      <c r="DT18" s="149"/>
      <c r="DU18" s="149"/>
      <c r="DV18" s="149"/>
      <c r="DW18" s="149"/>
      <c r="DX18" s="149"/>
      <c r="DY18" s="149"/>
      <c r="DZ18" s="149"/>
      <c r="EA18" s="149"/>
      <c r="EB18" s="149"/>
      <c r="EC18" s="149"/>
      <c r="ED18" s="149"/>
      <c r="EE18" s="149"/>
      <c r="EF18" s="149"/>
      <c r="EG18" s="149"/>
      <c r="EH18" s="149"/>
      <c r="EI18" s="149"/>
      <c r="EJ18" s="149"/>
      <c r="EK18" s="149"/>
      <c r="EL18" s="149"/>
      <c r="EM18" s="149"/>
      <c r="EN18" s="149"/>
      <c r="EO18" s="149"/>
      <c r="EP18" s="149"/>
      <c r="EQ18" s="149"/>
      <c r="ER18" s="149"/>
      <c r="ES18" s="149"/>
      <c r="ET18" s="149"/>
      <c r="EU18" s="149"/>
      <c r="EV18" s="149"/>
      <c r="EW18" s="149"/>
      <c r="EX18" s="149"/>
      <c r="EY18" s="149"/>
      <c r="EZ18" s="149"/>
      <c r="FA18" s="149"/>
      <c r="FB18" s="149"/>
      <c r="FC18" s="149"/>
      <c r="FD18" s="149"/>
      <c r="FE18" s="149"/>
      <c r="FF18" s="149"/>
      <c r="FG18" s="149"/>
      <c r="FH18" s="149"/>
      <c r="FI18" s="149"/>
      <c r="FJ18" s="149"/>
      <c r="FK18" s="149"/>
      <c r="FL18" s="149"/>
      <c r="FM18" s="149"/>
      <c r="FN18" s="149"/>
      <c r="FO18" s="149"/>
      <c r="FP18" s="149"/>
      <c r="FQ18" s="149"/>
      <c r="FR18" s="149"/>
      <c r="FS18" s="149"/>
      <c r="FT18" s="149"/>
      <c r="FU18" s="149"/>
      <c r="FV18" s="149"/>
      <c r="FW18" s="149"/>
      <c r="FX18" s="149"/>
      <c r="FY18" s="149"/>
      <c r="FZ18" s="149"/>
      <c r="GA18" s="155"/>
      <c r="GB18" s="155"/>
      <c r="GC18" s="155"/>
      <c r="GD18" s="155"/>
      <c r="GE18" s="155"/>
      <c r="GF18" s="155"/>
      <c r="GG18" s="155"/>
      <c r="GH18" s="155"/>
      <c r="GI18" s="155"/>
      <c r="GJ18" s="155"/>
      <c r="GK18" s="155"/>
      <c r="GL18" s="155"/>
      <c r="GM18" s="155"/>
      <c r="GN18" s="155"/>
      <c r="GO18" s="155"/>
      <c r="GP18" s="155"/>
      <c r="GQ18" s="155"/>
      <c r="GR18" s="155"/>
      <c r="GS18" s="155"/>
      <c r="GT18" s="155"/>
      <c r="GU18" s="155"/>
      <c r="GV18" s="155"/>
      <c r="GW18" s="155"/>
      <c r="GX18" s="155"/>
      <c r="GY18" s="155"/>
      <c r="GZ18" s="155"/>
    </row>
    <row r="19" s="1" customFormat="1" customHeight="1" spans="2:182">
      <c r="B19" s="2"/>
      <c r="E19" s="48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</row>
    <row r="20" s="1" customFormat="1" customHeight="1" spans="2:182">
      <c r="B20" s="2"/>
      <c r="E20" s="48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</row>
    <row r="21" customHeight="1"/>
    <row r="22" customHeight="1"/>
    <row r="23" s="1" customFormat="1" customHeight="1" spans="2:182">
      <c r="B23" s="2"/>
      <c r="C23" s="49"/>
      <c r="D23" s="50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</row>
    <row r="24" s="1" customFormat="1" customHeight="1" spans="2:182">
      <c r="B24" s="2"/>
      <c r="C24" s="49"/>
      <c r="D24" s="51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</row>
  </sheetData>
  <protectedRanges>
    <protectedRange sqref="AA10:AB10 AB11:AB18 AG10:AG18" name="Range4_1_1_1_2_1_1_1_1_1_1_1_1_1_1_2_1_1_1_1_1_1_1_1_1_1_2_1_1_1_1"/>
    <protectedRange sqref="DJ12:DK12" name="Range5_8_1_1_1_1_1_1_1_1_1_1_1_1_1_1"/>
    <protectedRange sqref="AP13" name="Range4_3_1_1_2_1_1_2_1_1_1_1_1_1_1_1_1_1_1_1_1_1_1_1_1_1_1_1_1_1_1"/>
    <protectedRange sqref="DJ13" name="Range5_9_1_1_1_1_1_1_1_1_1_1_1"/>
    <protectedRange sqref="AU12 AU14:AU16" name="Range4_4_1_1_2_1_1_2_1_1_1_1_1_1_1_1_1_1_1_1_1_1_1_1_1_2_1_1_1_1_1"/>
    <protectedRange sqref="AA10:AB10 AB11:AB18 AG10:AG18" name="Range4_1_1_1_2_1_1_1_1_1_1_1_1_1_1_2_1_1_1_1_1_1_1_1_1_1_2_1_1_1_1_1"/>
    <protectedRange sqref="BZ10" name="Range5_1_1_1_2_1_1_1_1_1_1_1_1_1_1_1_1_1_1_1_1_1_1_1_1_1_1_1_1_1_1"/>
    <protectedRange sqref="DJ12:DK12" name="Range5_8_1_1_1_1_1_1_1_1_1_1_1_1_1_1_1"/>
    <protectedRange sqref="V10 V14:V16 V12" name="Range4_1_1_1_1_1_1_1_1_1_1_1_2_1_1_1_1_1"/>
    <protectedRange sqref="AP13" name="Range4_3_1_1_2_1_1_2_1_1_1_1_1_1_1_1_1_1_1_1_1_1_1_1_1_1_1_1_1_1_1_1"/>
    <protectedRange sqref="DK13" name="Range5_9_1_1_1_1_1_1_1_1_1_1_1_1_1_1"/>
    <protectedRange sqref="DJ13" name="Range5_9_1_1_1_1_1_1_1_1_1_1_1_1"/>
    <protectedRange sqref="AK12 AK14:AK16" name="Range4_2_1_1_2_1_1_2_1_1_1_1_1_1_1_1_1_1_1_1_1_1_1_1_1_2_1_1_1_1"/>
    <protectedRange sqref="AU12 AU14:AU16" name="Range4_4_1_1_2_1_1_2_1_1_1_1_1_1_1_1_1_1_1_1_1_1_1_1_1_2_1_1_1_1_2"/>
    <protectedRange sqref="BZ15:BZ16 CC12 CC14:CC16" name="Range5_2_1_1_2_1_1_2_1_1_1_1_1_1_1_1_1_1_1_1_1_1_1_1_1_2_1_1_1_1"/>
    <protectedRange sqref="AA10:AB10 AB11:AB18 AG10:AG18" name="Range4_1_1_1_2_1_1_1_1_1_1_1_1_1_1_2_1_1_1_1_1_1_1_1_1_1_2_1_1_1_1_2"/>
    <protectedRange sqref="AP10:AQ10 AQ11:AQ18" name="Range4_3_1_1_2_1_1_1_1_1_1_1_1_1_1_2_1_1_1_1_1_1_1_1_1_1_2_1_1_1_1"/>
    <protectedRange sqref="BZ10" name="Range5_1_1_1_2_1_1_1_1_1_1_1_1_1_1_1_1_1_1_1_1_1_1_1_1_1_1_1_1_1_2"/>
    <protectedRange sqref="DJ10:DK10" name="Range5_3_1_1_1_1_1_1_1_1_1_1_1_1_1"/>
    <protectedRange sqref="DJ12:DK12" name="Range5_8_1_1_1_1_1_1_1_1_1_1_1_1_1_1_2"/>
    <protectedRange sqref="DJ15:DK15 DA15" name="Range5_12_1_1_1_1_1_1_1_1_1_1_1_1_1_1"/>
    <protectedRange sqref="V10 V14:V16 V12" name="Range4_1_1_1_1_1_1_1_1_1_1_1_2_1_1_1_1_2"/>
    <protectedRange sqref="AA13" name="Range4_1_1_1_2_1_1_2_1_1_1_1_1_1_1_1_1_1_1_1_1_1_1_1_1_1_1_1_1_1_1"/>
    <protectedRange sqref="AP13" name="Range4_3_1_1_2_1_1_2_1_1_1_1_1_1_1_1_1_1_1_1_1_1_1_1_1_1_1_1_1_1_1_2"/>
    <protectedRange sqref="BZ13" name="Range5_1_1_1_2_1_1_2_1_1_1_1_1_1_1_1_1_1_1_1_1_1_1_1_1_1_1_1_1_1_1_1"/>
    <protectedRange sqref="DK13" name="Range5_9_1_1_1_1_1_1_1_1_1_1_1_1_1_2"/>
    <protectedRange sqref="EF13:EG13" name="Range6_1_1_1_1_1_1_1_1_1_1_1_1_1_1_1"/>
    <protectedRange sqref="DJ13" name="Range5_9_1_1_1_1_1_1_1_1_1_1_1_2"/>
    <protectedRange sqref="AK12 AK14:AK16" name="Range4_2_1_1_2_1_1_2_1_1_1_1_1_1_1_1_1_1_1_1_1_1_1_1_1_2_1_1_1_1_1"/>
    <protectedRange sqref="AU12 AU14:AU16" name="Range4_4_1_1_2_1_1_2_1_1_1_1_1_1_1_1_1_1_1_1_1_1_1_1_1_2_1_1_1_1"/>
    <protectedRange sqref="BZ15:BZ16 CC12 CC14:CC16" name="Range5_2_1_1_2_1_1_2_1_1_1_1_1_1_1_1_1_1_1_1_1_1_1_1_1_2_1_1_1_1_1"/>
    <protectedRange sqref="AA10:AB10 AB11:AB18 AG10:AG18" name="Range4_1_1_1_2_1_1_1_1_1_1_1_1_1_1_2_1_1_1_1_1_1_1_1_1_1_2_1_1_1_1_3"/>
    <protectedRange sqref="AP10:AQ10 AQ11:AQ18" name="Range4_3_1_1_2_1_1_1_1_1_1_1_1_1_1_2_1_1_1_1_1_1_1_1_1_1_2_1_1_1_1_1"/>
    <protectedRange sqref="BZ10" name="Range5_1_1_1_2_1_1_1_1_1_1_1_1_1_1_1_1_1_1_1_1_1_1_1_1_1_1_1_1_1"/>
    <protectedRange sqref="DJ10:DK10" name="Range5_3_1_1_1_1_1_1_1_1_1_1_1_1_1_1"/>
    <protectedRange sqref="DJ12:DK12" name="Range5_8_1_1_1_1_1_1_1_1_1_1_1_1_1_1_3"/>
    <protectedRange sqref="DJ15:DK15 DA15" name="Range5_12_1_1_1_1_1_1_1_1_1_1_1_1_1_1_1"/>
    <protectedRange sqref="V10 V14:V16 V12" name="Range4_1_1_1_1_1_1_1_1_1_1_1_2_1_1_1_1"/>
    <protectedRange sqref="AA13" name="Range4_1_1_1_2_1_1_2_1_1_1_1_1_1_1_1_1_1_1_1_1_1_1_1_1_1_1_1_1_1_1_1"/>
    <protectedRange sqref="AP13" name="Range4_3_1_1_2_1_1_2_1_1_1_1_1_1_1_1_1_1_1_1_1_1_1_1_1_1_1_1_1_1_1_3"/>
    <protectedRange sqref="BZ13" name="Range5_1_1_1_2_1_1_2_1_1_1_1_1_1_1_1_1_1_1_1_1_1_1_1_1_1_1_1_1_1_1_1_1"/>
    <protectedRange sqref="DK13" name="Range5_9_1_1_1_1_1_1_1_1_1_1_1_1_1"/>
    <protectedRange sqref="EF13:EG13" name="Range6_1_1_1_1_1_1_1_1_1_1_1_1_1_1_1_1"/>
    <protectedRange sqref="DJ13" name="Range5_9_1_1_1_1_1_1_1_1_1_1_1_3"/>
    <protectedRange sqref="AD12 AD14:AD16" name="Range4_4_1_1_2_1_1_2_1_1_1_1_1_1_1_1_1_1_1_1_1_1_1_1_1_2_1_1_1_1_1_1"/>
    <protectedRange sqref="R10" name="Range4_1_1_1_2_1_1_1_1_1_1_1_1_1_1_2_1_1_1_1_1_1_1_1_1_1_2_1_1_1_1_1_1"/>
    <protectedRange sqref="AX10" name="Range5_1_1_1_2_1_1_1_1_1_1_1_1_1_1_1_1_1_1_1_1_1_1_1_1_1_1_1_1_1_1_1"/>
    <protectedRange sqref="BV12:BW12" name="Range5_8_1_1_1_1_1_1_1_1_1_1_1_1_1_1_1_1"/>
    <protectedRange sqref="O10 O14:O16 O12" name="Range4_1_1_1_1_1_1_1_1_1_1_1_2_1_1_1_1_1_1"/>
    <protectedRange sqref="AA13" name="Range4_3_1_1_2_1_1_2_1_1_1_1_1_1_1_1_1_1_1_1_1_1_1_1_1_1_1_1_1_1_1_1_1"/>
    <protectedRange sqref="BW13" name="Range5_9_1_1_1_1_1_1_1_1_1_1_1_1_1_1_1"/>
    <protectedRange sqref="BV13" name="Range5_9_1_1_1_1_1_1_1_1_1_1_1_1_2"/>
    <protectedRange sqref="X12 X14:X16" name="Range4_2_1_1_2_1_1_2_1_1_1_1_1_1_1_1_1_1_1_1_1_1_1_1_1_2_1_1_1_1_1_1"/>
    <protectedRange sqref="AD12 AD14:AD16" name="Range4_4_1_1_2_1_1_2_1_1_1_1_1_1_1_1_1_1_1_1_1_1_1_1_1_2_1_1_1_1_1_1_1"/>
    <protectedRange sqref="AX15:AX16 AZ12 AZ14:AZ16" name="Range5_2_1_1_2_1_1_2_1_1_1_1_1_1_1_1_1_1_1_1_1_1_1_1_1_2_1_1_1_1_1_1"/>
    <protectedRange sqref="R10" name="Range4_1_1_1_2_1_1_1_1_1_1_1_1_1_1_2_1_1_1_1_1_1_1_1_1_1_2_1_1_1_1_1_1_1"/>
    <protectedRange sqref="AA10" name="Range4_3_1_1_2_1_1_1_1_1_1_1_1_1_1_2_1_1_1_1_1_1_1_1_1_1_2_1_1_1_1_1_1"/>
    <protectedRange sqref="AX10" name="Range5_1_1_1_2_1_1_1_1_1_1_1_1_1_1_1_1_1_1_1_1_1_1_1_1_1_1_1_1_1_1_1_1"/>
    <protectedRange sqref="BV10:BW10" name="Range5_3_1_1_1_1_1_1_1_1_1_1_1_1_1_1_1"/>
    <protectedRange sqref="BV12:BW12" name="Range5_8_1_1_1_1_1_1_1_1_1_1_1_1_1_1_1_1_1"/>
    <protectedRange sqref="BV15:BW15 BP15" name="Range5_12_1_1_1_1_1_1_1_1_1_1_1_1_1_1_1_1"/>
    <protectedRange sqref="O10 O14:O16 O12" name="Range4_1_1_1_1_1_1_1_1_1_1_1_2_1_1_1_1_1_1_1"/>
    <protectedRange sqref="R13" name="Range4_1_1_1_2_1_1_2_1_1_1_1_1_1_1_1_1_1_1_1_1_1_1_1_1_1_1_1_1_1_1_1_1"/>
    <protectedRange sqref="AA13" name="Range4_3_1_1_2_1_1_2_1_1_1_1_1_1_1_1_1_1_1_1_1_1_1_1_1_1_1_1_1_1_1_1_1_1"/>
    <protectedRange sqref="BW13" name="Range5_9_1_1_1_1_1_1_1_1_1_1_1_1_1_1_1_1"/>
    <protectedRange sqref="CK13:CL13" name="Range6_1_1_1_1_1_1_1_1_1_1_1_1_1_1_1_1_1"/>
    <protectedRange sqref="BV13" name="Range5_9_1_1_1_1_1_1_1_1_1_1_1_1_2_1"/>
    <protectedRange sqref="R12 R14:R15" name="Range4_1_1_1_2_1_1_2_1_1_1_1_1_1_1_1_1_1_1_1_1_1_1_1_1_2_1_1_1_1"/>
    <protectedRange sqref="X12 X14:X16" name="Range4_2_1_1_2_1_1_2_1_1_1_1_1_1_1_1_1_1_1_1_1_1_1_1_1_2_1_1_1_1_2"/>
    <protectedRange sqref="AA12 AA14:AA16" name="Range4_3_1_1_2_1_1_2_1_1_1_1_1_1_1_1_1_1_1_1_1_1_1_1_1_2_1_1_1_1"/>
    <protectedRange sqref="AD12 AD14:AD16" name="Range4_4_1_1_2_1_1_2_1_1_1_1_1_1_1_1_1_1_1_1_1_1_1_1_1_2_1_1_1_1_2_1"/>
    <protectedRange sqref="AX12 AX14" name="Range5_1_1_1_2_1_1_2_1_1_1_1_1_1_1_1_1_1_1_1_1_1_1_1_1_2_1_1_1_1"/>
    <protectedRange sqref="AX15:AX16 AZ12 AZ14:AZ16" name="Range5_2_1_1_2_1_1_2_1_1_1_1_1_1_1_1_1_1_1_1_1_1_1_1_1_2_1_1_1_1_2"/>
    <protectedRange sqref="R10" name="Range4_1_1_1_2_1_1_1_1_1_1_1_1_1_1_2_1_1_1_1_1_1_1_1_1_1_2_1_1_1_1_2_1"/>
    <protectedRange sqref="X10" name="Range4_2_1_1_2_1_1_1_1_1_1_1_1_1_1_2_1_1_1_1_1_1_1_1_1_1_2_1_1_1_1"/>
    <protectedRange sqref="AA10" name="Range4_3_1_1_2_1_1_1_1_1_1_1_1_1_1_2_1_1_1_1_1_1_1_1_1_1_2_1_1_1_1_2"/>
    <protectedRange sqref="AD10" name="Range4_4_1_1_2_1_1_1_1_1_1_1_1_1_1_2_1_1_1_1_1_1_1_1_1_1_2_1_1_1_1"/>
    <protectedRange sqref="AX10" name="Range5_1_1_1_2_1_1_1_1_1_1_1_1_1_1_1_1_1_1_1_1_1_1_1_1_1_1_1_1_1_2_1"/>
    <protectedRange sqref="AZ10" name="Range5_2_1_1_2_1_1_1_1_1_1_1_1_1_1_1_1_1_1_1_1_1_1_1_1_1_1_1_1_1"/>
    <protectedRange sqref="BV10:BW10" name="Range5_3_1_1_1_1_1_1_1_1_1_1_1_1_1_2"/>
    <protectedRange sqref="BV11:BW11" name="Range5_7_1_1_1_1_1_1_1_1_1_1_1_1"/>
    <protectedRange sqref="BV12:BW12" name="Range5_8_1_1_1_1_1_1_1_1_1_1_1_1_1_1_2_1"/>
    <protectedRange sqref="BV14:BW14" name="Range5_11_1_1_1_1_1_1_1_1_1_1_1_1_1"/>
    <protectedRange sqref="BV15:BW15 BP15" name="Range5_12_1_1_1_1_1_1_1_1_1_1_1_1_1_1_2"/>
    <protectedRange sqref="BV16:BW16" name="Range5_14_1_1_1_1_1_1_1_1_1_1_1_1_1"/>
    <protectedRange sqref="O10 O14:O16 O12" name="Range4_1_1_1_1_1_1_1_1_1_1_1_2_1_1_1_1_2_1"/>
    <protectedRange sqref="CK10:CL11 CK14:CL17 CL12" name="Range6_1_1_1_1_1_1_1_1_1_2_1_1_1_1"/>
    <protectedRange sqref="R13" name="Range4_1_1_1_2_1_1_2_1_1_1_1_1_1_1_1_1_1_1_1_1_1_1_1_1_1_1_1_1_1_1_2"/>
    <protectedRange sqref="X13" name="Range4_2_1_1_2_1_1_2_1_1_1_1_1_1_1_1_1_1_1_1_1_1_1_1_1_1_1_1_1_1_1"/>
    <protectedRange sqref="AA13" name="Range4_3_1_1_2_1_1_2_1_1_1_1_1_1_1_1_1_1_1_1_1_1_1_1_1_1_1_1_1_1_1_2_1"/>
    <protectedRange sqref="AD13" name="Range4_4_1_1_2_1_1_2_1_1_1_1_1_1_1_1_1_1_1_1_1_1_1_1_1_1_1_1_1_1_1"/>
    <protectedRange sqref="AZ13" name="Range5_2_1_1_2_1_1_2_1_1_1_1_1_1_1_1_1_1_1_1_1_1_1_1_1_1_1_1_1_1_1"/>
    <protectedRange sqref="BW13" name="Range5_9_1_1_1_1_1_1_1_1_1_1_1_1_1_2_1"/>
    <protectedRange sqref="O13" name="Range4_1_1_1_1_1_1_1_1_1_1_1_1_1_1_1_1_1"/>
    <protectedRange sqref="CK13:CL13" name="Range6_1_1_1_1_1_1_1_1_1_1_1_1_1_1_1_2"/>
    <protectedRange sqref="U10" name="Range4_1_1_1_2_1_1_1_1_1_1_1_1_1_1_1_1_1"/>
    <protectedRange sqref="BV13" name="Range5_9_1_1_1_1_1_1_1_1_1_1_1_2_1"/>
    <protectedRange sqref="AZ11" name="Range5_2_1_1_2_1_1_2_1_1_1_1_1_1_1_1_1_1_1_1_1_1_1_1_1_1"/>
    <protectedRange sqref="AX13" name="Range5_1_1_1_2_1_1_2_1_1_1_1_1_1_1_1_1_1_1_1_1_1_1_1_1_1"/>
  </protectedRanges>
  <mergeCells count="107">
    <mergeCell ref="C1:J1"/>
    <mergeCell ref="C2:J2"/>
    <mergeCell ref="N2:O2"/>
    <mergeCell ref="I3:K3"/>
    <mergeCell ref="K4:BV4"/>
    <mergeCell ref="BZ4:CK4"/>
    <mergeCell ref="K5:AG5"/>
    <mergeCell ref="AH5:AQ5"/>
    <mergeCell ref="AT5:BD5"/>
    <mergeCell ref="BE5:BJ5"/>
    <mergeCell ref="BK5:BP5"/>
    <mergeCell ref="BZ5:CC5"/>
    <mergeCell ref="CF5:CK5"/>
    <mergeCell ref="K6:M6"/>
    <mergeCell ref="N6:P6"/>
    <mergeCell ref="Q6:S6"/>
    <mergeCell ref="T6:V6"/>
    <mergeCell ref="W6:Y6"/>
    <mergeCell ref="Z6:AB6"/>
    <mergeCell ref="AC6:AE6"/>
    <mergeCell ref="AF6:AG6"/>
    <mergeCell ref="AH6:AI6"/>
    <mergeCell ref="AJ6:AK6"/>
    <mergeCell ref="AL6:AM6"/>
    <mergeCell ref="AN6:AO6"/>
    <mergeCell ref="AP6:AQ6"/>
    <mergeCell ref="AT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Z6:CA6"/>
    <mergeCell ref="CB6:CC6"/>
    <mergeCell ref="CF6:CG6"/>
    <mergeCell ref="CH6:CI6"/>
    <mergeCell ref="CJ6:CK6"/>
    <mergeCell ref="F7:G7"/>
    <mergeCell ref="I7:J7"/>
    <mergeCell ref="L7:M7"/>
    <mergeCell ref="O7:P7"/>
    <mergeCell ref="R7:S7"/>
    <mergeCell ref="U7:V7"/>
    <mergeCell ref="X7:Y7"/>
    <mergeCell ref="AA7:AB7"/>
    <mergeCell ref="AD7:AE7"/>
    <mergeCell ref="AU7:AV7"/>
    <mergeCell ref="A4:A8"/>
    <mergeCell ref="B4:B8"/>
    <mergeCell ref="C4:C8"/>
    <mergeCell ref="D4:D8"/>
    <mergeCell ref="E7:E8"/>
    <mergeCell ref="H7:H8"/>
    <mergeCell ref="K7:K8"/>
    <mergeCell ref="N7:N8"/>
    <mergeCell ref="Q7:Q8"/>
    <mergeCell ref="T7:T8"/>
    <mergeCell ref="W7:W8"/>
    <mergeCell ref="Z7:Z8"/>
    <mergeCell ref="AC7:AC8"/>
    <mergeCell ref="AF7:AF8"/>
    <mergeCell ref="AH7:AH8"/>
    <mergeCell ref="AJ7:AJ8"/>
    <mergeCell ref="AL7:AL8"/>
    <mergeCell ref="AN7:AN8"/>
    <mergeCell ref="AP7:AP8"/>
    <mergeCell ref="AR7:AR8"/>
    <mergeCell ref="AT7:AT8"/>
    <mergeCell ref="AW7:AW8"/>
    <mergeCell ref="AY7:AY8"/>
    <mergeCell ref="BA7:BA8"/>
    <mergeCell ref="BC7:BC8"/>
    <mergeCell ref="BE7:BE8"/>
    <mergeCell ref="BG7:BG8"/>
    <mergeCell ref="BI7:BI8"/>
    <mergeCell ref="BK7:BK8"/>
    <mergeCell ref="BM7:BM8"/>
    <mergeCell ref="BO7:BO8"/>
    <mergeCell ref="BQ7:BQ8"/>
    <mergeCell ref="BS7:BS8"/>
    <mergeCell ref="BU7:BU8"/>
    <mergeCell ref="BW4:BW6"/>
    <mergeCell ref="BW7:BW8"/>
    <mergeCell ref="BX7:BX8"/>
    <mergeCell ref="BZ7:BZ8"/>
    <mergeCell ref="CB7:CB8"/>
    <mergeCell ref="CD7:CD8"/>
    <mergeCell ref="CF7:CF8"/>
    <mergeCell ref="CH7:CH8"/>
    <mergeCell ref="CJ7:CJ8"/>
    <mergeCell ref="CL4:CL6"/>
    <mergeCell ref="CL7:CL8"/>
    <mergeCell ref="CM7:CM8"/>
    <mergeCell ref="E4:G6"/>
    <mergeCell ref="H4:J6"/>
    <mergeCell ref="BX4:BY6"/>
    <mergeCell ref="CM4:CN6"/>
    <mergeCell ref="AR5:AS6"/>
    <mergeCell ref="CD5:CE6"/>
    <mergeCell ref="BQ5:BR6"/>
    <mergeCell ref="BS5:BT6"/>
    <mergeCell ref="BU5:BV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1_1_1_2_1_1_1_1_1_1_1_1_1_1_2_1_1_1_1_1_1_1_1_1_1_2_1_1_1_1" rangeCreator="" othersAccessPermission="edit"/>
    <arrUserId title="Range5_8_1_1_1_1_1_1_1_1_1_1_1_1_1_1" rangeCreator="" othersAccessPermission="edit"/>
    <arrUserId title="Range4_3_1_1_2_1_1_2_1_1_1_1_1_1_1_1_1_1_1_1_1_1_1_1_1_1_1_1_1_1_1" rangeCreator="" othersAccessPermission="edit"/>
    <arrUserId title="Range5_9_1_1_1_1_1_1_1_1_1_1_1" rangeCreator="" othersAccessPermission="edit"/>
    <arrUserId title="Range4_4_1_1_2_1_1_2_1_1_1_1_1_1_1_1_1_1_1_1_1_1_1_1_1_2_1_1_1_1_1" rangeCreator="" othersAccessPermission="edit"/>
    <arrUserId title="Range4_1_1_1_2_1_1_1_1_1_1_1_1_1_1_2_1_1_1_1_1_1_1_1_1_1_2_1_1_1_1_1" rangeCreator="" othersAccessPermission="edit"/>
    <arrUserId title="Range5_1_1_1_2_1_1_1_1_1_1_1_1_1_1_1_1_1_1_1_1_1_1_1_1_1_1_1_1_1_1" rangeCreator="" othersAccessPermission="edit"/>
    <arrUserId title="Range5_8_1_1_1_1_1_1_1_1_1_1_1_1_1_1_1" rangeCreator="" othersAccessPermission="edit"/>
    <arrUserId title="Range4_1_1_1_1_1_1_1_1_1_1_1_2_1_1_1_1_1" rangeCreator="" othersAccessPermission="edit"/>
    <arrUserId title="Range4_3_1_1_2_1_1_2_1_1_1_1_1_1_1_1_1_1_1_1_1_1_1_1_1_1_1_1_1_1_1_1" rangeCreator="" othersAccessPermission="edit"/>
    <arrUserId title="Range5_9_1_1_1_1_1_1_1_1_1_1_1_1_1_1" rangeCreator="" othersAccessPermission="edit"/>
    <arrUserId title="Range5_9_1_1_1_1_1_1_1_1_1_1_1_1" rangeCreator="" othersAccessPermission="edit"/>
    <arrUserId title="Range4_2_1_1_2_1_1_2_1_1_1_1_1_1_1_1_1_1_1_1_1_1_1_1_1_2_1_1_1_1" rangeCreator="" othersAccessPermission="edit"/>
    <arrUserId title="Range4_4_1_1_2_1_1_2_1_1_1_1_1_1_1_1_1_1_1_1_1_1_1_1_1_2_1_1_1_1_2" rangeCreator="" othersAccessPermission="edit"/>
    <arrUserId title="Range5_2_1_1_2_1_1_2_1_1_1_1_1_1_1_1_1_1_1_1_1_1_1_1_1_2_1_1_1_1" rangeCreator="" othersAccessPermission="edit"/>
    <arrUserId title="Range4_1_1_1_2_1_1_1_1_1_1_1_1_1_1_2_1_1_1_1_1_1_1_1_1_1_2_1_1_1_1_2" rangeCreator="" othersAccessPermission="edit"/>
    <arrUserId title="Range4_3_1_1_2_1_1_1_1_1_1_1_1_1_1_2_1_1_1_1_1_1_1_1_1_1_2_1_1_1_1" rangeCreator="" othersAccessPermission="edit"/>
    <arrUserId title="Range5_1_1_1_2_1_1_1_1_1_1_1_1_1_1_1_1_1_1_1_1_1_1_1_1_1_1_1_1_1_2" rangeCreator="" othersAccessPermission="edit"/>
    <arrUserId title="Range5_3_1_1_1_1_1_1_1_1_1_1_1_1_1" rangeCreator="" othersAccessPermission="edit"/>
    <arrUserId title="Range5_8_1_1_1_1_1_1_1_1_1_1_1_1_1_1_2" rangeCreator="" othersAccessPermission="edit"/>
    <arrUserId title="Range5_12_1_1_1_1_1_1_1_1_1_1_1_1_1_1" rangeCreator="" othersAccessPermission="edit"/>
    <arrUserId title="Range4_1_1_1_1_1_1_1_1_1_1_1_2_1_1_1_1_2" rangeCreator="" othersAccessPermission="edit"/>
    <arrUserId title="Range4_1_1_1_2_1_1_2_1_1_1_1_1_1_1_1_1_1_1_1_1_1_1_1_1_1_1_1_1_1_1" rangeCreator="" othersAccessPermission="edit"/>
    <arrUserId title="Range4_3_1_1_2_1_1_2_1_1_1_1_1_1_1_1_1_1_1_1_1_1_1_1_1_1_1_1_1_1_1_2" rangeCreator="" othersAccessPermission="edit"/>
    <arrUserId title="Range5_1_1_1_2_1_1_2_1_1_1_1_1_1_1_1_1_1_1_1_1_1_1_1_1_1_1_1_1_1_1_1" rangeCreator="" othersAccessPermission="edit"/>
    <arrUserId title="Range5_9_1_1_1_1_1_1_1_1_1_1_1_1_1_2" rangeCreator="" othersAccessPermission="edit"/>
    <arrUserId title="Range6_1_1_1_1_1_1_1_1_1_1_1_1_1_1_1" rangeCreator="" othersAccessPermission="edit"/>
    <arrUserId title="Range5_9_1_1_1_1_1_1_1_1_1_1_1_2" rangeCreator="" othersAccessPermission="edit"/>
    <arrUserId title="Range4_2_1_1_2_1_1_2_1_1_1_1_1_1_1_1_1_1_1_1_1_1_1_1_1_2_1_1_1_1_1" rangeCreator="" othersAccessPermission="edit"/>
    <arrUserId title="Range4_4_1_1_2_1_1_2_1_1_1_1_1_1_1_1_1_1_1_1_1_1_1_1_1_2_1_1_1_1" rangeCreator="" othersAccessPermission="edit"/>
    <arrUserId title="Range5_2_1_1_2_1_1_2_1_1_1_1_1_1_1_1_1_1_1_1_1_1_1_1_1_2_1_1_1_1_1" rangeCreator="" othersAccessPermission="edit"/>
    <arrUserId title="Range4_1_1_1_2_1_1_1_1_1_1_1_1_1_1_2_1_1_1_1_1_1_1_1_1_1_2_1_1_1_1_3" rangeCreator="" othersAccessPermission="edit"/>
    <arrUserId title="Range4_3_1_1_2_1_1_1_1_1_1_1_1_1_1_2_1_1_1_1_1_1_1_1_1_1_2_1_1_1_1_1" rangeCreator="" othersAccessPermission="edit"/>
    <arrUserId title="Range5_1_1_1_2_1_1_1_1_1_1_1_1_1_1_1_1_1_1_1_1_1_1_1_1_1_1_1_1_1" rangeCreator="" othersAccessPermission="edit"/>
    <arrUserId title="Range5_3_1_1_1_1_1_1_1_1_1_1_1_1_1_1" rangeCreator="" othersAccessPermission="edit"/>
    <arrUserId title="Range5_8_1_1_1_1_1_1_1_1_1_1_1_1_1_1_3" rangeCreator="" othersAccessPermission="edit"/>
    <arrUserId title="Range5_12_1_1_1_1_1_1_1_1_1_1_1_1_1_1_1" rangeCreator="" othersAccessPermission="edit"/>
    <arrUserId title="Range4_1_1_1_1_1_1_1_1_1_1_1_2_1_1_1_1" rangeCreator="" othersAccessPermission="edit"/>
    <arrUserId title="Range4_1_1_1_2_1_1_2_1_1_1_1_1_1_1_1_1_1_1_1_1_1_1_1_1_1_1_1_1_1_1_1" rangeCreator="" othersAccessPermission="edit"/>
    <arrUserId title="Range4_3_1_1_2_1_1_2_1_1_1_1_1_1_1_1_1_1_1_1_1_1_1_1_1_1_1_1_1_1_1_3" rangeCreator="" othersAccessPermission="edit"/>
    <arrUserId title="Range5_1_1_1_2_1_1_2_1_1_1_1_1_1_1_1_1_1_1_1_1_1_1_1_1_1_1_1_1_1_1_1_1" rangeCreator="" othersAccessPermission="edit"/>
    <arrUserId title="Range5_9_1_1_1_1_1_1_1_1_1_1_1_1_1" rangeCreator="" othersAccessPermission="edit"/>
    <arrUserId title="Range6_1_1_1_1_1_1_1_1_1_1_1_1_1_1_1_1" rangeCreator="" othersAccessPermission="edit"/>
    <arrUserId title="Range5_9_1_1_1_1_1_1_1_1_1_1_1_3" rangeCreator="" othersAccessPermission="edit"/>
    <arrUserId title="Range4_4_1_1_2_1_1_2_1_1_1_1_1_1_1_1_1_1_1_1_1_1_1_1_1_2_1_1_1_1_1_1" rangeCreator="" othersAccessPermission="edit"/>
    <arrUserId title="Range4_1_1_1_2_1_1_1_1_1_1_1_1_1_1_2_1_1_1_1_1_1_1_1_1_1_2_1_1_1_1_1_1" rangeCreator="" othersAccessPermission="edit"/>
    <arrUserId title="Range5_1_1_1_2_1_1_1_1_1_1_1_1_1_1_1_1_1_1_1_1_1_1_1_1_1_1_1_1_1_1_1" rangeCreator="" othersAccessPermission="edit"/>
    <arrUserId title="Range5_8_1_1_1_1_1_1_1_1_1_1_1_1_1_1_1_1" rangeCreator="" othersAccessPermission="edit"/>
    <arrUserId title="Range4_1_1_1_1_1_1_1_1_1_1_1_2_1_1_1_1_1_1" rangeCreator="" othersAccessPermission="edit"/>
    <arrUserId title="Range4_3_1_1_2_1_1_2_1_1_1_1_1_1_1_1_1_1_1_1_1_1_1_1_1_1_1_1_1_1_1_1_1" rangeCreator="" othersAccessPermission="edit"/>
    <arrUserId title="Range5_9_1_1_1_1_1_1_1_1_1_1_1_1_1_1_1" rangeCreator="" othersAccessPermission="edit"/>
    <arrUserId title="Range5_9_1_1_1_1_1_1_1_1_1_1_1_1_2" rangeCreator="" othersAccessPermission="edit"/>
    <arrUserId title="Range4_2_1_1_2_1_1_2_1_1_1_1_1_1_1_1_1_1_1_1_1_1_1_1_1_2_1_1_1_1_1_1" rangeCreator="" othersAccessPermission="edit"/>
    <arrUserId title="Range4_4_1_1_2_1_1_2_1_1_1_1_1_1_1_1_1_1_1_1_1_1_1_1_1_2_1_1_1_1_1_1_1" rangeCreator="" othersAccessPermission="edit"/>
    <arrUserId title="Range5_2_1_1_2_1_1_2_1_1_1_1_1_1_1_1_1_1_1_1_1_1_1_1_1_2_1_1_1_1_1_1" rangeCreator="" othersAccessPermission="edit"/>
    <arrUserId title="Range4_1_1_1_2_1_1_1_1_1_1_1_1_1_1_2_1_1_1_1_1_1_1_1_1_1_2_1_1_1_1_1_1_1" rangeCreator="" othersAccessPermission="edit"/>
    <arrUserId title="Range4_3_1_1_2_1_1_1_1_1_1_1_1_1_1_2_1_1_1_1_1_1_1_1_1_1_2_1_1_1_1_1_1" rangeCreator="" othersAccessPermission="edit"/>
    <arrUserId title="Range5_1_1_1_2_1_1_1_1_1_1_1_1_1_1_1_1_1_1_1_1_1_1_1_1_1_1_1_1_1_1_1_1" rangeCreator="" othersAccessPermission="edit"/>
    <arrUserId title="Range5_3_1_1_1_1_1_1_1_1_1_1_1_1_1_1_1" rangeCreator="" othersAccessPermission="edit"/>
    <arrUserId title="Range5_8_1_1_1_1_1_1_1_1_1_1_1_1_1_1_1_1_1" rangeCreator="" othersAccessPermission="edit"/>
    <arrUserId title="Range5_12_1_1_1_1_1_1_1_1_1_1_1_1_1_1_1_1" rangeCreator="" othersAccessPermission="edit"/>
    <arrUserId title="Range4_1_1_1_1_1_1_1_1_1_1_1_2_1_1_1_1_1_1_1" rangeCreator="" othersAccessPermission="edit"/>
    <arrUserId title="Range4_1_1_1_2_1_1_2_1_1_1_1_1_1_1_1_1_1_1_1_1_1_1_1_1_1_1_1_1_1_1_1_1" rangeCreator="" othersAccessPermission="edit"/>
    <arrUserId title="Range4_3_1_1_2_1_1_2_1_1_1_1_1_1_1_1_1_1_1_1_1_1_1_1_1_1_1_1_1_1_1_1_1_1" rangeCreator="" othersAccessPermission="edit"/>
    <arrUserId title="Range5_9_1_1_1_1_1_1_1_1_1_1_1_1_1_1_1_1" rangeCreator="" othersAccessPermission="edit"/>
    <arrUserId title="Range6_1_1_1_1_1_1_1_1_1_1_1_1_1_1_1_1_1" rangeCreator="" othersAccessPermission="edit"/>
    <arrUserId title="Range5_9_1_1_1_1_1_1_1_1_1_1_1_1_2_1" rangeCreator="" othersAccessPermission="edit"/>
    <arrUserId title="Range4_1_1_1_2_1_1_2_1_1_1_1_1_1_1_1_1_1_1_1_1_1_1_1_1_2_1_1_1_1" rangeCreator="" othersAccessPermission="edit"/>
    <arrUserId title="Range4_2_1_1_2_1_1_2_1_1_1_1_1_1_1_1_1_1_1_1_1_1_1_1_1_2_1_1_1_1_2" rangeCreator="" othersAccessPermission="edit"/>
    <arrUserId title="Range4_3_1_1_2_1_1_2_1_1_1_1_1_1_1_1_1_1_1_1_1_1_1_1_1_2_1_1_1_1" rangeCreator="" othersAccessPermission="edit"/>
    <arrUserId title="Range4_4_1_1_2_1_1_2_1_1_1_1_1_1_1_1_1_1_1_1_1_1_1_1_1_2_1_1_1_1_2_1" rangeCreator="" othersAccessPermission="edit"/>
    <arrUserId title="Range5_1_1_1_2_1_1_2_1_1_1_1_1_1_1_1_1_1_1_1_1_1_1_1_1_2_1_1_1_1" rangeCreator="" othersAccessPermission="edit"/>
    <arrUserId title="Range5_2_1_1_2_1_1_2_1_1_1_1_1_1_1_1_1_1_1_1_1_1_1_1_1_2_1_1_1_1_2" rangeCreator="" othersAccessPermission="edit"/>
    <arrUserId title="Range4_1_1_1_2_1_1_1_1_1_1_1_1_1_1_2_1_1_1_1_1_1_1_1_1_1_2_1_1_1_1_2_1" rangeCreator="" othersAccessPermission="edit"/>
    <arrUserId title="Range4_2_1_1_2_1_1_1_1_1_1_1_1_1_1_2_1_1_1_1_1_1_1_1_1_1_2_1_1_1_1" rangeCreator="" othersAccessPermission="edit"/>
    <arrUserId title="Range4_3_1_1_2_1_1_1_1_1_1_1_1_1_1_2_1_1_1_1_1_1_1_1_1_1_2_1_1_1_1_2" rangeCreator="" othersAccessPermission="edit"/>
    <arrUserId title="Range4_4_1_1_2_1_1_1_1_1_1_1_1_1_1_2_1_1_1_1_1_1_1_1_1_1_2_1_1_1_1" rangeCreator="" othersAccessPermission="edit"/>
    <arrUserId title="Range5_1_1_1_2_1_1_1_1_1_1_1_1_1_1_1_1_1_1_1_1_1_1_1_1_1_1_1_1_1_2_1" rangeCreator="" othersAccessPermission="edit"/>
    <arrUserId title="Range5_2_1_1_2_1_1_1_1_1_1_1_1_1_1_1_1_1_1_1_1_1_1_1_1_1_1_1_1_1" rangeCreator="" othersAccessPermission="edit"/>
    <arrUserId title="Range5_3_1_1_1_1_1_1_1_1_1_1_1_1_1_2" rangeCreator="" othersAccessPermission="edit"/>
    <arrUserId title="Range5_7_1_1_1_1_1_1_1_1_1_1_1_1" rangeCreator="" othersAccessPermission="edit"/>
    <arrUserId title="Range5_8_1_1_1_1_1_1_1_1_1_1_1_1_1_1_2_1" rangeCreator="" othersAccessPermission="edit"/>
    <arrUserId title="Range5_11_1_1_1_1_1_1_1_1_1_1_1_1_1" rangeCreator="" othersAccessPermission="edit"/>
    <arrUserId title="Range5_12_1_1_1_1_1_1_1_1_1_1_1_1_1_1_2" rangeCreator="" othersAccessPermission="edit"/>
    <arrUserId title="Range5_14_1_1_1_1_1_1_1_1_1_1_1_1_1" rangeCreator="" othersAccessPermission="edit"/>
    <arrUserId title="Range4_1_1_1_1_1_1_1_1_1_1_1_2_1_1_1_1_2_1" rangeCreator="" othersAccessPermission="edit"/>
    <arrUserId title="Range6_1_1_1_1_1_1_1_1_1_2_1_1_1_1" rangeCreator="" othersAccessPermission="edit"/>
    <arrUserId title="Range4_1_1_1_2_1_1_2_1_1_1_1_1_1_1_1_1_1_1_1_1_1_1_1_1_1_1_1_1_1_1_2" rangeCreator="" othersAccessPermission="edit"/>
    <arrUserId title="Range4_2_1_1_2_1_1_2_1_1_1_1_1_1_1_1_1_1_1_1_1_1_1_1_1_1_1_1_1_1_1" rangeCreator="" othersAccessPermission="edit"/>
    <arrUserId title="Range4_3_1_1_2_1_1_2_1_1_1_1_1_1_1_1_1_1_1_1_1_1_1_1_1_1_1_1_1_1_1_2_1" rangeCreator="" othersAccessPermission="edit"/>
    <arrUserId title="Range4_4_1_1_2_1_1_2_1_1_1_1_1_1_1_1_1_1_1_1_1_1_1_1_1_1_1_1_1_1_1" rangeCreator="" othersAccessPermission="edit"/>
    <arrUserId title="Range5_2_1_1_2_1_1_2_1_1_1_1_1_1_1_1_1_1_1_1_1_1_1_1_1_1_1_1_1_1_1" rangeCreator="" othersAccessPermission="edit"/>
    <arrUserId title="Range5_9_1_1_1_1_1_1_1_1_1_1_1_1_1_2_1" rangeCreator="" othersAccessPermission="edit"/>
    <arrUserId title="Range4_1_1_1_1_1_1_1_1_1_1_1_1_1_1_1_1_1" rangeCreator="" othersAccessPermission="edit"/>
    <arrUserId title="Range6_1_1_1_1_1_1_1_1_1_1_1_1_1_1_1_2" rangeCreator="" othersAccessPermission="edit"/>
    <arrUserId title="Range4_1_1_1_2_1_1_1_1_1_1_1_1_1_1_1_1_1" rangeCreator="" othersAccessPermission="edit"/>
    <arrUserId title="Range5_9_1_1_1_1_1_1_1_1_1_1_1_2_1" rangeCreator="" othersAccessPermission="edit"/>
    <arrUserId title="Range5_2_1_1_2_1_1_2_1_1_1_1_1_1_1_1_1_1_1_1_1_1_1_1_1_1" rangeCreator="" othersAccessPermission="edit"/>
    <arrUserId title="Range5_1_1_1_2_1_1_2_1_1_1_1_1_1_1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2025-01-08T13:13:39Z</dcterms:modified>
  <cp:keywords>https://mul2-mta.gov.am/tasks/1731019/oneclick?token=f22cf62b123ab91c2d99c3f76bd2a327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1049-12.2.0.19307</vt:lpwstr>
  </property>
</Properties>
</file>