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18EF92F-7AB5-4C24-ABCD-E7003C53D16F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10-գործ" sheetId="67" r:id="rId1"/>
    <sheet name="10-տնտ" sheetId="68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6" i="68" l="1"/>
  <c r="BM16" i="68"/>
  <c r="BL16" i="68"/>
  <c r="BK16" i="68"/>
  <c r="BJ16" i="68"/>
  <c r="BI16" i="68"/>
  <c r="BH16" i="68"/>
  <c r="BG16" i="68"/>
  <c r="BF16" i="68"/>
  <c r="BE16" i="68"/>
  <c r="BD16" i="68"/>
  <c r="BC16" i="68"/>
  <c r="BB16" i="68"/>
  <c r="BA16" i="68"/>
  <c r="AZ16" i="68"/>
  <c r="AY16" i="68"/>
  <c r="AX16" i="68"/>
  <c r="AW16" i="68"/>
  <c r="AV16" i="68"/>
  <c r="AU16" i="68"/>
  <c r="AT16" i="68"/>
  <c r="AS16" i="68"/>
  <c r="AR16" i="68"/>
  <c r="AQ16" i="68"/>
  <c r="AP16" i="68"/>
  <c r="AO16" i="68"/>
  <c r="AN16" i="68"/>
  <c r="AM16" i="68"/>
  <c r="AL16" i="68"/>
  <c r="AK16" i="68"/>
  <c r="AJ16" i="68"/>
  <c r="AI16" i="68"/>
  <c r="AH16" i="68"/>
  <c r="AG16" i="68"/>
  <c r="AF16" i="68"/>
  <c r="AE16" i="68"/>
  <c r="AD16" i="68"/>
  <c r="AC16" i="68"/>
  <c r="AB16" i="68"/>
  <c r="AA16" i="68"/>
  <c r="Z16" i="68"/>
  <c r="Y16" i="68"/>
  <c r="X16" i="68"/>
  <c r="W16" i="68"/>
  <c r="V16" i="68"/>
  <c r="U16" i="68"/>
  <c r="T16" i="68"/>
  <c r="S16" i="68"/>
  <c r="R16" i="68"/>
  <c r="Q16" i="68"/>
  <c r="P16" i="68"/>
  <c r="O16" i="68"/>
  <c r="N16" i="68"/>
  <c r="M16" i="68"/>
  <c r="J16" i="68"/>
  <c r="I16" i="68"/>
  <c r="H15" i="68"/>
  <c r="G15" i="68"/>
  <c r="F15" i="68"/>
  <c r="E15" i="68"/>
  <c r="H14" i="68"/>
  <c r="G14" i="68"/>
  <c r="F14" i="68"/>
  <c r="E14" i="68"/>
  <c r="C14" i="68" s="1"/>
  <c r="D14" i="68"/>
  <c r="H13" i="68"/>
  <c r="G13" i="68"/>
  <c r="F13" i="68"/>
  <c r="D13" i="68" s="1"/>
  <c r="E13" i="68"/>
  <c r="C13" i="68"/>
  <c r="H12" i="68"/>
  <c r="G12" i="68"/>
  <c r="F12" i="68"/>
  <c r="E12" i="68"/>
  <c r="DT15" i="67"/>
  <c r="DR15" i="67"/>
  <c r="DQ15" i="67"/>
  <c r="DP15" i="67"/>
  <c r="DO15" i="67"/>
  <c r="DN15" i="67"/>
  <c r="DM15" i="67"/>
  <c r="DL15" i="67"/>
  <c r="DK15" i="67"/>
  <c r="DJ15" i="67"/>
  <c r="DI15" i="67"/>
  <c r="DH15" i="67"/>
  <c r="DG15" i="67"/>
  <c r="DF15" i="67"/>
  <c r="DE15" i="67"/>
  <c r="DD15" i="67"/>
  <c r="DC15" i="67"/>
  <c r="DB15" i="67"/>
  <c r="DA15" i="67"/>
  <c r="CZ15" i="67"/>
  <c r="CY15" i="67"/>
  <c r="CX15" i="67"/>
  <c r="CW15" i="67"/>
  <c r="CV15" i="67"/>
  <c r="CU15" i="67"/>
  <c r="CT15" i="67"/>
  <c r="CS15" i="67"/>
  <c r="CR15" i="67"/>
  <c r="CQ15" i="67"/>
  <c r="CP15" i="67"/>
  <c r="CO15" i="67"/>
  <c r="CN15" i="67"/>
  <c r="CM15" i="67"/>
  <c r="CL15" i="67"/>
  <c r="CK15" i="67"/>
  <c r="CJ15" i="67"/>
  <c r="CI15" i="67"/>
  <c r="CH15" i="67"/>
  <c r="CG15" i="67"/>
  <c r="CF15" i="67"/>
  <c r="CE15" i="67"/>
  <c r="CD15" i="67"/>
  <c r="CC15" i="67"/>
  <c r="CB15" i="67"/>
  <c r="CA15" i="67"/>
  <c r="BZ15" i="67"/>
  <c r="BY15" i="67"/>
  <c r="BX15" i="67"/>
  <c r="BW15" i="67"/>
  <c r="BV15" i="67"/>
  <c r="BU15" i="67"/>
  <c r="BT15" i="67"/>
  <c r="BS15" i="67"/>
  <c r="BR15" i="67"/>
  <c r="BQ15" i="67"/>
  <c r="BP15" i="67"/>
  <c r="BO15" i="67"/>
  <c r="BN15" i="67"/>
  <c r="BM15" i="67"/>
  <c r="BL15" i="67"/>
  <c r="BK15" i="67"/>
  <c r="BJ15" i="67"/>
  <c r="BI15" i="67"/>
  <c r="BH15" i="67"/>
  <c r="BG15" i="67"/>
  <c r="BF15" i="67"/>
  <c r="BE15" i="67"/>
  <c r="BD15" i="67"/>
  <c r="BC15" i="67"/>
  <c r="BB15" i="67"/>
  <c r="BA15" i="67"/>
  <c r="AZ15" i="67"/>
  <c r="AY15" i="67"/>
  <c r="AX15" i="67"/>
  <c r="AW15" i="67"/>
  <c r="AV15" i="67"/>
  <c r="AU15" i="67"/>
  <c r="AT15" i="67"/>
  <c r="AS15" i="67"/>
  <c r="AR15" i="67"/>
  <c r="AQ15" i="67"/>
  <c r="AP15" i="67"/>
  <c r="AO15" i="67"/>
  <c r="AN15" i="67"/>
  <c r="AM15" i="67"/>
  <c r="AL15" i="67"/>
  <c r="AK15" i="67"/>
  <c r="AJ15" i="67"/>
  <c r="AI15" i="67"/>
  <c r="AH15" i="67"/>
  <c r="AG15" i="67"/>
  <c r="AF15" i="67"/>
  <c r="AE15" i="67"/>
  <c r="AD15" i="67"/>
  <c r="AC15" i="67"/>
  <c r="AB15" i="67"/>
  <c r="AA15" i="67"/>
  <c r="Z15" i="67"/>
  <c r="Y15" i="67"/>
  <c r="X15" i="67"/>
  <c r="W15" i="67"/>
  <c r="V15" i="67"/>
  <c r="U15" i="67"/>
  <c r="T15" i="67"/>
  <c r="S15" i="67"/>
  <c r="R15" i="67"/>
  <c r="Q15" i="67"/>
  <c r="P15" i="67"/>
  <c r="O15" i="67"/>
  <c r="N15" i="67"/>
  <c r="M15" i="67"/>
  <c r="I15" i="67"/>
  <c r="E15" i="67"/>
  <c r="H14" i="67"/>
  <c r="G14" i="67"/>
  <c r="F14" i="67"/>
  <c r="D14" i="67" s="1"/>
  <c r="E14" i="67"/>
  <c r="C14" i="67"/>
  <c r="L13" i="67"/>
  <c r="K13" i="67"/>
  <c r="G13" i="67" s="1"/>
  <c r="J13" i="67"/>
  <c r="H13" i="67"/>
  <c r="F13" i="67"/>
  <c r="E13" i="67"/>
  <c r="D13" i="67"/>
  <c r="L12" i="67"/>
  <c r="K12" i="67"/>
  <c r="G12" i="67" s="1"/>
  <c r="H12" i="67"/>
  <c r="F12" i="67"/>
  <c r="E12" i="67"/>
  <c r="D12" i="67"/>
  <c r="DS11" i="67"/>
  <c r="DS15" i="67" s="1"/>
  <c r="L11" i="67"/>
  <c r="L15" i="67" s="1"/>
  <c r="K11" i="67"/>
  <c r="K15" i="67" s="1"/>
  <c r="J11" i="67"/>
  <c r="F11" i="67" s="1"/>
  <c r="I11" i="67"/>
  <c r="G11" i="67"/>
  <c r="E11" i="67"/>
  <c r="C11" i="67" s="1"/>
  <c r="C10" i="67"/>
  <c r="D10" i="67" s="1"/>
  <c r="E10" i="67" s="1"/>
  <c r="F10" i="67" s="1"/>
  <c r="G10" i="67" s="1"/>
  <c r="H10" i="67" s="1"/>
  <c r="I10" i="67" s="1"/>
  <c r="J10" i="67" s="1"/>
  <c r="K10" i="67" s="1"/>
  <c r="L10" i="67" s="1"/>
  <c r="M10" i="67" s="1"/>
  <c r="N10" i="67" s="1"/>
  <c r="O10" i="67" s="1"/>
  <c r="P10" i="67" s="1"/>
  <c r="Q10" i="67" s="1"/>
  <c r="R10" i="67" s="1"/>
  <c r="S10" i="67" s="1"/>
  <c r="T10" i="67" s="1"/>
  <c r="U10" i="67" s="1"/>
  <c r="V10" i="67" s="1"/>
  <c r="W10" i="67" s="1"/>
  <c r="X10" i="67" s="1"/>
  <c r="Y10" i="67" s="1"/>
  <c r="Z10" i="67" s="1"/>
  <c r="AA10" i="67" s="1"/>
  <c r="AB10" i="67" s="1"/>
  <c r="AC10" i="67" s="1"/>
  <c r="AD10" i="67" s="1"/>
  <c r="AE10" i="67" s="1"/>
  <c r="AF10" i="67" s="1"/>
  <c r="AG10" i="67" s="1"/>
  <c r="AH10" i="67" s="1"/>
  <c r="AI10" i="67" s="1"/>
  <c r="AJ10" i="67" s="1"/>
  <c r="AK10" i="67" s="1"/>
  <c r="AL10" i="67" s="1"/>
  <c r="AM10" i="67" s="1"/>
  <c r="AN10" i="67" s="1"/>
  <c r="AO10" i="67" s="1"/>
  <c r="AP10" i="67" s="1"/>
  <c r="AQ10" i="67" s="1"/>
  <c r="AR10" i="67" s="1"/>
  <c r="AS10" i="67" s="1"/>
  <c r="AT10" i="67" s="1"/>
  <c r="AU10" i="67" s="1"/>
  <c r="AV10" i="67" s="1"/>
  <c r="AW10" i="67" s="1"/>
  <c r="AX10" i="67" s="1"/>
  <c r="AY10" i="67" s="1"/>
  <c r="AZ10" i="67" s="1"/>
  <c r="BA10" i="67" s="1"/>
  <c r="BB10" i="67" s="1"/>
  <c r="BC10" i="67" s="1"/>
  <c r="BD10" i="67" s="1"/>
  <c r="BE10" i="67" s="1"/>
  <c r="BF10" i="67" s="1"/>
  <c r="BG10" i="67" s="1"/>
  <c r="BH10" i="67" s="1"/>
  <c r="BI10" i="67" s="1"/>
  <c r="BJ10" i="67" s="1"/>
  <c r="BK10" i="67" s="1"/>
  <c r="BL10" i="67" s="1"/>
  <c r="BM10" i="67" s="1"/>
  <c r="BN10" i="67" s="1"/>
  <c r="BO10" i="67" s="1"/>
  <c r="BP10" i="67" s="1"/>
  <c r="BQ10" i="67" s="1"/>
  <c r="BR10" i="67" s="1"/>
  <c r="BS10" i="67" s="1"/>
  <c r="BT10" i="67" s="1"/>
  <c r="BU10" i="67" s="1"/>
  <c r="BV10" i="67" s="1"/>
  <c r="BW10" i="67" s="1"/>
  <c r="BX10" i="67" s="1"/>
  <c r="BY10" i="67" s="1"/>
  <c r="BZ10" i="67" s="1"/>
  <c r="CA10" i="67" s="1"/>
  <c r="CB10" i="67" s="1"/>
  <c r="CC10" i="67" s="1"/>
  <c r="CD10" i="67" s="1"/>
  <c r="CE10" i="67" s="1"/>
  <c r="CF10" i="67" s="1"/>
  <c r="CG10" i="67" s="1"/>
  <c r="CH10" i="67" s="1"/>
  <c r="CI10" i="67" s="1"/>
  <c r="CJ10" i="67" s="1"/>
  <c r="CK10" i="67" s="1"/>
  <c r="CL10" i="67" s="1"/>
  <c r="CM10" i="67" s="1"/>
  <c r="CN10" i="67" s="1"/>
  <c r="CO10" i="67" s="1"/>
  <c r="CP10" i="67" s="1"/>
  <c r="CQ10" i="67" s="1"/>
  <c r="CR10" i="67" s="1"/>
  <c r="CS10" i="67" s="1"/>
  <c r="CT10" i="67" s="1"/>
  <c r="CU10" i="67" s="1"/>
  <c r="CV10" i="67" s="1"/>
  <c r="CW10" i="67" s="1"/>
  <c r="CX10" i="67" s="1"/>
  <c r="CY10" i="67" s="1"/>
  <c r="CZ10" i="67" s="1"/>
  <c r="DA10" i="67" s="1"/>
  <c r="DB10" i="67" s="1"/>
  <c r="DC10" i="67" s="1"/>
  <c r="DD10" i="67" s="1"/>
  <c r="DE10" i="67" s="1"/>
  <c r="DF10" i="67" s="1"/>
  <c r="DG10" i="67" s="1"/>
  <c r="DH10" i="67" s="1"/>
  <c r="DI10" i="67" s="1"/>
  <c r="DJ10" i="67" s="1"/>
  <c r="DK10" i="67" s="1"/>
  <c r="DL10" i="67" s="1"/>
  <c r="DM10" i="67" s="1"/>
  <c r="DN10" i="67" s="1"/>
  <c r="DO10" i="67" s="1"/>
  <c r="DP10" i="67" s="1"/>
  <c r="DQ10" i="67" s="1"/>
  <c r="DR10" i="67" s="1"/>
  <c r="DS10" i="67" s="1"/>
  <c r="DT10" i="67" s="1"/>
  <c r="H16" i="68" l="1"/>
  <c r="D15" i="68"/>
  <c r="G16" i="68"/>
  <c r="C15" i="68"/>
  <c r="E16" i="68"/>
  <c r="F16" i="68"/>
  <c r="C12" i="68"/>
  <c r="D12" i="68"/>
  <c r="F15" i="67"/>
  <c r="C13" i="67"/>
  <c r="C15" i="67"/>
  <c r="C12" i="67"/>
  <c r="G15" i="67"/>
  <c r="H11" i="67"/>
  <c r="H15" i="67" s="1"/>
  <c r="J15" i="67"/>
  <c r="D16" i="68" l="1"/>
  <c r="C16" i="68"/>
  <c r="D11" i="67"/>
  <c r="D15" i="67" s="1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<sst xmlns="http://schemas.openxmlformats.org/spreadsheetml/2006/main" count="348" uniqueCount="88">
  <si>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</si>
  <si>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</si>
  <si>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</si>
  <si>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</si>
  <si>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</si>
  <si>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</si>
  <si>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</si>
  <si>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</si>
  <si>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</si>
  <si>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</si>
  <si>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</si>
  <si>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</si>
  <si>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</si>
  <si>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</si>
  <si>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</si>
  <si>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</si>
  <si>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</si>
  <si>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</si>
  <si>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</si>
  <si>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</si>
  <si>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</si>
  <si>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</si>
  <si>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</si>
  <si>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</si>
  <si>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</si>
  <si>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</si>
  <si>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</si>
  <si>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</si>
  <si>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</si>
  <si>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</si>
  <si>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</si>
  <si>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</si>
  <si>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</si>
  <si>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</si>
  <si>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</si>
  <si>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</si>
  <si>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</si>
  <si>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</si>
  <si>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</si>
  <si>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</si>
  <si>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</si>
  <si>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</si>
  <si>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</si>
  <si>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</si>
  <si>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</si>
  <si>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</si>
  <si>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</si>
  <si>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</si>
  <si>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</si>
  <si>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</si>
  <si>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</si>
  <si>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</si>
  <si>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</si>
  <si>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</si>
  <si>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</si>
  <si>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</si>
  <si>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</si>
  <si>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</si>
  <si>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</si>
  <si>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</si>
  <si>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</si>
  <si>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</si>
  <si>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</si>
  <si>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</si>
  <si>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</si>
  <si>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</si>
  <si>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</si>
  <si>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</si>
  <si>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</si>
  <si>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</si>
  <si>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</si>
  <si>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</si>
  <si>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</si>
  <si>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</si>
  <si>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</si>
  <si>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</si>
  <si>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</si>
  <si>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</si>
  <si>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</si>
  <si>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</si>
  <si>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</si>
  <si>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</si>
  <si>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</si>
  <si>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</si>
  <si>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</si>
  <si>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</si>
  <si>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</si>
  <si>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01.10.2024թ.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</si>
</sst>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8" fillId="0" borderId="0" xfId="0" applyFont="1" applyProtection="1">
      <protection locked="0"/>
    </xf>
    <xf numFmtId="0" fontId="7" fillId="0" borderId="0" xfId="0" applyFont="1" applyAlignment="1">
      <alignment wrapText="1"/>
    </xf>
    <xf numFmtId="0" fontId="7" fillId="0" borderId="0" xfId="0" applyFont="1"/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/>
    <xf numFmtId="0" fontId="7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1" xfId="0" applyFont="1" applyBorder="1" applyAlignment="1">
      <alignment vertical="center"/>
    </xf>
    <xf numFmtId="0" fontId="8" fillId="0" borderId="0" xfId="0" applyFont="1"/>
    <xf numFmtId="0" fontId="3" fillId="0" borderId="0" xfId="0" applyFont="1" applyAlignment="1" applyProtection="1">
      <alignment horizontal="right" vertical="center"/>
      <protection locked="0"/>
    </xf>
    <xf numFmtId="0" fontId="19" fillId="0" borderId="0" xfId="0" applyFont="1" applyProtection="1"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1" fontId="3" fillId="3" borderId="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9" borderId="8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 applyProtection="1">
      <alignment vertical="center"/>
      <protection locked="0"/>
    </xf>
    <xf numFmtId="0" fontId="8" fillId="6" borderId="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3" fillId="0" borderId="0" xfId="0" applyFont="1"/>
    <xf numFmtId="4" fontId="2" fillId="7" borderId="8" xfId="0" applyNumberFormat="1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4" fontId="6" fillId="7" borderId="8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8" xfId="0" applyFont="1" applyBorder="1" applyAlignment="1">
      <alignment horizontal="left" vertical="center"/>
    </xf>
    <xf numFmtId="164" fontId="3" fillId="0" borderId="8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left" vertical="center"/>
    </xf>
    <xf numFmtId="165" fontId="17" fillId="0" borderId="0" xfId="0" applyNumberFormat="1" applyFont="1"/>
    <xf numFmtId="0" fontId="17" fillId="0" borderId="0" xfId="0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11" borderId="9" xfId="0" applyNumberFormat="1" applyFont="1" applyFill="1" applyBorder="1" applyAlignment="1">
      <alignment horizontal="center" vertical="center" wrapText="1"/>
    </xf>
    <xf numFmtId="4" fontId="3" fillId="11" borderId="5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24.e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սեփ01"/>
      <sheetName val="ամփոփ"/>
      <sheetName val="02"/>
      <sheetName val="03"/>
      <sheetName val="գործառն"/>
      <sheetName val="տնտեսագիտ"/>
      <sheetName val="ֆոնդ.մուտք"/>
      <sheetName val="04"/>
      <sheetName val="05"/>
      <sheetName val="20.06"/>
      <sheetName val="06"/>
      <sheetName val="գործառն 06"/>
      <sheetName val="տնտեսագիտ 0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EC11">
            <v>387287.2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76D7-1196-48BF-B86A-7B4C1E458049}">
  <dimension ref="A2:DT138"/>
  <sheetViews>
    <sheetView tabSelected="1" workbookViewId="0">
      <selection activeCell="H21" sqref="H21"/>
    </sheetView>
  </sheetViews>
  <sheetFormatPr defaultColWidth="11.140625" defaultRowHeight="17.25" x14ac:dyDescent="0.3"/>
  <cols>
    <col min="1" max="1" width="2.42578125" style="4" customWidth="1"/>
    <col min="2" max="2" width="8.7109375" style="4" customWidth="1"/>
    <col min="3" max="3" width="10.28515625" style="4" customWidth="1"/>
    <col min="4" max="4" width="10" style="4" customWidth="1"/>
    <col min="5" max="5" width="10.28515625" style="4" customWidth="1"/>
    <col min="6" max="6" width="10.42578125" style="4" customWidth="1"/>
    <col min="7" max="7" width="10" style="4" customWidth="1"/>
    <col min="8" max="8" width="8.5703125" style="4" customWidth="1"/>
    <col min="9" max="9" width="10.5703125" style="4" customWidth="1"/>
    <col min="10" max="10" width="9.85546875" style="4" customWidth="1"/>
    <col min="11" max="11" width="8.85546875" style="4" customWidth="1"/>
    <col min="12" max="12" width="7.7109375" style="4" customWidth="1"/>
    <col min="13" max="13" width="10.28515625" style="4" customWidth="1"/>
    <col min="14" max="14" width="9.28515625" style="4" customWidth="1"/>
    <col min="15" max="15" width="8.5703125" style="4" customWidth="1"/>
    <col min="16" max="16" width="7.42578125" style="4" customWidth="1"/>
    <col min="17" max="17" width="9.140625" style="4" customWidth="1"/>
    <col min="18" max="18" width="9.28515625" style="4" customWidth="1"/>
    <col min="19" max="19" width="7.7109375" style="4" customWidth="1"/>
    <col min="20" max="20" width="7.28515625" style="4" customWidth="1"/>
    <col min="21" max="21" width="8.28515625" style="4" customWidth="1"/>
    <col min="22" max="22" width="6.85546875" style="4" customWidth="1"/>
    <col min="23" max="23" width="8.5703125" style="4" customWidth="1"/>
    <col min="24" max="24" width="7.140625" style="4" customWidth="1"/>
    <col min="25" max="26" width="7.140625" style="4" hidden="1" customWidth="1"/>
    <col min="27" max="27" width="7" style="4" hidden="1" customWidth="1"/>
    <col min="28" max="28" width="1.85546875" style="4" hidden="1" customWidth="1"/>
    <col min="29" max="29" width="9.140625" style="4" customWidth="1"/>
    <col min="30" max="30" width="8.7109375" style="4" customWidth="1"/>
    <col min="31" max="31" width="9.5703125" style="4" customWidth="1"/>
    <col min="32" max="32" width="9.7109375" style="4" customWidth="1"/>
    <col min="33" max="33" width="3.42578125" style="4" hidden="1" customWidth="1"/>
    <col min="34" max="34" width="3.140625" style="4" hidden="1" customWidth="1"/>
    <col min="35" max="35" width="3.5703125" style="4" hidden="1" customWidth="1"/>
    <col min="36" max="36" width="3.42578125" style="4" hidden="1" customWidth="1"/>
    <col min="37" max="37" width="9.28515625" style="4" customWidth="1"/>
    <col min="38" max="38" width="9.42578125" style="4" customWidth="1"/>
    <col min="39" max="39" width="9" style="4" customWidth="1"/>
    <col min="40" max="40" width="10.5703125" style="4" customWidth="1"/>
    <col min="41" max="41" width="5.85546875" style="4" hidden="1" customWidth="1"/>
    <col min="42" max="42" width="6.140625" style="4" hidden="1" customWidth="1"/>
    <col min="43" max="43" width="5.5703125" style="4" hidden="1" customWidth="1"/>
    <col min="44" max="44" width="0.5703125" style="4" hidden="1" customWidth="1"/>
    <col min="45" max="45" width="10.140625" style="4" customWidth="1"/>
    <col min="46" max="46" width="9.140625" style="4" customWidth="1"/>
    <col min="47" max="47" width="10.28515625" style="4" customWidth="1"/>
    <col min="48" max="48" width="10" style="4" customWidth="1"/>
    <col min="49" max="49" width="6.28515625" style="4" customWidth="1"/>
    <col min="50" max="50" width="6.140625" style="4" customWidth="1"/>
    <col min="51" max="51" width="10.42578125" style="4" customWidth="1"/>
    <col min="52" max="54" width="9.42578125" style="4" customWidth="1"/>
    <col min="55" max="55" width="8" style="4" customWidth="1"/>
    <col min="56" max="56" width="7.140625" style="4" customWidth="1"/>
    <col min="57" max="58" width="9.5703125" style="4" customWidth="1"/>
    <col min="59" max="59" width="8.85546875" style="4" customWidth="1"/>
    <col min="60" max="60" width="7.5703125" style="4" customWidth="1"/>
    <col min="61" max="61" width="8.42578125" style="4" customWidth="1"/>
    <col min="62" max="62" width="9.42578125" style="4" customWidth="1"/>
    <col min="63" max="63" width="7.7109375" style="4" customWidth="1"/>
    <col min="64" max="64" width="7" style="4" customWidth="1"/>
    <col min="65" max="65" width="10.140625" style="4" customWidth="1"/>
    <col min="66" max="66" width="10.28515625" style="4" customWidth="1"/>
    <col min="67" max="67" width="10.85546875" style="4" customWidth="1"/>
    <col min="68" max="68" width="9.5703125" style="4" customWidth="1"/>
    <col min="69" max="69" width="6.140625" style="4" customWidth="1"/>
    <col min="70" max="70" width="4.85546875" style="4" customWidth="1"/>
    <col min="71" max="71" width="10.140625" style="4" customWidth="1"/>
    <col min="72" max="72" width="8.5703125" style="4" customWidth="1"/>
    <col min="73" max="76" width="10.42578125" style="4" hidden="1" customWidth="1"/>
    <col min="77" max="77" width="9.42578125" style="4" customWidth="1"/>
    <col min="78" max="78" width="9.7109375" style="4" customWidth="1"/>
    <col min="79" max="79" width="10.140625" style="4" customWidth="1"/>
    <col min="80" max="80" width="10.42578125" style="4" customWidth="1"/>
    <col min="81" max="81" width="9" style="4" customWidth="1"/>
    <col min="82" max="82" width="8.5703125" style="4" customWidth="1"/>
    <col min="83" max="83" width="8" style="4" customWidth="1"/>
    <col min="84" max="84" width="9.42578125" style="4" customWidth="1"/>
    <col min="85" max="85" width="9.140625" style="4" customWidth="1"/>
    <col min="86" max="86" width="9.42578125" style="4" customWidth="1"/>
    <col min="87" max="87" width="8" style="4" customWidth="1"/>
    <col min="88" max="88" width="7.5703125" style="4" customWidth="1"/>
    <col min="89" max="90" width="7.28515625" style="4" hidden="1" customWidth="1"/>
    <col min="91" max="91" width="4" style="4" hidden="1" customWidth="1"/>
    <col min="92" max="92" width="0.85546875" style="4" hidden="1" customWidth="1"/>
    <col min="93" max="93" width="8.85546875" style="4" customWidth="1"/>
    <col min="94" max="94" width="9" style="4" customWidth="1"/>
    <col min="95" max="95" width="8.85546875" style="4" customWidth="1"/>
    <col min="96" max="96" width="7.85546875" style="4" customWidth="1"/>
    <col min="97" max="97" width="9" style="4" customWidth="1"/>
    <col min="98" max="98" width="8.7109375" style="4" customWidth="1"/>
    <col min="99" max="99" width="8.5703125" style="4" customWidth="1"/>
    <col min="100" max="100" width="8" style="4" customWidth="1"/>
    <col min="101" max="101" width="10.5703125" style="4" customWidth="1"/>
    <col min="102" max="102" width="10" style="4" customWidth="1"/>
    <col min="103" max="103" width="9.7109375" style="4" customWidth="1"/>
    <col min="104" max="104" width="9.140625" style="4" customWidth="1"/>
    <col min="105" max="105" width="10.5703125" style="4" customWidth="1"/>
    <col min="106" max="106" width="10.28515625" style="4" customWidth="1"/>
    <col min="107" max="107" width="9.85546875" style="4" customWidth="1"/>
    <col min="108" max="108" width="8.5703125" style="4" customWidth="1"/>
    <col min="109" max="109" width="9.5703125" style="4" customWidth="1"/>
    <col min="110" max="110" width="9.85546875" style="4" customWidth="1"/>
    <col min="111" max="111" width="8" style="4" customWidth="1"/>
    <col min="112" max="112" width="5.7109375" style="4" customWidth="1"/>
    <col min="113" max="114" width="8.85546875" style="4" customWidth="1"/>
    <col min="115" max="116" width="6.42578125" style="4" customWidth="1"/>
    <col min="117" max="117" width="10.5703125" style="4" customWidth="1"/>
    <col min="118" max="118" width="8.5703125" style="4" customWidth="1"/>
    <col min="119" max="119" width="11.5703125" style="4" customWidth="1"/>
    <col min="120" max="120" width="10.5703125" style="4" customWidth="1"/>
    <col min="121" max="121" width="8.28515625" style="4" customWidth="1"/>
    <col min="122" max="122" width="7.7109375" style="4" customWidth="1"/>
    <col min="123" max="123" width="11.28515625" style="4" customWidth="1"/>
    <col min="124" max="124" width="13.5703125" style="4" customWidth="1"/>
    <col min="125" max="125" width="1.28515625" style="4" customWidth="1"/>
    <col min="126" max="16384" width="11.140625" style="4"/>
  </cols>
  <sheetData>
    <row r="2" spans="1:124" s="3" customFormat="1" ht="31.5" customHeight="1" x14ac:dyDescent="0.25">
      <c r="A2" s="16"/>
      <c r="B2" s="89" t="s">
        <v>7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67"/>
      <c r="R2" s="67"/>
      <c r="S2" s="67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2"/>
      <c r="DI2" s="2"/>
      <c r="DJ2" s="2"/>
      <c r="DK2" s="2"/>
      <c r="DL2" s="2"/>
      <c r="DM2" s="2"/>
      <c r="DN2" s="2"/>
      <c r="DO2" s="2"/>
      <c r="DP2" s="2"/>
      <c r="DQ2" s="2"/>
    </row>
    <row r="3" spans="1:124" s="3" customFormat="1" ht="16.5" x14ac:dyDescent="0.25">
      <c r="A3" s="16"/>
      <c r="B3" s="64"/>
      <c r="C3" s="64"/>
      <c r="D3" s="64"/>
      <c r="E3" s="89" t="s">
        <v>87</v>
      </c>
      <c r="F3" s="89"/>
      <c r="G3" s="89"/>
      <c r="H3" s="89"/>
      <c r="I3" s="89"/>
      <c r="J3" s="89"/>
      <c r="K3" s="89"/>
      <c r="L3" s="64"/>
      <c r="M3" s="64"/>
      <c r="N3" s="64"/>
      <c r="O3" s="16"/>
      <c r="P3" s="67"/>
      <c r="Q3" s="67"/>
      <c r="R3" s="67"/>
      <c r="S3" s="67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2"/>
      <c r="DI3" s="2"/>
      <c r="DJ3" s="2"/>
      <c r="DK3" s="2"/>
      <c r="DL3" s="2"/>
      <c r="DM3" s="2"/>
      <c r="DN3" s="2"/>
      <c r="DO3" s="2"/>
      <c r="DP3" s="2"/>
      <c r="DQ3" s="2"/>
    </row>
    <row r="4" spans="1:124" x14ac:dyDescent="0.3"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O4" s="27" t="s">
        <v>0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90"/>
      <c r="AB4" s="90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38"/>
      <c r="DF4" s="38"/>
      <c r="DG4" s="38"/>
      <c r="DH4" s="38"/>
    </row>
    <row r="5" spans="1:124" s="20" customFormat="1" ht="22.5" customHeight="1" x14ac:dyDescent="0.25">
      <c r="A5" s="91" t="s">
        <v>1</v>
      </c>
      <c r="B5" s="92" t="s">
        <v>8</v>
      </c>
      <c r="C5" s="83" t="s">
        <v>9</v>
      </c>
      <c r="D5" s="84"/>
      <c r="E5" s="84"/>
      <c r="F5" s="84"/>
      <c r="G5" s="84"/>
      <c r="H5" s="85"/>
      <c r="I5" s="96" t="s">
        <v>10</v>
      </c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8"/>
    </row>
    <row r="6" spans="1:124" s="20" customFormat="1" ht="38.25" customHeight="1" x14ac:dyDescent="0.25">
      <c r="A6" s="91"/>
      <c r="B6" s="92"/>
      <c r="C6" s="93"/>
      <c r="D6" s="94"/>
      <c r="E6" s="94"/>
      <c r="F6" s="94"/>
      <c r="G6" s="94"/>
      <c r="H6" s="95"/>
      <c r="I6" s="83" t="s">
        <v>11</v>
      </c>
      <c r="J6" s="84"/>
      <c r="K6" s="84"/>
      <c r="L6" s="84"/>
      <c r="M6" s="99" t="s">
        <v>12</v>
      </c>
      <c r="N6" s="100"/>
      <c r="O6" s="100"/>
      <c r="P6" s="100"/>
      <c r="Q6" s="100"/>
      <c r="R6" s="100"/>
      <c r="S6" s="100"/>
      <c r="T6" s="101"/>
      <c r="U6" s="83" t="s">
        <v>13</v>
      </c>
      <c r="V6" s="84"/>
      <c r="W6" s="84"/>
      <c r="X6" s="85"/>
      <c r="Y6" s="83" t="s">
        <v>14</v>
      </c>
      <c r="Z6" s="84"/>
      <c r="AA6" s="84"/>
      <c r="AB6" s="85"/>
      <c r="AC6" s="83" t="s">
        <v>15</v>
      </c>
      <c r="AD6" s="84"/>
      <c r="AE6" s="84"/>
      <c r="AF6" s="85"/>
      <c r="AG6" s="103" t="s">
        <v>10</v>
      </c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5"/>
      <c r="BA6" s="83" t="s">
        <v>16</v>
      </c>
      <c r="BB6" s="84"/>
      <c r="BC6" s="84"/>
      <c r="BD6" s="85"/>
      <c r="BE6" s="39" t="s">
        <v>17</v>
      </c>
      <c r="BF6" s="39"/>
      <c r="BG6" s="39"/>
      <c r="BH6" s="39"/>
      <c r="BI6" s="39"/>
      <c r="BJ6" s="39"/>
      <c r="BK6" s="39"/>
      <c r="BL6" s="39"/>
      <c r="BM6" s="83" t="s">
        <v>18</v>
      </c>
      <c r="BN6" s="84"/>
      <c r="BO6" s="84"/>
      <c r="BP6" s="85"/>
      <c r="BQ6" s="40" t="s">
        <v>19</v>
      </c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106"/>
      <c r="CF6" s="106"/>
      <c r="CG6" s="106"/>
      <c r="CH6" s="106"/>
      <c r="CI6" s="106"/>
      <c r="CJ6" s="107"/>
      <c r="CK6" s="83" t="s">
        <v>20</v>
      </c>
      <c r="CL6" s="84"/>
      <c r="CM6" s="84"/>
      <c r="CN6" s="85"/>
      <c r="CO6" s="83" t="s">
        <v>21</v>
      </c>
      <c r="CP6" s="84"/>
      <c r="CQ6" s="84"/>
      <c r="CR6" s="85"/>
      <c r="CS6" s="63" t="s">
        <v>19</v>
      </c>
      <c r="CT6" s="63"/>
      <c r="CU6" s="63"/>
      <c r="CV6" s="63"/>
      <c r="CW6" s="63"/>
      <c r="CX6" s="63"/>
      <c r="CY6" s="63"/>
      <c r="CZ6" s="63"/>
      <c r="DA6" s="83" t="s">
        <v>22</v>
      </c>
      <c r="DB6" s="84"/>
      <c r="DC6" s="84"/>
      <c r="DD6" s="85"/>
      <c r="DE6" s="63" t="s">
        <v>19</v>
      </c>
      <c r="DF6" s="63"/>
      <c r="DG6" s="63"/>
      <c r="DH6" s="63"/>
      <c r="DI6" s="83" t="s">
        <v>23</v>
      </c>
      <c r="DJ6" s="84"/>
      <c r="DK6" s="84"/>
      <c r="DL6" s="85"/>
      <c r="DM6" s="83" t="s">
        <v>24</v>
      </c>
      <c r="DN6" s="84"/>
      <c r="DO6" s="84"/>
      <c r="DP6" s="84"/>
      <c r="DQ6" s="84"/>
      <c r="DR6" s="85"/>
      <c r="DS6" s="92" t="s">
        <v>25</v>
      </c>
      <c r="DT6" s="92"/>
    </row>
    <row r="7" spans="1:124" s="42" customFormat="1" ht="68.25" customHeight="1" x14ac:dyDescent="0.25">
      <c r="A7" s="91"/>
      <c r="B7" s="92"/>
      <c r="C7" s="86"/>
      <c r="D7" s="87"/>
      <c r="E7" s="87"/>
      <c r="F7" s="87"/>
      <c r="G7" s="87"/>
      <c r="H7" s="88"/>
      <c r="I7" s="93"/>
      <c r="J7" s="94"/>
      <c r="K7" s="94"/>
      <c r="L7" s="94"/>
      <c r="M7" s="77" t="s">
        <v>26</v>
      </c>
      <c r="N7" s="78"/>
      <c r="O7" s="78"/>
      <c r="P7" s="78"/>
      <c r="Q7" s="77" t="s">
        <v>27</v>
      </c>
      <c r="R7" s="78"/>
      <c r="S7" s="78"/>
      <c r="T7" s="78"/>
      <c r="U7" s="86"/>
      <c r="V7" s="87"/>
      <c r="W7" s="87"/>
      <c r="X7" s="88"/>
      <c r="Y7" s="86"/>
      <c r="Z7" s="87"/>
      <c r="AA7" s="87"/>
      <c r="AB7" s="88"/>
      <c r="AC7" s="86"/>
      <c r="AD7" s="87"/>
      <c r="AE7" s="87"/>
      <c r="AF7" s="88"/>
      <c r="AG7" s="80" t="s">
        <v>28</v>
      </c>
      <c r="AH7" s="81"/>
      <c r="AI7" s="81"/>
      <c r="AJ7" s="82"/>
      <c r="AK7" s="77" t="s">
        <v>29</v>
      </c>
      <c r="AL7" s="78"/>
      <c r="AM7" s="78"/>
      <c r="AN7" s="78"/>
      <c r="AO7" s="77" t="s">
        <v>30</v>
      </c>
      <c r="AP7" s="78"/>
      <c r="AQ7" s="78"/>
      <c r="AR7" s="78"/>
      <c r="AS7" s="77" t="s">
        <v>31</v>
      </c>
      <c r="AT7" s="78"/>
      <c r="AU7" s="78"/>
      <c r="AV7" s="78"/>
      <c r="AW7" s="77" t="s">
        <v>32</v>
      </c>
      <c r="AX7" s="78"/>
      <c r="AY7" s="78"/>
      <c r="AZ7" s="78"/>
      <c r="BA7" s="86"/>
      <c r="BB7" s="87"/>
      <c r="BC7" s="87"/>
      <c r="BD7" s="88"/>
      <c r="BE7" s="79" t="s">
        <v>33</v>
      </c>
      <c r="BF7" s="79"/>
      <c r="BG7" s="79"/>
      <c r="BH7" s="79"/>
      <c r="BI7" s="80" t="s">
        <v>34</v>
      </c>
      <c r="BJ7" s="81"/>
      <c r="BK7" s="81"/>
      <c r="BL7" s="82"/>
      <c r="BM7" s="86"/>
      <c r="BN7" s="87"/>
      <c r="BO7" s="87"/>
      <c r="BP7" s="88"/>
      <c r="BQ7" s="77" t="s">
        <v>35</v>
      </c>
      <c r="BR7" s="78"/>
      <c r="BS7" s="78"/>
      <c r="BT7" s="78"/>
      <c r="BU7" s="77" t="s">
        <v>36</v>
      </c>
      <c r="BV7" s="78"/>
      <c r="BW7" s="78"/>
      <c r="BX7" s="78"/>
      <c r="BY7" s="79" t="s">
        <v>37</v>
      </c>
      <c r="BZ7" s="79"/>
      <c r="CA7" s="79"/>
      <c r="CB7" s="79"/>
      <c r="CC7" s="77" t="s">
        <v>38</v>
      </c>
      <c r="CD7" s="78"/>
      <c r="CE7" s="78"/>
      <c r="CF7" s="78"/>
      <c r="CG7" s="77" t="s">
        <v>39</v>
      </c>
      <c r="CH7" s="78"/>
      <c r="CI7" s="78"/>
      <c r="CJ7" s="78"/>
      <c r="CK7" s="86"/>
      <c r="CL7" s="87"/>
      <c r="CM7" s="87"/>
      <c r="CN7" s="88"/>
      <c r="CO7" s="86"/>
      <c r="CP7" s="87"/>
      <c r="CQ7" s="87"/>
      <c r="CR7" s="88"/>
      <c r="CS7" s="79" t="s">
        <v>40</v>
      </c>
      <c r="CT7" s="79"/>
      <c r="CU7" s="79"/>
      <c r="CV7" s="79"/>
      <c r="CW7" s="79" t="s">
        <v>41</v>
      </c>
      <c r="CX7" s="79"/>
      <c r="CY7" s="79"/>
      <c r="CZ7" s="79"/>
      <c r="DA7" s="86"/>
      <c r="DB7" s="87"/>
      <c r="DC7" s="87"/>
      <c r="DD7" s="88"/>
      <c r="DE7" s="77" t="s">
        <v>42</v>
      </c>
      <c r="DF7" s="78"/>
      <c r="DG7" s="78"/>
      <c r="DH7" s="102"/>
      <c r="DI7" s="86"/>
      <c r="DJ7" s="87"/>
      <c r="DK7" s="87"/>
      <c r="DL7" s="88"/>
      <c r="DM7" s="86"/>
      <c r="DN7" s="87"/>
      <c r="DO7" s="87"/>
      <c r="DP7" s="87"/>
      <c r="DQ7" s="87"/>
      <c r="DR7" s="88"/>
      <c r="DS7" s="92"/>
      <c r="DT7" s="92"/>
    </row>
    <row r="8" spans="1:124" s="42" customFormat="1" ht="24" customHeight="1" x14ac:dyDescent="0.25">
      <c r="A8" s="91"/>
      <c r="B8" s="92"/>
      <c r="C8" s="75" t="s">
        <v>43</v>
      </c>
      <c r="D8" s="76"/>
      <c r="E8" s="69" t="s">
        <v>44</v>
      </c>
      <c r="F8" s="69"/>
      <c r="G8" s="69" t="s">
        <v>45</v>
      </c>
      <c r="H8" s="69"/>
      <c r="I8" s="69" t="s">
        <v>44</v>
      </c>
      <c r="J8" s="69"/>
      <c r="K8" s="69" t="s">
        <v>45</v>
      </c>
      <c r="L8" s="69"/>
      <c r="M8" s="69" t="s">
        <v>44</v>
      </c>
      <c r="N8" s="69"/>
      <c r="O8" s="69" t="s">
        <v>45</v>
      </c>
      <c r="P8" s="69"/>
      <c r="Q8" s="69" t="s">
        <v>44</v>
      </c>
      <c r="R8" s="69"/>
      <c r="S8" s="69" t="s">
        <v>45</v>
      </c>
      <c r="T8" s="69"/>
      <c r="U8" s="69" t="s">
        <v>44</v>
      </c>
      <c r="V8" s="69"/>
      <c r="W8" s="69" t="s">
        <v>45</v>
      </c>
      <c r="X8" s="69"/>
      <c r="Y8" s="69" t="s">
        <v>44</v>
      </c>
      <c r="Z8" s="69"/>
      <c r="AA8" s="69" t="s">
        <v>45</v>
      </c>
      <c r="AB8" s="69"/>
      <c r="AC8" s="69" t="s">
        <v>44</v>
      </c>
      <c r="AD8" s="69"/>
      <c r="AE8" s="69" t="s">
        <v>45</v>
      </c>
      <c r="AF8" s="69"/>
      <c r="AG8" s="73" t="s">
        <v>44</v>
      </c>
      <c r="AH8" s="74"/>
      <c r="AI8" s="73" t="s">
        <v>45</v>
      </c>
      <c r="AJ8" s="74"/>
      <c r="AK8" s="69" t="s">
        <v>44</v>
      </c>
      <c r="AL8" s="69"/>
      <c r="AM8" s="69" t="s">
        <v>45</v>
      </c>
      <c r="AN8" s="69"/>
      <c r="AO8" s="69" t="s">
        <v>44</v>
      </c>
      <c r="AP8" s="69"/>
      <c r="AQ8" s="69" t="s">
        <v>45</v>
      </c>
      <c r="AR8" s="69"/>
      <c r="AS8" s="69" t="s">
        <v>44</v>
      </c>
      <c r="AT8" s="69"/>
      <c r="AU8" s="69" t="s">
        <v>45</v>
      </c>
      <c r="AV8" s="69"/>
      <c r="AW8" s="69" t="s">
        <v>44</v>
      </c>
      <c r="AX8" s="69"/>
      <c r="AY8" s="69" t="s">
        <v>45</v>
      </c>
      <c r="AZ8" s="69"/>
      <c r="BA8" s="69" t="s">
        <v>44</v>
      </c>
      <c r="BB8" s="69"/>
      <c r="BC8" s="69" t="s">
        <v>45</v>
      </c>
      <c r="BD8" s="69"/>
      <c r="BE8" s="69" t="s">
        <v>44</v>
      </c>
      <c r="BF8" s="69"/>
      <c r="BG8" s="69" t="s">
        <v>45</v>
      </c>
      <c r="BH8" s="69"/>
      <c r="BI8" s="69" t="s">
        <v>44</v>
      </c>
      <c r="BJ8" s="69"/>
      <c r="BK8" s="69" t="s">
        <v>45</v>
      </c>
      <c r="BL8" s="69"/>
      <c r="BM8" s="69" t="s">
        <v>44</v>
      </c>
      <c r="BN8" s="69"/>
      <c r="BO8" s="69" t="s">
        <v>45</v>
      </c>
      <c r="BP8" s="69"/>
      <c r="BQ8" s="69" t="s">
        <v>44</v>
      </c>
      <c r="BR8" s="69"/>
      <c r="BS8" s="69" t="s">
        <v>45</v>
      </c>
      <c r="BT8" s="69"/>
      <c r="BU8" s="69" t="s">
        <v>44</v>
      </c>
      <c r="BV8" s="69"/>
      <c r="BW8" s="69" t="s">
        <v>45</v>
      </c>
      <c r="BX8" s="69"/>
      <c r="BY8" s="69" t="s">
        <v>44</v>
      </c>
      <c r="BZ8" s="69"/>
      <c r="CA8" s="69" t="s">
        <v>45</v>
      </c>
      <c r="CB8" s="69"/>
      <c r="CC8" s="69" t="s">
        <v>44</v>
      </c>
      <c r="CD8" s="69"/>
      <c r="CE8" s="69" t="s">
        <v>45</v>
      </c>
      <c r="CF8" s="69"/>
      <c r="CG8" s="69" t="s">
        <v>44</v>
      </c>
      <c r="CH8" s="69"/>
      <c r="CI8" s="69" t="s">
        <v>45</v>
      </c>
      <c r="CJ8" s="69"/>
      <c r="CK8" s="69" t="s">
        <v>44</v>
      </c>
      <c r="CL8" s="69"/>
      <c r="CM8" s="69" t="s">
        <v>45</v>
      </c>
      <c r="CN8" s="69"/>
      <c r="CO8" s="69" t="s">
        <v>44</v>
      </c>
      <c r="CP8" s="69"/>
      <c r="CQ8" s="69" t="s">
        <v>45</v>
      </c>
      <c r="CR8" s="69"/>
      <c r="CS8" s="69" t="s">
        <v>44</v>
      </c>
      <c r="CT8" s="69"/>
      <c r="CU8" s="69" t="s">
        <v>45</v>
      </c>
      <c r="CV8" s="69"/>
      <c r="CW8" s="69" t="s">
        <v>44</v>
      </c>
      <c r="CX8" s="69"/>
      <c r="CY8" s="69" t="s">
        <v>45</v>
      </c>
      <c r="CZ8" s="69"/>
      <c r="DA8" s="69" t="s">
        <v>44</v>
      </c>
      <c r="DB8" s="69"/>
      <c r="DC8" s="69" t="s">
        <v>45</v>
      </c>
      <c r="DD8" s="69"/>
      <c r="DE8" s="69" t="s">
        <v>44</v>
      </c>
      <c r="DF8" s="69"/>
      <c r="DG8" s="69" t="s">
        <v>45</v>
      </c>
      <c r="DH8" s="69"/>
      <c r="DI8" s="69" t="s">
        <v>44</v>
      </c>
      <c r="DJ8" s="69"/>
      <c r="DK8" s="69" t="s">
        <v>45</v>
      </c>
      <c r="DL8" s="69"/>
      <c r="DM8" s="71" t="s">
        <v>46</v>
      </c>
      <c r="DN8" s="72"/>
      <c r="DO8" s="69" t="s">
        <v>44</v>
      </c>
      <c r="DP8" s="69"/>
      <c r="DQ8" s="69" t="s">
        <v>45</v>
      </c>
      <c r="DR8" s="69"/>
      <c r="DS8" s="69" t="s">
        <v>45</v>
      </c>
      <c r="DT8" s="69"/>
    </row>
    <row r="9" spans="1:124" s="47" customFormat="1" ht="38.25" customHeight="1" x14ac:dyDescent="0.2">
      <c r="A9" s="91"/>
      <c r="B9" s="92"/>
      <c r="C9" s="43" t="s">
        <v>47</v>
      </c>
      <c r="D9" s="44" t="s">
        <v>48</v>
      </c>
      <c r="E9" s="43" t="s">
        <v>47</v>
      </c>
      <c r="F9" s="44" t="s">
        <v>48</v>
      </c>
      <c r="G9" s="43" t="s">
        <v>47</v>
      </c>
      <c r="H9" s="44" t="s">
        <v>48</v>
      </c>
      <c r="I9" s="43" t="s">
        <v>47</v>
      </c>
      <c r="J9" s="44" t="s">
        <v>48</v>
      </c>
      <c r="K9" s="43" t="s">
        <v>47</v>
      </c>
      <c r="L9" s="44" t="s">
        <v>48</v>
      </c>
      <c r="M9" s="43" t="s">
        <v>47</v>
      </c>
      <c r="N9" s="44" t="s">
        <v>48</v>
      </c>
      <c r="O9" s="43" t="s">
        <v>47</v>
      </c>
      <c r="P9" s="44" t="s">
        <v>48</v>
      </c>
      <c r="Q9" s="43" t="s">
        <v>47</v>
      </c>
      <c r="R9" s="44" t="s">
        <v>48</v>
      </c>
      <c r="S9" s="43" t="s">
        <v>47</v>
      </c>
      <c r="T9" s="44" t="s">
        <v>48</v>
      </c>
      <c r="U9" s="43" t="s">
        <v>47</v>
      </c>
      <c r="V9" s="44" t="s">
        <v>48</v>
      </c>
      <c r="W9" s="43" t="s">
        <v>47</v>
      </c>
      <c r="X9" s="44" t="s">
        <v>48</v>
      </c>
      <c r="Y9" s="43" t="s">
        <v>47</v>
      </c>
      <c r="Z9" s="44" t="s">
        <v>48</v>
      </c>
      <c r="AA9" s="43" t="s">
        <v>47</v>
      </c>
      <c r="AB9" s="44" t="s">
        <v>48</v>
      </c>
      <c r="AC9" s="43" t="s">
        <v>47</v>
      </c>
      <c r="AD9" s="44" t="s">
        <v>48</v>
      </c>
      <c r="AE9" s="43" t="s">
        <v>47</v>
      </c>
      <c r="AF9" s="44" t="s">
        <v>48</v>
      </c>
      <c r="AG9" s="45" t="s">
        <v>47</v>
      </c>
      <c r="AH9" s="46" t="s">
        <v>48</v>
      </c>
      <c r="AI9" s="45" t="s">
        <v>47</v>
      </c>
      <c r="AJ9" s="46" t="s">
        <v>48</v>
      </c>
      <c r="AK9" s="43" t="s">
        <v>47</v>
      </c>
      <c r="AL9" s="44" t="s">
        <v>48</v>
      </c>
      <c r="AM9" s="43" t="s">
        <v>47</v>
      </c>
      <c r="AN9" s="44" t="s">
        <v>48</v>
      </c>
      <c r="AO9" s="43" t="s">
        <v>47</v>
      </c>
      <c r="AP9" s="44" t="s">
        <v>48</v>
      </c>
      <c r="AQ9" s="43" t="s">
        <v>47</v>
      </c>
      <c r="AR9" s="44" t="s">
        <v>48</v>
      </c>
      <c r="AS9" s="43" t="s">
        <v>47</v>
      </c>
      <c r="AT9" s="44" t="s">
        <v>48</v>
      </c>
      <c r="AU9" s="43" t="s">
        <v>47</v>
      </c>
      <c r="AV9" s="44" t="s">
        <v>48</v>
      </c>
      <c r="AW9" s="43" t="s">
        <v>47</v>
      </c>
      <c r="AX9" s="44" t="s">
        <v>48</v>
      </c>
      <c r="AY9" s="43" t="s">
        <v>47</v>
      </c>
      <c r="AZ9" s="44" t="s">
        <v>48</v>
      </c>
      <c r="BA9" s="43" t="s">
        <v>47</v>
      </c>
      <c r="BB9" s="44" t="s">
        <v>48</v>
      </c>
      <c r="BC9" s="43" t="s">
        <v>47</v>
      </c>
      <c r="BD9" s="44" t="s">
        <v>48</v>
      </c>
      <c r="BE9" s="43" t="s">
        <v>47</v>
      </c>
      <c r="BF9" s="44" t="s">
        <v>48</v>
      </c>
      <c r="BG9" s="43" t="s">
        <v>47</v>
      </c>
      <c r="BH9" s="44" t="s">
        <v>48</v>
      </c>
      <c r="BI9" s="43" t="s">
        <v>47</v>
      </c>
      <c r="BJ9" s="44" t="s">
        <v>48</v>
      </c>
      <c r="BK9" s="43" t="s">
        <v>47</v>
      </c>
      <c r="BL9" s="44" t="s">
        <v>48</v>
      </c>
      <c r="BM9" s="43" t="s">
        <v>47</v>
      </c>
      <c r="BN9" s="44" t="s">
        <v>48</v>
      </c>
      <c r="BO9" s="43" t="s">
        <v>47</v>
      </c>
      <c r="BP9" s="44" t="s">
        <v>48</v>
      </c>
      <c r="BQ9" s="43" t="s">
        <v>47</v>
      </c>
      <c r="BR9" s="44" t="s">
        <v>48</v>
      </c>
      <c r="BS9" s="43" t="s">
        <v>47</v>
      </c>
      <c r="BT9" s="44" t="s">
        <v>48</v>
      </c>
      <c r="BU9" s="43" t="s">
        <v>47</v>
      </c>
      <c r="BV9" s="44" t="s">
        <v>48</v>
      </c>
      <c r="BW9" s="43" t="s">
        <v>47</v>
      </c>
      <c r="BX9" s="44" t="s">
        <v>48</v>
      </c>
      <c r="BY9" s="43" t="s">
        <v>47</v>
      </c>
      <c r="BZ9" s="44" t="s">
        <v>48</v>
      </c>
      <c r="CA9" s="43" t="s">
        <v>47</v>
      </c>
      <c r="CB9" s="44" t="s">
        <v>48</v>
      </c>
      <c r="CC9" s="43" t="s">
        <v>47</v>
      </c>
      <c r="CD9" s="44" t="s">
        <v>48</v>
      </c>
      <c r="CE9" s="43" t="s">
        <v>47</v>
      </c>
      <c r="CF9" s="44" t="s">
        <v>48</v>
      </c>
      <c r="CG9" s="43" t="s">
        <v>47</v>
      </c>
      <c r="CH9" s="44" t="s">
        <v>48</v>
      </c>
      <c r="CI9" s="43" t="s">
        <v>47</v>
      </c>
      <c r="CJ9" s="44" t="s">
        <v>48</v>
      </c>
      <c r="CK9" s="43" t="s">
        <v>47</v>
      </c>
      <c r="CL9" s="44" t="s">
        <v>48</v>
      </c>
      <c r="CM9" s="43" t="s">
        <v>47</v>
      </c>
      <c r="CN9" s="44" t="s">
        <v>48</v>
      </c>
      <c r="CO9" s="43" t="s">
        <v>47</v>
      </c>
      <c r="CP9" s="44" t="s">
        <v>48</v>
      </c>
      <c r="CQ9" s="43" t="s">
        <v>47</v>
      </c>
      <c r="CR9" s="44" t="s">
        <v>48</v>
      </c>
      <c r="CS9" s="43" t="s">
        <v>47</v>
      </c>
      <c r="CT9" s="44" t="s">
        <v>48</v>
      </c>
      <c r="CU9" s="43" t="s">
        <v>47</v>
      </c>
      <c r="CV9" s="44" t="s">
        <v>48</v>
      </c>
      <c r="CW9" s="43" t="s">
        <v>47</v>
      </c>
      <c r="CX9" s="44" t="s">
        <v>48</v>
      </c>
      <c r="CY9" s="43" t="s">
        <v>47</v>
      </c>
      <c r="CZ9" s="44" t="s">
        <v>48</v>
      </c>
      <c r="DA9" s="43" t="s">
        <v>47</v>
      </c>
      <c r="DB9" s="44" t="s">
        <v>48</v>
      </c>
      <c r="DC9" s="43" t="s">
        <v>47</v>
      </c>
      <c r="DD9" s="44" t="s">
        <v>48</v>
      </c>
      <c r="DE9" s="43" t="s">
        <v>47</v>
      </c>
      <c r="DF9" s="44" t="s">
        <v>48</v>
      </c>
      <c r="DG9" s="43" t="s">
        <v>47</v>
      </c>
      <c r="DH9" s="44" t="s">
        <v>48</v>
      </c>
      <c r="DI9" s="43" t="s">
        <v>47</v>
      </c>
      <c r="DJ9" s="44" t="s">
        <v>48</v>
      </c>
      <c r="DK9" s="43" t="s">
        <v>47</v>
      </c>
      <c r="DL9" s="44" t="s">
        <v>48</v>
      </c>
      <c r="DM9" s="43" t="s">
        <v>47</v>
      </c>
      <c r="DN9" s="44" t="s">
        <v>48</v>
      </c>
      <c r="DO9" s="43" t="s">
        <v>47</v>
      </c>
      <c r="DP9" s="44" t="s">
        <v>48</v>
      </c>
      <c r="DQ9" s="43" t="s">
        <v>47</v>
      </c>
      <c r="DR9" s="44" t="s">
        <v>48</v>
      </c>
      <c r="DS9" s="43" t="s">
        <v>47</v>
      </c>
      <c r="DT9" s="44" t="s">
        <v>48</v>
      </c>
    </row>
    <row r="10" spans="1:124" s="20" customFormat="1" ht="18.75" customHeight="1" x14ac:dyDescent="0.25">
      <c r="A10" s="65"/>
      <c r="B10" s="66">
        <v>1</v>
      </c>
      <c r="C10" s="66">
        <f>B10+1</f>
        <v>2</v>
      </c>
      <c r="D10" s="66">
        <f t="shared" ref="D10:BO10" si="0">C10+1</f>
        <v>3</v>
      </c>
      <c r="E10" s="66">
        <f>D10+1</f>
        <v>4</v>
      </c>
      <c r="F10" s="66">
        <f t="shared" si="0"/>
        <v>5</v>
      </c>
      <c r="G10" s="66">
        <f>F10+1</f>
        <v>6</v>
      </c>
      <c r="H10" s="66">
        <f t="shared" si="0"/>
        <v>7</v>
      </c>
      <c r="I10" s="66">
        <f t="shared" si="0"/>
        <v>8</v>
      </c>
      <c r="J10" s="66">
        <f t="shared" si="0"/>
        <v>9</v>
      </c>
      <c r="K10" s="66">
        <f t="shared" si="0"/>
        <v>10</v>
      </c>
      <c r="L10" s="66">
        <f t="shared" si="0"/>
        <v>11</v>
      </c>
      <c r="M10" s="66">
        <f t="shared" si="0"/>
        <v>12</v>
      </c>
      <c r="N10" s="66">
        <f t="shared" si="0"/>
        <v>13</v>
      </c>
      <c r="O10" s="66">
        <f t="shared" si="0"/>
        <v>14</v>
      </c>
      <c r="P10" s="66">
        <f t="shared" si="0"/>
        <v>15</v>
      </c>
      <c r="Q10" s="66">
        <f t="shared" si="0"/>
        <v>16</v>
      </c>
      <c r="R10" s="66">
        <f t="shared" si="0"/>
        <v>17</v>
      </c>
      <c r="S10" s="66">
        <f t="shared" si="0"/>
        <v>18</v>
      </c>
      <c r="T10" s="66">
        <f t="shared" si="0"/>
        <v>19</v>
      </c>
      <c r="U10" s="66">
        <f t="shared" si="0"/>
        <v>20</v>
      </c>
      <c r="V10" s="66">
        <f t="shared" si="0"/>
        <v>21</v>
      </c>
      <c r="W10" s="66">
        <f t="shared" si="0"/>
        <v>22</v>
      </c>
      <c r="X10" s="66">
        <f t="shared" si="0"/>
        <v>23</v>
      </c>
      <c r="Y10" s="66">
        <f t="shared" si="0"/>
        <v>24</v>
      </c>
      <c r="Z10" s="66">
        <f t="shared" si="0"/>
        <v>25</v>
      </c>
      <c r="AA10" s="66">
        <f t="shared" si="0"/>
        <v>26</v>
      </c>
      <c r="AB10" s="66">
        <f t="shared" si="0"/>
        <v>27</v>
      </c>
      <c r="AC10" s="66">
        <f t="shared" si="0"/>
        <v>28</v>
      </c>
      <c r="AD10" s="66">
        <f t="shared" si="0"/>
        <v>29</v>
      </c>
      <c r="AE10" s="66">
        <f t="shared" si="0"/>
        <v>30</v>
      </c>
      <c r="AF10" s="66">
        <f t="shared" si="0"/>
        <v>31</v>
      </c>
      <c r="AG10" s="62">
        <f t="shared" si="0"/>
        <v>32</v>
      </c>
      <c r="AH10" s="62">
        <f t="shared" si="0"/>
        <v>33</v>
      </c>
      <c r="AI10" s="62">
        <f t="shared" si="0"/>
        <v>34</v>
      </c>
      <c r="AJ10" s="62">
        <f t="shared" si="0"/>
        <v>35</v>
      </c>
      <c r="AK10" s="62">
        <f t="shared" si="0"/>
        <v>36</v>
      </c>
      <c r="AL10" s="62">
        <f t="shared" si="0"/>
        <v>37</v>
      </c>
      <c r="AM10" s="62">
        <f t="shared" si="0"/>
        <v>38</v>
      </c>
      <c r="AN10" s="62">
        <f t="shared" si="0"/>
        <v>39</v>
      </c>
      <c r="AO10" s="62">
        <f t="shared" si="0"/>
        <v>40</v>
      </c>
      <c r="AP10" s="62">
        <f t="shared" si="0"/>
        <v>41</v>
      </c>
      <c r="AQ10" s="62">
        <f t="shared" si="0"/>
        <v>42</v>
      </c>
      <c r="AR10" s="62">
        <f t="shared" si="0"/>
        <v>43</v>
      </c>
      <c r="AS10" s="62">
        <f t="shared" si="0"/>
        <v>44</v>
      </c>
      <c r="AT10" s="62">
        <f t="shared" si="0"/>
        <v>45</v>
      </c>
      <c r="AU10" s="62">
        <f t="shared" si="0"/>
        <v>46</v>
      </c>
      <c r="AV10" s="62">
        <f t="shared" si="0"/>
        <v>47</v>
      </c>
      <c r="AW10" s="62">
        <f t="shared" si="0"/>
        <v>48</v>
      </c>
      <c r="AX10" s="62">
        <f t="shared" si="0"/>
        <v>49</v>
      </c>
      <c r="AY10" s="62">
        <f t="shared" si="0"/>
        <v>50</v>
      </c>
      <c r="AZ10" s="62">
        <f t="shared" si="0"/>
        <v>51</v>
      </c>
      <c r="BA10" s="62">
        <f t="shared" si="0"/>
        <v>52</v>
      </c>
      <c r="BB10" s="62">
        <f t="shared" si="0"/>
        <v>53</v>
      </c>
      <c r="BC10" s="62">
        <f t="shared" si="0"/>
        <v>54</v>
      </c>
      <c r="BD10" s="62">
        <f t="shared" si="0"/>
        <v>55</v>
      </c>
      <c r="BE10" s="62">
        <f t="shared" si="0"/>
        <v>56</v>
      </c>
      <c r="BF10" s="62">
        <f t="shared" si="0"/>
        <v>57</v>
      </c>
      <c r="BG10" s="62">
        <f t="shared" si="0"/>
        <v>58</v>
      </c>
      <c r="BH10" s="62">
        <f t="shared" si="0"/>
        <v>59</v>
      </c>
      <c r="BI10" s="62">
        <f t="shared" si="0"/>
        <v>60</v>
      </c>
      <c r="BJ10" s="62">
        <f t="shared" si="0"/>
        <v>61</v>
      </c>
      <c r="BK10" s="62">
        <f t="shared" si="0"/>
        <v>62</v>
      </c>
      <c r="BL10" s="62">
        <f t="shared" si="0"/>
        <v>63</v>
      </c>
      <c r="BM10" s="62">
        <f t="shared" si="0"/>
        <v>64</v>
      </c>
      <c r="BN10" s="62">
        <f t="shared" si="0"/>
        <v>65</v>
      </c>
      <c r="BO10" s="62">
        <f t="shared" si="0"/>
        <v>66</v>
      </c>
      <c r="BP10" s="62">
        <f t="shared" ref="BP10:DT10" si="1">BO10+1</f>
        <v>67</v>
      </c>
      <c r="BQ10" s="62">
        <f t="shared" si="1"/>
        <v>68</v>
      </c>
      <c r="BR10" s="62">
        <f t="shared" si="1"/>
        <v>69</v>
      </c>
      <c r="BS10" s="62">
        <f t="shared" si="1"/>
        <v>70</v>
      </c>
      <c r="BT10" s="62">
        <f t="shared" si="1"/>
        <v>71</v>
      </c>
      <c r="BU10" s="62">
        <f t="shared" si="1"/>
        <v>72</v>
      </c>
      <c r="BV10" s="62">
        <f t="shared" si="1"/>
        <v>73</v>
      </c>
      <c r="BW10" s="62">
        <f t="shared" si="1"/>
        <v>74</v>
      </c>
      <c r="BX10" s="62">
        <f t="shared" si="1"/>
        <v>75</v>
      </c>
      <c r="BY10" s="62">
        <f t="shared" si="1"/>
        <v>76</v>
      </c>
      <c r="BZ10" s="62">
        <f t="shared" si="1"/>
        <v>77</v>
      </c>
      <c r="CA10" s="62">
        <f t="shared" si="1"/>
        <v>78</v>
      </c>
      <c r="CB10" s="62">
        <f t="shared" si="1"/>
        <v>79</v>
      </c>
      <c r="CC10" s="62">
        <f t="shared" si="1"/>
        <v>80</v>
      </c>
      <c r="CD10" s="62">
        <f t="shared" si="1"/>
        <v>81</v>
      </c>
      <c r="CE10" s="62">
        <f t="shared" si="1"/>
        <v>82</v>
      </c>
      <c r="CF10" s="62">
        <f t="shared" si="1"/>
        <v>83</v>
      </c>
      <c r="CG10" s="62">
        <f t="shared" si="1"/>
        <v>84</v>
      </c>
      <c r="CH10" s="62">
        <f t="shared" si="1"/>
        <v>85</v>
      </c>
      <c r="CI10" s="62">
        <f t="shared" si="1"/>
        <v>86</v>
      </c>
      <c r="CJ10" s="62">
        <f t="shared" si="1"/>
        <v>87</v>
      </c>
      <c r="CK10" s="62">
        <f t="shared" si="1"/>
        <v>88</v>
      </c>
      <c r="CL10" s="62">
        <f t="shared" si="1"/>
        <v>89</v>
      </c>
      <c r="CM10" s="62">
        <f t="shared" si="1"/>
        <v>90</v>
      </c>
      <c r="CN10" s="62">
        <f t="shared" si="1"/>
        <v>91</v>
      </c>
      <c r="CO10" s="62">
        <f t="shared" si="1"/>
        <v>92</v>
      </c>
      <c r="CP10" s="62">
        <f t="shared" si="1"/>
        <v>93</v>
      </c>
      <c r="CQ10" s="62">
        <f t="shared" si="1"/>
        <v>94</v>
      </c>
      <c r="CR10" s="62">
        <f t="shared" si="1"/>
        <v>95</v>
      </c>
      <c r="CS10" s="62">
        <f t="shared" si="1"/>
        <v>96</v>
      </c>
      <c r="CT10" s="62">
        <f t="shared" si="1"/>
        <v>97</v>
      </c>
      <c r="CU10" s="62">
        <f t="shared" si="1"/>
        <v>98</v>
      </c>
      <c r="CV10" s="62">
        <f t="shared" si="1"/>
        <v>99</v>
      </c>
      <c r="CW10" s="62">
        <f t="shared" si="1"/>
        <v>100</v>
      </c>
      <c r="CX10" s="62">
        <f t="shared" si="1"/>
        <v>101</v>
      </c>
      <c r="CY10" s="62">
        <f t="shared" si="1"/>
        <v>102</v>
      </c>
      <c r="CZ10" s="62">
        <f t="shared" si="1"/>
        <v>103</v>
      </c>
      <c r="DA10" s="62">
        <f t="shared" si="1"/>
        <v>104</v>
      </c>
      <c r="DB10" s="62">
        <f t="shared" si="1"/>
        <v>105</v>
      </c>
      <c r="DC10" s="62">
        <f t="shared" si="1"/>
        <v>106</v>
      </c>
      <c r="DD10" s="62">
        <f t="shared" si="1"/>
        <v>107</v>
      </c>
      <c r="DE10" s="62">
        <f t="shared" si="1"/>
        <v>108</v>
      </c>
      <c r="DF10" s="62">
        <f t="shared" si="1"/>
        <v>109</v>
      </c>
      <c r="DG10" s="62">
        <f t="shared" si="1"/>
        <v>110</v>
      </c>
      <c r="DH10" s="62">
        <f t="shared" si="1"/>
        <v>111</v>
      </c>
      <c r="DI10" s="62">
        <f t="shared" si="1"/>
        <v>112</v>
      </c>
      <c r="DJ10" s="62">
        <f t="shared" si="1"/>
        <v>113</v>
      </c>
      <c r="DK10" s="62">
        <f t="shared" si="1"/>
        <v>114</v>
      </c>
      <c r="DL10" s="62">
        <f t="shared" si="1"/>
        <v>115</v>
      </c>
      <c r="DM10" s="62">
        <f t="shared" si="1"/>
        <v>116</v>
      </c>
      <c r="DN10" s="62">
        <f t="shared" si="1"/>
        <v>117</v>
      </c>
      <c r="DO10" s="62">
        <f t="shared" si="1"/>
        <v>118</v>
      </c>
      <c r="DP10" s="62">
        <f t="shared" si="1"/>
        <v>119</v>
      </c>
      <c r="DQ10" s="62">
        <f t="shared" si="1"/>
        <v>120</v>
      </c>
      <c r="DR10" s="62">
        <f t="shared" si="1"/>
        <v>121</v>
      </c>
      <c r="DS10" s="62">
        <f t="shared" si="1"/>
        <v>122</v>
      </c>
      <c r="DT10" s="62">
        <f t="shared" si="1"/>
        <v>123</v>
      </c>
    </row>
    <row r="11" spans="1:124" s="30" customFormat="1" ht="20.25" customHeight="1" x14ac:dyDescent="0.25">
      <c r="A11" s="28">
        <v>1</v>
      </c>
      <c r="B11" s="48" t="s">
        <v>2</v>
      </c>
      <c r="C11" s="49">
        <f t="shared" ref="C11:D14" si="2">E11+G11-DS11</f>
        <v>2996304.4</v>
      </c>
      <c r="D11" s="49">
        <f t="shared" si="2"/>
        <v>2217936.9</v>
      </c>
      <c r="E11" s="49">
        <f>I11+U11+Y11+AC11+BA11+BM11+CK11+CO11+DA11+DI11+DO11</f>
        <v>2501522.1</v>
      </c>
      <c r="F11" s="49">
        <f>J11+V11+Z11+AD11+BB11+BN11+CL11+CP11+DB11+DJ11+DP11</f>
        <v>1751363.7999999998</v>
      </c>
      <c r="G11" s="49">
        <f>K11+W11+AA11+AE11+BC11+BO11+CM11+CQ11+DC11+DK11+DQ11</f>
        <v>882069.50000000012</v>
      </c>
      <c r="H11" s="49">
        <f>L11+X11+AB11+AF11+BD11+BP11+CN11+CR11+DD11+DL11+DR11</f>
        <v>669573.1</v>
      </c>
      <c r="I11" s="49">
        <f>M11+Q11</f>
        <v>652477</v>
      </c>
      <c r="J11" s="49">
        <f>N11+R11</f>
        <v>454990.4</v>
      </c>
      <c r="K11" s="49">
        <f>O11+S11</f>
        <v>35091.800000000003</v>
      </c>
      <c r="L11" s="49">
        <f>P11+T11</f>
        <v>10221.4</v>
      </c>
      <c r="M11" s="49">
        <v>644477</v>
      </c>
      <c r="N11" s="49">
        <v>448663.9</v>
      </c>
      <c r="O11" s="49">
        <v>35091.800000000003</v>
      </c>
      <c r="P11" s="49">
        <v>10221.4</v>
      </c>
      <c r="Q11" s="49">
        <v>8000</v>
      </c>
      <c r="R11" s="49">
        <v>6326.5</v>
      </c>
      <c r="S11" s="49">
        <v>0</v>
      </c>
      <c r="T11" s="49">
        <v>0</v>
      </c>
      <c r="U11" s="49">
        <v>0</v>
      </c>
      <c r="V11" s="49"/>
      <c r="W11" s="49"/>
      <c r="X11" s="49"/>
      <c r="Y11" s="49"/>
      <c r="Z11" s="49"/>
      <c r="AA11" s="49"/>
      <c r="AB11" s="49"/>
      <c r="AC11" s="49">
        <v>96257.7</v>
      </c>
      <c r="AD11" s="49">
        <v>95774.6</v>
      </c>
      <c r="AE11" s="49">
        <v>833878.9</v>
      </c>
      <c r="AF11" s="49">
        <v>657501.69999999995</v>
      </c>
      <c r="AG11" s="50"/>
      <c r="AH11" s="50"/>
      <c r="AI11" s="50"/>
      <c r="AJ11" s="50"/>
      <c r="AK11" s="49">
        <v>33670</v>
      </c>
      <c r="AL11" s="49">
        <v>33670</v>
      </c>
      <c r="AM11" s="49">
        <v>158849.1</v>
      </c>
      <c r="AN11" s="49">
        <v>138821</v>
      </c>
      <c r="AO11" s="49"/>
      <c r="AP11" s="49"/>
      <c r="AQ11" s="49"/>
      <c r="AR11" s="49"/>
      <c r="AS11" s="49">
        <v>60740.800000000003</v>
      </c>
      <c r="AT11" s="49">
        <v>60265.599999999999</v>
      </c>
      <c r="AU11" s="49">
        <v>708844.2</v>
      </c>
      <c r="AV11" s="49">
        <v>501420.3</v>
      </c>
      <c r="AW11" s="49"/>
      <c r="AX11" s="49"/>
      <c r="AY11" s="49">
        <v>0</v>
      </c>
      <c r="AZ11" s="49">
        <v>-105975.2</v>
      </c>
      <c r="BA11" s="49">
        <v>386358</v>
      </c>
      <c r="BB11" s="49">
        <v>269518.5</v>
      </c>
      <c r="BC11" s="49"/>
      <c r="BD11" s="49"/>
      <c r="BE11" s="49">
        <v>386358</v>
      </c>
      <c r="BF11" s="49">
        <v>269518.5</v>
      </c>
      <c r="BG11" s="49"/>
      <c r="BH11" s="49"/>
      <c r="BI11" s="49"/>
      <c r="BJ11" s="49"/>
      <c r="BK11" s="49"/>
      <c r="BL11" s="49"/>
      <c r="BM11" s="49">
        <v>109616</v>
      </c>
      <c r="BN11" s="49">
        <v>74499.399999999994</v>
      </c>
      <c r="BO11" s="49">
        <v>13098.8</v>
      </c>
      <c r="BP11" s="49">
        <v>1850</v>
      </c>
      <c r="BQ11" s="49"/>
      <c r="BR11" s="49"/>
      <c r="BS11" s="49"/>
      <c r="BT11" s="49"/>
      <c r="BU11" s="49"/>
      <c r="BV11" s="49"/>
      <c r="BW11" s="49"/>
      <c r="BX11" s="49"/>
      <c r="BY11" s="49">
        <v>18500</v>
      </c>
      <c r="BZ11" s="49">
        <v>7066.2</v>
      </c>
      <c r="CA11" s="49"/>
      <c r="CB11" s="49"/>
      <c r="CC11" s="49">
        <v>87000</v>
      </c>
      <c r="CD11" s="49">
        <v>63785.3</v>
      </c>
      <c r="CE11" s="49"/>
      <c r="CF11" s="49"/>
      <c r="CG11" s="49">
        <v>4116</v>
      </c>
      <c r="CH11" s="49">
        <v>3648</v>
      </c>
      <c r="CI11" s="49">
        <v>4116</v>
      </c>
      <c r="CJ11" s="49">
        <v>1850</v>
      </c>
      <c r="CK11" s="49"/>
      <c r="CL11" s="49"/>
      <c r="CM11" s="49"/>
      <c r="CN11" s="49"/>
      <c r="CO11" s="49">
        <v>122525.5</v>
      </c>
      <c r="CP11" s="49">
        <v>93738.7</v>
      </c>
      <c r="CQ11" s="49"/>
      <c r="CR11" s="49"/>
      <c r="CS11" s="49">
        <v>122525.5</v>
      </c>
      <c r="CT11" s="49">
        <v>93738.7</v>
      </c>
      <c r="CU11" s="49"/>
      <c r="CV11" s="49"/>
      <c r="CW11" s="49">
        <v>77200</v>
      </c>
      <c r="CX11" s="49">
        <v>57351.8</v>
      </c>
      <c r="CY11" s="49"/>
      <c r="CZ11" s="49"/>
      <c r="DA11" s="49">
        <v>722787.9</v>
      </c>
      <c r="DB11" s="49">
        <v>553142.19999999995</v>
      </c>
      <c r="DC11" s="49"/>
      <c r="DD11" s="49"/>
      <c r="DE11" s="49">
        <v>462176.7</v>
      </c>
      <c r="DF11" s="49">
        <v>353465.3</v>
      </c>
      <c r="DG11" s="49"/>
      <c r="DH11" s="50"/>
      <c r="DI11" s="49">
        <v>11500</v>
      </c>
      <c r="DJ11" s="49">
        <v>6700</v>
      </c>
      <c r="DK11" s="50"/>
      <c r="DL11" s="50"/>
      <c r="DM11" s="49">
        <v>12712.8</v>
      </c>
      <c r="DN11" s="49">
        <v>0</v>
      </c>
      <c r="DO11" s="49">
        <v>400000</v>
      </c>
      <c r="DP11" s="49">
        <v>203000</v>
      </c>
      <c r="DQ11" s="50"/>
      <c r="DR11" s="50"/>
      <c r="DS11" s="49">
        <f>'[1]03'!EC11</f>
        <v>387287.2</v>
      </c>
      <c r="DT11" s="49">
        <v>203000</v>
      </c>
    </row>
    <row r="12" spans="1:124" s="30" customFormat="1" ht="20.25" customHeight="1" x14ac:dyDescent="0.25">
      <c r="A12" s="28">
        <v>2</v>
      </c>
      <c r="B12" s="48" t="s">
        <v>4</v>
      </c>
      <c r="C12" s="49">
        <f t="shared" si="2"/>
        <v>1919296.7</v>
      </c>
      <c r="D12" s="49">
        <f t="shared" si="2"/>
        <v>812726.50000000012</v>
      </c>
      <c r="E12" s="49">
        <f t="shared" ref="E12:H14" si="3">I12+U12+Y12+AC12+BA12+BM12+CK12+CO12+DA12+DI12+DO12</f>
        <v>1497593.0999999999</v>
      </c>
      <c r="F12" s="49">
        <f t="shared" si="3"/>
        <v>928559.60000000009</v>
      </c>
      <c r="G12" s="49">
        <f t="shared" si="3"/>
        <v>463343</v>
      </c>
      <c r="H12" s="49">
        <f t="shared" si="3"/>
        <v>-74193.699999999983</v>
      </c>
      <c r="I12" s="49">
        <v>461626.7</v>
      </c>
      <c r="J12" s="49">
        <v>272993</v>
      </c>
      <c r="K12" s="49">
        <f t="shared" ref="K12:L13" si="4">O12+S12</f>
        <v>82000</v>
      </c>
      <c r="L12" s="49">
        <f t="shared" si="4"/>
        <v>8093.9</v>
      </c>
      <c r="M12" s="49">
        <v>404324.6</v>
      </c>
      <c r="N12" s="49">
        <v>250480.5</v>
      </c>
      <c r="O12" s="49">
        <v>82000</v>
      </c>
      <c r="P12" s="49">
        <v>8093.9</v>
      </c>
      <c r="Q12" s="49">
        <v>35700</v>
      </c>
      <c r="R12" s="49">
        <v>16037.3</v>
      </c>
      <c r="S12" s="51">
        <v>0</v>
      </c>
      <c r="T12" s="49">
        <v>0</v>
      </c>
      <c r="U12" s="49">
        <v>500</v>
      </c>
      <c r="V12" s="49">
        <v>250</v>
      </c>
      <c r="W12" s="49">
        <v>2000</v>
      </c>
      <c r="X12" s="50"/>
      <c r="Y12" s="49"/>
      <c r="Z12" s="49"/>
      <c r="AA12" s="49"/>
      <c r="AB12" s="49"/>
      <c r="AC12" s="49">
        <v>128000</v>
      </c>
      <c r="AD12" s="49">
        <v>78759.5</v>
      </c>
      <c r="AE12" s="49">
        <v>-139569.20000000001</v>
      </c>
      <c r="AF12" s="49">
        <v>-287902.90000000002</v>
      </c>
      <c r="AG12" s="50"/>
      <c r="AH12" s="50"/>
      <c r="AI12" s="50"/>
      <c r="AJ12" s="50"/>
      <c r="AK12" s="49">
        <v>0</v>
      </c>
      <c r="AL12" s="49">
        <v>0</v>
      </c>
      <c r="AM12" s="49"/>
      <c r="AN12" s="49"/>
      <c r="AO12" s="49"/>
      <c r="AP12" s="49"/>
      <c r="AQ12" s="49"/>
      <c r="AR12" s="49"/>
      <c r="AS12" s="49">
        <v>125000</v>
      </c>
      <c r="AT12" s="49">
        <v>78759.5</v>
      </c>
      <c r="AU12" s="49">
        <v>560430.9</v>
      </c>
      <c r="AV12" s="49">
        <v>194222</v>
      </c>
      <c r="AW12" s="49"/>
      <c r="AX12" s="49"/>
      <c r="AY12" s="49">
        <v>-700000</v>
      </c>
      <c r="AZ12" s="49">
        <v>-482125</v>
      </c>
      <c r="BA12" s="49">
        <v>178000</v>
      </c>
      <c r="BB12" s="49">
        <v>121253.3</v>
      </c>
      <c r="BC12" s="49">
        <v>3000</v>
      </c>
      <c r="BD12" s="49">
        <v>2868</v>
      </c>
      <c r="BE12" s="49">
        <v>176000</v>
      </c>
      <c r="BF12" s="49">
        <v>119358.3</v>
      </c>
      <c r="BG12" s="49">
        <v>0</v>
      </c>
      <c r="BH12" s="49"/>
      <c r="BI12" s="49">
        <v>2000</v>
      </c>
      <c r="BJ12" s="49">
        <v>1895</v>
      </c>
      <c r="BK12" s="49">
        <v>3000</v>
      </c>
      <c r="BL12" s="49">
        <v>2868</v>
      </c>
      <c r="BM12" s="49">
        <v>81563</v>
      </c>
      <c r="BN12" s="49">
        <v>54075.5</v>
      </c>
      <c r="BO12" s="49">
        <v>417272.8</v>
      </c>
      <c r="BP12" s="49">
        <v>161301.70000000001</v>
      </c>
      <c r="BQ12" s="49"/>
      <c r="BR12" s="49"/>
      <c r="BS12" s="49">
        <v>237407.4</v>
      </c>
      <c r="BT12" s="49">
        <v>146096.29999999999</v>
      </c>
      <c r="BU12" s="49"/>
      <c r="BV12" s="49"/>
      <c r="BW12" s="49"/>
      <c r="BX12" s="49"/>
      <c r="BY12" s="49">
        <v>3000</v>
      </c>
      <c r="BZ12" s="49">
        <v>805</v>
      </c>
      <c r="CA12" s="49">
        <v>179865.4</v>
      </c>
      <c r="CB12" s="49">
        <v>15205.4</v>
      </c>
      <c r="CC12" s="49">
        <v>55163.1</v>
      </c>
      <c r="CD12" s="49">
        <v>38315.199999999997</v>
      </c>
      <c r="CE12" s="49"/>
      <c r="CF12" s="49"/>
      <c r="CG12" s="49">
        <v>23400</v>
      </c>
      <c r="CH12" s="49">
        <v>14955.4</v>
      </c>
      <c r="CI12" s="49"/>
      <c r="CJ12" s="49"/>
      <c r="CK12" s="49"/>
      <c r="CL12" s="49"/>
      <c r="CM12" s="49"/>
      <c r="CN12" s="49"/>
      <c r="CO12" s="52">
        <v>108271.6</v>
      </c>
      <c r="CP12" s="49">
        <v>51029.9</v>
      </c>
      <c r="CQ12" s="49">
        <v>68400</v>
      </c>
      <c r="CR12" s="49">
        <v>29476.6</v>
      </c>
      <c r="CS12" s="49">
        <v>107771.6</v>
      </c>
      <c r="CT12" s="49">
        <v>51029.9</v>
      </c>
      <c r="CU12" s="49">
        <v>57400</v>
      </c>
      <c r="CV12" s="49">
        <v>28499.599999999999</v>
      </c>
      <c r="CW12" s="49">
        <v>20000</v>
      </c>
      <c r="CX12" s="49">
        <v>9919.1</v>
      </c>
      <c r="CY12" s="49">
        <v>54400</v>
      </c>
      <c r="CZ12" s="49">
        <v>28499.599999999999</v>
      </c>
      <c r="DA12" s="49">
        <v>475992.4</v>
      </c>
      <c r="DB12" s="49">
        <v>295734</v>
      </c>
      <c r="DC12" s="51">
        <v>30239.4</v>
      </c>
      <c r="DD12" s="49">
        <v>11969</v>
      </c>
      <c r="DE12" s="49">
        <v>339016.8</v>
      </c>
      <c r="DF12" s="49">
        <v>208956.5</v>
      </c>
      <c r="DG12" s="49">
        <v>30239.4</v>
      </c>
      <c r="DH12" s="50">
        <v>11969</v>
      </c>
      <c r="DI12" s="49">
        <v>22000</v>
      </c>
      <c r="DJ12" s="49">
        <v>12825</v>
      </c>
      <c r="DK12" s="50"/>
      <c r="DL12" s="50"/>
      <c r="DM12" s="49">
        <v>0</v>
      </c>
      <c r="DN12" s="50">
        <v>0</v>
      </c>
      <c r="DO12" s="49">
        <v>41639.4</v>
      </c>
      <c r="DP12" s="49">
        <v>41639.4</v>
      </c>
      <c r="DQ12" s="50"/>
      <c r="DR12" s="50"/>
      <c r="DS12" s="37">
        <v>41639.4</v>
      </c>
      <c r="DT12" s="37">
        <v>41639.4</v>
      </c>
    </row>
    <row r="13" spans="1:124" s="30" customFormat="1" ht="20.25" customHeight="1" x14ac:dyDescent="0.25">
      <c r="A13" s="28">
        <v>3</v>
      </c>
      <c r="B13" s="48" t="s">
        <v>5</v>
      </c>
      <c r="C13" s="49">
        <f t="shared" si="2"/>
        <v>1850135.3</v>
      </c>
      <c r="D13" s="49">
        <f t="shared" si="2"/>
        <v>1037842.2999999998</v>
      </c>
      <c r="E13" s="49">
        <f t="shared" si="3"/>
        <v>1668234.6</v>
      </c>
      <c r="F13" s="49">
        <f t="shared" si="3"/>
        <v>1002673.0999999999</v>
      </c>
      <c r="G13" s="49">
        <f t="shared" si="3"/>
        <v>181900.7</v>
      </c>
      <c r="H13" s="49">
        <f t="shared" si="3"/>
        <v>35169.199999999997</v>
      </c>
      <c r="I13" s="49">
        <v>416006.2</v>
      </c>
      <c r="J13" s="49">
        <f t="shared" ref="J13" si="5">N13+R13</f>
        <v>260132.59999999998</v>
      </c>
      <c r="K13" s="49">
        <f t="shared" si="4"/>
        <v>6023</v>
      </c>
      <c r="L13" s="49">
        <f t="shared" si="4"/>
        <v>6023</v>
      </c>
      <c r="M13" s="7">
        <v>402745.2</v>
      </c>
      <c r="N13" s="7">
        <v>251928.8</v>
      </c>
      <c r="O13" s="7">
        <v>5073</v>
      </c>
      <c r="P13" s="7">
        <v>5073</v>
      </c>
      <c r="Q13" s="7">
        <v>11262</v>
      </c>
      <c r="R13" s="7">
        <v>8203.7999999999993</v>
      </c>
      <c r="S13" s="33">
        <v>950</v>
      </c>
      <c r="T13" s="7">
        <v>950</v>
      </c>
      <c r="U13" s="7">
        <v>2500</v>
      </c>
      <c r="V13" s="49">
        <v>2417.5</v>
      </c>
      <c r="W13" s="23"/>
      <c r="X13" s="23"/>
      <c r="Y13" s="7"/>
      <c r="Z13" s="7"/>
      <c r="AA13" s="7"/>
      <c r="AB13" s="7"/>
      <c r="AC13" s="7">
        <v>101707.5</v>
      </c>
      <c r="AD13" s="7">
        <v>60028.9</v>
      </c>
      <c r="AE13" s="7">
        <v>85021.7</v>
      </c>
      <c r="AF13" s="7">
        <v>14128.7</v>
      </c>
      <c r="AG13" s="23"/>
      <c r="AH13" s="23"/>
      <c r="AI13" s="23"/>
      <c r="AJ13" s="23"/>
      <c r="AK13" s="7">
        <v>5500</v>
      </c>
      <c r="AL13" s="7">
        <v>1134.4000000000001</v>
      </c>
      <c r="AM13" s="7"/>
      <c r="AN13" s="7"/>
      <c r="AO13" s="7">
        <v>1000</v>
      </c>
      <c r="AP13" s="7">
        <v>422.2</v>
      </c>
      <c r="AQ13" s="7"/>
      <c r="AR13" s="7"/>
      <c r="AS13" s="7">
        <v>95207.5</v>
      </c>
      <c r="AT13" s="7">
        <v>58073.7</v>
      </c>
      <c r="AU13" s="7">
        <v>85021.7</v>
      </c>
      <c r="AV13" s="7">
        <v>41261.9</v>
      </c>
      <c r="AW13" s="7"/>
      <c r="AX13" s="7"/>
      <c r="AY13" s="7"/>
      <c r="AZ13" s="7">
        <v>-27133.3</v>
      </c>
      <c r="BA13" s="7">
        <v>428414</v>
      </c>
      <c r="BB13" s="7">
        <v>369077.2</v>
      </c>
      <c r="BC13" s="7">
        <v>71</v>
      </c>
      <c r="BD13" s="7">
        <v>71</v>
      </c>
      <c r="BE13" s="7">
        <v>427414</v>
      </c>
      <c r="BF13" s="7">
        <v>368191.5</v>
      </c>
      <c r="BG13" s="7">
        <v>0</v>
      </c>
      <c r="BH13" s="7">
        <v>0</v>
      </c>
      <c r="BI13" s="49">
        <v>1000</v>
      </c>
      <c r="BJ13" s="49">
        <v>885.6</v>
      </c>
      <c r="BK13" s="7">
        <v>71</v>
      </c>
      <c r="BL13" s="7">
        <v>71</v>
      </c>
      <c r="BM13" s="7">
        <v>48605.599999999999</v>
      </c>
      <c r="BN13" s="7">
        <v>5090.2</v>
      </c>
      <c r="BO13" s="7">
        <v>40000</v>
      </c>
      <c r="BP13" s="7">
        <v>200</v>
      </c>
      <c r="BQ13" s="7"/>
      <c r="BR13" s="7"/>
      <c r="BS13" s="7"/>
      <c r="BT13" s="7"/>
      <c r="BU13" s="7"/>
      <c r="BV13" s="7"/>
      <c r="BW13" s="7"/>
      <c r="BX13" s="7"/>
      <c r="BY13" s="7">
        <v>41320.400000000001</v>
      </c>
      <c r="BZ13" s="7">
        <v>2242.6999999999998</v>
      </c>
      <c r="CA13" s="7">
        <v>40000</v>
      </c>
      <c r="CB13" s="7">
        <v>200</v>
      </c>
      <c r="CC13" s="7">
        <v>6085.2</v>
      </c>
      <c r="CD13" s="7">
        <v>1703.5</v>
      </c>
      <c r="CE13" s="7">
        <v>0</v>
      </c>
      <c r="CF13" s="7">
        <v>0</v>
      </c>
      <c r="CG13" s="7">
        <v>1200</v>
      </c>
      <c r="CH13" s="7">
        <v>1144</v>
      </c>
      <c r="CI13" s="7"/>
      <c r="CJ13" s="7"/>
      <c r="CK13" s="7">
        <v>1000</v>
      </c>
      <c r="CL13" s="7"/>
      <c r="CM13" s="7"/>
      <c r="CN13" s="7"/>
      <c r="CO13" s="7">
        <v>79526.7</v>
      </c>
      <c r="CP13" s="7">
        <v>50476.9</v>
      </c>
      <c r="CQ13" s="7">
        <v>19885</v>
      </c>
      <c r="CR13" s="7">
        <v>14746.5</v>
      </c>
      <c r="CS13" s="34">
        <v>66649.3</v>
      </c>
      <c r="CT13" s="34">
        <v>39753.1</v>
      </c>
      <c r="CU13" s="34">
        <v>5100</v>
      </c>
      <c r="CV13" s="34">
        <v>1530</v>
      </c>
      <c r="CW13" s="34">
        <v>35445.300000000003</v>
      </c>
      <c r="CX13" s="34">
        <v>22119.599999999999</v>
      </c>
      <c r="CY13" s="34"/>
      <c r="CZ13" s="34"/>
      <c r="DA13" s="7">
        <v>384174.6</v>
      </c>
      <c r="DB13" s="7">
        <v>250993.8</v>
      </c>
      <c r="DC13" s="7">
        <v>30900</v>
      </c>
      <c r="DD13" s="7"/>
      <c r="DE13" s="7">
        <v>322089.40000000002</v>
      </c>
      <c r="DF13" s="7">
        <v>215783.7</v>
      </c>
      <c r="DG13" s="7"/>
      <c r="DH13" s="23"/>
      <c r="DI13" s="7">
        <v>6300</v>
      </c>
      <c r="DJ13" s="7">
        <v>4456</v>
      </c>
      <c r="DK13" s="23"/>
      <c r="DL13" s="23"/>
      <c r="DM13" s="7">
        <v>200000</v>
      </c>
      <c r="DN13" s="23"/>
      <c r="DO13" s="7">
        <v>200000</v>
      </c>
      <c r="DP13" s="23"/>
      <c r="DQ13" s="23"/>
      <c r="DR13" s="23"/>
      <c r="DS13" s="23"/>
      <c r="DT13" s="23"/>
    </row>
    <row r="14" spans="1:124" s="35" customFormat="1" ht="20.25" customHeight="1" x14ac:dyDescent="0.25">
      <c r="A14" s="29">
        <v>4</v>
      </c>
      <c r="B14" s="53" t="s">
        <v>6</v>
      </c>
      <c r="C14" s="49">
        <f t="shared" si="2"/>
        <v>2312202.4</v>
      </c>
      <c r="D14" s="49">
        <f t="shared" si="2"/>
        <v>1496516</v>
      </c>
      <c r="E14" s="49">
        <f t="shared" si="3"/>
        <v>1817505.5999999999</v>
      </c>
      <c r="F14" s="49">
        <f t="shared" si="3"/>
        <v>1169452.5</v>
      </c>
      <c r="G14" s="49">
        <f t="shared" si="3"/>
        <v>494696.8</v>
      </c>
      <c r="H14" s="49">
        <f t="shared" si="3"/>
        <v>327063.5</v>
      </c>
      <c r="I14" s="49">
        <v>543439.19999999995</v>
      </c>
      <c r="J14" s="49">
        <v>379211.8</v>
      </c>
      <c r="K14" s="49">
        <v>56741.1</v>
      </c>
      <c r="L14" s="49">
        <v>21969.9</v>
      </c>
      <c r="M14" s="49">
        <v>445939.20000000001</v>
      </c>
      <c r="N14" s="49">
        <v>316198.59999999998</v>
      </c>
      <c r="O14" s="49">
        <v>10015.200000000001</v>
      </c>
      <c r="P14" s="49">
        <v>4443.1000000000004</v>
      </c>
      <c r="Q14" s="49">
        <v>92500</v>
      </c>
      <c r="R14" s="49">
        <v>60370.1</v>
      </c>
      <c r="S14" s="52">
        <v>46725.9</v>
      </c>
      <c r="T14" s="49">
        <v>17526.7</v>
      </c>
      <c r="U14" s="49">
        <v>2000</v>
      </c>
      <c r="V14" s="49">
        <v>280</v>
      </c>
      <c r="W14" s="50"/>
      <c r="X14" s="50"/>
      <c r="Y14" s="49">
        <v>0</v>
      </c>
      <c r="Z14" s="49">
        <v>0</v>
      </c>
      <c r="AA14" s="49">
        <v>0</v>
      </c>
      <c r="AB14" s="49">
        <v>0</v>
      </c>
      <c r="AC14" s="49">
        <v>1000</v>
      </c>
      <c r="AD14" s="49">
        <v>240</v>
      </c>
      <c r="AE14" s="49">
        <v>77911.5</v>
      </c>
      <c r="AF14" s="49">
        <v>7572.6</v>
      </c>
      <c r="AG14" s="50">
        <v>0</v>
      </c>
      <c r="AH14" s="50">
        <v>0</v>
      </c>
      <c r="AI14" s="50">
        <v>0</v>
      </c>
      <c r="AJ14" s="50">
        <v>0</v>
      </c>
      <c r="AK14" s="49">
        <v>0</v>
      </c>
      <c r="AL14" s="49">
        <v>0</v>
      </c>
      <c r="AM14" s="49">
        <v>117334.3</v>
      </c>
      <c r="AN14" s="49">
        <v>99456.5</v>
      </c>
      <c r="AO14" s="49">
        <v>0</v>
      </c>
      <c r="AP14" s="49">
        <v>0</v>
      </c>
      <c r="AQ14" s="49">
        <v>0</v>
      </c>
      <c r="AR14" s="49">
        <v>0</v>
      </c>
      <c r="AS14" s="49">
        <v>1000</v>
      </c>
      <c r="AT14" s="49">
        <v>240</v>
      </c>
      <c r="AU14" s="49">
        <v>101052.6</v>
      </c>
      <c r="AV14" s="49">
        <v>9409.2999999999993</v>
      </c>
      <c r="AW14" s="49">
        <v>0</v>
      </c>
      <c r="AX14" s="49">
        <v>0</v>
      </c>
      <c r="AY14" s="49">
        <v>-140475.4</v>
      </c>
      <c r="AZ14" s="49">
        <v>-101293.3</v>
      </c>
      <c r="BA14" s="49">
        <v>2000</v>
      </c>
      <c r="BB14" s="49">
        <v>975.4</v>
      </c>
      <c r="BC14" s="49">
        <v>0</v>
      </c>
      <c r="BD14" s="49">
        <v>0</v>
      </c>
      <c r="BE14" s="49">
        <v>0</v>
      </c>
      <c r="BF14" s="49">
        <v>0</v>
      </c>
      <c r="BG14" s="49">
        <v>0</v>
      </c>
      <c r="BH14" s="49">
        <v>0</v>
      </c>
      <c r="BI14" s="49">
        <v>2000</v>
      </c>
      <c r="BJ14" s="49">
        <v>975.4</v>
      </c>
      <c r="BK14" s="49">
        <v>0</v>
      </c>
      <c r="BL14" s="49">
        <v>0</v>
      </c>
      <c r="BM14" s="49">
        <v>430545</v>
      </c>
      <c r="BN14" s="49">
        <v>315449.3</v>
      </c>
      <c r="BO14" s="49">
        <v>304150</v>
      </c>
      <c r="BP14" s="49">
        <v>271160.8</v>
      </c>
      <c r="BQ14" s="49">
        <v>0</v>
      </c>
      <c r="BR14" s="49">
        <v>0</v>
      </c>
      <c r="BU14" s="49">
        <v>0</v>
      </c>
      <c r="BV14" s="49">
        <v>0</v>
      </c>
      <c r="BW14" s="49">
        <v>0</v>
      </c>
      <c r="BX14" s="49">
        <v>0</v>
      </c>
      <c r="BY14" s="49">
        <v>21600</v>
      </c>
      <c r="BZ14" s="49">
        <v>16534.400000000001</v>
      </c>
      <c r="CA14" s="49">
        <v>223262.6</v>
      </c>
      <c r="CB14" s="49">
        <v>199301.2</v>
      </c>
      <c r="CC14" s="49">
        <v>32500</v>
      </c>
      <c r="CD14" s="49">
        <v>22839.8</v>
      </c>
      <c r="CE14" s="49">
        <v>1993.2</v>
      </c>
      <c r="CF14" s="49">
        <v>1993.2</v>
      </c>
      <c r="CG14" s="49">
        <v>376445</v>
      </c>
      <c r="CH14" s="49">
        <v>276075.2</v>
      </c>
      <c r="CI14" s="49">
        <v>77394.2</v>
      </c>
      <c r="CJ14" s="49">
        <v>68410.5</v>
      </c>
      <c r="CK14" s="49">
        <v>0</v>
      </c>
      <c r="CL14" s="49">
        <v>0</v>
      </c>
      <c r="CM14" s="49">
        <v>0</v>
      </c>
      <c r="CN14" s="49">
        <v>0</v>
      </c>
      <c r="CO14" s="49">
        <v>111273</v>
      </c>
      <c r="CP14" s="49">
        <v>74856.2</v>
      </c>
      <c r="CQ14" s="49">
        <v>32894.199999999997</v>
      </c>
      <c r="CR14" s="49">
        <v>26360.2</v>
      </c>
      <c r="CS14" s="49">
        <v>110773</v>
      </c>
      <c r="CT14" s="49">
        <v>74856.2</v>
      </c>
      <c r="CU14" s="49">
        <v>32894.199999999997</v>
      </c>
      <c r="CV14" s="49">
        <v>26360.2</v>
      </c>
      <c r="CW14" s="49">
        <v>101973</v>
      </c>
      <c r="CX14" s="49">
        <v>69514.100000000006</v>
      </c>
      <c r="CY14" s="49">
        <v>32894.199999999997</v>
      </c>
      <c r="CZ14" s="49">
        <v>26360.2</v>
      </c>
      <c r="DA14" s="49">
        <v>604222</v>
      </c>
      <c r="DB14" s="49">
        <v>384704.8</v>
      </c>
      <c r="DC14" s="49">
        <v>23000</v>
      </c>
      <c r="DD14" s="49">
        <v>0</v>
      </c>
      <c r="DE14" s="49">
        <v>393534.8</v>
      </c>
      <c r="DF14" s="49">
        <v>259186.9</v>
      </c>
      <c r="DG14" s="49">
        <v>21000</v>
      </c>
      <c r="DH14" s="50">
        <v>0</v>
      </c>
      <c r="DI14" s="49">
        <v>21255</v>
      </c>
      <c r="DJ14" s="49">
        <v>13735</v>
      </c>
      <c r="DK14" s="50">
        <v>0</v>
      </c>
      <c r="DL14" s="50">
        <v>0</v>
      </c>
      <c r="DM14" s="49">
        <v>101771.4</v>
      </c>
      <c r="DN14" s="50">
        <v>0</v>
      </c>
      <c r="DO14" s="49">
        <v>101771.4</v>
      </c>
      <c r="DP14" s="50">
        <v>0</v>
      </c>
      <c r="DQ14" s="50">
        <v>0</v>
      </c>
      <c r="DR14" s="50">
        <v>0</v>
      </c>
      <c r="DS14" s="50">
        <v>0</v>
      </c>
      <c r="DT14" s="50">
        <v>0</v>
      </c>
    </row>
    <row r="15" spans="1:124" s="8" customFormat="1" ht="20.25" customHeight="1" x14ac:dyDescent="0.25">
      <c r="A15" s="70" t="s">
        <v>3</v>
      </c>
      <c r="B15" s="70"/>
      <c r="C15" s="7">
        <f t="shared" ref="C15:BN15" si="6">SUM(C11:C14)</f>
        <v>9077938.7999999989</v>
      </c>
      <c r="D15" s="7">
        <f t="shared" si="6"/>
        <v>5565021.6999999993</v>
      </c>
      <c r="E15" s="7">
        <f t="shared" si="6"/>
        <v>7484855.4000000004</v>
      </c>
      <c r="F15" s="7">
        <f t="shared" si="6"/>
        <v>4852049</v>
      </c>
      <c r="G15" s="7">
        <f t="shared" si="6"/>
        <v>2022010</v>
      </c>
      <c r="H15" s="7">
        <f t="shared" si="6"/>
        <v>957612.1</v>
      </c>
      <c r="I15" s="7">
        <f t="shared" si="6"/>
        <v>2073549.0999999999</v>
      </c>
      <c r="J15" s="7">
        <f t="shared" si="6"/>
        <v>1367327.8</v>
      </c>
      <c r="K15" s="7">
        <f t="shared" si="6"/>
        <v>179855.9</v>
      </c>
      <c r="L15" s="7">
        <f t="shared" si="6"/>
        <v>46308.2</v>
      </c>
      <c r="M15" s="7">
        <f t="shared" si="6"/>
        <v>1897486</v>
      </c>
      <c r="N15" s="7">
        <f t="shared" si="6"/>
        <v>1267271.7999999998</v>
      </c>
      <c r="O15" s="7">
        <f t="shared" si="6"/>
        <v>132180</v>
      </c>
      <c r="P15" s="7">
        <f t="shared" si="6"/>
        <v>27831.4</v>
      </c>
      <c r="Q15" s="7">
        <f t="shared" si="6"/>
        <v>147462</v>
      </c>
      <c r="R15" s="7">
        <f t="shared" si="6"/>
        <v>90937.7</v>
      </c>
      <c r="S15" s="7">
        <f t="shared" si="6"/>
        <v>47675.9</v>
      </c>
      <c r="T15" s="7">
        <f t="shared" si="6"/>
        <v>18476.7</v>
      </c>
      <c r="U15" s="7">
        <f t="shared" si="6"/>
        <v>5000</v>
      </c>
      <c r="V15" s="23">
        <f t="shared" si="6"/>
        <v>2947.5</v>
      </c>
      <c r="W15" s="23">
        <f t="shared" si="6"/>
        <v>2000</v>
      </c>
      <c r="X15" s="23">
        <f t="shared" si="6"/>
        <v>0</v>
      </c>
      <c r="Y15" s="7">
        <f t="shared" si="6"/>
        <v>0</v>
      </c>
      <c r="Z15" s="7">
        <f t="shared" si="6"/>
        <v>0</v>
      </c>
      <c r="AA15" s="7">
        <f t="shared" si="6"/>
        <v>0</v>
      </c>
      <c r="AB15" s="7">
        <f t="shared" si="6"/>
        <v>0</v>
      </c>
      <c r="AC15" s="7">
        <f t="shared" si="6"/>
        <v>326965.2</v>
      </c>
      <c r="AD15" s="7">
        <f t="shared" si="6"/>
        <v>234803</v>
      </c>
      <c r="AE15" s="7">
        <f t="shared" si="6"/>
        <v>857242.89999999991</v>
      </c>
      <c r="AF15" s="7">
        <f t="shared" si="6"/>
        <v>391300.09999999992</v>
      </c>
      <c r="AG15" s="23">
        <f t="shared" si="6"/>
        <v>0</v>
      </c>
      <c r="AH15" s="23">
        <f t="shared" si="6"/>
        <v>0</v>
      </c>
      <c r="AI15" s="23">
        <f t="shared" si="6"/>
        <v>0</v>
      </c>
      <c r="AJ15" s="23">
        <f t="shared" si="6"/>
        <v>0</v>
      </c>
      <c r="AK15" s="7">
        <f t="shared" si="6"/>
        <v>39170</v>
      </c>
      <c r="AL15" s="7">
        <f t="shared" si="6"/>
        <v>34804.400000000001</v>
      </c>
      <c r="AM15" s="7">
        <f t="shared" si="6"/>
        <v>276183.40000000002</v>
      </c>
      <c r="AN15" s="7">
        <f t="shared" si="6"/>
        <v>238277.5</v>
      </c>
      <c r="AO15" s="7">
        <f t="shared" si="6"/>
        <v>1000</v>
      </c>
      <c r="AP15" s="7">
        <f t="shared" si="6"/>
        <v>422.2</v>
      </c>
      <c r="AQ15" s="7">
        <f t="shared" si="6"/>
        <v>0</v>
      </c>
      <c r="AR15" s="7">
        <f t="shared" si="6"/>
        <v>0</v>
      </c>
      <c r="AS15" s="7">
        <f t="shared" si="6"/>
        <v>281948.3</v>
      </c>
      <c r="AT15" s="7">
        <f t="shared" si="6"/>
        <v>197338.8</v>
      </c>
      <c r="AU15" s="7">
        <f t="shared" si="6"/>
        <v>1455349.4000000001</v>
      </c>
      <c r="AV15" s="7">
        <f t="shared" si="6"/>
        <v>746313.50000000012</v>
      </c>
      <c r="AW15" s="7">
        <f t="shared" si="6"/>
        <v>0</v>
      </c>
      <c r="AX15" s="7">
        <f t="shared" si="6"/>
        <v>0</v>
      </c>
      <c r="AY15" s="7">
        <f t="shared" si="6"/>
        <v>-840475.4</v>
      </c>
      <c r="AZ15" s="7">
        <f t="shared" si="6"/>
        <v>-716526.8</v>
      </c>
      <c r="BA15" s="7">
        <f t="shared" si="6"/>
        <v>994772</v>
      </c>
      <c r="BB15" s="7">
        <f t="shared" si="6"/>
        <v>760824.4</v>
      </c>
      <c r="BC15" s="7">
        <f t="shared" si="6"/>
        <v>3071</v>
      </c>
      <c r="BD15" s="7">
        <f t="shared" si="6"/>
        <v>2939</v>
      </c>
      <c r="BE15" s="7">
        <f t="shared" si="6"/>
        <v>989772</v>
      </c>
      <c r="BF15" s="7">
        <f t="shared" si="6"/>
        <v>757068.3</v>
      </c>
      <c r="BG15" s="7">
        <f t="shared" si="6"/>
        <v>0</v>
      </c>
      <c r="BH15" s="7">
        <f t="shared" si="6"/>
        <v>0</v>
      </c>
      <c r="BI15" s="7">
        <f t="shared" si="6"/>
        <v>5000</v>
      </c>
      <c r="BJ15" s="7">
        <f t="shared" si="6"/>
        <v>3756</v>
      </c>
      <c r="BK15" s="7">
        <f t="shared" si="6"/>
        <v>3071</v>
      </c>
      <c r="BL15" s="7">
        <f t="shared" si="6"/>
        <v>2939</v>
      </c>
      <c r="BM15" s="7">
        <f t="shared" si="6"/>
        <v>670329.59999999998</v>
      </c>
      <c r="BN15" s="7">
        <f t="shared" si="6"/>
        <v>449114.4</v>
      </c>
      <c r="BO15" s="7">
        <f t="shared" ref="BO15:DT15" si="7">SUM(BO11:BO14)</f>
        <v>774521.6</v>
      </c>
      <c r="BP15" s="7">
        <f t="shared" si="7"/>
        <v>434512.5</v>
      </c>
      <c r="BQ15" s="7">
        <f t="shared" si="7"/>
        <v>0</v>
      </c>
      <c r="BR15" s="7">
        <f t="shared" si="7"/>
        <v>0</v>
      </c>
      <c r="BS15" s="7">
        <f t="shared" si="7"/>
        <v>237407.4</v>
      </c>
      <c r="BT15" s="7">
        <f t="shared" si="7"/>
        <v>146096.29999999999</v>
      </c>
      <c r="BU15" s="7">
        <f t="shared" si="7"/>
        <v>0</v>
      </c>
      <c r="BV15" s="7">
        <f t="shared" si="7"/>
        <v>0</v>
      </c>
      <c r="BW15" s="7">
        <f t="shared" si="7"/>
        <v>0</v>
      </c>
      <c r="BX15" s="7">
        <f t="shared" si="7"/>
        <v>0</v>
      </c>
      <c r="BY15" s="7">
        <f t="shared" si="7"/>
        <v>84420.4</v>
      </c>
      <c r="BZ15" s="7">
        <f t="shared" si="7"/>
        <v>26648.300000000003</v>
      </c>
      <c r="CA15" s="7">
        <f t="shared" si="7"/>
        <v>443128</v>
      </c>
      <c r="CB15" s="7">
        <f t="shared" si="7"/>
        <v>214706.6</v>
      </c>
      <c r="CC15" s="7">
        <f t="shared" si="7"/>
        <v>180748.30000000002</v>
      </c>
      <c r="CD15" s="7">
        <f t="shared" si="7"/>
        <v>126643.8</v>
      </c>
      <c r="CE15" s="7">
        <f t="shared" si="7"/>
        <v>1993.2</v>
      </c>
      <c r="CF15" s="7">
        <f t="shared" si="7"/>
        <v>1993.2</v>
      </c>
      <c r="CG15" s="7">
        <f t="shared" si="7"/>
        <v>405161</v>
      </c>
      <c r="CH15" s="7">
        <f t="shared" si="7"/>
        <v>295822.60000000003</v>
      </c>
      <c r="CI15" s="7">
        <f t="shared" si="7"/>
        <v>81510.2</v>
      </c>
      <c r="CJ15" s="7">
        <f t="shared" si="7"/>
        <v>70260.5</v>
      </c>
      <c r="CK15" s="7">
        <f t="shared" si="7"/>
        <v>1000</v>
      </c>
      <c r="CL15" s="7">
        <f t="shared" si="7"/>
        <v>0</v>
      </c>
      <c r="CM15" s="7">
        <f t="shared" si="7"/>
        <v>0</v>
      </c>
      <c r="CN15" s="7">
        <f t="shared" si="7"/>
        <v>0</v>
      </c>
      <c r="CO15" s="7">
        <f t="shared" si="7"/>
        <v>421596.8</v>
      </c>
      <c r="CP15" s="7">
        <f t="shared" si="7"/>
        <v>270101.7</v>
      </c>
      <c r="CQ15" s="7">
        <f t="shared" si="7"/>
        <v>121179.2</v>
      </c>
      <c r="CR15" s="7">
        <f t="shared" si="7"/>
        <v>70583.3</v>
      </c>
      <c r="CS15" s="7">
        <f t="shared" si="7"/>
        <v>407719.4</v>
      </c>
      <c r="CT15" s="7">
        <f t="shared" si="7"/>
        <v>259377.90000000002</v>
      </c>
      <c r="CU15" s="7">
        <f t="shared" si="7"/>
        <v>95394.2</v>
      </c>
      <c r="CV15" s="7">
        <f t="shared" si="7"/>
        <v>56389.8</v>
      </c>
      <c r="CW15" s="7">
        <f t="shared" si="7"/>
        <v>234618.3</v>
      </c>
      <c r="CX15" s="7">
        <f t="shared" si="7"/>
        <v>158904.6</v>
      </c>
      <c r="CY15" s="7">
        <f t="shared" si="7"/>
        <v>87294.2</v>
      </c>
      <c r="CZ15" s="7">
        <f t="shared" si="7"/>
        <v>54859.8</v>
      </c>
      <c r="DA15" s="7">
        <f t="shared" si="7"/>
        <v>2187176.9</v>
      </c>
      <c r="DB15" s="7">
        <f t="shared" si="7"/>
        <v>1484574.8</v>
      </c>
      <c r="DC15" s="7">
        <f t="shared" si="7"/>
        <v>84139.4</v>
      </c>
      <c r="DD15" s="7">
        <f t="shared" si="7"/>
        <v>11969</v>
      </c>
      <c r="DE15" s="7">
        <f t="shared" si="7"/>
        <v>1516817.7</v>
      </c>
      <c r="DF15" s="7">
        <f t="shared" si="7"/>
        <v>1037392.4</v>
      </c>
      <c r="DG15" s="7">
        <f t="shared" si="7"/>
        <v>51239.4</v>
      </c>
      <c r="DH15" s="23">
        <f t="shared" si="7"/>
        <v>11969</v>
      </c>
      <c r="DI15" s="7">
        <f t="shared" si="7"/>
        <v>61055</v>
      </c>
      <c r="DJ15" s="7">
        <f t="shared" si="7"/>
        <v>37716</v>
      </c>
      <c r="DK15" s="23">
        <f t="shared" si="7"/>
        <v>0</v>
      </c>
      <c r="DL15" s="23">
        <f t="shared" si="7"/>
        <v>0</v>
      </c>
      <c r="DM15" s="7">
        <f t="shared" si="7"/>
        <v>314484.19999999995</v>
      </c>
      <c r="DN15" s="23">
        <f t="shared" si="7"/>
        <v>0</v>
      </c>
      <c r="DO15" s="7">
        <f t="shared" si="7"/>
        <v>743410.8</v>
      </c>
      <c r="DP15" s="23">
        <f t="shared" si="7"/>
        <v>244639.4</v>
      </c>
      <c r="DQ15" s="23">
        <f t="shared" si="7"/>
        <v>0</v>
      </c>
      <c r="DR15" s="23">
        <f t="shared" si="7"/>
        <v>0</v>
      </c>
      <c r="DS15" s="23">
        <f t="shared" si="7"/>
        <v>428926.60000000003</v>
      </c>
      <c r="DT15" s="23">
        <f t="shared" si="7"/>
        <v>244639.4</v>
      </c>
    </row>
    <row r="16" spans="1:124" s="9" customFormat="1" ht="13.5" x14ac:dyDescent="0.25"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2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2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2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</row>
    <row r="17" spans="3:124" s="9" customFormat="1" ht="13.5" x14ac:dyDescent="0.25"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</row>
    <row r="18" spans="3:124" s="9" customFormat="1" ht="13.5" x14ac:dyDescent="0.25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</row>
    <row r="19" spans="3:124" s="9" customFormat="1" ht="15.75" customHeigh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</row>
    <row r="20" spans="3:124" s="9" customFormat="1" ht="13.5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</row>
    <row r="21" spans="3:124" s="9" customFormat="1" ht="13.5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</row>
    <row r="22" spans="3:124" s="9" customFormat="1" ht="13.5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</row>
    <row r="23" spans="3:124" s="9" customFormat="1" ht="13.5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</row>
    <row r="24" spans="3:124" s="9" customFormat="1" ht="13.5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</row>
    <row r="25" spans="3:124" s="9" customFormat="1" ht="13.5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</row>
    <row r="26" spans="3:124" s="9" customFormat="1" ht="13.5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</row>
    <row r="27" spans="3:124" s="9" customFormat="1" ht="13.5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</row>
    <row r="28" spans="3:124" s="9" customFormat="1" ht="13.5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</row>
    <row r="29" spans="3:124" s="9" customFormat="1" ht="13.5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</row>
    <row r="30" spans="3:124" s="9" customFormat="1" ht="13.5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</row>
    <row r="31" spans="3:124" s="9" customFormat="1" ht="13.5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</row>
    <row r="32" spans="3:124" s="9" customFormat="1" ht="13.5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</row>
    <row r="33" spans="3:124" s="9" customFormat="1" ht="13.5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</row>
    <row r="34" spans="3:124" s="9" customFormat="1" ht="13.5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</row>
    <row r="35" spans="3:124" s="1" customFormat="1" ht="13.5" x14ac:dyDescent="0.25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</row>
    <row r="36" spans="3:124" s="1" customFormat="1" ht="13.5" x14ac:dyDescent="0.25"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</row>
    <row r="37" spans="3:124" s="1" customFormat="1" ht="13.5" x14ac:dyDescent="0.25"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</row>
    <row r="38" spans="3:124" s="1" customFormat="1" ht="13.5" x14ac:dyDescent="0.25"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</row>
    <row r="39" spans="3:124" s="1" customFormat="1" ht="13.5" x14ac:dyDescent="0.25"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</row>
    <row r="40" spans="3:124" s="1" customFormat="1" ht="13.5" x14ac:dyDescent="0.25"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</row>
    <row r="41" spans="3:124" s="1" customFormat="1" ht="13.5" x14ac:dyDescent="0.25"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</row>
    <row r="42" spans="3:124" s="1" customFormat="1" ht="13.5" x14ac:dyDescent="0.25"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</row>
    <row r="43" spans="3:124" s="1" customFormat="1" ht="13.5" x14ac:dyDescent="0.25"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</row>
    <row r="44" spans="3:124" s="1" customFormat="1" ht="13.5" x14ac:dyDescent="0.25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</row>
    <row r="45" spans="3:124" s="1" customFormat="1" ht="13.5" x14ac:dyDescent="0.25"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</row>
    <row r="46" spans="3:124" s="1" customFormat="1" ht="13.5" x14ac:dyDescent="0.25"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</row>
    <row r="47" spans="3:124" s="1" customFormat="1" ht="13.5" x14ac:dyDescent="0.25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</row>
    <row r="48" spans="3:124" s="1" customFormat="1" ht="13.5" x14ac:dyDescent="0.25"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</row>
    <row r="49" spans="3:124" s="1" customFormat="1" ht="13.5" x14ac:dyDescent="0.25"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</row>
    <row r="50" spans="3:124" s="1" customFormat="1" ht="13.5" x14ac:dyDescent="0.25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</row>
    <row r="51" spans="3:124" s="1" customFormat="1" ht="13.5" x14ac:dyDescent="0.25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</row>
    <row r="52" spans="3:124" s="1" customFormat="1" ht="13.5" x14ac:dyDescent="0.25"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</row>
    <row r="53" spans="3:124" s="1" customFormat="1" ht="13.5" x14ac:dyDescent="0.25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</row>
    <row r="54" spans="3:124" s="1" customFormat="1" ht="13.5" x14ac:dyDescent="0.25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</row>
    <row r="55" spans="3:124" s="1" customFormat="1" ht="13.5" x14ac:dyDescent="0.25"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</row>
    <row r="56" spans="3:124" s="1" customFormat="1" ht="13.5" x14ac:dyDescent="0.25"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</row>
    <row r="57" spans="3:124" s="1" customFormat="1" ht="13.5" x14ac:dyDescent="0.25"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</row>
    <row r="58" spans="3:124" s="1" customFormat="1" ht="13.5" x14ac:dyDescent="0.25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</row>
    <row r="59" spans="3:124" s="1" customFormat="1" ht="13.5" x14ac:dyDescent="0.2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</row>
    <row r="60" spans="3:124" s="1" customFormat="1" ht="13.5" x14ac:dyDescent="0.25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</row>
    <row r="61" spans="3:124" s="1" customFormat="1" ht="13.5" x14ac:dyDescent="0.25"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</row>
    <row r="62" spans="3:124" x14ac:dyDescent="0.3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</row>
    <row r="63" spans="3:124" x14ac:dyDescent="0.3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</row>
    <row r="64" spans="3:124" x14ac:dyDescent="0.3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</row>
    <row r="65" spans="3:124" x14ac:dyDescent="0.3"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</row>
    <row r="66" spans="3:124" x14ac:dyDescent="0.3"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</row>
    <row r="67" spans="3:124" x14ac:dyDescent="0.3"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</row>
    <row r="68" spans="3:124" x14ac:dyDescent="0.3"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</row>
    <row r="69" spans="3:124" x14ac:dyDescent="0.3"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</row>
    <row r="70" spans="3:124" x14ac:dyDescent="0.3"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</row>
    <row r="71" spans="3:124" x14ac:dyDescent="0.3"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</row>
    <row r="72" spans="3:124" x14ac:dyDescent="0.3"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</row>
    <row r="73" spans="3:124" x14ac:dyDescent="0.3"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</row>
    <row r="74" spans="3:124" x14ac:dyDescent="0.3"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</row>
    <row r="75" spans="3:124" x14ac:dyDescent="0.3"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</row>
    <row r="76" spans="3:124" x14ac:dyDescent="0.3"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</row>
    <row r="77" spans="3:124" x14ac:dyDescent="0.3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</row>
    <row r="78" spans="3:124" x14ac:dyDescent="0.3"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</row>
    <row r="79" spans="3:124" x14ac:dyDescent="0.3"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</row>
    <row r="80" spans="3:124" x14ac:dyDescent="0.3"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</row>
    <row r="81" spans="3:124" x14ac:dyDescent="0.3"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</row>
    <row r="82" spans="3:124" x14ac:dyDescent="0.3"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</row>
    <row r="83" spans="3:124" x14ac:dyDescent="0.3"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</row>
    <row r="84" spans="3:124" x14ac:dyDescent="0.3"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</row>
    <row r="85" spans="3:124" x14ac:dyDescent="0.3"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</row>
    <row r="86" spans="3:124" x14ac:dyDescent="0.3"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</row>
    <row r="87" spans="3:124" x14ac:dyDescent="0.3"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</row>
    <row r="88" spans="3:124" x14ac:dyDescent="0.3"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</row>
    <row r="89" spans="3:124" x14ac:dyDescent="0.3"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</row>
    <row r="90" spans="3:124" x14ac:dyDescent="0.3"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</row>
    <row r="91" spans="3:124" x14ac:dyDescent="0.3"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</row>
    <row r="92" spans="3:124" x14ac:dyDescent="0.3"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</row>
    <row r="93" spans="3:124" x14ac:dyDescent="0.3"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</row>
    <row r="94" spans="3:124" x14ac:dyDescent="0.3"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</row>
    <row r="95" spans="3:124" x14ac:dyDescent="0.3"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</row>
    <row r="96" spans="3:124" x14ac:dyDescent="0.3"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</row>
    <row r="97" spans="3:124" x14ac:dyDescent="0.3"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</row>
    <row r="98" spans="3:124" x14ac:dyDescent="0.3"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</row>
    <row r="99" spans="3:124" x14ac:dyDescent="0.3"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</row>
    <row r="100" spans="3:124" x14ac:dyDescent="0.3"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</row>
    <row r="101" spans="3:124" x14ac:dyDescent="0.3"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</row>
    <row r="102" spans="3:124" x14ac:dyDescent="0.3"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</row>
    <row r="103" spans="3:124" x14ac:dyDescent="0.3"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</row>
    <row r="104" spans="3:124" x14ac:dyDescent="0.3"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</row>
    <row r="105" spans="3:124" x14ac:dyDescent="0.3"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</row>
    <row r="106" spans="3:124" x14ac:dyDescent="0.3"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</row>
    <row r="107" spans="3:124" x14ac:dyDescent="0.3"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</row>
    <row r="108" spans="3:124" x14ac:dyDescent="0.3"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</row>
    <row r="109" spans="3:124" x14ac:dyDescent="0.3"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</row>
    <row r="110" spans="3:124" x14ac:dyDescent="0.3"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</row>
    <row r="111" spans="3:124" x14ac:dyDescent="0.3"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</row>
    <row r="112" spans="3:124" x14ac:dyDescent="0.3"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</row>
    <row r="113" spans="3:124" x14ac:dyDescent="0.3"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</row>
    <row r="114" spans="3:124" x14ac:dyDescent="0.3"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</row>
    <row r="115" spans="3:124" x14ac:dyDescent="0.3"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</row>
    <row r="116" spans="3:124" x14ac:dyDescent="0.3"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</row>
    <row r="117" spans="3:124" x14ac:dyDescent="0.3"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</row>
    <row r="118" spans="3:124" x14ac:dyDescent="0.3"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</row>
    <row r="119" spans="3:124" x14ac:dyDescent="0.3"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</row>
    <row r="120" spans="3:124" x14ac:dyDescent="0.3"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</row>
    <row r="121" spans="3:124" x14ac:dyDescent="0.3"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</row>
    <row r="122" spans="3:124" x14ac:dyDescent="0.3"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</row>
    <row r="123" spans="3:124" x14ac:dyDescent="0.3"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</row>
    <row r="124" spans="3:124" x14ac:dyDescent="0.3"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</row>
    <row r="125" spans="3:124" x14ac:dyDescent="0.3"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</row>
    <row r="126" spans="3:124" x14ac:dyDescent="0.3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</row>
    <row r="127" spans="3:124" x14ac:dyDescent="0.3"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</row>
    <row r="128" spans="3:124" x14ac:dyDescent="0.3"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</row>
    <row r="129" spans="3:124" x14ac:dyDescent="0.3"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</row>
    <row r="130" spans="3:124" x14ac:dyDescent="0.3"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</row>
    <row r="131" spans="3:124" x14ac:dyDescent="0.3"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</row>
    <row r="132" spans="3:124" x14ac:dyDescent="0.3"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</row>
    <row r="133" spans="3:124" x14ac:dyDescent="0.3"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</row>
    <row r="134" spans="3:124" x14ac:dyDescent="0.3"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</row>
    <row r="135" spans="3:124" x14ac:dyDescent="0.3"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</row>
    <row r="136" spans="3:124" x14ac:dyDescent="0.3"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</row>
    <row r="137" spans="3:124" x14ac:dyDescent="0.3"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</row>
    <row r="138" spans="3:124" x14ac:dyDescent="0.3"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</row>
  </sheetData>
  <protectedRanges>
    <protectedRange sqref="B11" name="Range3"/>
    <protectedRange sqref="Q11:AB11 AK11:AL11 AO11:AR11 AW11:AX11 BC11:BD11 BG11:BL11 BQ11:BX11 CE11:CF11 CK11:CN11 CU11:CV11 DC11:DD11 DK11:DL11" name="Range1"/>
    <protectedRange sqref="DQ11:DT11" name="Range2"/>
    <protectedRange sqref="AG11:AJ11" name="Range1_2"/>
    <protectedRange sqref="DE11:DJ11 AC11:AF11 AM11:AN11 AS11:AV11 AY11:BB11 BM11:BP11 BY11:CD11 CG11:CJ11 CW11:DB11 I11:P11 BE11:BF11 CO11:CT11 I12:L14" name="Range1_4"/>
    <protectedRange sqref="DO11:DP11" name="Range2_3"/>
    <protectedRange sqref="B12:B14" name="Range3_1"/>
    <protectedRange sqref="M12:AF12 AK12:BR12 BU12:DL12" name="Range1_1"/>
    <protectedRange sqref="DO12:DR12" name="Range2_1"/>
    <protectedRange sqref="AG12:AJ12" name="Range1_2_1"/>
    <protectedRange sqref="BS12:BT12 M14:BR14 BU14:DL14" name="Range1_3_1"/>
    <protectedRange sqref="DO14:DT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3EE72-6A6E-43DB-A314-C3327CB4CDB9}">
  <dimension ref="A2:CZ24"/>
  <sheetViews>
    <sheetView workbookViewId="0">
      <selection activeCell="G13" sqref="G13"/>
    </sheetView>
  </sheetViews>
  <sheetFormatPr defaultRowHeight="17.25" x14ac:dyDescent="0.3"/>
  <cols>
    <col min="1" max="1" width="3.140625" style="4" customWidth="1"/>
    <col min="2" max="2" width="8.5703125" style="4" customWidth="1"/>
    <col min="3" max="3" width="10.42578125" style="4" customWidth="1"/>
    <col min="4" max="4" width="10" style="4" customWidth="1"/>
    <col min="5" max="5" width="10.42578125" style="4" customWidth="1"/>
    <col min="6" max="6" width="10.7109375" style="4" customWidth="1"/>
    <col min="7" max="7" width="10.140625" style="4" customWidth="1"/>
    <col min="8" max="8" width="9.42578125" style="4" customWidth="1"/>
    <col min="9" max="9" width="10.28515625" style="4" customWidth="1"/>
    <col min="10" max="10" width="9.5703125" style="4" customWidth="1"/>
    <col min="11" max="11" width="8.42578125" style="4" hidden="1" customWidth="1"/>
    <col min="12" max="12" width="12.28515625" style="4" hidden="1" customWidth="1"/>
    <col min="13" max="13" width="9.85546875" style="4" customWidth="1"/>
    <col min="14" max="14" width="9" style="4" customWidth="1"/>
    <col min="15" max="15" width="8.42578125" style="4" customWidth="1"/>
    <col min="16" max="16" width="8.140625" style="4" customWidth="1"/>
    <col min="17" max="17" width="8" style="4" customWidth="1"/>
    <col min="18" max="18" width="7.42578125" style="4" customWidth="1"/>
    <col min="19" max="19" width="9.28515625" style="4" customWidth="1"/>
    <col min="20" max="20" width="10.85546875" style="4" customWidth="1"/>
    <col min="21" max="21" width="9.5703125" style="4" customWidth="1"/>
    <col min="22" max="22" width="8.5703125" style="4" customWidth="1"/>
    <col min="23" max="23" width="8.85546875" style="4" customWidth="1"/>
    <col min="24" max="24" width="9.42578125" style="4" customWidth="1"/>
    <col min="25" max="25" width="9.140625" style="4"/>
    <col min="26" max="26" width="8" style="4" customWidth="1"/>
    <col min="27" max="27" width="9.140625" style="4"/>
    <col min="28" max="28" width="8.85546875" style="4" customWidth="1"/>
    <col min="29" max="29" width="9.85546875" style="4" customWidth="1"/>
    <col min="30" max="30" width="10" style="4" customWidth="1"/>
    <col min="31" max="31" width="3.28515625" style="4" hidden="1" customWidth="1"/>
    <col min="32" max="32" width="1.5703125" style="4" hidden="1" customWidth="1"/>
    <col min="33" max="33" width="11.28515625" style="4" customWidth="1"/>
    <col min="34" max="34" width="12" style="4" customWidth="1"/>
    <col min="35" max="35" width="10.5703125" style="4" customWidth="1"/>
    <col min="36" max="36" width="10.28515625" style="4" customWidth="1"/>
    <col min="37" max="37" width="8.28515625" style="4" customWidth="1"/>
    <col min="38" max="38" width="7.7109375" style="4" customWidth="1"/>
    <col min="39" max="42" width="8" style="4" customWidth="1"/>
    <col min="43" max="43" width="8.5703125" style="4" customWidth="1"/>
    <col min="44" max="44" width="8.28515625" style="4" customWidth="1"/>
    <col min="45" max="45" width="9.140625" style="4"/>
    <col min="46" max="46" width="9.42578125" style="4" customWidth="1"/>
    <col min="47" max="48" width="5" style="4" customWidth="1"/>
    <col min="49" max="49" width="11.28515625" style="4" customWidth="1"/>
    <col min="50" max="50" width="9" style="4" customWidth="1"/>
    <col min="51" max="52" width="4.140625" style="4" customWidth="1"/>
    <col min="53" max="53" width="8.85546875" style="4" customWidth="1"/>
    <col min="54" max="54" width="8.7109375" style="4" customWidth="1"/>
    <col min="55" max="55" width="10.7109375" style="24" customWidth="1"/>
    <col min="56" max="56" width="10.5703125" style="24" customWidth="1"/>
    <col min="57" max="60" width="9.140625" style="4"/>
    <col min="61" max="61" width="9.7109375" style="4" customWidth="1"/>
    <col min="62" max="62" width="10.5703125" style="4" customWidth="1"/>
    <col min="63" max="63" width="10.7109375" style="4" customWidth="1"/>
    <col min="64" max="64" width="9.7109375" style="4" customWidth="1"/>
    <col min="65" max="65" width="7.7109375" style="4" customWidth="1"/>
    <col min="66" max="66" width="8.140625" style="4" customWidth="1"/>
    <col min="67" max="67" width="8.7109375" style="4" customWidth="1"/>
    <col min="68" max="16384" width="9.140625" style="4"/>
  </cols>
  <sheetData>
    <row r="2" spans="1:104" s="15" customFormat="1" ht="38.25" customHeight="1" x14ac:dyDescent="0.3">
      <c r="B2" s="16"/>
      <c r="C2" s="134" t="s">
        <v>49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25"/>
      <c r="BD2" s="25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spans="1:104" s="3" customFormat="1" ht="16.5" x14ac:dyDescent="0.25">
      <c r="A3" s="16"/>
      <c r="B3" s="64"/>
      <c r="C3" s="64"/>
      <c r="D3" s="64"/>
      <c r="E3" s="89" t="s">
        <v>87</v>
      </c>
      <c r="F3" s="89"/>
      <c r="G3" s="89"/>
      <c r="H3" s="89"/>
      <c r="I3" s="89"/>
      <c r="J3" s="89"/>
      <c r="K3" s="89"/>
      <c r="L3" s="89"/>
      <c r="M3" s="89"/>
      <c r="N3" s="89"/>
      <c r="O3" s="16"/>
      <c r="P3" s="67"/>
      <c r="Q3" s="67"/>
      <c r="R3" s="67"/>
      <c r="S3" s="67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67"/>
      <c r="BD3" s="67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4" s="15" customFormat="1" ht="16.5" x14ac:dyDescent="0.3">
      <c r="B4" s="54"/>
      <c r="E4" s="19"/>
      <c r="F4" s="19"/>
      <c r="G4" s="19"/>
      <c r="H4" s="19"/>
      <c r="I4" s="19"/>
      <c r="Q4" s="20" t="s">
        <v>0</v>
      </c>
      <c r="W4" s="135"/>
      <c r="X4" s="135"/>
      <c r="AG4" s="136"/>
      <c r="AH4" s="136"/>
      <c r="AI4" s="55"/>
      <c r="AJ4" s="55"/>
      <c r="BC4" s="26"/>
      <c r="BD4" s="26"/>
    </row>
    <row r="5" spans="1:104" s="42" customFormat="1" ht="41.25" customHeight="1" x14ac:dyDescent="0.25">
      <c r="A5" s="137" t="s">
        <v>1</v>
      </c>
      <c r="B5" s="92" t="s">
        <v>8</v>
      </c>
      <c r="C5" s="138" t="s">
        <v>50</v>
      </c>
      <c r="D5" s="139"/>
      <c r="E5" s="139"/>
      <c r="F5" s="139"/>
      <c r="G5" s="139"/>
      <c r="H5" s="140"/>
      <c r="I5" s="117" t="s">
        <v>51</v>
      </c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9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</row>
    <row r="6" spans="1:104" s="42" customFormat="1" ht="48.75" customHeight="1" x14ac:dyDescent="0.25">
      <c r="A6" s="137"/>
      <c r="B6" s="92"/>
      <c r="C6" s="141"/>
      <c r="D6" s="142"/>
      <c r="E6" s="142"/>
      <c r="F6" s="142"/>
      <c r="G6" s="142"/>
      <c r="H6" s="143"/>
      <c r="I6" s="117" t="s">
        <v>52</v>
      </c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9"/>
      <c r="BC6" s="120" t="s">
        <v>53</v>
      </c>
      <c r="BD6" s="121"/>
      <c r="BE6" s="121"/>
      <c r="BF6" s="121"/>
      <c r="BG6" s="121"/>
      <c r="BH6" s="121"/>
      <c r="BI6" s="122" t="s">
        <v>54</v>
      </c>
      <c r="BJ6" s="122"/>
      <c r="BK6" s="122"/>
      <c r="BL6" s="122"/>
      <c r="BM6" s="122"/>
      <c r="BN6" s="122"/>
    </row>
    <row r="7" spans="1:104" s="42" customFormat="1" ht="27.75" customHeight="1" x14ac:dyDescent="0.25">
      <c r="A7" s="137"/>
      <c r="B7" s="92"/>
      <c r="C7" s="141"/>
      <c r="D7" s="142"/>
      <c r="E7" s="142"/>
      <c r="F7" s="142"/>
      <c r="G7" s="142"/>
      <c r="H7" s="143"/>
      <c r="I7" s="123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5"/>
      <c r="BC7" s="126"/>
      <c r="BD7" s="127"/>
      <c r="BE7" s="127"/>
      <c r="BF7" s="127"/>
      <c r="BG7" s="111" t="s">
        <v>55</v>
      </c>
      <c r="BH7" s="111"/>
      <c r="BI7" s="111" t="s">
        <v>56</v>
      </c>
      <c r="BJ7" s="111"/>
      <c r="BK7" s="111" t="s">
        <v>57</v>
      </c>
      <c r="BL7" s="111"/>
      <c r="BM7" s="111"/>
      <c r="BN7" s="111"/>
    </row>
    <row r="8" spans="1:104" s="42" customFormat="1" ht="40.5" customHeight="1" x14ac:dyDescent="0.25">
      <c r="A8" s="137"/>
      <c r="B8" s="92"/>
      <c r="C8" s="141"/>
      <c r="D8" s="142"/>
      <c r="E8" s="142"/>
      <c r="F8" s="142"/>
      <c r="G8" s="142"/>
      <c r="H8" s="143"/>
      <c r="I8" s="123" t="s">
        <v>58</v>
      </c>
      <c r="J8" s="124"/>
      <c r="K8" s="56"/>
      <c r="L8" s="56"/>
      <c r="M8" s="144" t="s">
        <v>59</v>
      </c>
      <c r="N8" s="145"/>
      <c r="O8" s="148" t="s">
        <v>60</v>
      </c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50"/>
      <c r="AE8" s="144" t="s">
        <v>61</v>
      </c>
      <c r="AF8" s="145"/>
      <c r="AG8" s="144" t="s">
        <v>62</v>
      </c>
      <c r="AH8" s="145"/>
      <c r="AI8" s="71" t="s">
        <v>17</v>
      </c>
      <c r="AJ8" s="72"/>
      <c r="AK8" s="115" t="s">
        <v>63</v>
      </c>
      <c r="AL8" s="69"/>
      <c r="AM8" s="71" t="s">
        <v>17</v>
      </c>
      <c r="AN8" s="72"/>
      <c r="AO8" s="69" t="s">
        <v>64</v>
      </c>
      <c r="AP8" s="69"/>
      <c r="AQ8" s="71" t="s">
        <v>65</v>
      </c>
      <c r="AR8" s="128"/>
      <c r="AS8" s="128"/>
      <c r="AT8" s="128"/>
      <c r="AU8" s="128"/>
      <c r="AV8" s="72"/>
      <c r="AW8" s="71" t="s">
        <v>66</v>
      </c>
      <c r="AX8" s="128"/>
      <c r="AY8" s="128"/>
      <c r="AZ8" s="128"/>
      <c r="BA8" s="128"/>
      <c r="BB8" s="72"/>
      <c r="BC8" s="129" t="s">
        <v>67</v>
      </c>
      <c r="BD8" s="130"/>
      <c r="BE8" s="129" t="s">
        <v>68</v>
      </c>
      <c r="BF8" s="130"/>
      <c r="BG8" s="111"/>
      <c r="BH8" s="111"/>
      <c r="BI8" s="111"/>
      <c r="BJ8" s="111"/>
      <c r="BK8" s="111"/>
      <c r="BL8" s="111"/>
      <c r="BM8" s="111"/>
      <c r="BN8" s="111"/>
    </row>
    <row r="9" spans="1:104" s="36" customFormat="1" ht="111.75" customHeight="1" x14ac:dyDescent="0.25">
      <c r="A9" s="137"/>
      <c r="B9" s="92"/>
      <c r="C9" s="108" t="s">
        <v>69</v>
      </c>
      <c r="D9" s="108"/>
      <c r="E9" s="151" t="s">
        <v>44</v>
      </c>
      <c r="F9" s="151"/>
      <c r="G9" s="152" t="s">
        <v>45</v>
      </c>
      <c r="H9" s="152"/>
      <c r="I9" s="133" t="s">
        <v>70</v>
      </c>
      <c r="J9" s="133"/>
      <c r="K9" s="73" t="s">
        <v>86</v>
      </c>
      <c r="L9" s="74"/>
      <c r="M9" s="146"/>
      <c r="N9" s="147"/>
      <c r="O9" s="73" t="s">
        <v>71</v>
      </c>
      <c r="P9" s="74"/>
      <c r="Q9" s="73" t="s">
        <v>72</v>
      </c>
      <c r="R9" s="74"/>
      <c r="S9" s="73" t="s">
        <v>73</v>
      </c>
      <c r="T9" s="74"/>
      <c r="U9" s="73" t="s">
        <v>74</v>
      </c>
      <c r="V9" s="74"/>
      <c r="W9" s="73" t="s">
        <v>75</v>
      </c>
      <c r="X9" s="74"/>
      <c r="Y9" s="113" t="s">
        <v>76</v>
      </c>
      <c r="Z9" s="114"/>
      <c r="AA9" s="73" t="s">
        <v>77</v>
      </c>
      <c r="AB9" s="74"/>
      <c r="AC9" s="73" t="s">
        <v>78</v>
      </c>
      <c r="AD9" s="74"/>
      <c r="AE9" s="146"/>
      <c r="AF9" s="147"/>
      <c r="AG9" s="146"/>
      <c r="AH9" s="147"/>
      <c r="AI9" s="73" t="s">
        <v>79</v>
      </c>
      <c r="AJ9" s="74"/>
      <c r="AK9" s="69"/>
      <c r="AL9" s="69"/>
      <c r="AM9" s="73" t="s">
        <v>80</v>
      </c>
      <c r="AN9" s="74"/>
      <c r="AO9" s="69"/>
      <c r="AP9" s="69"/>
      <c r="AQ9" s="108" t="s">
        <v>69</v>
      </c>
      <c r="AR9" s="108"/>
      <c r="AS9" s="108" t="s">
        <v>44</v>
      </c>
      <c r="AT9" s="108"/>
      <c r="AU9" s="108" t="s">
        <v>45</v>
      </c>
      <c r="AV9" s="108"/>
      <c r="AW9" s="108" t="s">
        <v>81</v>
      </c>
      <c r="AX9" s="108"/>
      <c r="AY9" s="109" t="s">
        <v>82</v>
      </c>
      <c r="AZ9" s="110"/>
      <c r="BA9" s="108" t="s">
        <v>83</v>
      </c>
      <c r="BB9" s="108"/>
      <c r="BC9" s="131"/>
      <c r="BD9" s="132"/>
      <c r="BE9" s="131"/>
      <c r="BF9" s="132"/>
      <c r="BG9" s="111"/>
      <c r="BH9" s="111"/>
      <c r="BI9" s="111"/>
      <c r="BJ9" s="111"/>
      <c r="BK9" s="111" t="s">
        <v>84</v>
      </c>
      <c r="BL9" s="111"/>
      <c r="BM9" s="111" t="s">
        <v>85</v>
      </c>
      <c r="BN9" s="111"/>
    </row>
    <row r="10" spans="1:104" s="47" customFormat="1" ht="30.75" customHeight="1" x14ac:dyDescent="0.2">
      <c r="A10" s="137"/>
      <c r="B10" s="92"/>
      <c r="C10" s="43" t="s">
        <v>47</v>
      </c>
      <c r="D10" s="44" t="s">
        <v>48</v>
      </c>
      <c r="E10" s="43" t="s">
        <v>47</v>
      </c>
      <c r="F10" s="44" t="s">
        <v>48</v>
      </c>
      <c r="G10" s="43" t="s">
        <v>47</v>
      </c>
      <c r="H10" s="44" t="s">
        <v>48</v>
      </c>
      <c r="I10" s="43" t="s">
        <v>47</v>
      </c>
      <c r="J10" s="44" t="s">
        <v>48</v>
      </c>
      <c r="K10" s="43" t="s">
        <v>47</v>
      </c>
      <c r="L10" s="44" t="s">
        <v>48</v>
      </c>
      <c r="M10" s="43" t="s">
        <v>47</v>
      </c>
      <c r="N10" s="44" t="s">
        <v>48</v>
      </c>
      <c r="O10" s="43" t="s">
        <v>47</v>
      </c>
      <c r="P10" s="44" t="s">
        <v>48</v>
      </c>
      <c r="Q10" s="43" t="s">
        <v>47</v>
      </c>
      <c r="R10" s="44" t="s">
        <v>48</v>
      </c>
      <c r="S10" s="43" t="s">
        <v>47</v>
      </c>
      <c r="T10" s="44" t="s">
        <v>48</v>
      </c>
      <c r="U10" s="43" t="s">
        <v>47</v>
      </c>
      <c r="V10" s="44" t="s">
        <v>48</v>
      </c>
      <c r="W10" s="43" t="s">
        <v>47</v>
      </c>
      <c r="X10" s="44" t="s">
        <v>48</v>
      </c>
      <c r="Y10" s="43" t="s">
        <v>47</v>
      </c>
      <c r="Z10" s="44" t="s">
        <v>48</v>
      </c>
      <c r="AA10" s="43" t="s">
        <v>47</v>
      </c>
      <c r="AB10" s="44" t="s">
        <v>48</v>
      </c>
      <c r="AC10" s="43" t="s">
        <v>47</v>
      </c>
      <c r="AD10" s="44" t="s">
        <v>48</v>
      </c>
      <c r="AE10" s="43" t="s">
        <v>47</v>
      </c>
      <c r="AF10" s="44" t="s">
        <v>48</v>
      </c>
      <c r="AG10" s="43" t="s">
        <v>47</v>
      </c>
      <c r="AH10" s="44" t="s">
        <v>48</v>
      </c>
      <c r="AI10" s="43" t="s">
        <v>47</v>
      </c>
      <c r="AJ10" s="44" t="s">
        <v>48</v>
      </c>
      <c r="AK10" s="43" t="s">
        <v>47</v>
      </c>
      <c r="AL10" s="44" t="s">
        <v>48</v>
      </c>
      <c r="AM10" s="43" t="s">
        <v>47</v>
      </c>
      <c r="AN10" s="44" t="s">
        <v>48</v>
      </c>
      <c r="AO10" s="43" t="s">
        <v>47</v>
      </c>
      <c r="AP10" s="44" t="s">
        <v>48</v>
      </c>
      <c r="AQ10" s="43" t="s">
        <v>47</v>
      </c>
      <c r="AR10" s="44" t="s">
        <v>48</v>
      </c>
      <c r="AS10" s="43" t="s">
        <v>47</v>
      </c>
      <c r="AT10" s="44" t="s">
        <v>48</v>
      </c>
      <c r="AU10" s="43" t="s">
        <v>47</v>
      </c>
      <c r="AV10" s="44" t="s">
        <v>48</v>
      </c>
      <c r="AW10" s="43" t="s">
        <v>47</v>
      </c>
      <c r="AX10" s="44" t="s">
        <v>48</v>
      </c>
      <c r="AY10" s="43" t="s">
        <v>47</v>
      </c>
      <c r="AZ10" s="44" t="s">
        <v>48</v>
      </c>
      <c r="BA10" s="43" t="s">
        <v>47</v>
      </c>
      <c r="BB10" s="44" t="s">
        <v>48</v>
      </c>
      <c r="BC10" s="43" t="s">
        <v>47</v>
      </c>
      <c r="BD10" s="44" t="s">
        <v>48</v>
      </c>
      <c r="BE10" s="43" t="s">
        <v>47</v>
      </c>
      <c r="BF10" s="44" t="s">
        <v>48</v>
      </c>
      <c r="BG10" s="43" t="s">
        <v>47</v>
      </c>
      <c r="BH10" s="44" t="s">
        <v>48</v>
      </c>
      <c r="BI10" s="43" t="s">
        <v>47</v>
      </c>
      <c r="BJ10" s="44" t="s">
        <v>48</v>
      </c>
      <c r="BK10" s="43" t="s">
        <v>47</v>
      </c>
      <c r="BL10" s="44" t="s">
        <v>48</v>
      </c>
      <c r="BM10" s="43" t="s">
        <v>47</v>
      </c>
      <c r="BN10" s="44" t="s">
        <v>48</v>
      </c>
    </row>
    <row r="11" spans="1:104" s="36" customFormat="1" ht="12.75" x14ac:dyDescent="0.25">
      <c r="A11" s="68"/>
      <c r="B11" s="68">
        <v>1</v>
      </c>
      <c r="C11" s="68">
        <v>2</v>
      </c>
      <c r="D11" s="68">
        <v>3</v>
      </c>
      <c r="E11" s="68">
        <v>4</v>
      </c>
      <c r="F11" s="68">
        <v>5</v>
      </c>
      <c r="G11" s="68">
        <v>6</v>
      </c>
      <c r="H11" s="68">
        <v>7</v>
      </c>
      <c r="I11" s="68">
        <v>8</v>
      </c>
      <c r="J11" s="68">
        <v>9</v>
      </c>
      <c r="K11" s="68">
        <v>10</v>
      </c>
      <c r="L11" s="68">
        <v>11</v>
      </c>
      <c r="M11" s="68">
        <v>12</v>
      </c>
      <c r="N11" s="68">
        <v>13</v>
      </c>
      <c r="O11" s="68">
        <v>14</v>
      </c>
      <c r="P11" s="68">
        <v>15</v>
      </c>
      <c r="Q11" s="68">
        <v>16</v>
      </c>
      <c r="R11" s="68">
        <v>17</v>
      </c>
      <c r="S11" s="68">
        <v>18</v>
      </c>
      <c r="T11" s="68">
        <v>19</v>
      </c>
      <c r="U11" s="68">
        <v>20</v>
      </c>
      <c r="V11" s="68">
        <v>21</v>
      </c>
      <c r="W11" s="68">
        <v>22</v>
      </c>
      <c r="X11" s="68">
        <v>23</v>
      </c>
      <c r="Y11" s="68">
        <v>24</v>
      </c>
      <c r="Z11" s="68">
        <v>25</v>
      </c>
      <c r="AA11" s="68">
        <v>26</v>
      </c>
      <c r="AB11" s="68">
        <v>27</v>
      </c>
      <c r="AC11" s="68">
        <v>28</v>
      </c>
      <c r="AD11" s="68">
        <v>29</v>
      </c>
      <c r="AE11" s="68">
        <v>30</v>
      </c>
      <c r="AF11" s="68">
        <v>31</v>
      </c>
      <c r="AG11" s="68">
        <v>32</v>
      </c>
      <c r="AH11" s="68">
        <v>33</v>
      </c>
      <c r="AI11" s="68">
        <v>34</v>
      </c>
      <c r="AJ11" s="68">
        <v>35</v>
      </c>
      <c r="AK11" s="68">
        <v>36</v>
      </c>
      <c r="AL11" s="68">
        <v>37</v>
      </c>
      <c r="AM11" s="68">
        <v>38</v>
      </c>
      <c r="AN11" s="68">
        <v>39</v>
      </c>
      <c r="AO11" s="68">
        <v>40</v>
      </c>
      <c r="AP11" s="68">
        <v>41</v>
      </c>
      <c r="AQ11" s="68">
        <v>42</v>
      </c>
      <c r="AR11" s="68">
        <v>43</v>
      </c>
      <c r="AS11" s="68">
        <v>44</v>
      </c>
      <c r="AT11" s="68">
        <v>45</v>
      </c>
      <c r="AU11" s="68">
        <v>46</v>
      </c>
      <c r="AV11" s="68">
        <v>47</v>
      </c>
      <c r="AW11" s="68">
        <v>48</v>
      </c>
      <c r="AX11" s="68">
        <v>49</v>
      </c>
      <c r="AY11" s="68">
        <v>50</v>
      </c>
      <c r="AZ11" s="68">
        <v>51</v>
      </c>
      <c r="BA11" s="68">
        <v>52</v>
      </c>
      <c r="BB11" s="68">
        <v>53</v>
      </c>
      <c r="BC11" s="68">
        <v>54</v>
      </c>
      <c r="BD11" s="68">
        <v>55</v>
      </c>
      <c r="BE11" s="68">
        <v>56</v>
      </c>
      <c r="BF11" s="68">
        <v>57</v>
      </c>
      <c r="BG11" s="68">
        <v>58</v>
      </c>
      <c r="BH11" s="68">
        <v>59</v>
      </c>
      <c r="BI11" s="68">
        <v>60</v>
      </c>
      <c r="BJ11" s="68">
        <v>61</v>
      </c>
      <c r="BK11" s="68">
        <v>62</v>
      </c>
      <c r="BL11" s="68">
        <v>63</v>
      </c>
      <c r="BM11" s="68">
        <v>64</v>
      </c>
      <c r="BN11" s="68">
        <v>65</v>
      </c>
    </row>
    <row r="12" spans="1:104" s="8" customFormat="1" ht="26.25" customHeight="1" x14ac:dyDescent="0.25">
      <c r="A12" s="31">
        <v>1</v>
      </c>
      <c r="B12" s="48" t="s">
        <v>2</v>
      </c>
      <c r="C12" s="57">
        <f t="shared" ref="C12:D15" si="0">E12+G12-BA12</f>
        <v>2996304.5</v>
      </c>
      <c r="D12" s="57">
        <f t="shared" si="0"/>
        <v>2217936.8999999994</v>
      </c>
      <c r="E12" s="57">
        <f t="shared" ref="E12:F15" si="1">I12+K12+M12+AE12+AG12+AK12+AO12+AS12</f>
        <v>2501522.1</v>
      </c>
      <c r="F12" s="57">
        <f t="shared" si="1"/>
        <v>1751363.6999999997</v>
      </c>
      <c r="G12" s="57">
        <f t="shared" ref="G12:H15" si="2">AY12+BC12+BE12+BG12+BI12+BK12+BM12</f>
        <v>882069.6</v>
      </c>
      <c r="H12" s="57">
        <f t="shared" si="2"/>
        <v>669573.19999999984</v>
      </c>
      <c r="I12" s="57">
        <v>765532.8</v>
      </c>
      <c r="J12" s="57">
        <v>536151.5</v>
      </c>
      <c r="K12" s="57"/>
      <c r="L12" s="57"/>
      <c r="M12" s="57">
        <v>503095.5</v>
      </c>
      <c r="N12" s="57">
        <v>391752.9</v>
      </c>
      <c r="O12" s="57">
        <v>91980</v>
      </c>
      <c r="P12" s="57">
        <v>67134.600000000006</v>
      </c>
      <c r="Q12" s="57">
        <v>4000</v>
      </c>
      <c r="R12" s="57">
        <v>1724</v>
      </c>
      <c r="S12" s="57">
        <v>6000</v>
      </c>
      <c r="T12" s="57">
        <v>4493.2</v>
      </c>
      <c r="U12" s="57">
        <v>2270</v>
      </c>
      <c r="V12" s="57">
        <v>1741.8</v>
      </c>
      <c r="W12" s="57">
        <v>77499.3</v>
      </c>
      <c r="X12" s="57">
        <v>61429.3</v>
      </c>
      <c r="Y12" s="57">
        <v>60543.5</v>
      </c>
      <c r="Z12" s="57">
        <v>51074.7</v>
      </c>
      <c r="AA12" s="57">
        <v>75856.800000000003</v>
      </c>
      <c r="AB12" s="57">
        <v>72017.600000000006</v>
      </c>
      <c r="AC12" s="57">
        <v>189390.9</v>
      </c>
      <c r="AD12" s="57">
        <v>134436.9</v>
      </c>
      <c r="AE12" s="57"/>
      <c r="AF12" s="57"/>
      <c r="AG12" s="57">
        <v>775111.2</v>
      </c>
      <c r="AH12" s="57">
        <v>599862.5</v>
      </c>
      <c r="AI12" s="57">
        <v>775111.2</v>
      </c>
      <c r="AJ12" s="57">
        <v>599862.5</v>
      </c>
      <c r="AK12" s="57">
        <v>18680</v>
      </c>
      <c r="AL12" s="57">
        <v>10430.9</v>
      </c>
      <c r="AM12" s="57">
        <v>14830</v>
      </c>
      <c r="AN12" s="57">
        <v>10430.9</v>
      </c>
      <c r="AO12" s="57">
        <v>25500</v>
      </c>
      <c r="AP12" s="57">
        <v>7380</v>
      </c>
      <c r="AQ12" s="57">
        <v>26315.4</v>
      </c>
      <c r="AR12" s="57">
        <v>2785.9</v>
      </c>
      <c r="AS12" s="57">
        <v>413602.6</v>
      </c>
      <c r="AT12" s="57">
        <v>205785.9</v>
      </c>
      <c r="AU12" s="58"/>
      <c r="AV12" s="58"/>
      <c r="AW12" s="57">
        <v>400000</v>
      </c>
      <c r="AX12" s="57">
        <v>203000</v>
      </c>
      <c r="AY12" s="58"/>
      <c r="AZ12" s="58"/>
      <c r="BA12" s="59">
        <v>387287.2</v>
      </c>
      <c r="BB12" s="59">
        <v>203000</v>
      </c>
      <c r="BC12" s="57">
        <v>1007369.6</v>
      </c>
      <c r="BD12" s="57">
        <v>760995.7</v>
      </c>
      <c r="BE12" s="57">
        <v>34700</v>
      </c>
      <c r="BF12" s="57">
        <v>14552.7</v>
      </c>
      <c r="BG12" s="57"/>
      <c r="BH12" s="57"/>
      <c r="BI12" s="57">
        <v>-40000</v>
      </c>
      <c r="BJ12" s="57">
        <v>-17988.400000000001</v>
      </c>
      <c r="BK12" s="57">
        <v>-120000</v>
      </c>
      <c r="BL12" s="57">
        <v>-87986.8</v>
      </c>
      <c r="BM12" s="57">
        <v>0</v>
      </c>
      <c r="BN12" s="57"/>
    </row>
    <row r="13" spans="1:104" s="32" customFormat="1" ht="26.25" customHeight="1" x14ac:dyDescent="0.25">
      <c r="A13" s="31">
        <v>2</v>
      </c>
      <c r="B13" s="48" t="s">
        <v>4</v>
      </c>
      <c r="C13" s="57">
        <f t="shared" si="0"/>
        <v>1919296.7</v>
      </c>
      <c r="D13" s="57">
        <f t="shared" si="0"/>
        <v>812726.3</v>
      </c>
      <c r="E13" s="57">
        <f t="shared" si="1"/>
        <v>1497593.0999999999</v>
      </c>
      <c r="F13" s="57">
        <f t="shared" si="1"/>
        <v>928559.5</v>
      </c>
      <c r="G13" s="57">
        <f t="shared" si="2"/>
        <v>463343</v>
      </c>
      <c r="H13" s="57">
        <f t="shared" si="2"/>
        <v>-74193.79999999993</v>
      </c>
      <c r="I13" s="60">
        <v>325594</v>
      </c>
      <c r="J13" s="60">
        <v>193468.3</v>
      </c>
      <c r="K13" s="60"/>
      <c r="L13" s="60"/>
      <c r="M13" s="60">
        <v>218067.3</v>
      </c>
      <c r="N13" s="60">
        <v>123076.8</v>
      </c>
      <c r="O13" s="60">
        <v>64054.7</v>
      </c>
      <c r="P13" s="60">
        <v>43112.4</v>
      </c>
      <c r="Q13" s="60">
        <v>1248</v>
      </c>
      <c r="R13" s="60">
        <v>452.3</v>
      </c>
      <c r="S13" s="60">
        <v>4846</v>
      </c>
      <c r="T13" s="60">
        <v>2888</v>
      </c>
      <c r="U13" s="60">
        <v>6500</v>
      </c>
      <c r="V13" s="60">
        <v>4216.8</v>
      </c>
      <c r="W13" s="60">
        <v>60371.6</v>
      </c>
      <c r="X13" s="60">
        <v>23443</v>
      </c>
      <c r="Y13" s="60">
        <v>37271.599999999999</v>
      </c>
      <c r="Z13" s="60">
        <v>9300</v>
      </c>
      <c r="AA13" s="60">
        <v>30032</v>
      </c>
      <c r="AB13" s="60">
        <v>23318.1</v>
      </c>
      <c r="AC13" s="60">
        <v>35435</v>
      </c>
      <c r="AD13" s="60">
        <v>23113.3</v>
      </c>
      <c r="AE13" s="60"/>
      <c r="AF13" s="60"/>
      <c r="AG13" s="60">
        <v>859982.6</v>
      </c>
      <c r="AH13" s="60">
        <v>543261.6</v>
      </c>
      <c r="AI13" s="60">
        <v>859982.6</v>
      </c>
      <c r="AJ13" s="60">
        <v>543261.6</v>
      </c>
      <c r="AK13" s="60">
        <v>14709.8</v>
      </c>
      <c r="AL13" s="60">
        <v>4536.8999999999996</v>
      </c>
      <c r="AM13" s="60">
        <v>5020.8</v>
      </c>
      <c r="AN13" s="60">
        <v>2683.22</v>
      </c>
      <c r="AO13" s="60">
        <v>20000</v>
      </c>
      <c r="AP13" s="60">
        <v>12825</v>
      </c>
      <c r="AQ13" s="60">
        <v>17600</v>
      </c>
      <c r="AR13" s="60">
        <v>9751.6</v>
      </c>
      <c r="AS13" s="60">
        <v>59239.4</v>
      </c>
      <c r="AT13" s="60">
        <v>51390.9</v>
      </c>
      <c r="AU13" s="61">
        <v>0</v>
      </c>
      <c r="AV13" s="61">
        <v>0</v>
      </c>
      <c r="AW13" s="60">
        <v>41639.4</v>
      </c>
      <c r="AX13" s="60">
        <v>41639.4</v>
      </c>
      <c r="AY13" s="61"/>
      <c r="AZ13" s="61"/>
      <c r="BA13" s="37">
        <v>41639.4</v>
      </c>
      <c r="BB13" s="37">
        <v>41639.4</v>
      </c>
      <c r="BC13" s="57">
        <v>1106350.6000000001</v>
      </c>
      <c r="BD13" s="57">
        <v>385187.9</v>
      </c>
      <c r="BE13" s="60">
        <v>51353</v>
      </c>
      <c r="BF13" s="60">
        <v>22503.9</v>
      </c>
      <c r="BG13" s="60">
        <v>5639.4</v>
      </c>
      <c r="BH13" s="60">
        <v>239.4</v>
      </c>
      <c r="BI13" s="60">
        <v>-100000</v>
      </c>
      <c r="BJ13" s="57">
        <v>-16391.3</v>
      </c>
      <c r="BK13" s="60">
        <v>-600000</v>
      </c>
      <c r="BL13" s="60">
        <v>-465733.7</v>
      </c>
      <c r="BM13" s="60">
        <v>0</v>
      </c>
      <c r="BN13" s="60">
        <v>0</v>
      </c>
    </row>
    <row r="14" spans="1:104" s="32" customFormat="1" ht="26.25" customHeight="1" x14ac:dyDescent="0.25">
      <c r="A14" s="31">
        <v>3</v>
      </c>
      <c r="B14" s="48" t="s">
        <v>5</v>
      </c>
      <c r="C14" s="57">
        <f t="shared" si="0"/>
        <v>1850135.2</v>
      </c>
      <c r="D14" s="57">
        <f t="shared" si="0"/>
        <v>1037842.1999999998</v>
      </c>
      <c r="E14" s="57">
        <f t="shared" si="1"/>
        <v>1668234.5</v>
      </c>
      <c r="F14" s="57">
        <f t="shared" si="1"/>
        <v>1002672.9999999999</v>
      </c>
      <c r="G14" s="57">
        <f t="shared" si="2"/>
        <v>181900.69999999998</v>
      </c>
      <c r="H14" s="57">
        <f t="shared" si="2"/>
        <v>35169.200000000004</v>
      </c>
      <c r="I14" s="60">
        <v>388232.3</v>
      </c>
      <c r="J14" s="60">
        <v>251712.9</v>
      </c>
      <c r="K14" s="60"/>
      <c r="L14" s="60"/>
      <c r="M14" s="60">
        <v>314298.8</v>
      </c>
      <c r="N14" s="60">
        <v>154818.70000000001</v>
      </c>
      <c r="O14" s="60">
        <v>56000</v>
      </c>
      <c r="P14" s="60">
        <v>40165.300000000003</v>
      </c>
      <c r="Q14" s="60">
        <v>540</v>
      </c>
      <c r="R14" s="60">
        <v>202.3</v>
      </c>
      <c r="S14" s="60">
        <v>5309.4</v>
      </c>
      <c r="T14" s="60">
        <v>3050</v>
      </c>
      <c r="U14" s="60">
        <v>2680</v>
      </c>
      <c r="V14" s="60">
        <v>1702</v>
      </c>
      <c r="W14" s="60">
        <v>28819.9</v>
      </c>
      <c r="X14" s="60">
        <v>12098.6</v>
      </c>
      <c r="Y14" s="60">
        <v>21358.9</v>
      </c>
      <c r="Z14" s="60">
        <v>7371.3</v>
      </c>
      <c r="AA14" s="60">
        <v>130436.6</v>
      </c>
      <c r="AB14" s="60">
        <v>58611.8</v>
      </c>
      <c r="AC14" s="60">
        <v>73842.3</v>
      </c>
      <c r="AD14" s="60">
        <v>32473.5</v>
      </c>
      <c r="AE14" s="60"/>
      <c r="AF14" s="60"/>
      <c r="AG14" s="60">
        <v>742442</v>
      </c>
      <c r="AH14" s="60">
        <v>579353</v>
      </c>
      <c r="AI14" s="60">
        <v>742442</v>
      </c>
      <c r="AJ14" s="60">
        <v>579353</v>
      </c>
      <c r="AK14" s="60">
        <v>12636.4</v>
      </c>
      <c r="AL14" s="60">
        <v>10197.200000000001</v>
      </c>
      <c r="AM14" s="60">
        <v>7061.4</v>
      </c>
      <c r="AN14" s="60">
        <v>4622.2</v>
      </c>
      <c r="AO14" s="60">
        <v>8775</v>
      </c>
      <c r="AP14" s="60">
        <v>5931</v>
      </c>
      <c r="AQ14" s="60">
        <v>201850</v>
      </c>
      <c r="AR14" s="60">
        <v>660.2</v>
      </c>
      <c r="AS14" s="60">
        <v>201850</v>
      </c>
      <c r="AT14" s="60">
        <v>660.2</v>
      </c>
      <c r="AU14" s="61"/>
      <c r="AV14" s="61"/>
      <c r="AW14" s="60">
        <v>200000</v>
      </c>
      <c r="AX14" s="61"/>
      <c r="AY14" s="61"/>
      <c r="AZ14" s="61"/>
      <c r="BA14" s="61"/>
      <c r="BB14" s="61"/>
      <c r="BC14" s="57">
        <v>162863.79999999999</v>
      </c>
      <c r="BD14" s="57">
        <v>51326.400000000001</v>
      </c>
      <c r="BE14" s="60">
        <v>13936.9</v>
      </c>
      <c r="BF14" s="60">
        <v>9446</v>
      </c>
      <c r="BG14" s="60">
        <v>5100</v>
      </c>
      <c r="BH14" s="60">
        <v>1530</v>
      </c>
      <c r="BI14" s="60"/>
      <c r="BJ14" s="57">
        <v>-3086.2</v>
      </c>
      <c r="BK14" s="60"/>
      <c r="BL14" s="60">
        <v>-24047</v>
      </c>
      <c r="BM14" s="60"/>
      <c r="BN14" s="60"/>
    </row>
    <row r="15" spans="1:104" s="32" customFormat="1" ht="26.25" customHeight="1" x14ac:dyDescent="0.25">
      <c r="A15" s="31">
        <v>4</v>
      </c>
      <c r="B15" s="48" t="s">
        <v>6</v>
      </c>
      <c r="C15" s="57">
        <f t="shared" si="0"/>
        <v>2312202.4</v>
      </c>
      <c r="D15" s="57">
        <f t="shared" si="0"/>
        <v>1496516.1999999997</v>
      </c>
      <c r="E15" s="57">
        <f t="shared" si="1"/>
        <v>1817505.5999999999</v>
      </c>
      <c r="F15" s="57">
        <f t="shared" si="1"/>
        <v>1169452.5999999996</v>
      </c>
      <c r="G15" s="57">
        <f t="shared" si="2"/>
        <v>494696.79999999993</v>
      </c>
      <c r="H15" s="57">
        <f t="shared" si="2"/>
        <v>327063.59999999998</v>
      </c>
      <c r="I15" s="60">
        <v>384669.2</v>
      </c>
      <c r="J15" s="60">
        <v>280195.09999999998</v>
      </c>
      <c r="K15" s="60"/>
      <c r="L15" s="60"/>
      <c r="M15" s="60">
        <v>207520</v>
      </c>
      <c r="N15" s="60">
        <v>129806.6</v>
      </c>
      <c r="O15" s="60">
        <v>61700</v>
      </c>
      <c r="P15" s="60">
        <v>41782.5</v>
      </c>
      <c r="Q15" s="60">
        <v>14000</v>
      </c>
      <c r="R15" s="60">
        <v>10868.2</v>
      </c>
      <c r="S15" s="60">
        <v>4200</v>
      </c>
      <c r="T15" s="60">
        <v>2735.5</v>
      </c>
      <c r="U15" s="60">
        <v>31800</v>
      </c>
      <c r="V15" s="60">
        <v>19366.7</v>
      </c>
      <c r="W15" s="60">
        <v>27450</v>
      </c>
      <c r="X15" s="60">
        <v>12694.9</v>
      </c>
      <c r="Y15" s="60">
        <v>14000</v>
      </c>
      <c r="Z15" s="60">
        <v>7742.8</v>
      </c>
      <c r="AA15" s="60">
        <v>10500</v>
      </c>
      <c r="AB15" s="60">
        <v>5998.4</v>
      </c>
      <c r="AC15" s="60">
        <v>47200</v>
      </c>
      <c r="AD15" s="60">
        <v>30646.5</v>
      </c>
      <c r="AE15" s="60"/>
      <c r="AF15" s="60"/>
      <c r="AG15" s="60">
        <v>1082640</v>
      </c>
      <c r="AH15" s="60">
        <v>730294.1</v>
      </c>
      <c r="AI15" s="60">
        <v>1082640</v>
      </c>
      <c r="AJ15" s="60">
        <v>730294.1</v>
      </c>
      <c r="AK15" s="60">
        <v>5050</v>
      </c>
      <c r="AL15" s="60">
        <v>3110.4</v>
      </c>
      <c r="AM15" s="60">
        <v>0</v>
      </c>
      <c r="AN15" s="60">
        <v>0</v>
      </c>
      <c r="AO15" s="60">
        <v>21255</v>
      </c>
      <c r="AP15" s="60">
        <v>13735</v>
      </c>
      <c r="AQ15" s="60">
        <v>116371.4</v>
      </c>
      <c r="AR15" s="60">
        <v>12311.4</v>
      </c>
      <c r="AS15" s="60">
        <v>116371.4</v>
      </c>
      <c r="AT15" s="60">
        <v>12311.4</v>
      </c>
      <c r="AU15" s="61">
        <v>0</v>
      </c>
      <c r="AV15" s="61">
        <v>0</v>
      </c>
      <c r="AW15" s="60">
        <v>101771.4</v>
      </c>
      <c r="AX15" s="61">
        <v>0</v>
      </c>
      <c r="AY15" s="61"/>
      <c r="AZ15" s="61">
        <v>0</v>
      </c>
      <c r="BA15" s="61"/>
      <c r="BB15" s="61">
        <v>0</v>
      </c>
      <c r="BC15" s="57">
        <v>574525</v>
      </c>
      <c r="BD15" s="57">
        <v>405040.8</v>
      </c>
      <c r="BE15" s="60">
        <v>60447.199999999997</v>
      </c>
      <c r="BF15" s="60">
        <v>23316</v>
      </c>
      <c r="BG15" s="60">
        <v>200</v>
      </c>
      <c r="BH15" s="60">
        <v>0</v>
      </c>
      <c r="BI15" s="60">
        <v>-70000</v>
      </c>
      <c r="BJ15" s="57">
        <v>-8769.5</v>
      </c>
      <c r="BK15" s="60">
        <v>-70475.399999999994</v>
      </c>
      <c r="BL15" s="60">
        <v>-92523.7</v>
      </c>
      <c r="BM15" s="60"/>
      <c r="BN15" s="60"/>
    </row>
    <row r="16" spans="1:104" s="21" customFormat="1" ht="26.25" customHeight="1" x14ac:dyDescent="0.25">
      <c r="A16" s="112" t="s">
        <v>3</v>
      </c>
      <c r="B16" s="112"/>
      <c r="C16" s="60">
        <f t="shared" ref="C16:BN16" si="3">SUM(C12:C15)</f>
        <v>9077938.8000000007</v>
      </c>
      <c r="D16" s="60">
        <f t="shared" si="3"/>
        <v>5565021.5999999987</v>
      </c>
      <c r="E16" s="60">
        <f t="shared" si="3"/>
        <v>7484855.2999999998</v>
      </c>
      <c r="F16" s="60">
        <f t="shared" si="3"/>
        <v>4852048.7999999989</v>
      </c>
      <c r="G16" s="60">
        <f t="shared" si="3"/>
        <v>2022010.1</v>
      </c>
      <c r="H16" s="60">
        <f t="shared" si="3"/>
        <v>957612.19999999984</v>
      </c>
      <c r="I16" s="60">
        <f t="shared" si="3"/>
        <v>1864028.3</v>
      </c>
      <c r="J16" s="60">
        <f t="shared" si="3"/>
        <v>1261527.8</v>
      </c>
      <c r="K16" s="60"/>
      <c r="L16" s="60"/>
      <c r="M16" s="60">
        <f t="shared" si="3"/>
        <v>1242981.6000000001</v>
      </c>
      <c r="N16" s="60">
        <f t="shared" si="3"/>
        <v>799455</v>
      </c>
      <c r="O16" s="60">
        <f t="shared" si="3"/>
        <v>273734.7</v>
      </c>
      <c r="P16" s="60">
        <f t="shared" si="3"/>
        <v>192194.8</v>
      </c>
      <c r="Q16" s="60">
        <f t="shared" si="3"/>
        <v>19788</v>
      </c>
      <c r="R16" s="60">
        <f t="shared" si="3"/>
        <v>13246.800000000001</v>
      </c>
      <c r="S16" s="60">
        <f t="shared" si="3"/>
        <v>20355.400000000001</v>
      </c>
      <c r="T16" s="60">
        <f t="shared" si="3"/>
        <v>13166.7</v>
      </c>
      <c r="U16" s="60">
        <f t="shared" si="3"/>
        <v>43250</v>
      </c>
      <c r="V16" s="60">
        <f t="shared" si="3"/>
        <v>27027.300000000003</v>
      </c>
      <c r="W16" s="60">
        <f t="shared" si="3"/>
        <v>194140.79999999999</v>
      </c>
      <c r="X16" s="60">
        <f t="shared" si="3"/>
        <v>109665.8</v>
      </c>
      <c r="Y16" s="60">
        <f t="shared" si="3"/>
        <v>133174</v>
      </c>
      <c r="Z16" s="60">
        <f t="shared" si="3"/>
        <v>75488.800000000003</v>
      </c>
      <c r="AA16" s="60">
        <f t="shared" si="3"/>
        <v>246825.40000000002</v>
      </c>
      <c r="AB16" s="60">
        <f t="shared" si="3"/>
        <v>159945.9</v>
      </c>
      <c r="AC16" s="60">
        <f t="shared" si="3"/>
        <v>345868.2</v>
      </c>
      <c r="AD16" s="60">
        <f t="shared" si="3"/>
        <v>220670.19999999998</v>
      </c>
      <c r="AE16" s="61">
        <f t="shared" si="3"/>
        <v>0</v>
      </c>
      <c r="AF16" s="61">
        <f t="shared" si="3"/>
        <v>0</v>
      </c>
      <c r="AG16" s="60">
        <f t="shared" si="3"/>
        <v>3460175.8</v>
      </c>
      <c r="AH16" s="60">
        <f t="shared" si="3"/>
        <v>2452771.2000000002</v>
      </c>
      <c r="AI16" s="60">
        <f t="shared" si="3"/>
        <v>3460175.8</v>
      </c>
      <c r="AJ16" s="60">
        <f t="shared" si="3"/>
        <v>2452771.2000000002</v>
      </c>
      <c r="AK16" s="60">
        <f t="shared" si="3"/>
        <v>51076.200000000004</v>
      </c>
      <c r="AL16" s="60">
        <f t="shared" si="3"/>
        <v>28275.4</v>
      </c>
      <c r="AM16" s="60">
        <f t="shared" si="3"/>
        <v>26912.199999999997</v>
      </c>
      <c r="AN16" s="60">
        <f t="shared" si="3"/>
        <v>17736.32</v>
      </c>
      <c r="AO16" s="60">
        <f t="shared" si="3"/>
        <v>75530</v>
      </c>
      <c r="AP16" s="60">
        <f t="shared" si="3"/>
        <v>39871</v>
      </c>
      <c r="AQ16" s="60">
        <f t="shared" si="3"/>
        <v>362136.8</v>
      </c>
      <c r="AR16" s="60">
        <f t="shared" si="3"/>
        <v>25509.1</v>
      </c>
      <c r="AS16" s="60">
        <f t="shared" si="3"/>
        <v>791063.4</v>
      </c>
      <c r="AT16" s="60">
        <f t="shared" si="3"/>
        <v>270148.40000000002</v>
      </c>
      <c r="AU16" s="61">
        <f t="shared" si="3"/>
        <v>0</v>
      </c>
      <c r="AV16" s="61">
        <f t="shared" si="3"/>
        <v>0</v>
      </c>
      <c r="AW16" s="60">
        <f t="shared" si="3"/>
        <v>743410.8</v>
      </c>
      <c r="AX16" s="61">
        <f t="shared" si="3"/>
        <v>244639.4</v>
      </c>
      <c r="AY16" s="61">
        <f t="shared" si="3"/>
        <v>0</v>
      </c>
      <c r="AZ16" s="61">
        <f t="shared" si="3"/>
        <v>0</v>
      </c>
      <c r="BA16" s="61">
        <f t="shared" si="3"/>
        <v>428926.60000000003</v>
      </c>
      <c r="BB16" s="61">
        <f t="shared" si="3"/>
        <v>244639.4</v>
      </c>
      <c r="BC16" s="57">
        <f t="shared" si="3"/>
        <v>2851109</v>
      </c>
      <c r="BD16" s="57">
        <f t="shared" si="3"/>
        <v>1602550.8</v>
      </c>
      <c r="BE16" s="60">
        <f t="shared" si="3"/>
        <v>160437.09999999998</v>
      </c>
      <c r="BF16" s="60">
        <f t="shared" si="3"/>
        <v>69818.600000000006</v>
      </c>
      <c r="BG16" s="60">
        <f t="shared" si="3"/>
        <v>10939.4</v>
      </c>
      <c r="BH16" s="60">
        <f t="shared" si="3"/>
        <v>1769.4</v>
      </c>
      <c r="BI16" s="60">
        <f t="shared" si="3"/>
        <v>-210000</v>
      </c>
      <c r="BJ16" s="57">
        <f t="shared" si="3"/>
        <v>-46235.399999999994</v>
      </c>
      <c r="BK16" s="60">
        <f t="shared" si="3"/>
        <v>-790475.4</v>
      </c>
      <c r="BL16" s="60">
        <f t="shared" si="3"/>
        <v>-670291.19999999995</v>
      </c>
      <c r="BM16" s="60">
        <f t="shared" si="3"/>
        <v>0</v>
      </c>
      <c r="BN16" s="60">
        <f t="shared" si="3"/>
        <v>0</v>
      </c>
    </row>
    <row r="24" spans="3:3" x14ac:dyDescent="0.3">
      <c r="C24" s="22"/>
    </row>
  </sheetData>
  <protectedRanges>
    <protectedRange sqref="B12" name="Range3_1"/>
    <protectedRange sqref="BI12:BL12 AU12 AW12:BF12" name="Range3_5"/>
    <protectedRange sqref="I12:J12 M12:AP12" name="Range2_4"/>
    <protectedRange sqref="K12:L12" name="Range2"/>
    <protectedRange sqref="B13:B15" name="Range3_1_2"/>
    <protectedRange sqref="AU14:BN14" name="Range3_3_1"/>
    <protectedRange sqref="I14:J14 M14:AP14" name="Range2_2_1"/>
    <protectedRange sqref="AQ15:BN15" name="Range3_4_1"/>
    <protectedRange sqref="I15:J15 M15:AP15" name="Range2_3_1"/>
    <protectedRange sqref="AS13:AZ13 BE13:BN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C2:R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AI8:AJ8"/>
    <mergeCell ref="AK8:AL9"/>
    <mergeCell ref="AM8:AN8"/>
    <mergeCell ref="AO8:AP9"/>
    <mergeCell ref="AS9:AT9"/>
    <mergeCell ref="AU9:AV9"/>
    <mergeCell ref="Q9:R9"/>
    <mergeCell ref="S9:T9"/>
    <mergeCell ref="U9:V9"/>
    <mergeCell ref="W9:X9"/>
    <mergeCell ref="Y9:Z9"/>
    <mergeCell ref="AA9:AB9"/>
    <mergeCell ref="A16:B16"/>
    <mergeCell ref="AC9:AD9"/>
    <mergeCell ref="AI9:AJ9"/>
    <mergeCell ref="AM9:AN9"/>
    <mergeCell ref="AQ9:AR9"/>
    <mergeCell ref="AW9:AX9"/>
    <mergeCell ref="AY9:AZ9"/>
    <mergeCell ref="BA9:BB9"/>
    <mergeCell ref="BK9:BL9"/>
    <mergeCell ref="BM9:BN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10-գործ</vt:lpstr>
      <vt:lpstr>10-տնտ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2024-10-07T08:10:07Z</dcterms:modified>
</cp:coreProperties>
</file>