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31.08.2024\"/>
    </mc:Choice>
  </mc:AlternateContent>
  <xr:revisionPtr revIDLastSave="0" documentId="13_ncr:1_{CCB90652-CE75-4B57-AB4A-08EF3B85B2A2}" xr6:coauthVersionLast="45" xr6:coauthVersionMax="45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5" l="1"/>
  <c r="CM6" i="15" l="1"/>
  <c r="DA6" i="15" s="1"/>
  <c r="DH7" i="15" l="1"/>
  <c r="DI7" i="15"/>
  <c r="DJ7" i="15"/>
  <c r="DH8" i="15"/>
  <c r="DI8" i="15"/>
  <c r="DJ8" i="15"/>
  <c r="DH9" i="15"/>
  <c r="DI9" i="15"/>
  <c r="DJ9" i="15"/>
  <c r="DH10" i="15"/>
  <c r="DI10" i="15"/>
  <c r="DJ10" i="15"/>
  <c r="DH11" i="15"/>
  <c r="DI11" i="15"/>
  <c r="DJ11" i="15"/>
  <c r="DH12" i="15"/>
  <c r="DI12" i="15"/>
  <c r="DJ12" i="15"/>
  <c r="DH13" i="15"/>
  <c r="DI13" i="15"/>
  <c r="DJ13" i="15"/>
  <c r="DH14" i="15"/>
  <c r="DI14" i="15"/>
  <c r="DJ14" i="15"/>
  <c r="DH15" i="15"/>
  <c r="DI15" i="15"/>
  <c r="DJ15" i="15"/>
  <c r="DH16" i="15"/>
  <c r="DI16" i="15"/>
  <c r="DJ16" i="15"/>
  <c r="DH17" i="15"/>
  <c r="DI17" i="15"/>
  <c r="DJ17" i="15"/>
  <c r="DT18" i="15" l="1"/>
  <c r="DU18" i="15"/>
  <c r="DS18" i="15"/>
  <c r="DE18" i="15" l="1"/>
  <c r="DE20" i="15" s="1"/>
  <c r="DF18" i="15"/>
  <c r="DF20" i="15" s="1"/>
  <c r="AJ7" i="15" l="1"/>
  <c r="AG8" i="15"/>
  <c r="AH8" i="15"/>
  <c r="AG9" i="15"/>
  <c r="AH9" i="15"/>
  <c r="AG10" i="15"/>
  <c r="AH10" i="15"/>
  <c r="AG11" i="15"/>
  <c r="AH11" i="15"/>
  <c r="AG12" i="15"/>
  <c r="AH12" i="15"/>
  <c r="AG13" i="15"/>
  <c r="AH13" i="15"/>
  <c r="AG14" i="15"/>
  <c r="AH14" i="15"/>
  <c r="AG15" i="15"/>
  <c r="AH15" i="15"/>
  <c r="AG16" i="15"/>
  <c r="AH16" i="15"/>
  <c r="AG17" i="15"/>
  <c r="AH17" i="15"/>
  <c r="AH7" i="15"/>
  <c r="AM8" i="15"/>
  <c r="AN8" i="15"/>
  <c r="AO8" i="15"/>
  <c r="AM9" i="15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N14" i="15"/>
  <c r="AO14" i="15"/>
  <c r="AM15" i="15"/>
  <c r="AN15" i="15"/>
  <c r="AO15" i="15"/>
  <c r="AM16" i="15"/>
  <c r="AN16" i="15"/>
  <c r="AO16" i="15"/>
  <c r="AM17" i="15"/>
  <c r="AN17" i="15"/>
  <c r="AO17" i="15"/>
  <c r="AN7" i="15"/>
  <c r="AO7" i="15"/>
  <c r="AM7" i="15"/>
  <c r="AF8" i="15"/>
  <c r="AF9" i="15"/>
  <c r="AF10" i="15"/>
  <c r="AF11" i="15"/>
  <c r="AF12" i="15"/>
  <c r="AF13" i="15"/>
  <c r="AF14" i="15"/>
  <c r="AF15" i="15"/>
  <c r="AF16" i="15"/>
  <c r="AF17" i="15"/>
  <c r="AG7" i="15"/>
  <c r="AF7" i="15"/>
  <c r="BH18" i="15"/>
  <c r="BI18" i="15"/>
  <c r="AE5" i="15"/>
  <c r="AS5" i="15" s="1"/>
  <c r="BG5" i="15" s="1"/>
  <c r="BU5" i="15" s="1"/>
  <c r="CI5" i="15" s="1"/>
  <c r="CW5" i="15" s="1"/>
  <c r="DK5" i="15" s="1"/>
  <c r="ED5" i="15" s="1"/>
  <c r="AD5" i="15"/>
  <c r="AR5" i="15" s="1"/>
  <c r="BF5" i="15" s="1"/>
  <c r="BT5" i="15" s="1"/>
  <c r="CH5" i="15" s="1"/>
  <c r="CV5" i="15" s="1"/>
  <c r="DJ5" i="15" s="1"/>
  <c r="EC5" i="15" s="1"/>
  <c r="Y5" i="15"/>
  <c r="AM5" i="15" s="1"/>
  <c r="BA5" i="15" s="1"/>
  <c r="BO5" i="15" s="1"/>
  <c r="CC5" i="15" s="1"/>
  <c r="CQ5" i="15" s="1"/>
  <c r="DE5" i="15" s="1"/>
  <c r="DS5" i="15" s="1"/>
  <c r="R5" i="15"/>
  <c r="AF5" i="15" s="1"/>
  <c r="AT5" i="15" s="1"/>
  <c r="BH5" i="15" s="1"/>
  <c r="BV5" i="15" s="1"/>
  <c r="CJ5" i="15" s="1"/>
  <c r="CX5" i="15" s="1"/>
  <c r="DL5" i="15" s="1"/>
  <c r="DX18" i="15"/>
  <c r="DY18" i="15"/>
  <c r="DZ18" i="15"/>
  <c r="P7" i="15" l="1"/>
  <c r="AD12" i="15" l="1"/>
  <c r="AE13" i="15" l="1"/>
  <c r="AD13" i="15"/>
  <c r="DK17" i="15" l="1"/>
  <c r="O17" i="15"/>
  <c r="P9" i="15"/>
  <c r="AE15" i="15" l="1"/>
  <c r="AE11" i="15" l="1"/>
  <c r="ED11" i="15"/>
  <c r="BU15" i="15" l="1"/>
  <c r="ED13" i="15" l="1"/>
  <c r="P13" i="15"/>
  <c r="BG15" i="15"/>
  <c r="O15" i="15"/>
  <c r="AE8" i="15" l="1"/>
  <c r="AE12" i="15" l="1"/>
  <c r="BT12" i="15"/>
  <c r="O16" i="15" l="1"/>
  <c r="O14" i="15"/>
  <c r="O13" i="15"/>
  <c r="O12" i="15"/>
  <c r="O11" i="15"/>
  <c r="O8" i="15"/>
  <c r="AD17" i="15" l="1"/>
  <c r="AD11" i="15" l="1"/>
  <c r="AJ14" i="15" l="1"/>
  <c r="CB7" i="15" l="1"/>
  <c r="CA7" i="15"/>
  <c r="AZ7" i="15" l="1"/>
  <c r="AY7" i="15"/>
  <c r="AC7" i="15"/>
  <c r="AB7" i="15"/>
  <c r="X7" i="15"/>
  <c r="U7" i="15"/>
  <c r="W7" i="15"/>
  <c r="N7" i="15"/>
  <c r="M7" i="15"/>
  <c r="I7" i="15"/>
  <c r="EB7" i="15" l="1"/>
  <c r="EA7" i="15"/>
  <c r="DR7" i="15"/>
  <c r="DQ7" i="15"/>
  <c r="DD7" i="15"/>
  <c r="DC7" i="15"/>
  <c r="CG7" i="15"/>
  <c r="CF7" i="15"/>
  <c r="BN7" i="15"/>
  <c r="BM7" i="15"/>
  <c r="BG7" i="15"/>
  <c r="BE7" i="15"/>
  <c r="BD7" i="15"/>
  <c r="AW7" i="15"/>
  <c r="Y6" i="15"/>
  <c r="AM6" i="15" s="1"/>
  <c r="BA6" i="15" s="1"/>
  <c r="BO6" i="15" s="1"/>
  <c r="CC6" i="15" s="1"/>
  <c r="CQ6" i="15" s="1"/>
  <c r="DE6" i="15" s="1"/>
  <c r="DS6" i="15" s="1"/>
  <c r="I8" i="15"/>
  <c r="I9" i="15"/>
  <c r="I10" i="15"/>
  <c r="I11" i="15"/>
  <c r="I12" i="15"/>
  <c r="I13" i="15"/>
  <c r="I14" i="15"/>
  <c r="I15" i="15"/>
  <c r="I16" i="15"/>
  <c r="I17" i="15"/>
  <c r="F7" i="15"/>
  <c r="M6" i="15"/>
  <c r="W6" i="15" s="1"/>
  <c r="AB6" i="15" s="1"/>
  <c r="AK6" i="15" s="1"/>
  <c r="AP6" i="15" s="1"/>
  <c r="AY6" i="15" s="1"/>
  <c r="BD6" i="15" s="1"/>
  <c r="BM6" i="15" s="1"/>
  <c r="BR6" i="15" s="1"/>
  <c r="CF6" i="15" s="1"/>
  <c r="N6" i="15"/>
  <c r="X6" i="15" s="1"/>
  <c r="AC6" i="15" s="1"/>
  <c r="AL6" i="15" s="1"/>
  <c r="AQ6" i="15" s="1"/>
  <c r="AZ6" i="15" s="1"/>
  <c r="BE6" i="15" s="1"/>
  <c r="BN6" i="15" s="1"/>
  <c r="BS6" i="15" s="1"/>
  <c r="CG6" i="15" s="1"/>
  <c r="X13" i="15"/>
  <c r="W13" i="15"/>
  <c r="AC8" i="15"/>
  <c r="AC9" i="15"/>
  <c r="AC10" i="15"/>
  <c r="AC11" i="15"/>
  <c r="AC12" i="15"/>
  <c r="AC13" i="15"/>
  <c r="AC14" i="15"/>
  <c r="AC15" i="15"/>
  <c r="AC16" i="15"/>
  <c r="AC17" i="15"/>
  <c r="AB8" i="15"/>
  <c r="AB9" i="15"/>
  <c r="AB10" i="15"/>
  <c r="AB11" i="15"/>
  <c r="AB12" i="15"/>
  <c r="AB13" i="15"/>
  <c r="AB14" i="15"/>
  <c r="AB15" i="15"/>
  <c r="AB16" i="15"/>
  <c r="AB17" i="15"/>
  <c r="K6" i="15"/>
  <c r="T6" i="15" s="1"/>
  <c r="Z6" i="15" s="1"/>
  <c r="AH6" i="15" s="1"/>
  <c r="AN6" i="15" s="1"/>
  <c r="AV6" i="15" s="1"/>
  <c r="BB6" i="15" s="1"/>
  <c r="BJ6" i="15" s="1"/>
  <c r="BP6" i="15" s="1"/>
  <c r="L6" i="15"/>
  <c r="V6" i="15" s="1"/>
  <c r="AA6" i="15" s="1"/>
  <c r="AJ6" i="15" s="1"/>
  <c r="AO6" i="15" s="1"/>
  <c r="AX6" i="15" s="1"/>
  <c r="BC6" i="15" s="1"/>
  <c r="BL6" i="15" s="1"/>
  <c r="BQ6" i="15" s="1"/>
  <c r="CE6" i="15" s="1"/>
  <c r="CD6" i="15" l="1"/>
  <c r="CL6" i="15" s="1"/>
  <c r="BX6" i="15"/>
  <c r="CB6" i="15"/>
  <c r="CP6" i="15"/>
  <c r="CU6" i="15" s="1"/>
  <c r="DD6" i="15" s="1"/>
  <c r="DI6" i="15" s="1"/>
  <c r="CA6" i="15"/>
  <c r="CO6" i="15"/>
  <c r="CT6" i="15" s="1"/>
  <c r="DC6" i="15" s="1"/>
  <c r="DH6" i="15" s="1"/>
  <c r="BZ6" i="15"/>
  <c r="CN6" i="15"/>
  <c r="CS6" i="15" s="1"/>
  <c r="DB6" i="15" s="1"/>
  <c r="DG6" i="15" s="1"/>
  <c r="DY20" i="15"/>
  <c r="DX20" i="15"/>
  <c r="DP18" i="15"/>
  <c r="DP20" i="15" s="1"/>
  <c r="DN18" i="15"/>
  <c r="DM18" i="15"/>
  <c r="DM20" i="15" s="1"/>
  <c r="DL18" i="15"/>
  <c r="DL20" i="15" s="1"/>
  <c r="DG18" i="15"/>
  <c r="DG20" i="15" s="1"/>
  <c r="DB18" i="15"/>
  <c r="DB20" i="15" s="1"/>
  <c r="CZ18" i="15"/>
  <c r="CZ20" i="15" s="1"/>
  <c r="CY18" i="15"/>
  <c r="CY20" i="15" s="1"/>
  <c r="CX18" i="15"/>
  <c r="CS18" i="15"/>
  <c r="CR18" i="15"/>
  <c r="CR20" i="15" s="1"/>
  <c r="CQ18" i="15"/>
  <c r="CQ20" i="15" s="1"/>
  <c r="CM17" i="15"/>
  <c r="CN18" i="15"/>
  <c r="CN20" i="15" s="1"/>
  <c r="CL18" i="15"/>
  <c r="CL20" i="15" s="1"/>
  <c r="CK18" i="15"/>
  <c r="CK20" i="15" s="1"/>
  <c r="CJ18" i="15"/>
  <c r="CJ20" i="15" s="1"/>
  <c r="CG17" i="15"/>
  <c r="CH17" i="15"/>
  <c r="CI17" i="15"/>
  <c r="CE18" i="15"/>
  <c r="CE20" i="15" s="1"/>
  <c r="CD18" i="15"/>
  <c r="CD20" i="15" s="1"/>
  <c r="CC18" i="15"/>
  <c r="CC20" i="15" s="1"/>
  <c r="BZ18" i="15"/>
  <c r="BZ20" i="15" s="1"/>
  <c r="BW18" i="15"/>
  <c r="BW20" i="15" s="1"/>
  <c r="BX18" i="15"/>
  <c r="BV18" i="15"/>
  <c r="BV20" i="15" s="1"/>
  <c r="BQ18" i="15"/>
  <c r="BP18" i="15"/>
  <c r="BP20" i="15" s="1"/>
  <c r="BO18" i="15"/>
  <c r="BO20" i="15" s="1"/>
  <c r="BL18" i="15"/>
  <c r="BL20" i="15" s="1"/>
  <c r="BJ18" i="15"/>
  <c r="BJ20" i="15" s="1"/>
  <c r="BI20" i="15"/>
  <c r="BH20" i="15"/>
  <c r="BG17" i="15"/>
  <c r="BB18" i="15"/>
  <c r="BC18" i="15"/>
  <c r="BA18" i="15"/>
  <c r="AX18" i="15"/>
  <c r="AX20" i="15" s="1"/>
  <c r="AW17" i="15"/>
  <c r="AU18" i="15"/>
  <c r="AU20" i="15" s="1"/>
  <c r="AV18" i="15"/>
  <c r="AV20" i="15" s="1"/>
  <c r="AT18" i="15"/>
  <c r="AT20" i="15" s="1"/>
  <c r="AJ17" i="15"/>
  <c r="AD16" i="15"/>
  <c r="Z18" i="15"/>
  <c r="Z20" i="15" s="1"/>
  <c r="AA18" i="15"/>
  <c r="AA20" i="15" s="1"/>
  <c r="Y18" i="15"/>
  <c r="Y20" i="15" s="1"/>
  <c r="X17" i="15"/>
  <c r="W17" i="15"/>
  <c r="V18" i="15"/>
  <c r="R18" i="15"/>
  <c r="R20" i="15" s="1"/>
  <c r="T18" i="15"/>
  <c r="T20" i="15" s="1"/>
  <c r="S18" i="15"/>
  <c r="Q18" i="15"/>
  <c r="Q20" i="15" s="1"/>
  <c r="K18" i="15"/>
  <c r="L18" i="15"/>
  <c r="L20" i="15" s="1"/>
  <c r="J18" i="15"/>
  <c r="E18" i="15"/>
  <c r="E20" i="15" s="1"/>
  <c r="CM7" i="15"/>
  <c r="BK17" i="15"/>
  <c r="BB20" i="15" l="1"/>
  <c r="CR6" i="15"/>
  <c r="DF6" i="15" s="1"/>
  <c r="DT6" i="15" s="1"/>
  <c r="CZ6" i="15"/>
  <c r="DN6" i="15" s="1"/>
  <c r="DA18" i="15"/>
  <c r="DQ18" i="15"/>
  <c r="CP20" i="15"/>
  <c r="BK20" i="15"/>
  <c r="DO20" i="15"/>
  <c r="AW20" i="15"/>
  <c r="V20" i="15"/>
  <c r="X20" i="15" s="1"/>
  <c r="W18" i="15"/>
  <c r="U18" i="15"/>
  <c r="AD20" i="15"/>
  <c r="AW18" i="15"/>
  <c r="BF18" i="15"/>
  <c r="BT20" i="15"/>
  <c r="DD18" i="15"/>
  <c r="BK18" i="15"/>
  <c r="CX20" i="15"/>
  <c r="DA20" i="15" s="1"/>
  <c r="DO18" i="15"/>
  <c r="S20" i="15"/>
  <c r="U20" i="15" s="1"/>
  <c r="CM20" i="15"/>
  <c r="DR20" i="15"/>
  <c r="BY18" i="15"/>
  <c r="BY20" i="15"/>
  <c r="CB20" i="15"/>
  <c r="CB18" i="15"/>
  <c r="CM18" i="15"/>
  <c r="CV20" i="15"/>
  <c r="DR18" i="15"/>
  <c r="X18" i="15"/>
  <c r="DR6" i="15"/>
  <c r="EB6" i="15" s="1"/>
  <c r="DW6" i="15"/>
  <c r="DQ6" i="15"/>
  <c r="EA6" i="15" s="1"/>
  <c r="DV6" i="15"/>
  <c r="DP6" i="15"/>
  <c r="DU6" i="15"/>
  <c r="BD18" i="15"/>
  <c r="DN20" i="15"/>
  <c r="DQ20" i="15" s="1"/>
  <c r="DC20" i="15"/>
  <c r="DC18" i="15"/>
  <c r="CW18" i="15"/>
  <c r="CO20" i="15"/>
  <c r="CP18" i="15"/>
  <c r="CO18" i="15"/>
  <c r="CA18" i="15"/>
  <c r="CI20" i="15"/>
  <c r="BX20" i="15"/>
  <c r="CA20" i="15" s="1"/>
  <c r="BN20" i="15"/>
  <c r="BM20" i="15"/>
  <c r="BM18" i="15"/>
  <c r="BN18" i="15"/>
  <c r="AY20" i="15"/>
  <c r="AZ20" i="15"/>
  <c r="AY18" i="15"/>
  <c r="AZ18" i="15"/>
  <c r="DH20" i="15"/>
  <c r="EA18" i="15"/>
  <c r="DI20" i="15"/>
  <c r="BR18" i="15"/>
  <c r="DZ20" i="15"/>
  <c r="EA20" i="15" s="1"/>
  <c r="BC20" i="15"/>
  <c r="BG20" i="15" s="1"/>
  <c r="AD18" i="15"/>
  <c r="EB18" i="15"/>
  <c r="DH18" i="15"/>
  <c r="DK20" i="15"/>
  <c r="DK18" i="15"/>
  <c r="CV18" i="15"/>
  <c r="CI18" i="15"/>
  <c r="BU18" i="15"/>
  <c r="BT18" i="15"/>
  <c r="M18" i="15"/>
  <c r="N18" i="15"/>
  <c r="DJ18" i="15"/>
  <c r="DI18" i="15"/>
  <c r="CU18" i="15"/>
  <c r="CS20" i="15"/>
  <c r="CT18" i="15"/>
  <c r="CH20" i="15"/>
  <c r="CG20" i="15"/>
  <c r="CH18" i="15"/>
  <c r="CG18" i="15"/>
  <c r="CF18" i="15"/>
  <c r="CF20" i="15"/>
  <c r="BS18" i="15"/>
  <c r="BQ20" i="15"/>
  <c r="BA20" i="15"/>
  <c r="BF20" i="15" s="1"/>
  <c r="BE18" i="15"/>
  <c r="BG18" i="15"/>
  <c r="AB20" i="15"/>
  <c r="AC20" i="15"/>
  <c r="AB18" i="15"/>
  <c r="AC18" i="15"/>
  <c r="K20" i="15"/>
  <c r="M20" i="15" s="1"/>
  <c r="J20" i="15"/>
  <c r="DD20" i="15" l="1"/>
  <c r="W20" i="15"/>
  <c r="DJ20" i="15"/>
  <c r="EB20" i="15"/>
  <c r="BE20" i="15"/>
  <c r="BD20" i="15"/>
  <c r="CW20" i="15"/>
  <c r="CU20" i="15"/>
  <c r="CT20" i="15"/>
  <c r="BU20" i="15"/>
  <c r="BS20" i="15"/>
  <c r="BR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C20" i="15"/>
  <c r="O20" i="15" s="1"/>
  <c r="G20" i="15"/>
  <c r="AO20" i="15"/>
  <c r="AO18" i="15"/>
  <c r="F20" i="15" l="1"/>
  <c r="I20" i="15"/>
  <c r="H20" i="15"/>
  <c r="AJ10" i="15" l="1"/>
  <c r="AY10" i="15"/>
  <c r="AZ10" i="15"/>
  <c r="AW10" i="15"/>
  <c r="AW9" i="15" l="1"/>
  <c r="ED15" i="15" l="1"/>
  <c r="EC15" i="15"/>
  <c r="EB15" i="15"/>
  <c r="EA15" i="15"/>
  <c r="ED14" i="15"/>
  <c r="EC14" i="15"/>
  <c r="EB14" i="15"/>
  <c r="EA14" i="15"/>
  <c r="EC13" i="15"/>
  <c r="EB13" i="15"/>
  <c r="EA13" i="15"/>
  <c r="ED12" i="15"/>
  <c r="EC12" i="15"/>
  <c r="EB12" i="15"/>
  <c r="EA12" i="15"/>
  <c r="EC11" i="15"/>
  <c r="EB11" i="15"/>
  <c r="EA11" i="15"/>
  <c r="ED10" i="15"/>
  <c r="EC10" i="15"/>
  <c r="EB10" i="15"/>
  <c r="EA10" i="15"/>
  <c r="ED9" i="15"/>
  <c r="EC9" i="15"/>
  <c r="EB9" i="15"/>
  <c r="EA9" i="15"/>
  <c r="ED8" i="15"/>
  <c r="EC8" i="15"/>
  <c r="EB8" i="15"/>
  <c r="EA8" i="15"/>
  <c r="ED7" i="15"/>
  <c r="EC7" i="15"/>
  <c r="DW15" i="15"/>
  <c r="DV15" i="15"/>
  <c r="DW14" i="15"/>
  <c r="DV14" i="15"/>
  <c r="DW13" i="15"/>
  <c r="DV13" i="15"/>
  <c r="DW12" i="15"/>
  <c r="DV12" i="15"/>
  <c r="DW11" i="15"/>
  <c r="DV11" i="15"/>
  <c r="DW10" i="15"/>
  <c r="DV10" i="15"/>
  <c r="DW9" i="15"/>
  <c r="DV9" i="15"/>
  <c r="DW8" i="15"/>
  <c r="DV8" i="15"/>
  <c r="DW7" i="15"/>
  <c r="DV7" i="15"/>
  <c r="DR15" i="15"/>
  <c r="DQ15" i="15"/>
  <c r="DR14" i="15"/>
  <c r="DQ14" i="15"/>
  <c r="DR13" i="15"/>
  <c r="DQ13" i="15"/>
  <c r="DR12" i="15"/>
  <c r="DQ12" i="15"/>
  <c r="DR11" i="15"/>
  <c r="DQ11" i="15"/>
  <c r="DR10" i="15"/>
  <c r="DQ10" i="15"/>
  <c r="DR9" i="15"/>
  <c r="DQ9" i="15"/>
  <c r="DR8" i="15"/>
  <c r="DQ8" i="15"/>
  <c r="DO15" i="15"/>
  <c r="DO14" i="15"/>
  <c r="DO13" i="15"/>
  <c r="DO12" i="15"/>
  <c r="DO11" i="15"/>
  <c r="DO10" i="15"/>
  <c r="DO9" i="15"/>
  <c r="DO8" i="15"/>
  <c r="DO7" i="15"/>
  <c r="DK15" i="15"/>
  <c r="DK14" i="15"/>
  <c r="DK13" i="15"/>
  <c r="DK12" i="15"/>
  <c r="DK11" i="15"/>
  <c r="DK10" i="15"/>
  <c r="DK9" i="15"/>
  <c r="DK8" i="15"/>
  <c r="DK7" i="15"/>
  <c r="DD15" i="15"/>
  <c r="DC15" i="15"/>
  <c r="DD14" i="15"/>
  <c r="DC14" i="15"/>
  <c r="DD13" i="15"/>
  <c r="DC13" i="15"/>
  <c r="DD12" i="15"/>
  <c r="DC12" i="15"/>
  <c r="DD11" i="15"/>
  <c r="DC11" i="15"/>
  <c r="DD10" i="15"/>
  <c r="DC10" i="15"/>
  <c r="DD9" i="15"/>
  <c r="DC9" i="15"/>
  <c r="DD8" i="15"/>
  <c r="DC8" i="15"/>
  <c r="DA15" i="15"/>
  <c r="DA14" i="15"/>
  <c r="DA13" i="15"/>
  <c r="DA12" i="15"/>
  <c r="DA11" i="15"/>
  <c r="DA10" i="15"/>
  <c r="DA9" i="15"/>
  <c r="DA8" i="15"/>
  <c r="DA7" i="15"/>
  <c r="CW15" i="15"/>
  <c r="CV15" i="15"/>
  <c r="CU15" i="15"/>
  <c r="CT15" i="15"/>
  <c r="CW14" i="15"/>
  <c r="CV14" i="15"/>
  <c r="CU14" i="15"/>
  <c r="CT14" i="15"/>
  <c r="CW13" i="15"/>
  <c r="CV13" i="15"/>
  <c r="CU13" i="15"/>
  <c r="CT13" i="15"/>
  <c r="CW12" i="15"/>
  <c r="CV12" i="15"/>
  <c r="CU12" i="15"/>
  <c r="CT12" i="15"/>
  <c r="CW11" i="15"/>
  <c r="CV11" i="15"/>
  <c r="CU11" i="15"/>
  <c r="CT11" i="15"/>
  <c r="CW10" i="15"/>
  <c r="CV10" i="15"/>
  <c r="CU10" i="15"/>
  <c r="CT10" i="15"/>
  <c r="CW9" i="15"/>
  <c r="CV9" i="15"/>
  <c r="CU9" i="15"/>
  <c r="CT9" i="15"/>
  <c r="CW8" i="15"/>
  <c r="CV8" i="15"/>
  <c r="CU8" i="15"/>
  <c r="CT8" i="15"/>
  <c r="CW7" i="15"/>
  <c r="CV7" i="15"/>
  <c r="CU7" i="15"/>
  <c r="CT7" i="15"/>
  <c r="CP15" i="15"/>
  <c r="CO15" i="15"/>
  <c r="CP14" i="15"/>
  <c r="CO14" i="15"/>
  <c r="CP13" i="15"/>
  <c r="CO13" i="15"/>
  <c r="CP12" i="15"/>
  <c r="CO12" i="15"/>
  <c r="CP11" i="15"/>
  <c r="CO11" i="15"/>
  <c r="CP10" i="15"/>
  <c r="CO10" i="15"/>
  <c r="CP9" i="15"/>
  <c r="CO9" i="15"/>
  <c r="CP7" i="15"/>
  <c r="CO7" i="15"/>
  <c r="CM15" i="15"/>
  <c r="CM14" i="15"/>
  <c r="CM13" i="15"/>
  <c r="CM12" i="15"/>
  <c r="CM11" i="15"/>
  <c r="CM10" i="15"/>
  <c r="CM9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7" i="15"/>
  <c r="CH7" i="15"/>
  <c r="CB16" i="15"/>
  <c r="CA16" i="15"/>
  <c r="CB15" i="15"/>
  <c r="CA15" i="15"/>
  <c r="CB14" i="15"/>
  <c r="CA14" i="15"/>
  <c r="CB13" i="15"/>
  <c r="CA13" i="15"/>
  <c r="CB12" i="15"/>
  <c r="CA12" i="15"/>
  <c r="CB11" i="15"/>
  <c r="CA11" i="15"/>
  <c r="CB10" i="15"/>
  <c r="CA10" i="15"/>
  <c r="CB9" i="15"/>
  <c r="CA9" i="15"/>
  <c r="BY15" i="15"/>
  <c r="BY14" i="15"/>
  <c r="BY13" i="15"/>
  <c r="BY12" i="15"/>
  <c r="BY11" i="15"/>
  <c r="BY10" i="15"/>
  <c r="BY9" i="15"/>
  <c r="BY8" i="15"/>
  <c r="BY7" i="15"/>
  <c r="BT15" i="15"/>
  <c r="BS15" i="15"/>
  <c r="BR15" i="15"/>
  <c r="BU14" i="15"/>
  <c r="BT14" i="15"/>
  <c r="BS14" i="15"/>
  <c r="BR14" i="15"/>
  <c r="BU13" i="15"/>
  <c r="BT13" i="15"/>
  <c r="BS13" i="15"/>
  <c r="BR13" i="15"/>
  <c r="BU12" i="15"/>
  <c r="BS12" i="15"/>
  <c r="BR12" i="15"/>
  <c r="BU11" i="15"/>
  <c r="BT11" i="15"/>
  <c r="BS11" i="15"/>
  <c r="BR11" i="15"/>
  <c r="BU10" i="15"/>
  <c r="BT10" i="15"/>
  <c r="BS10" i="15"/>
  <c r="BR10" i="15"/>
  <c r="BU9" i="15"/>
  <c r="BT9" i="15"/>
  <c r="BS9" i="15"/>
  <c r="BR9" i="15"/>
  <c r="BU8" i="15"/>
  <c r="BT8" i="15"/>
  <c r="BS8" i="15"/>
  <c r="BR8" i="15"/>
  <c r="BU7" i="15"/>
  <c r="BT7" i="15"/>
  <c r="BS7" i="15"/>
  <c r="BR7" i="15"/>
  <c r="BN15" i="15"/>
  <c r="BM15" i="15"/>
  <c r="BN14" i="15"/>
  <c r="BM14" i="15"/>
  <c r="BN13" i="15"/>
  <c r="BM13" i="15"/>
  <c r="BN12" i="15"/>
  <c r="BM12" i="15"/>
  <c r="BN11" i="15"/>
  <c r="BM11" i="15"/>
  <c r="BN10" i="15"/>
  <c r="BM10" i="15"/>
  <c r="BN9" i="15"/>
  <c r="BM9" i="15"/>
  <c r="BN8" i="15"/>
  <c r="BM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D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J13" i="15"/>
  <c r="AJ12" i="15"/>
  <c r="AS11" i="15"/>
  <c r="AL11" i="15"/>
  <c r="AJ9" i="15"/>
  <c r="AR7" i="15"/>
  <c r="AD8" i="15"/>
  <c r="AE16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2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1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J8" i="15"/>
  <c r="AJ16" i="15"/>
  <c r="M8" i="15"/>
  <c r="DQ16" i="15"/>
  <c r="DC16" i="15"/>
  <c r="CO16" i="15"/>
  <c r="CO8" i="15"/>
  <c r="CA8" i="15"/>
  <c r="BM16" i="15"/>
  <c r="AY16" i="15"/>
  <c r="W16" i="15"/>
  <c r="X16" i="15"/>
  <c r="H16" i="15"/>
  <c r="EC16" i="15"/>
  <c r="DW16" i="15"/>
  <c r="DO16" i="15"/>
  <c r="CV16" i="15"/>
  <c r="CU16" i="15"/>
  <c r="CH16" i="15"/>
  <c r="CH8" i="15"/>
  <c r="CG16" i="15"/>
  <c r="CG8" i="15"/>
  <c r="CB8" i="15"/>
  <c r="BY16" i="15"/>
  <c r="BT16" i="15"/>
  <c r="BS16" i="15"/>
  <c r="BN16" i="15"/>
  <c r="BF16" i="15"/>
  <c r="BE16" i="15"/>
  <c r="DV17" i="15"/>
  <c r="BR17" i="15"/>
  <c r="BM17" i="15"/>
  <c r="DV16" i="15"/>
  <c r="CT16" i="15"/>
  <c r="CF16" i="15"/>
  <c r="CF8" i="15"/>
  <c r="BR16" i="15"/>
  <c r="BD16" i="15"/>
  <c r="EA16" i="15"/>
  <c r="EB16" i="15"/>
  <c r="ED16" i="15"/>
  <c r="DR16" i="15"/>
  <c r="DK16" i="15"/>
  <c r="DD16" i="15"/>
  <c r="DA16" i="15"/>
  <c r="CW16" i="15"/>
  <c r="CP16" i="15"/>
  <c r="CM16" i="15"/>
  <c r="CI16" i="15"/>
  <c r="BU16" i="15"/>
  <c r="BG16" i="15"/>
  <c r="AZ16" i="15"/>
  <c r="F16" i="15"/>
  <c r="P8" i="15"/>
  <c r="N8" i="15"/>
  <c r="CM8" i="15"/>
  <c r="AW8" i="15"/>
  <c r="U8" i="15"/>
  <c r="F17" i="15"/>
  <c r="BT17" i="15"/>
  <c r="BD17" i="15"/>
  <c r="CI8" i="15"/>
  <c r="CP8" i="15"/>
  <c r="CB17" i="15"/>
  <c r="CT17" i="15"/>
  <c r="CF17" i="15"/>
  <c r="CW17" i="15"/>
  <c r="DW17" i="15"/>
  <c r="DQ17" i="15"/>
  <c r="CV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V23" i="21"/>
  <c r="W23" i="21"/>
  <c r="X23" i="21" s="1"/>
  <c r="Y23" i="21"/>
  <c r="Z23" i="21"/>
  <c r="AA23" i="21"/>
  <c r="AB23" i="21"/>
  <c r="CY23" i="21" s="1"/>
  <c r="AC23" i="21"/>
  <c r="CZ23" i="21" s="1"/>
  <c r="DB23" i="21" s="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Y13" i="20" s="1"/>
  <c r="X13" i="20"/>
  <c r="AB13" i="20"/>
  <c r="F14" i="20"/>
  <c r="J14" i="20"/>
  <c r="K14" i="20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 s="1"/>
  <c r="AB15" i="20"/>
  <c r="F16" i="20"/>
  <c r="J16" i="20"/>
  <c r="K16" i="20"/>
  <c r="O16" i="20"/>
  <c r="S16" i="20"/>
  <c r="Y16" i="20"/>
  <c r="AB16" i="20"/>
  <c r="F17" i="20"/>
  <c r="J17" i="20"/>
  <c r="K17" i="20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 s="1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K22" i="14" s="1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D22" i="14" s="1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A17" i="15"/>
  <c r="BN17" i="15"/>
  <c r="DA23" i="21"/>
  <c r="L17" i="20"/>
  <c r="CU17" i="15"/>
  <c r="BE17" i="15"/>
  <c r="DR17" i="15"/>
  <c r="AE17" i="15"/>
  <c r="ED17" i="15"/>
  <c r="DO17" i="15"/>
  <c r="BY17" i="15"/>
  <c r="BU17" i="15"/>
  <c r="AZ17" i="15"/>
  <c r="BF17" i="15"/>
  <c r="M17" i="15"/>
  <c r="BZ22" i="14" l="1"/>
  <c r="CA14" i="14"/>
  <c r="V18" i="20"/>
  <c r="J18" i="20"/>
  <c r="DB22" i="21"/>
  <c r="L16" i="20"/>
  <c r="AF18" i="15"/>
  <c r="AF20" i="15" s="1"/>
  <c r="AG18" i="15"/>
  <c r="CA12" i="14"/>
  <c r="L14" i="20"/>
  <c r="L10" i="20"/>
  <c r="W18" i="20"/>
  <c r="U23" i="21"/>
  <c r="DB18" i="21"/>
  <c r="DB15" i="21"/>
  <c r="AI7" i="15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18" i="15"/>
  <c r="AH20" i="15" s="1"/>
  <c r="AQ16" i="15"/>
  <c r="AR16" i="15"/>
  <c r="AS12" i="15"/>
  <c r="AR10" i="15"/>
  <c r="AM18" i="15"/>
  <c r="AQ10" i="15"/>
  <c r="AS10" i="15"/>
  <c r="AN18" i="15"/>
  <c r="AE18" i="15"/>
  <c r="AE20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B17" i="15"/>
  <c r="DD17" i="15"/>
  <c r="AQ8" i="15"/>
  <c r="AY17" i="15"/>
  <c r="EC17" i="15"/>
  <c r="AP16" i="15"/>
  <c r="DC23" i="21"/>
  <c r="N17" i="15"/>
  <c r="AK17" i="15"/>
  <c r="BS17" i="15"/>
  <c r="EA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C17" i="15"/>
  <c r="BY22" i="14"/>
  <c r="CA22" i="14" s="1"/>
  <c r="AK16" i="15"/>
  <c r="CO17" i="15"/>
  <c r="AL16" i="15"/>
  <c r="AS16" i="15"/>
  <c r="CP17" i="15"/>
  <c r="BC22" i="14"/>
  <c r="CB22" i="14" s="1"/>
  <c r="R22" i="14"/>
  <c r="CA21" i="14"/>
  <c r="CA11" i="14"/>
  <c r="L13" i="20"/>
  <c r="Y12" i="20"/>
  <c r="Y9" i="20"/>
  <c r="DB14" i="21"/>
  <c r="CA17" i="15"/>
  <c r="AK8" i="15"/>
  <c r="AI17" i="15"/>
  <c r="AP17" i="15"/>
  <c r="AM20" i="15" l="1"/>
  <c r="AP18" i="15"/>
  <c r="AI18" i="15"/>
  <c r="AG20" i="15"/>
  <c r="AI20" i="15" s="1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l="1"/>
  <c r="AK20" i="15"/>
  <c r="AL20" i="15"/>
  <c r="DS20" i="15" l="1"/>
  <c r="EC20" i="15" s="1"/>
  <c r="EC18" i="15"/>
  <c r="DU20" i="15"/>
  <c r="DW18" i="15"/>
  <c r="DV18" i="15"/>
  <c r="ED18" i="15"/>
  <c r="DT20" i="15"/>
  <c r="DW20" i="15" l="1"/>
  <c r="ED20" i="15"/>
  <c r="DV20" i="15"/>
</calcChain>
</file>

<file path=xl/sharedStrings.xml><?xml version="1.0" encoding="utf-8"?>
<sst xmlns="http://schemas.openxmlformats.org/spreadsheetml/2006/main" count="422" uniqueCount="144">
  <si>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</si>
  <si>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</si>
  <si>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</si>
  <si>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</si>
  <si>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</si>
  <si>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</si>
  <si>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</si>
  <si>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</si>
  <si>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</si>
  <si>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</si>
  <si>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</si>
  <si>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</si>
  <si>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</si>
  <si>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</si>
  <si>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</si>
  <si>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</si>
  <si>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</si>
  <si>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</si>
  <si>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</si>
  <si>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</si>
  <si>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</si>
  <si>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</si>
  <si>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</si>
  <si>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</si>
  <si>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</si>
  <si>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</si>
  <si>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</si>
  <si>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</si>
  <si>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</si>
  <si>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</si>
  <si>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</si>
  <si>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</si>
  <si>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</si>
  <si>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</si>
  <si>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</si>
  <si>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</si>
  <si>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</si>
  <si>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</si>
  <si>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</si>
  <si>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</si>
  <si>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</si>
  <si>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</si>
  <si>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</si>
  <si>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</si>
  <si>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</si>
  <si>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</si>
  <si>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</si>
  <si>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</si>
  <si>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</si>
  <si>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</si>
  <si>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</si>
  <si>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</si>
  <si>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</si>
  <si>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</si>
  <si>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</si>
  <si>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</si>
  <si>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</si>
  <si>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</si>
  <si>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</si>
  <si>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</si>
  <si>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</si>
  <si>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</si>
  <si>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</si>
  <si>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</si>
  <si>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</si>
  <si>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</si>
  <si>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</si>
  <si>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</si>
  <si>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</si>
  <si>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</si>
  <si>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</si>
  <si>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</si>
  <si>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</si>
  <si>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</si>
  <si>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</si>
  <si>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</si>
  <si>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</si>
  <si>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</si>
  <si>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</si>
  <si>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</si>
  <si>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</si>
  <si>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</si>
  <si>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</si>
  <si>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</si>
  <si>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</si>
  <si>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</si>
  <si>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</si>
  <si>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</si>
  <si>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</si>
  <si>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</si>
  <si>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</si>
  <si>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</si>
  <si>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</si>
  <si>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</si>
  <si>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</si>
  <si>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</si>
  <si>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</si>
  <si>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</si>
  <si>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</si>
  <si>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</si>
  <si>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</si>
  <si>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</si>
  <si>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</si>
  <si>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</si>
  <si>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</si>
  <si>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</si>
  <si>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</si>
  <si>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</si>
  <si>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</si>
  <si>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</si>
  <si>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</si>
  <si>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</si>
  <si>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</si>
  <si>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</si>
  <si>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</si>
  <si>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</si>
  <si>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</si>
  <si>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</si>
  <si>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</si>
  <si>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</si>
  <si>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</si>
  <si>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</si>
  <si>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</si>
  <si>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</si>
  <si>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</si>
  <si>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</si>
  <si>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</si>
  <si>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</si>
  <si>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</si>
  <si>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</si>
  <si>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</si>
  <si>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</si>
  <si>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</si>
  <si>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</si>
  <si>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</si>
  <si>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</si>
  <si>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ծրագիր             
9 ամիս</t>
  </si>
  <si>
    <t xml:space="preserve">փաստ.                         8 ամիս                                                </t>
  </si>
  <si>
    <t>կատ. %-ը
9 ամսվա պլանի նկատմամբ</t>
  </si>
  <si>
    <t>9 ամսվա կատ. %-ը
տարեկան պլանի նկատմամբ</t>
  </si>
  <si>
    <t>աղբահանության վճար  ծրագիր          9 ամիս</t>
  </si>
  <si>
    <t>աղբահանության վճար փաստ.
8 ամիս</t>
  </si>
  <si>
    <t>ՀՀ համայնքների  բյուջեների եկամուտների հավաքագրման վերաբերյալ 2023թ. և 2024թ. 8 ամիս</t>
  </si>
  <si>
    <t xml:space="preserve">ծրագիր 
տարեկան 31.08.2024թ. դրությամբ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</si>
</sst>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9"/>
      <name val="GHEA Grapalat"/>
      <family val="3"/>
    </font>
    <font>
      <b/>
      <sz val="7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13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6" fillId="15" borderId="28" xfId="0" applyNumberFormat="1" applyFont="1" applyFill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4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4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40" xfId="0" applyFont="1" applyFill="1" applyBorder="1" applyAlignment="1" applyProtection="1">
      <alignment horizontal="center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 wrapText="1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>
      <alignment horizontal="center" vertical="center"/>
    </xf>
    <xf numFmtId="165" fontId="22" fillId="0" borderId="26" xfId="0" applyNumberFormat="1" applyFont="1" applyFill="1" applyBorder="1" applyAlignment="1">
      <alignment horizontal="center" vertical="center"/>
    </xf>
    <xf numFmtId="165" fontId="43" fillId="15" borderId="3" xfId="0" applyNumberFormat="1" applyFont="1" applyFill="1" applyBorder="1" applyAlignment="1">
      <alignment horizontal="center" vertical="center"/>
    </xf>
    <xf numFmtId="165" fontId="43" fillId="15" borderId="11" xfId="0" applyNumberFormat="1" applyFont="1" applyFill="1" applyBorder="1" applyAlignment="1">
      <alignment horizontal="center" vertical="center"/>
    </xf>
    <xf numFmtId="165" fontId="43" fillId="15" borderId="27" xfId="0" applyNumberFormat="1" applyFont="1" applyFill="1" applyBorder="1" applyAlignment="1">
      <alignment horizontal="center" vertical="center"/>
    </xf>
    <xf numFmtId="165" fontId="43" fillId="0" borderId="0" xfId="0" applyNumberFormat="1" applyFont="1" applyBorder="1" applyAlignment="1">
      <alignment horizontal="center" vertical="center"/>
    </xf>
    <xf numFmtId="165" fontId="18" fillId="0" borderId="0" xfId="0" applyNumberFormat="1" applyFont="1" applyBorder="1" applyAlignment="1">
      <alignment horizontal="center" vertical="center"/>
    </xf>
    <xf numFmtId="0" fontId="18" fillId="0" borderId="0" xfId="0" applyFont="1" applyFill="1" applyBorder="1"/>
    <xf numFmtId="0" fontId="18" fillId="0" borderId="0" xfId="0" applyFont="1" applyBorder="1"/>
    <xf numFmtId="0" fontId="18" fillId="0" borderId="34" xfId="0" applyFont="1" applyBorder="1"/>
    <xf numFmtId="165" fontId="18" fillId="0" borderId="33" xfId="0" applyNumberFormat="1" applyFont="1" applyBorder="1" applyAlignment="1">
      <alignment horizontal="center" vertical="center"/>
    </xf>
    <xf numFmtId="165" fontId="43" fillId="15" borderId="29" xfId="0" applyNumberFormat="1" applyFont="1" applyFill="1" applyBorder="1" applyAlignment="1">
      <alignment horizontal="center" vertical="center"/>
    </xf>
    <xf numFmtId="165" fontId="43" fillId="15" borderId="14" xfId="0" applyNumberFormat="1" applyFont="1" applyFill="1" applyBorder="1" applyAlignment="1">
      <alignment horizontal="center" vertical="center"/>
    </xf>
    <xf numFmtId="165" fontId="43" fillId="15" borderId="28" xfId="0" applyNumberFormat="1" applyFont="1" applyFill="1" applyBorder="1" applyAlignment="1">
      <alignment horizontal="center" vertical="center"/>
    </xf>
    <xf numFmtId="165" fontId="44" fillId="15" borderId="11" xfId="0" applyNumberFormat="1" applyFont="1" applyFill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left" vertical="center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8" fillId="10" borderId="5" xfId="0" applyFont="1" applyFill="1" applyBorder="1"/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</cellXfs>
  <cellStyles count="8"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" xfId="0" builtinId="0"/>
    <cellStyle name="Обычный 2" xfId="3" xr:uid="{00000000-0005-0000-0000-000006000000}"/>
    <cellStyle name="Обычный 3" xfId="4" xr:uid="{00000000-0005-0000-0000-000007000000}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20"/>
  <sheetViews>
    <sheetView tabSelected="1" topLeftCell="A4" zoomScale="50" zoomScaleNormal="50" zoomScaleSheetLayoutView="110" workbookViewId="0">
      <pane xSplit="2" ySplit="3" topLeftCell="C7" activePane="bottomRight" state="frozen"/>
      <selection activeCell="A4" sqref="A4"/>
      <selection pane="topRight" activeCell="C4" sqref="C4"/>
      <selection pane="bottomLeft" activeCell="A7" sqref="A7"/>
      <selection pane="bottomRight" activeCell="AB16" sqref="AB16"/>
    </sheetView>
  </sheetViews>
  <sheetFormatPr defaultRowHeight="17.25" x14ac:dyDescent="0.3"/>
  <cols>
    <col min="1" max="1" width="3.875" style="136" customWidth="1"/>
    <col min="2" max="2" width="19.375" style="136" customWidth="1"/>
    <col min="3" max="4" width="13.75" style="140" customWidth="1"/>
    <col min="5" max="5" width="13" style="140" customWidth="1"/>
    <col min="6" max="6" width="7.125" style="136" customWidth="1"/>
    <col min="7" max="7" width="12.75" style="140" customWidth="1"/>
    <col min="8" max="8" width="10.5" style="136" customWidth="1"/>
    <col min="9" max="9" width="8.5" style="136" customWidth="1"/>
    <col min="10" max="11" width="14.125" style="140" customWidth="1"/>
    <col min="12" max="12" width="13.75" style="140" customWidth="1"/>
    <col min="13" max="13" width="8.25" style="140" customWidth="1"/>
    <col min="14" max="14" width="8.125" style="136" customWidth="1"/>
    <col min="15" max="15" width="7.25" style="140" customWidth="1"/>
    <col min="16" max="16" width="12.375" style="140" customWidth="1"/>
    <col min="17" max="17" width="14" style="140" customWidth="1"/>
    <col min="18" max="18" width="15" style="140" customWidth="1"/>
    <col min="19" max="20" width="13.5" style="140" customWidth="1"/>
    <col min="21" max="21" width="7.5" style="140" customWidth="1"/>
    <col min="22" max="22" width="14.25" style="139" customWidth="1"/>
    <col min="23" max="23" width="9.375" style="140" customWidth="1"/>
    <col min="24" max="24" width="9.75" style="140" customWidth="1"/>
    <col min="25" max="25" width="16" style="140" customWidth="1"/>
    <col min="26" max="26" width="16.25" style="140" customWidth="1"/>
    <col min="27" max="27" width="12.75" style="140" customWidth="1"/>
    <col min="28" max="28" width="11.25" style="140" customWidth="1"/>
    <col min="29" max="29" width="8.875" style="140" customWidth="1"/>
    <col min="30" max="30" width="9.5" style="140" customWidth="1"/>
    <col min="31" max="31" width="13.25" style="140" customWidth="1"/>
    <col min="32" max="32" width="15.75" style="139" customWidth="1"/>
    <col min="33" max="33" width="14.875" style="139" customWidth="1"/>
    <col min="34" max="34" width="13.875" style="139" customWidth="1"/>
    <col min="35" max="35" width="10.75" style="139" customWidth="1"/>
    <col min="36" max="36" width="14.625" style="139" customWidth="1"/>
    <col min="37" max="37" width="10" style="139" customWidth="1"/>
    <col min="38" max="38" width="10.375" style="139" customWidth="1"/>
    <col min="39" max="39" width="14" style="139" customWidth="1"/>
    <col min="40" max="40" width="12.625" style="139" customWidth="1"/>
    <col min="41" max="41" width="14.125" style="139" customWidth="1"/>
    <col min="42" max="42" width="10.875" style="139" customWidth="1"/>
    <col min="43" max="43" width="9.625" style="139" customWidth="1"/>
    <col min="44" max="44" width="8.25" style="139" customWidth="1"/>
    <col min="45" max="45" width="11.25" style="139" customWidth="1"/>
    <col min="46" max="46" width="14.75" style="140" customWidth="1"/>
    <col min="47" max="47" width="13.875" style="140" customWidth="1"/>
    <col min="48" max="48" width="13.75" style="140" customWidth="1"/>
    <col min="49" max="49" width="9.25" style="140" customWidth="1"/>
    <col min="50" max="50" width="13.125" style="163" customWidth="1"/>
    <col min="51" max="51" width="9.25" style="140" customWidth="1"/>
    <col min="52" max="52" width="7.75" style="140" customWidth="1"/>
    <col min="53" max="53" width="16.25" style="140" customWidth="1"/>
    <col min="54" max="54" width="15" style="140" customWidth="1"/>
    <col min="55" max="55" width="14.125" style="140" customWidth="1"/>
    <col min="56" max="56" width="12.5" style="140" customWidth="1"/>
    <col min="57" max="57" width="10.75" style="140" customWidth="1"/>
    <col min="58" max="58" width="8.125" style="140" customWidth="1"/>
    <col min="59" max="59" width="12.625" style="140" customWidth="1"/>
    <col min="60" max="60" width="13.375" style="140" customWidth="1"/>
    <col min="61" max="61" width="13.75" style="140" customWidth="1"/>
    <col min="62" max="62" width="13" style="140" customWidth="1"/>
    <col min="63" max="63" width="14.5" style="140" customWidth="1"/>
    <col min="64" max="64" width="12.625" style="163" customWidth="1"/>
    <col min="65" max="65" width="9.625" style="140" customWidth="1"/>
    <col min="66" max="66" width="9.125" style="140" customWidth="1"/>
    <col min="67" max="67" width="14.375" style="140" customWidth="1"/>
    <col min="68" max="68" width="15.125" style="140" customWidth="1"/>
    <col min="69" max="69" width="12.5" style="140" customWidth="1"/>
    <col min="70" max="70" width="11.625" style="140" customWidth="1"/>
    <col min="71" max="71" width="9.5" style="140" customWidth="1"/>
    <col min="72" max="72" width="9.625" style="140" customWidth="1"/>
    <col min="73" max="73" width="13" style="140" customWidth="1"/>
    <col min="74" max="74" width="14.75" style="140" customWidth="1"/>
    <col min="75" max="75" width="13.125" style="140" customWidth="1"/>
    <col min="76" max="76" width="12.5" style="140" customWidth="1"/>
    <col min="77" max="77" width="8.625" style="140" customWidth="1"/>
    <col min="78" max="78" width="12.125" style="140" customWidth="1"/>
    <col min="79" max="79" width="9.625" style="140" customWidth="1"/>
    <col min="80" max="80" width="8.5" style="140" customWidth="1"/>
    <col min="81" max="81" width="14.75" style="140" customWidth="1"/>
    <col min="82" max="82" width="13.625" style="140" customWidth="1"/>
    <col min="83" max="83" width="14.5" style="140" customWidth="1"/>
    <col min="84" max="84" width="14.125" style="140" customWidth="1"/>
    <col min="85" max="85" width="11.625" style="140" customWidth="1"/>
    <col min="86" max="86" width="10.625" style="140" customWidth="1"/>
    <col min="87" max="87" width="13.375" style="140" customWidth="1"/>
    <col min="88" max="88" width="15" style="140" customWidth="1"/>
    <col min="89" max="89" width="14.75" style="140" customWidth="1"/>
    <col min="90" max="90" width="13.625" style="140" customWidth="1"/>
    <col min="91" max="91" width="10.625" style="140" customWidth="1"/>
    <col min="92" max="92" width="13.25" style="140" customWidth="1"/>
    <col min="93" max="93" width="11.5" style="140" customWidth="1"/>
    <col min="94" max="94" width="10" style="140" customWidth="1"/>
    <col min="95" max="95" width="14.875" style="140" customWidth="1"/>
    <col min="96" max="96" width="13.25" style="140" customWidth="1"/>
    <col min="97" max="97" width="10.25" style="140" customWidth="1"/>
    <col min="98" max="98" width="12.875" style="140" customWidth="1"/>
    <col min="99" max="99" width="10.125" style="140" customWidth="1"/>
    <col min="100" max="100" width="10.625" style="140" customWidth="1"/>
    <col min="101" max="101" width="10.875" style="140" customWidth="1"/>
    <col min="102" max="102" width="13.875" style="140" customWidth="1"/>
    <col min="103" max="104" width="13.25" style="140" customWidth="1"/>
    <col min="105" max="105" width="9.625" style="140" customWidth="1"/>
    <col min="106" max="106" width="13.75" style="140" customWidth="1"/>
    <col min="107" max="107" width="11.25" style="140" customWidth="1"/>
    <col min="108" max="108" width="9.5" style="140" customWidth="1"/>
    <col min="109" max="109" width="14.5" style="140" customWidth="1"/>
    <col min="110" max="110" width="13.375" style="140" customWidth="1"/>
    <col min="111" max="111" width="15.25" style="140" customWidth="1"/>
    <col min="112" max="112" width="11.875" style="140" customWidth="1"/>
    <col min="113" max="113" width="10" style="140" customWidth="1"/>
    <col min="114" max="114" width="9.5" style="140" customWidth="1"/>
    <col min="115" max="115" width="11.75" style="140" customWidth="1"/>
    <col min="116" max="116" width="12" style="140" customWidth="1"/>
    <col min="117" max="117" width="12.375" style="140" customWidth="1"/>
    <col min="118" max="118" width="11.625" style="140" customWidth="1"/>
    <col min="119" max="119" width="5.875" style="140" customWidth="1"/>
    <col min="120" max="120" width="10.375" style="139" customWidth="1"/>
    <col min="121" max="121" width="6.625" style="139" customWidth="1"/>
    <col min="122" max="122" width="4.875" style="140" customWidth="1"/>
    <col min="123" max="123" width="11.125" style="140" customWidth="1"/>
    <col min="124" max="124" width="11.625" style="140" customWidth="1"/>
    <col min="125" max="125" width="10.875" style="140" customWidth="1"/>
    <col min="126" max="126" width="5.625" style="140" customWidth="1"/>
    <col min="127" max="127" width="6.125" style="140" customWidth="1"/>
    <col min="128" max="128" width="11.375" style="140" customWidth="1"/>
    <col min="129" max="129" width="11.5" style="140" customWidth="1"/>
    <col min="130" max="130" width="11.375" style="140" customWidth="1"/>
    <col min="131" max="131" width="7" style="140" customWidth="1"/>
    <col min="132" max="132" width="5.125" style="140" customWidth="1"/>
    <col min="133" max="134" width="8.125" style="140" customWidth="1"/>
    <col min="135" max="16384" width="9" style="136"/>
  </cols>
  <sheetData>
    <row r="1" spans="1:134" ht="18.75" customHeight="1" x14ac:dyDescent="0.3">
      <c r="B1" s="137"/>
      <c r="C1" s="285" t="s">
        <v>117</v>
      </c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5"/>
      <c r="S1" s="285"/>
      <c r="T1" s="285"/>
      <c r="U1" s="285"/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138"/>
      <c r="AG1" s="138"/>
      <c r="AH1" s="138"/>
      <c r="AI1" s="138"/>
      <c r="AJ1" s="138"/>
      <c r="AK1" s="138"/>
      <c r="AL1" s="138"/>
      <c r="CX1" s="140" t="s">
        <v>124</v>
      </c>
    </row>
    <row r="2" spans="1:134" s="231" customFormat="1" ht="21.75" customHeight="1" x14ac:dyDescent="0.3">
      <c r="A2" s="225"/>
      <c r="B2" s="226"/>
      <c r="C2" s="294" t="s">
        <v>142</v>
      </c>
      <c r="D2" s="294"/>
      <c r="E2" s="294"/>
      <c r="F2" s="294"/>
      <c r="G2" s="294"/>
      <c r="H2" s="294"/>
      <c r="I2" s="294"/>
      <c r="J2" s="294"/>
      <c r="K2" s="294"/>
      <c r="L2" s="294"/>
      <c r="M2" s="294"/>
      <c r="N2" s="294"/>
      <c r="O2" s="294"/>
      <c r="P2" s="294"/>
      <c r="Q2" s="294"/>
      <c r="R2" s="295"/>
      <c r="S2" s="295"/>
      <c r="T2" s="295"/>
      <c r="U2" s="295"/>
      <c r="V2" s="295"/>
      <c r="W2" s="295"/>
      <c r="X2" s="295"/>
      <c r="Y2" s="295"/>
      <c r="Z2" s="295"/>
      <c r="AA2" s="295"/>
      <c r="AB2" s="295"/>
      <c r="AC2" s="295"/>
      <c r="AD2" s="295"/>
      <c r="AE2" s="295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141"/>
      <c r="AR2" s="141"/>
      <c r="AS2" s="141"/>
      <c r="AT2" s="141"/>
      <c r="AU2" s="141"/>
      <c r="AV2" s="141"/>
      <c r="AW2" s="141"/>
      <c r="AX2" s="227"/>
      <c r="AY2" s="141"/>
      <c r="AZ2" s="141"/>
      <c r="BA2" s="141"/>
      <c r="BB2" s="141"/>
      <c r="BC2" s="228"/>
      <c r="BD2" s="228"/>
      <c r="BE2" s="228"/>
      <c r="BF2" s="228"/>
      <c r="BG2" s="228"/>
      <c r="BH2" s="228"/>
      <c r="BI2" s="228"/>
      <c r="BJ2" s="228"/>
      <c r="BK2" s="228"/>
      <c r="BL2" s="229"/>
      <c r="BM2" s="228"/>
      <c r="BN2" s="228"/>
      <c r="BO2" s="228"/>
      <c r="BP2" s="228"/>
      <c r="BQ2" s="228"/>
      <c r="BR2" s="228"/>
      <c r="BS2" s="228"/>
      <c r="BT2" s="228"/>
      <c r="BU2" s="228"/>
      <c r="BV2" s="228"/>
      <c r="BW2" s="228"/>
      <c r="BX2" s="228"/>
      <c r="BY2" s="228"/>
      <c r="BZ2" s="286"/>
      <c r="CA2" s="286"/>
      <c r="CB2" s="286"/>
      <c r="CC2" s="286"/>
      <c r="CD2" s="286"/>
      <c r="CE2" s="286"/>
      <c r="CF2" s="286"/>
      <c r="CG2" s="286"/>
      <c r="CH2" s="230"/>
      <c r="CI2" s="230"/>
      <c r="CJ2" s="230"/>
      <c r="CK2" s="230"/>
      <c r="CL2" s="230"/>
      <c r="CM2" s="230"/>
      <c r="CN2" s="286"/>
      <c r="CO2" s="286"/>
      <c r="CP2" s="286"/>
      <c r="CQ2" s="286"/>
      <c r="CR2" s="286"/>
      <c r="CS2" s="286"/>
      <c r="CT2" s="286"/>
      <c r="CU2" s="286"/>
      <c r="CV2" s="286"/>
      <c r="CW2" s="286"/>
      <c r="CX2" s="286"/>
      <c r="CY2" s="286"/>
      <c r="CZ2" s="286"/>
      <c r="DA2" s="286"/>
      <c r="DB2" s="286"/>
      <c r="DC2" s="286"/>
      <c r="DD2" s="286"/>
      <c r="DE2" s="286"/>
      <c r="DF2" s="286"/>
      <c r="DG2" s="286"/>
      <c r="DH2" s="286"/>
      <c r="DI2" s="286"/>
      <c r="DJ2" s="286"/>
      <c r="DK2" s="286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</row>
    <row r="3" spans="1:134" ht="13.5" customHeight="1" thickBot="1" x14ac:dyDescent="0.35">
      <c r="A3" s="142"/>
      <c r="B3" s="143"/>
      <c r="C3" s="172"/>
      <c r="D3" s="172"/>
      <c r="E3" s="172"/>
      <c r="F3" s="173"/>
      <c r="G3" s="172"/>
      <c r="H3" s="173"/>
      <c r="I3" s="173"/>
      <c r="J3" s="172"/>
      <c r="K3" s="172"/>
      <c r="L3" s="172"/>
      <c r="M3" s="172"/>
      <c r="N3" s="173"/>
      <c r="O3" s="300" t="s">
        <v>64</v>
      </c>
      <c r="P3" s="300"/>
      <c r="Q3" s="300"/>
      <c r="R3" s="144"/>
      <c r="S3" s="144"/>
      <c r="T3" s="144"/>
      <c r="U3" s="144"/>
      <c r="V3" s="150"/>
      <c r="W3" s="144"/>
      <c r="X3" s="144"/>
      <c r="Y3" s="144"/>
      <c r="Z3" s="144"/>
      <c r="AA3" s="144"/>
      <c r="AB3" s="144"/>
      <c r="AC3" s="144"/>
      <c r="AD3" s="300" t="s">
        <v>64</v>
      </c>
      <c r="AE3" s="300"/>
      <c r="AF3" s="145"/>
      <c r="AG3" s="145"/>
      <c r="AH3" s="145"/>
      <c r="AI3" s="145"/>
      <c r="AJ3" s="145"/>
      <c r="AK3" s="145"/>
      <c r="AL3" s="145"/>
      <c r="AM3" s="146"/>
      <c r="AN3" s="146"/>
      <c r="AO3" s="146"/>
      <c r="AP3" s="146"/>
      <c r="AQ3" s="146"/>
      <c r="AR3" s="312" t="s">
        <v>64</v>
      </c>
      <c r="AS3" s="312"/>
      <c r="AT3" s="147"/>
      <c r="AU3" s="147"/>
      <c r="AV3" s="147"/>
      <c r="AW3" s="147"/>
      <c r="AX3" s="164"/>
      <c r="AY3" s="147"/>
      <c r="AZ3" s="147"/>
      <c r="BA3" s="147"/>
      <c r="BB3" s="147"/>
      <c r="BC3" s="149"/>
      <c r="BD3" s="149"/>
      <c r="BE3" s="149"/>
      <c r="BF3" s="300" t="s">
        <v>64</v>
      </c>
      <c r="BG3" s="300"/>
      <c r="BH3" s="148"/>
      <c r="BI3" s="148"/>
      <c r="BJ3" s="148"/>
      <c r="BK3" s="148"/>
      <c r="BL3" s="165"/>
      <c r="BM3" s="148"/>
      <c r="BN3" s="148"/>
      <c r="BO3" s="148"/>
      <c r="BP3" s="148"/>
      <c r="BQ3" s="149"/>
      <c r="BR3" s="149"/>
      <c r="BS3" s="149"/>
      <c r="BT3" s="300" t="s">
        <v>64</v>
      </c>
      <c r="BU3" s="300"/>
      <c r="BV3" s="147"/>
      <c r="BW3" s="147"/>
      <c r="BX3" s="147"/>
      <c r="BY3" s="147"/>
      <c r="BZ3" s="148"/>
      <c r="CA3" s="148"/>
      <c r="CB3" s="148"/>
      <c r="CC3" s="148"/>
      <c r="CD3" s="148"/>
      <c r="CE3" s="148"/>
      <c r="CF3" s="148"/>
      <c r="CG3" s="148"/>
      <c r="CH3" s="300" t="s">
        <v>64</v>
      </c>
      <c r="CI3" s="300"/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8"/>
      <c r="CU3" s="148"/>
      <c r="CV3" s="149"/>
      <c r="CW3" s="147" t="s">
        <v>64</v>
      </c>
      <c r="CX3" s="149"/>
      <c r="CY3" s="149"/>
      <c r="CZ3" s="149"/>
      <c r="DA3" s="149"/>
      <c r="DB3" s="149"/>
      <c r="DC3" s="149"/>
      <c r="DD3" s="148"/>
      <c r="DE3" s="148"/>
      <c r="DF3" s="148"/>
      <c r="DG3" s="148"/>
      <c r="DH3" s="148"/>
      <c r="DI3" s="148"/>
      <c r="DJ3" s="149"/>
      <c r="DK3" s="147"/>
    </row>
    <row r="4" spans="1:134" s="151" customFormat="1" ht="66" customHeight="1" x14ac:dyDescent="0.25">
      <c r="A4" s="303" t="s">
        <v>57</v>
      </c>
      <c r="B4" s="306" t="s">
        <v>56</v>
      </c>
      <c r="C4" s="311" t="s">
        <v>122</v>
      </c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291" t="s">
        <v>135</v>
      </c>
      <c r="R4" s="283" t="s">
        <v>116</v>
      </c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313" t="s">
        <v>127</v>
      </c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5"/>
      <c r="AT4" s="278" t="s">
        <v>125</v>
      </c>
      <c r="AU4" s="279"/>
      <c r="AV4" s="279"/>
      <c r="AW4" s="279"/>
      <c r="AX4" s="279"/>
      <c r="AY4" s="279"/>
      <c r="AZ4" s="279"/>
      <c r="BA4" s="279"/>
      <c r="BB4" s="279"/>
      <c r="BC4" s="279"/>
      <c r="BD4" s="279"/>
      <c r="BE4" s="279"/>
      <c r="BF4" s="279"/>
      <c r="BG4" s="280"/>
      <c r="BH4" s="278" t="s">
        <v>128</v>
      </c>
      <c r="BI4" s="279"/>
      <c r="BJ4" s="279"/>
      <c r="BK4" s="279"/>
      <c r="BL4" s="279"/>
      <c r="BM4" s="279"/>
      <c r="BN4" s="279"/>
      <c r="BO4" s="279"/>
      <c r="BP4" s="279"/>
      <c r="BQ4" s="279"/>
      <c r="BR4" s="279"/>
      <c r="BS4" s="279"/>
      <c r="BT4" s="279"/>
      <c r="BU4" s="280"/>
      <c r="BV4" s="289" t="s">
        <v>39</v>
      </c>
      <c r="BW4" s="290"/>
      <c r="BX4" s="290"/>
      <c r="BY4" s="290"/>
      <c r="BZ4" s="290"/>
      <c r="CA4" s="290"/>
      <c r="CB4" s="290"/>
      <c r="CC4" s="290"/>
      <c r="CD4" s="290"/>
      <c r="CE4" s="290"/>
      <c r="CF4" s="290"/>
      <c r="CG4" s="290"/>
      <c r="CH4" s="290"/>
      <c r="CI4" s="291"/>
      <c r="CJ4" s="278" t="s">
        <v>40</v>
      </c>
      <c r="CK4" s="279"/>
      <c r="CL4" s="279"/>
      <c r="CM4" s="279"/>
      <c r="CN4" s="279"/>
      <c r="CO4" s="279"/>
      <c r="CP4" s="279"/>
      <c r="CQ4" s="279"/>
      <c r="CR4" s="279"/>
      <c r="CS4" s="279"/>
      <c r="CT4" s="279"/>
      <c r="CU4" s="279"/>
      <c r="CV4" s="279"/>
      <c r="CW4" s="280"/>
      <c r="CX4" s="278" t="s">
        <v>41</v>
      </c>
      <c r="CY4" s="279"/>
      <c r="CZ4" s="279"/>
      <c r="DA4" s="279"/>
      <c r="DB4" s="279"/>
      <c r="DC4" s="279"/>
      <c r="DD4" s="279"/>
      <c r="DE4" s="279"/>
      <c r="DF4" s="279"/>
      <c r="DG4" s="279"/>
      <c r="DH4" s="279"/>
      <c r="DI4" s="279"/>
      <c r="DJ4" s="279"/>
      <c r="DK4" s="280"/>
      <c r="DL4" s="282" t="s">
        <v>134</v>
      </c>
      <c r="DM4" s="283"/>
      <c r="DN4" s="283"/>
      <c r="DO4" s="283"/>
      <c r="DP4" s="283"/>
      <c r="DQ4" s="283"/>
      <c r="DR4" s="283"/>
      <c r="DS4" s="283"/>
      <c r="DT4" s="283"/>
      <c r="DU4" s="283"/>
      <c r="DV4" s="283"/>
      <c r="DW4" s="283"/>
      <c r="DX4" s="283"/>
      <c r="DY4" s="283"/>
      <c r="DZ4" s="283"/>
      <c r="EA4" s="283"/>
      <c r="EB4" s="283"/>
      <c r="EC4" s="283"/>
      <c r="ED4" s="284"/>
    </row>
    <row r="5" spans="1:134" s="142" customFormat="1" ht="42" customHeight="1" x14ac:dyDescent="0.25">
      <c r="A5" s="304"/>
      <c r="B5" s="307"/>
      <c r="C5" s="266" t="s">
        <v>129</v>
      </c>
      <c r="D5" s="266"/>
      <c r="E5" s="266"/>
      <c r="F5" s="266"/>
      <c r="G5" s="266"/>
      <c r="H5" s="266"/>
      <c r="I5" s="266"/>
      <c r="J5" s="275" t="s">
        <v>130</v>
      </c>
      <c r="K5" s="275"/>
      <c r="L5" s="275"/>
      <c r="M5" s="275"/>
      <c r="N5" s="275"/>
      <c r="O5" s="298" t="s">
        <v>131</v>
      </c>
      <c r="P5" s="298" t="s">
        <v>132</v>
      </c>
      <c r="Q5" s="309"/>
      <c r="R5" s="276" t="str">
        <f>C5</f>
        <v>2023թ.</v>
      </c>
      <c r="S5" s="276"/>
      <c r="T5" s="276"/>
      <c r="U5" s="276"/>
      <c r="V5" s="276"/>
      <c r="W5" s="276"/>
      <c r="X5" s="277"/>
      <c r="Y5" s="275" t="str">
        <f>J5</f>
        <v>2024թ.</v>
      </c>
      <c r="Z5" s="275"/>
      <c r="AA5" s="275"/>
      <c r="AB5" s="275"/>
      <c r="AC5" s="275"/>
      <c r="AD5" s="267" t="str">
        <f>O5</f>
        <v>2024թ. ծրագրի  աճը 2023թ.        ծրագրի համեմատ /%/</v>
      </c>
      <c r="AE5" s="296" t="str">
        <f>P5</f>
        <v>2024թ. փաստ. աճը 2023թ. փաստ       համեմատ    /հազ. դրամ./</v>
      </c>
      <c r="AF5" s="292" t="str">
        <f>R5</f>
        <v>2023թ.</v>
      </c>
      <c r="AG5" s="293"/>
      <c r="AH5" s="293"/>
      <c r="AI5" s="293"/>
      <c r="AJ5" s="293"/>
      <c r="AK5" s="293"/>
      <c r="AL5" s="293"/>
      <c r="AM5" s="269" t="str">
        <f>Y5</f>
        <v>2024թ.</v>
      </c>
      <c r="AN5" s="269"/>
      <c r="AO5" s="269"/>
      <c r="AP5" s="269"/>
      <c r="AQ5" s="269"/>
      <c r="AR5" s="301" t="str">
        <f>AD5</f>
        <v>2024թ. ծրագրի  աճը 2023թ.        ծրագրի համեմատ /%/</v>
      </c>
      <c r="AS5" s="271" t="str">
        <f>AE5</f>
        <v>2024թ. փաստ. աճը 2023թ. փաստ       համեմատ    /հազ. դրամ./</v>
      </c>
      <c r="AT5" s="265" t="str">
        <f>AF5</f>
        <v>2023թ.</v>
      </c>
      <c r="AU5" s="266"/>
      <c r="AV5" s="266"/>
      <c r="AW5" s="266"/>
      <c r="AX5" s="266"/>
      <c r="AY5" s="266"/>
      <c r="AZ5" s="266"/>
      <c r="BA5" s="275" t="str">
        <f>AM5</f>
        <v>2024թ.</v>
      </c>
      <c r="BB5" s="275"/>
      <c r="BC5" s="275"/>
      <c r="BD5" s="275"/>
      <c r="BE5" s="275"/>
      <c r="BF5" s="267" t="str">
        <f>AR5</f>
        <v>2024թ. ծրագրի  աճը 2023թ.        ծրագրի համեմատ /%/</v>
      </c>
      <c r="BG5" s="273" t="str">
        <f>AS5</f>
        <v>2024թ. փաստ. աճը 2023թ. փաստ       համեմատ    /հազ. դրամ./</v>
      </c>
      <c r="BH5" s="281" t="str">
        <f>AT5</f>
        <v>2023թ.</v>
      </c>
      <c r="BI5" s="276"/>
      <c r="BJ5" s="276"/>
      <c r="BK5" s="276"/>
      <c r="BL5" s="276"/>
      <c r="BM5" s="276"/>
      <c r="BN5" s="277"/>
      <c r="BO5" s="268" t="str">
        <f>BA5</f>
        <v>2024թ.</v>
      </c>
      <c r="BP5" s="269"/>
      <c r="BQ5" s="269"/>
      <c r="BR5" s="269"/>
      <c r="BS5" s="270"/>
      <c r="BT5" s="267" t="str">
        <f>BF5</f>
        <v>2024թ. ծրագրի  աճը 2023թ.        ծրագրի համեմատ /%/</v>
      </c>
      <c r="BU5" s="273" t="str">
        <f>BG5</f>
        <v>2024թ. փաստ. աճը 2023թ. փաստ       համեմատ    /հազ. դրամ./</v>
      </c>
      <c r="BV5" s="265" t="str">
        <f>BH5</f>
        <v>2023թ.</v>
      </c>
      <c r="BW5" s="266"/>
      <c r="BX5" s="266"/>
      <c r="BY5" s="266"/>
      <c r="BZ5" s="266"/>
      <c r="CA5" s="266"/>
      <c r="CB5" s="266"/>
      <c r="CC5" s="262" t="str">
        <f>BO5</f>
        <v>2024թ.</v>
      </c>
      <c r="CD5" s="262"/>
      <c r="CE5" s="262"/>
      <c r="CF5" s="262"/>
      <c r="CG5" s="262"/>
      <c r="CH5" s="263" t="str">
        <f>BT5</f>
        <v>2024թ. ծրագրի  աճը 2023թ.        ծրագրի համեմատ /%/</v>
      </c>
      <c r="CI5" s="287" t="str">
        <f>BU5</f>
        <v>2024թ. փաստ. աճը 2023թ. փաստ       համեմատ    /հազ. դրամ./</v>
      </c>
      <c r="CJ5" s="265" t="str">
        <f>BV5</f>
        <v>2023թ.</v>
      </c>
      <c r="CK5" s="266"/>
      <c r="CL5" s="266"/>
      <c r="CM5" s="266"/>
      <c r="CN5" s="266"/>
      <c r="CO5" s="266"/>
      <c r="CP5" s="266"/>
      <c r="CQ5" s="275" t="str">
        <f>CC5</f>
        <v>2024թ.</v>
      </c>
      <c r="CR5" s="275"/>
      <c r="CS5" s="275"/>
      <c r="CT5" s="275"/>
      <c r="CU5" s="275"/>
      <c r="CV5" s="267" t="str">
        <f>CH5</f>
        <v>2024թ. ծրագրի  աճը 2023թ.        ծրագրի համեմատ /%/</v>
      </c>
      <c r="CW5" s="273" t="str">
        <f>CI5</f>
        <v>2024թ. փաստ. աճը 2023թ. փաստ       համեմատ    /հազ. դրամ./</v>
      </c>
      <c r="CX5" s="265" t="str">
        <f>CJ5</f>
        <v>2023թ.</v>
      </c>
      <c r="CY5" s="266"/>
      <c r="CZ5" s="266"/>
      <c r="DA5" s="266"/>
      <c r="DB5" s="266"/>
      <c r="DC5" s="266"/>
      <c r="DD5" s="266"/>
      <c r="DE5" s="275" t="str">
        <f>CQ5</f>
        <v>2024թ.</v>
      </c>
      <c r="DF5" s="275"/>
      <c r="DG5" s="275"/>
      <c r="DH5" s="275"/>
      <c r="DI5" s="275"/>
      <c r="DJ5" s="267" t="str">
        <f>CV5</f>
        <v>2024թ. ծրագրի  աճը 2023թ.        ծրագրի համեմատ /%/</v>
      </c>
      <c r="DK5" s="273" t="str">
        <f>CW5</f>
        <v>2024թ. փաստ. աճը 2023թ. փաստ       համեմատ    /հազ. դրամ./</v>
      </c>
      <c r="DL5" s="281" t="str">
        <f>CX5</f>
        <v>2023թ.</v>
      </c>
      <c r="DM5" s="276"/>
      <c r="DN5" s="276"/>
      <c r="DO5" s="276"/>
      <c r="DP5" s="276"/>
      <c r="DQ5" s="276"/>
      <c r="DR5" s="277"/>
      <c r="DS5" s="275" t="str">
        <f>DE5</f>
        <v>2024թ.</v>
      </c>
      <c r="DT5" s="275"/>
      <c r="DU5" s="275"/>
      <c r="DV5" s="275"/>
      <c r="DW5" s="275"/>
      <c r="DX5" s="275"/>
      <c r="DY5" s="275"/>
      <c r="DZ5" s="275"/>
      <c r="EA5" s="275"/>
      <c r="EB5" s="275"/>
      <c r="EC5" s="267" t="str">
        <f>DJ5</f>
        <v>2024թ. ծրագրի  աճը 2023թ.        ծրագրի համեմատ /%/</v>
      </c>
      <c r="ED5" s="273" t="str">
        <f>DK5</f>
        <v>2024թ. փաստ. աճը 2023թ. փաստ       համեմատ    /հազ. դրամ./</v>
      </c>
    </row>
    <row r="6" spans="1:134" s="142" customFormat="1" ht="199.5" customHeight="1" thickBot="1" x14ac:dyDescent="0.3">
      <c r="A6" s="305"/>
      <c r="B6" s="308"/>
      <c r="C6" s="209" t="s">
        <v>120</v>
      </c>
      <c r="D6" s="209" t="s">
        <v>121</v>
      </c>
      <c r="E6" s="210" t="s">
        <v>136</v>
      </c>
      <c r="F6" s="211" t="s">
        <v>123</v>
      </c>
      <c r="G6" s="211" t="s">
        <v>137</v>
      </c>
      <c r="H6" s="234" t="s">
        <v>138</v>
      </c>
      <c r="I6" s="212" t="s">
        <v>139</v>
      </c>
      <c r="J6" s="209" t="s">
        <v>143</v>
      </c>
      <c r="K6" s="213" t="str">
        <f>E6</f>
        <v>ծրագիր             
9 ամիս</v>
      </c>
      <c r="L6" s="211" t="str">
        <f>G6</f>
        <v xml:space="preserve">փաստ.                         8 ամիս                                                </v>
      </c>
      <c r="M6" s="214" t="str">
        <f>H6</f>
        <v>կատ. %-ը
9 ամսվա պլանի նկատմամբ</v>
      </c>
      <c r="N6" s="212" t="str">
        <f>I6</f>
        <v>9 ամսվա կատ. %-ը
տարեկան պլանի նկատմամբ</v>
      </c>
      <c r="O6" s="299"/>
      <c r="P6" s="299"/>
      <c r="Q6" s="310"/>
      <c r="R6" s="215" t="s">
        <v>118</v>
      </c>
      <c r="S6" s="216" t="s">
        <v>119</v>
      </c>
      <c r="T6" s="217" t="str">
        <f>K6</f>
        <v>ծրագիր             
9 ամիս</v>
      </c>
      <c r="U6" s="218" t="s">
        <v>123</v>
      </c>
      <c r="V6" s="218" t="str">
        <f>L6</f>
        <v xml:space="preserve">փաստ.                         8 ամիս                                                </v>
      </c>
      <c r="W6" s="219" t="str">
        <f>M6</f>
        <v>կատ. %-ը
9 ամսվա պլանի նկատմամբ</v>
      </c>
      <c r="X6" s="219" t="str">
        <f>N6</f>
        <v>9 ամսվա կատ. %-ը
տարեկան պլանի նկատմամբ</v>
      </c>
      <c r="Y6" s="209" t="str">
        <f>J6</f>
        <v xml:space="preserve">ծրագիր 
տարեկան 31.08.2024թ. դրությամբ                                                                                                         </v>
      </c>
      <c r="Z6" s="213" t="str">
        <f>T6</f>
        <v>ծրագիր             
9 ամիս</v>
      </c>
      <c r="AA6" s="218" t="str">
        <f>V6</f>
        <v xml:space="preserve">փաստ.                         8 ամիս                                                </v>
      </c>
      <c r="AB6" s="214" t="str">
        <f>W6</f>
        <v>կատ. %-ը
9 ամսվա պլանի նկատմամբ</v>
      </c>
      <c r="AC6" s="219" t="str">
        <f>X6</f>
        <v>9 ամսվա կատ. %-ը
տարեկան պլանի նկատմամբ</v>
      </c>
      <c r="AD6" s="264"/>
      <c r="AE6" s="297"/>
      <c r="AF6" s="220" t="s">
        <v>118</v>
      </c>
      <c r="AG6" s="209" t="s">
        <v>119</v>
      </c>
      <c r="AH6" s="217" t="str">
        <f>Z6</f>
        <v>ծրագիր             
9 ամիս</v>
      </c>
      <c r="AI6" s="218" t="s">
        <v>123</v>
      </c>
      <c r="AJ6" s="218" t="str">
        <f>AA6</f>
        <v xml:space="preserve">փաստ.                         8 ամիս                                                </v>
      </c>
      <c r="AK6" s="219" t="str">
        <f>AB6</f>
        <v>կատ. %-ը
9 ամսվա պլանի նկատմամբ</v>
      </c>
      <c r="AL6" s="219" t="str">
        <f>AC6</f>
        <v>9 ամսվա կատ. %-ը
տարեկան պլանի նկատմամբ</v>
      </c>
      <c r="AM6" s="209" t="str">
        <f>Y6</f>
        <v xml:space="preserve">ծրագիր 
տարեկան 31.08.2024թ. դրությամբ                                                                                                         </v>
      </c>
      <c r="AN6" s="213" t="str">
        <f>AH6</f>
        <v>ծրագիր             
9 ամիս</v>
      </c>
      <c r="AO6" s="218" t="str">
        <f>AJ6</f>
        <v xml:space="preserve">փաստ.                         8 ամիս                                                </v>
      </c>
      <c r="AP6" s="214" t="str">
        <f>AK6</f>
        <v>կատ. %-ը
9 ամսվա պլանի նկատմամբ</v>
      </c>
      <c r="AQ6" s="219" t="str">
        <f>AL6</f>
        <v>9 ամսվա կատ. %-ը
տարեկան պլանի նկատմամբ</v>
      </c>
      <c r="AR6" s="302"/>
      <c r="AS6" s="272"/>
      <c r="AT6" s="220" t="s">
        <v>118</v>
      </c>
      <c r="AU6" s="216" t="s">
        <v>119</v>
      </c>
      <c r="AV6" s="217" t="str">
        <f>AN6</f>
        <v>ծրագիր             
9 ամիս</v>
      </c>
      <c r="AW6" s="218" t="s">
        <v>123</v>
      </c>
      <c r="AX6" s="218" t="str">
        <f>AO6</f>
        <v xml:space="preserve">փաստ.                         8 ամիս                                                </v>
      </c>
      <c r="AY6" s="219" t="str">
        <f>AP6</f>
        <v>կատ. %-ը
9 ամսվա պլանի նկատմամբ</v>
      </c>
      <c r="AZ6" s="219" t="str">
        <f>AQ6</f>
        <v>9 ամսվա կատ. %-ը
տարեկան պլանի նկատմամբ</v>
      </c>
      <c r="BA6" s="209" t="str">
        <f>AM6</f>
        <v xml:space="preserve">ծրագիր 
տարեկան 31.08.2024թ. դրությամբ                                                                                                         </v>
      </c>
      <c r="BB6" s="213" t="str">
        <f>AV6</f>
        <v>ծրագիր             
9 ամիս</v>
      </c>
      <c r="BC6" s="218" t="str">
        <f>AX6</f>
        <v xml:space="preserve">փաստ.                         8 ամիս                                                </v>
      </c>
      <c r="BD6" s="214" t="str">
        <f>AY6</f>
        <v>կատ. %-ը
9 ամսվա պլանի նկատմամբ</v>
      </c>
      <c r="BE6" s="219" t="str">
        <f>AZ6</f>
        <v>9 ամսվա կատ. %-ը
տարեկան պլանի նկատմամբ</v>
      </c>
      <c r="BF6" s="264"/>
      <c r="BG6" s="274"/>
      <c r="BH6" s="221" t="s">
        <v>118</v>
      </c>
      <c r="BI6" s="216" t="s">
        <v>119</v>
      </c>
      <c r="BJ6" s="217" t="str">
        <f>BB6</f>
        <v>ծրագիր             
9 ամիս</v>
      </c>
      <c r="BK6" s="218" t="s">
        <v>123</v>
      </c>
      <c r="BL6" s="218" t="str">
        <f>BC6</f>
        <v xml:space="preserve">փաստ.                         8 ամիս                                                </v>
      </c>
      <c r="BM6" s="219" t="str">
        <f>BD6</f>
        <v>կատ. %-ը
9 ամսվա պլանի նկատմամբ</v>
      </c>
      <c r="BN6" s="219" t="str">
        <f>BE6</f>
        <v>9 ամսվա կատ. %-ը
տարեկան պլանի նկատմամբ</v>
      </c>
      <c r="BO6" s="209" t="str">
        <f>BA6</f>
        <v xml:space="preserve">ծրագիր 
տարեկան 31.08.2024թ. դրությամբ                                                                                                         </v>
      </c>
      <c r="BP6" s="213" t="str">
        <f>BJ6</f>
        <v>ծրագիր             
9 ամիս</v>
      </c>
      <c r="BQ6" s="218" t="str">
        <f>BL6</f>
        <v xml:space="preserve">փաստ.                         8 ամիս                                                </v>
      </c>
      <c r="BR6" s="214" t="str">
        <f>BM6</f>
        <v>կատ. %-ը
9 ամսվա պլանի նկատմամբ</v>
      </c>
      <c r="BS6" s="212" t="str">
        <f>BN6</f>
        <v>9 ամսվա կատ. %-ը
տարեկան պլանի նկատմամբ</v>
      </c>
      <c r="BT6" s="264"/>
      <c r="BU6" s="274"/>
      <c r="BV6" s="221" t="s">
        <v>118</v>
      </c>
      <c r="BW6" s="216" t="s">
        <v>119</v>
      </c>
      <c r="BX6" s="217" t="str">
        <f>BP6</f>
        <v>ծրագիր             
9 ամիս</v>
      </c>
      <c r="BY6" s="218" t="s">
        <v>123</v>
      </c>
      <c r="BZ6" s="218" t="str">
        <f>CE6</f>
        <v xml:space="preserve">փաստ.                         8 ամիս                                                </v>
      </c>
      <c r="CA6" s="219" t="str">
        <f>CF6</f>
        <v>կատ. %-ը
9 ամսվա պլանի նկատմամբ</v>
      </c>
      <c r="CB6" s="219" t="str">
        <f>CG6</f>
        <v>9 ամսվա կատ. %-ը
տարեկան պլանի նկատմամբ</v>
      </c>
      <c r="CC6" s="209" t="str">
        <f>BO6</f>
        <v xml:space="preserve">ծրագիր 
տարեկան 31.08.2024թ. դրությամբ                                                                                                         </v>
      </c>
      <c r="CD6" s="213" t="str">
        <f>BP6</f>
        <v>ծրագիր             
9 ամիս</v>
      </c>
      <c r="CE6" s="218" t="str">
        <f>BQ6</f>
        <v xml:space="preserve">փաստ.                         8 ամիս                                                </v>
      </c>
      <c r="CF6" s="214" t="str">
        <f>BR6</f>
        <v>կատ. %-ը
9 ամսվա պլանի նկատմամբ</v>
      </c>
      <c r="CG6" s="219" t="str">
        <f>BS6</f>
        <v>9 ամսվա կատ. %-ը
տարեկան պլանի նկատմամբ</v>
      </c>
      <c r="CH6" s="264"/>
      <c r="CI6" s="288"/>
      <c r="CJ6" s="221" t="s">
        <v>118</v>
      </c>
      <c r="CK6" s="209" t="s">
        <v>119</v>
      </c>
      <c r="CL6" s="217" t="str">
        <f>CD6</f>
        <v>ծրագիր             
9 ամիս</v>
      </c>
      <c r="CM6" s="218" t="str">
        <f>BY6</f>
        <v>կատ. %-ը տարեկան պլանի նկատմամբ</v>
      </c>
      <c r="CN6" s="218" t="str">
        <f>CE6</f>
        <v xml:space="preserve">փաստ.                         8 ամիս                                                </v>
      </c>
      <c r="CO6" s="219" t="str">
        <f>CF6</f>
        <v>կատ. %-ը
9 ամսվա պլանի նկատմամբ</v>
      </c>
      <c r="CP6" s="219" t="str">
        <f>CG6</f>
        <v>9 ամսվա կատ. %-ը
տարեկան պլանի նկատմամբ</v>
      </c>
      <c r="CQ6" s="209" t="str">
        <f>CC6</f>
        <v xml:space="preserve">ծրագիր 
տարեկան 31.08.2024թ. դրությամբ                                                                                                         </v>
      </c>
      <c r="CR6" s="213" t="str">
        <f>CL6</f>
        <v>ծրագիր             
9 ամիս</v>
      </c>
      <c r="CS6" s="218" t="str">
        <f>CN6</f>
        <v xml:space="preserve">փաստ.                         8 ամիս                                                </v>
      </c>
      <c r="CT6" s="214" t="str">
        <f>CO6</f>
        <v>կատ. %-ը
9 ամսվա պլանի նկատմամբ</v>
      </c>
      <c r="CU6" s="219" t="str">
        <f>CP6</f>
        <v>9 ամսվա կատ. %-ը
տարեկան պլանի նկատմամբ</v>
      </c>
      <c r="CV6" s="264"/>
      <c r="CW6" s="274"/>
      <c r="CX6" s="220" t="s">
        <v>118</v>
      </c>
      <c r="CY6" s="216" t="s">
        <v>119</v>
      </c>
      <c r="CZ6" s="217" t="str">
        <f>CL6</f>
        <v>ծրագիր             
9 ամիս</v>
      </c>
      <c r="DA6" s="218" t="str">
        <f>CM6</f>
        <v>կատ. %-ը տարեկան պլանի նկատմամբ</v>
      </c>
      <c r="DB6" s="218" t="str">
        <f>CS6</f>
        <v xml:space="preserve">փաստ.                         8 ամիս                                                </v>
      </c>
      <c r="DC6" s="219" t="str">
        <f>CT6</f>
        <v>կատ. %-ը
9 ամսվա պլանի նկատմամբ</v>
      </c>
      <c r="DD6" s="219" t="str">
        <f>CU6</f>
        <v>9 ամսվա կատ. %-ը
տարեկան պլանի նկատմամբ</v>
      </c>
      <c r="DE6" s="209" t="str">
        <f>CQ6</f>
        <v xml:space="preserve">ծրագիր 
տարեկան 31.08.2024թ. դրությամբ                                                                                                         </v>
      </c>
      <c r="DF6" s="232" t="str">
        <f>CR6</f>
        <v>ծրագիր             
9 ամիս</v>
      </c>
      <c r="DG6" s="218" t="str">
        <f>DB6</f>
        <v xml:space="preserve">փաստ.                         8 ամիս                                                </v>
      </c>
      <c r="DH6" s="214" t="str">
        <f>DC6</f>
        <v>կատ. %-ը
9 ամսվա պլանի նկատմամբ</v>
      </c>
      <c r="DI6" s="219" t="str">
        <f>DD6</f>
        <v>9 ամսվա կատ. %-ը
տարեկան պլանի նկատմամբ</v>
      </c>
      <c r="DJ6" s="264"/>
      <c r="DK6" s="274"/>
      <c r="DL6" s="220" t="s">
        <v>118</v>
      </c>
      <c r="DM6" s="216" t="s">
        <v>119</v>
      </c>
      <c r="DN6" s="217" t="str">
        <f>CZ6</f>
        <v>ծրագիր             
9 ամիս</v>
      </c>
      <c r="DO6" s="218" t="s">
        <v>123</v>
      </c>
      <c r="DP6" s="218" t="str">
        <f>DG6</f>
        <v xml:space="preserve">փաստ.                         8 ամիս                                                </v>
      </c>
      <c r="DQ6" s="219" t="str">
        <f>DH6</f>
        <v>կատ. %-ը
9 ամսվա պլանի նկատմամբ</v>
      </c>
      <c r="DR6" s="222" t="str">
        <f>DI6</f>
        <v>9 ամսվա կատ. %-ը
տարեկան պլանի նկատմամբ</v>
      </c>
      <c r="DS6" s="216" t="str">
        <f>DE6</f>
        <v xml:space="preserve">ծրագիր 
տարեկան 31.08.2024թ. դրությամբ                                                                                                         </v>
      </c>
      <c r="DT6" s="223" t="str">
        <f>DF6</f>
        <v>ծրագիր             
9 ամիս</v>
      </c>
      <c r="DU6" s="218" t="str">
        <f>DG6</f>
        <v xml:space="preserve">փաստ.                         8 ամիս                                                </v>
      </c>
      <c r="DV6" s="224" t="str">
        <f>DH6</f>
        <v>կատ. %-ը
9 ամսվա պլանի նկատմամբ</v>
      </c>
      <c r="DW6" s="219" t="str">
        <f>DI6</f>
        <v>9 ամսվա կատ. %-ը
տարեկան պլանի նկատմամբ</v>
      </c>
      <c r="DX6" s="223" t="s">
        <v>133</v>
      </c>
      <c r="DY6" s="223" t="s">
        <v>140</v>
      </c>
      <c r="DZ6" s="223" t="s">
        <v>141</v>
      </c>
      <c r="EA6" s="224" t="str">
        <f>DQ6</f>
        <v>կատ. %-ը
9 ամսվա պլանի նկատմամբ</v>
      </c>
      <c r="EB6" s="222" t="str">
        <f>DR6</f>
        <v>9 ամսվա կատ. %-ը
տարեկան պլանի նկատմամբ</v>
      </c>
      <c r="EC6" s="264"/>
      <c r="ED6" s="274"/>
    </row>
    <row r="7" spans="1:134" s="158" customFormat="1" ht="39" customHeight="1" x14ac:dyDescent="0.25">
      <c r="A7" s="235">
        <v>1</v>
      </c>
      <c r="B7" s="236" t="s">
        <v>58</v>
      </c>
      <c r="C7" s="237">
        <v>112862236.90000001</v>
      </c>
      <c r="D7" s="237">
        <v>113908773.89999999</v>
      </c>
      <c r="E7" s="237">
        <v>87173077.299999997</v>
      </c>
      <c r="F7" s="237">
        <f>D7/C7*100</f>
        <v>100.92726941158119</v>
      </c>
      <c r="G7" s="237">
        <v>62601414.299999997</v>
      </c>
      <c r="H7" s="237">
        <f>G7/E7*100</f>
        <v>71.812784679565283</v>
      </c>
      <c r="I7" s="237">
        <f>G7/C7*100</f>
        <v>55.467103984007593</v>
      </c>
      <c r="J7" s="237">
        <v>124664213.40000001</v>
      </c>
      <c r="K7" s="237">
        <v>89804540.199999988</v>
      </c>
      <c r="L7" s="237">
        <v>64650133.599999994</v>
      </c>
      <c r="M7" s="237">
        <f>L7/K7*100</f>
        <v>71.989827525446202</v>
      </c>
      <c r="N7" s="237">
        <f>L7/J7*100</f>
        <v>51.859416457040744</v>
      </c>
      <c r="O7" s="237">
        <f t="shared" ref="O7" si="0">J7/C7*100-100</f>
        <v>10.456975534214322</v>
      </c>
      <c r="P7" s="237">
        <f>L7-G7</f>
        <v>2048719.299999997</v>
      </c>
      <c r="Q7" s="238">
        <v>8436821.9433568399</v>
      </c>
      <c r="R7" s="239">
        <v>44340960.200000003</v>
      </c>
      <c r="S7" s="237">
        <v>49769422</v>
      </c>
      <c r="T7" s="237">
        <v>27869499</v>
      </c>
      <c r="U7" s="237">
        <f>S7/R7*100</f>
        <v>112.24254453560525</v>
      </c>
      <c r="V7" s="237">
        <v>24250567.699999999</v>
      </c>
      <c r="W7" s="237">
        <f>V7/T7*100</f>
        <v>87.014724233112332</v>
      </c>
      <c r="X7" s="237">
        <f>V7/R7*100</f>
        <v>54.691119882424189</v>
      </c>
      <c r="Y7" s="237">
        <v>61499335.100000009</v>
      </c>
      <c r="Z7" s="237">
        <v>44889769.200000003</v>
      </c>
      <c r="AA7" s="237">
        <v>39131184.200000003</v>
      </c>
      <c r="AB7" s="237">
        <f>AA7/Z7*100</f>
        <v>87.171720633395452</v>
      </c>
      <c r="AC7" s="237">
        <f>AA7/Y7*100</f>
        <v>63.628629702046965</v>
      </c>
      <c r="AD7" s="237">
        <f t="shared" ref="AD7" si="1">Y7/R7*100-100</f>
        <v>38.696444151428182</v>
      </c>
      <c r="AE7" s="240">
        <f t="shared" ref="AE7" si="2">AA7-V7</f>
        <v>14880616.500000004</v>
      </c>
      <c r="AF7" s="241">
        <f t="shared" ref="AF7:AF17" si="3">AT7+BH7+BV7+CJ7+CX7</f>
        <v>29204167.100000001</v>
      </c>
      <c r="AG7" s="237">
        <f t="shared" ref="AG7:AG17" si="4">AU7+BI7+BW7+CK7+CY7</f>
        <v>28902765.099999998</v>
      </c>
      <c r="AH7" s="237">
        <f t="shared" ref="AH7:AH17" si="5">AV7+BJ7+BX7+CL7+CZ7</f>
        <v>20670393.699999999</v>
      </c>
      <c r="AI7" s="237">
        <f>AG7/AF7*100</f>
        <v>98.967948652779754</v>
      </c>
      <c r="AJ7" s="237">
        <f t="shared" ref="AJ7:AJ17" si="6">AX7+BL7+BZ7+CN7+DB7</f>
        <v>16693027.199999999</v>
      </c>
      <c r="AK7" s="237">
        <f>AJ7/AH7*100</f>
        <v>80.758148307547714</v>
      </c>
      <c r="AL7" s="237">
        <f>AJ7/AF7*100</f>
        <v>57.159744165413976</v>
      </c>
      <c r="AM7" s="237">
        <f t="shared" ref="AM7:AM17" si="7">BA7+BO7+CC7+CQ7+DE7</f>
        <v>40511545.300000004</v>
      </c>
      <c r="AN7" s="237">
        <f t="shared" ref="AN7:AN17" si="8">BB7+BP7+CD7+CR7+DF7</f>
        <v>28130507.300000001</v>
      </c>
      <c r="AO7" s="237">
        <f t="shared" ref="AO7:AO17" si="9">BC7+BQ7+CE7+CS7+DG7</f>
        <v>25152541.600000001</v>
      </c>
      <c r="AP7" s="237">
        <f>AO7/AN7*100</f>
        <v>89.413750458741276</v>
      </c>
      <c r="AQ7" s="237">
        <f>AO7/AM7*100</f>
        <v>62.087341802782326</v>
      </c>
      <c r="AR7" s="237">
        <f>AM7/AF7*100-100</f>
        <v>38.718372488698719</v>
      </c>
      <c r="AS7" s="242">
        <f>AO7-AJ7</f>
        <v>8459514.4000000022</v>
      </c>
      <c r="AT7" s="241">
        <v>10531506.200000001</v>
      </c>
      <c r="AU7" s="237">
        <v>9511314.6000000015</v>
      </c>
      <c r="AV7" s="237">
        <v>7372054.5999999996</v>
      </c>
      <c r="AW7" s="237">
        <f>AU7/AT7*100</f>
        <v>90.312956374654192</v>
      </c>
      <c r="AX7" s="237">
        <v>4718501.3</v>
      </c>
      <c r="AY7" s="237">
        <f>AX7/AV7*100</f>
        <v>64.005240818482264</v>
      </c>
      <c r="AZ7" s="237">
        <f>AX7/AT7*100</f>
        <v>44.803670153087879</v>
      </c>
      <c r="BA7" s="237">
        <v>12869578.100000001</v>
      </c>
      <c r="BB7" s="237">
        <v>8032800</v>
      </c>
      <c r="BC7" s="237">
        <v>6443267.0999999996</v>
      </c>
      <c r="BD7" s="237">
        <f>BC7/BB7*100</f>
        <v>80.211969674335222</v>
      </c>
      <c r="BE7" s="237">
        <f>BC7/BA7*100</f>
        <v>50.065876673921416</v>
      </c>
      <c r="BF7" s="237">
        <f t="shared" ref="BF7:BF15" si="10">BA7/AT7*100-100</f>
        <v>22.200736111231663</v>
      </c>
      <c r="BG7" s="242">
        <f>BC7-AX7</f>
        <v>1724765.7999999998</v>
      </c>
      <c r="BH7" s="241">
        <v>12749719.899999999</v>
      </c>
      <c r="BI7" s="237">
        <v>12363452.099999998</v>
      </c>
      <c r="BJ7" s="237">
        <v>8924804.1999999993</v>
      </c>
      <c r="BK7" s="237">
        <f t="shared" ref="BK7" si="11">+BI7/BH7*100</f>
        <v>96.970382070903369</v>
      </c>
      <c r="BL7" s="237">
        <v>7003401.0999999996</v>
      </c>
      <c r="BM7" s="237">
        <f t="shared" ref="BM7:BM18" si="12">BL7/BJ7*100</f>
        <v>78.471201642720629</v>
      </c>
      <c r="BN7" s="237">
        <f t="shared" ref="BN7:BN18" si="13">BL7/BH7*100</f>
        <v>54.929842811684047</v>
      </c>
      <c r="BO7" s="237">
        <v>13295706.4</v>
      </c>
      <c r="BP7" s="237">
        <v>8316550</v>
      </c>
      <c r="BQ7" s="237">
        <v>6628764.6000000006</v>
      </c>
      <c r="BR7" s="237">
        <f t="shared" ref="BR7:BR15" si="14">BQ7/BP7*100</f>
        <v>79.705702484804405</v>
      </c>
      <c r="BS7" s="237">
        <f t="shared" ref="BS7:BS15" si="15">BQ7/BO7*100</f>
        <v>49.856430343558131</v>
      </c>
      <c r="BT7" s="243">
        <f t="shared" ref="BT7:BT18" si="16">BO7/BH7*100-100</f>
        <v>4.2823411359805874</v>
      </c>
      <c r="BU7" s="244">
        <f t="shared" ref="BU7:BU18" si="17">BQ7-BL7</f>
        <v>-374636.49999999907</v>
      </c>
      <c r="BV7" s="241">
        <v>3574532.5</v>
      </c>
      <c r="BW7" s="237">
        <v>4754068.8999999994</v>
      </c>
      <c r="BX7" s="237">
        <v>2729667.8999999994</v>
      </c>
      <c r="BY7" s="243">
        <f t="shared" ref="BY7:BY15" si="18">BW7/BV7*100</f>
        <v>132.9983403424084</v>
      </c>
      <c r="BZ7" s="237">
        <v>3506944.3</v>
      </c>
      <c r="CA7" s="237">
        <f>BZ7/BX7*100</f>
        <v>128.47512695592019</v>
      </c>
      <c r="CB7" s="237">
        <f>BZ7/BV7*100</f>
        <v>98.109173717122445</v>
      </c>
      <c r="CC7" s="237">
        <v>11569619.1</v>
      </c>
      <c r="CD7" s="237">
        <v>9751278.0999999996</v>
      </c>
      <c r="CE7" s="237">
        <v>10459206.4</v>
      </c>
      <c r="CF7" s="237">
        <f>CE7/CD7*100</f>
        <v>107.25985140347912</v>
      </c>
      <c r="CG7" s="237">
        <f>CE7/CC7*100</f>
        <v>90.402340039007854</v>
      </c>
      <c r="CH7" s="237">
        <f t="shared" ref="CH7" si="19">CC7/BV7*100-100</f>
        <v>223.66803491085898</v>
      </c>
      <c r="CI7" s="242">
        <f t="shared" ref="CI7" si="20">CE7-BZ7</f>
        <v>6952262.1000000006</v>
      </c>
      <c r="CJ7" s="241">
        <v>500000</v>
      </c>
      <c r="CK7" s="237">
        <v>778024.5</v>
      </c>
      <c r="CL7" s="237">
        <v>350000</v>
      </c>
      <c r="CM7" s="237">
        <f>CK7/CJ7*100</f>
        <v>155.60490000000001</v>
      </c>
      <c r="CN7" s="237">
        <v>513311.2</v>
      </c>
      <c r="CO7" s="237">
        <f t="shared" ref="CO7" si="21">CN7/CL7*100</f>
        <v>146.66034285714287</v>
      </c>
      <c r="CP7" s="237">
        <f t="shared" ref="CP7" si="22">CN7/CJ7*100</f>
        <v>102.66224</v>
      </c>
      <c r="CQ7" s="237">
        <v>584208.6</v>
      </c>
      <c r="CR7" s="237">
        <v>440000</v>
      </c>
      <c r="CS7" s="237">
        <v>500451.1</v>
      </c>
      <c r="CT7" s="237">
        <f t="shared" ref="CT7:CT15" si="23">CS7/CR7*100</f>
        <v>113.73888636363635</v>
      </c>
      <c r="CU7" s="237">
        <f t="shared" ref="CU7:CU15" si="24">CS7/CQ7*100</f>
        <v>85.663083357554143</v>
      </c>
      <c r="CV7" s="237">
        <f t="shared" ref="CV7:CV15" si="25">CQ7/CJ7*100-100</f>
        <v>16.841719999999995</v>
      </c>
      <c r="CW7" s="242">
        <f t="shared" ref="CW7:CW15" si="26">CS7-CN7</f>
        <v>-12860.100000000035</v>
      </c>
      <c r="CX7" s="241">
        <v>1848408.4999999998</v>
      </c>
      <c r="CY7" s="237">
        <v>1495905</v>
      </c>
      <c r="CZ7" s="237">
        <v>1293867</v>
      </c>
      <c r="DA7" s="237">
        <f t="shared" ref="DA7:DA15" si="27">CY7/CX7*100</f>
        <v>80.929350844253321</v>
      </c>
      <c r="DB7" s="237">
        <v>950869.3</v>
      </c>
      <c r="DC7" s="245">
        <f>DB7/CZ7*100</f>
        <v>73.49049786415452</v>
      </c>
      <c r="DD7" s="237">
        <f>DB7/CX7*100</f>
        <v>51.442595075709733</v>
      </c>
      <c r="DE7" s="245">
        <v>2192433.1</v>
      </c>
      <c r="DF7" s="245">
        <v>1589879.2</v>
      </c>
      <c r="DG7" s="237">
        <v>1120852.4000000001</v>
      </c>
      <c r="DH7" s="233">
        <f t="shared" ref="DH7:DH17" si="28">DG7/DF7*100</f>
        <v>70.49921780220788</v>
      </c>
      <c r="DI7" s="233">
        <f t="shared" ref="DI7:DI17" si="29">DG7/DE7*100</f>
        <v>51.123676248091677</v>
      </c>
      <c r="DJ7" s="233">
        <f t="shared" ref="DJ7:DJ17" si="30">DE7/CX7*100-100</f>
        <v>18.611935619209731</v>
      </c>
      <c r="DK7" s="242">
        <f t="shared" ref="DK7:DK15" si="31">DG7-DB7</f>
        <v>169983.10000000009</v>
      </c>
      <c r="DL7" s="241">
        <v>11058171.200000001</v>
      </c>
      <c r="DM7" s="237">
        <v>16650667.199999999</v>
      </c>
      <c r="DN7" s="237">
        <v>4447255</v>
      </c>
      <c r="DO7" s="237">
        <f t="shared" ref="DO7:DO15" si="32">DM7/DL7*100</f>
        <v>150.57342573969191</v>
      </c>
      <c r="DP7" s="237">
        <v>4707299.5</v>
      </c>
      <c r="DQ7" s="237">
        <f>DP7/DN7*100</f>
        <v>105.84730356141034</v>
      </c>
      <c r="DR7" s="237">
        <f>DP7/DL7*100</f>
        <v>42.568517116103244</v>
      </c>
      <c r="DS7" s="237">
        <v>18190182.5</v>
      </c>
      <c r="DT7" s="237">
        <v>14780853.5</v>
      </c>
      <c r="DU7" s="237">
        <v>10384669.399999999</v>
      </c>
      <c r="DV7" s="237">
        <f t="shared" ref="DV7:DV15" si="33">DU7/DT7*100</f>
        <v>70.257576127116067</v>
      </c>
      <c r="DW7" s="237">
        <f t="shared" ref="DW7:DW15" si="34">DU7/DS7*100</f>
        <v>57.089418426670534</v>
      </c>
      <c r="DX7" s="237">
        <v>4189339.5999999996</v>
      </c>
      <c r="DY7" s="237">
        <v>3011454</v>
      </c>
      <c r="DZ7" s="237">
        <v>2475856.8999999994</v>
      </c>
      <c r="EA7" s="237">
        <f>DZ7/DY7*100</f>
        <v>82.214667731932806</v>
      </c>
      <c r="EB7" s="237">
        <f>DZ7/DX7*100</f>
        <v>59.098978273329749</v>
      </c>
      <c r="EC7" s="237">
        <f t="shared" ref="EC7:EC15" si="35">DS7/DL7*100-100</f>
        <v>64.495395947568625</v>
      </c>
      <c r="ED7" s="247">
        <f t="shared" ref="ED7:ED15" si="36">DU7-DP7</f>
        <v>5677369.8999999985</v>
      </c>
    </row>
    <row r="8" spans="1:134" s="158" customFormat="1" ht="39" customHeight="1" x14ac:dyDescent="0.25">
      <c r="A8" s="174">
        <v>2</v>
      </c>
      <c r="B8" s="198" t="s">
        <v>45</v>
      </c>
      <c r="C8" s="169">
        <v>10160239.699999999</v>
      </c>
      <c r="D8" s="169">
        <v>9487323.5999999978</v>
      </c>
      <c r="E8" s="169">
        <v>7523644.3500000006</v>
      </c>
      <c r="F8" s="169">
        <f t="shared" ref="F8:F15" si="37">D8/C8*100</f>
        <v>93.376966293423152</v>
      </c>
      <c r="G8" s="169">
        <v>5640598.4999999991</v>
      </c>
      <c r="H8" s="169">
        <f t="shared" ref="H8" si="38">G8/E8*100</f>
        <v>74.971625951457938</v>
      </c>
      <c r="I8" s="169">
        <f t="shared" ref="I8:I18" si="39">G8/C8*100</f>
        <v>55.51639200008244</v>
      </c>
      <c r="J8" s="169">
        <v>12281984.700000001</v>
      </c>
      <c r="K8" s="169">
        <v>9211488.5250000004</v>
      </c>
      <c r="L8" s="169">
        <v>6397244.5</v>
      </c>
      <c r="M8" s="169">
        <f>L8/K8*100</f>
        <v>69.448542248496153</v>
      </c>
      <c r="N8" s="169">
        <f>L8/J8*100</f>
        <v>52.086406686372108</v>
      </c>
      <c r="O8" s="169">
        <f>J8/C8*100-100</f>
        <v>20.882824250691655</v>
      </c>
      <c r="P8" s="169">
        <f>L8-G8</f>
        <v>756646.00000000093</v>
      </c>
      <c r="Q8" s="175">
        <v>6396286.8448385885</v>
      </c>
      <c r="R8" s="170">
        <v>2439149.2999999998</v>
      </c>
      <c r="S8" s="169">
        <v>2581128.2000000002</v>
      </c>
      <c r="T8" s="169">
        <v>1733410.8</v>
      </c>
      <c r="U8" s="169">
        <f>S8/R8*100</f>
        <v>105.8208367974851</v>
      </c>
      <c r="V8" s="169">
        <v>1456819.9</v>
      </c>
      <c r="W8" s="169">
        <f t="shared" ref="W8:W15" si="40">V8/T8*100</f>
        <v>84.043545823067433</v>
      </c>
      <c r="X8" s="169">
        <f t="shared" ref="X8:X15" si="41">V8/R8*100</f>
        <v>59.726557123830013</v>
      </c>
      <c r="Y8" s="169">
        <v>2569233</v>
      </c>
      <c r="Z8" s="169">
        <v>1926924.75</v>
      </c>
      <c r="AA8" s="169">
        <v>1546672.4999999998</v>
      </c>
      <c r="AB8" s="169">
        <f t="shared" ref="AB8:AB17" si="42">AA8/Z8*100</f>
        <v>80.26636743339354</v>
      </c>
      <c r="AC8" s="169">
        <f t="shared" ref="AC8:AC17" si="43">AA8/Y8*100</f>
        <v>60.199775575045159</v>
      </c>
      <c r="AD8" s="169">
        <f>Y8/R8*100-100</f>
        <v>5.3331585729499977</v>
      </c>
      <c r="AE8" s="168">
        <f>AA8-V8</f>
        <v>89852.59999999986</v>
      </c>
      <c r="AF8" s="179">
        <f t="shared" si="3"/>
        <v>1877169.8</v>
      </c>
      <c r="AG8" s="169">
        <f t="shared" si="4"/>
        <v>1959877.7999999996</v>
      </c>
      <c r="AH8" s="169">
        <f t="shared" si="5"/>
        <v>1339612.3500000001</v>
      </c>
      <c r="AI8" s="169">
        <f>AG8/AF8*100</f>
        <v>104.40599459889029</v>
      </c>
      <c r="AJ8" s="169">
        <f t="shared" si="6"/>
        <v>1116279</v>
      </c>
      <c r="AK8" s="169">
        <f>AJ8/AH8*100</f>
        <v>83.328509176553951</v>
      </c>
      <c r="AL8" s="169">
        <f>AJ8/AF8*100</f>
        <v>59.466064284648091</v>
      </c>
      <c r="AM8" s="169">
        <f t="shared" si="7"/>
        <v>1934380.2999999998</v>
      </c>
      <c r="AN8" s="169">
        <f t="shared" si="8"/>
        <v>1450785.2249999999</v>
      </c>
      <c r="AO8" s="169">
        <f t="shared" si="9"/>
        <v>1129345.5</v>
      </c>
      <c r="AP8" s="169">
        <f>AO8/AN8*100</f>
        <v>77.843741481444994</v>
      </c>
      <c r="AQ8" s="169">
        <f>AO8/AM8*100</f>
        <v>58.382806111083752</v>
      </c>
      <c r="AR8" s="169">
        <f>AM8/AF8*100-100</f>
        <v>3.0476997872009122</v>
      </c>
      <c r="AS8" s="176">
        <f>AO8-AJ8</f>
        <v>13066.5</v>
      </c>
      <c r="AT8" s="179">
        <v>686074.5</v>
      </c>
      <c r="AU8" s="169">
        <v>668463</v>
      </c>
      <c r="AV8" s="169">
        <v>530155.875</v>
      </c>
      <c r="AW8" s="169">
        <f t="shared" ref="AW8:AW18" si="44">AU8/AT8*100</f>
        <v>97.433004724705555</v>
      </c>
      <c r="AX8" s="169">
        <v>330882.2</v>
      </c>
      <c r="AY8" s="169">
        <f t="shared" ref="AY8:AY14" si="45">AX8/AV8*100</f>
        <v>62.412248095901987</v>
      </c>
      <c r="AZ8" s="169">
        <f t="shared" ref="AZ8:AZ15" si="46">AX8/AT8*100</f>
        <v>48.228319227722352</v>
      </c>
      <c r="BA8" s="169">
        <v>652252.39999999991</v>
      </c>
      <c r="BB8" s="169">
        <v>489189.29999999993</v>
      </c>
      <c r="BC8" s="169">
        <v>354495.90000000008</v>
      </c>
      <c r="BD8" s="169">
        <f t="shared" ref="BD8:BD15" si="47">BC8/BB8*100</f>
        <v>72.465996292232916</v>
      </c>
      <c r="BE8" s="169">
        <f t="shared" ref="BE8:BE15" si="48">BC8/BA8*100</f>
        <v>54.34949721917468</v>
      </c>
      <c r="BF8" s="169">
        <f t="shared" si="10"/>
        <v>-4.9297998978245232</v>
      </c>
      <c r="BG8" s="176">
        <f t="shared" ref="BG8:BG14" si="49">BC8-AX8</f>
        <v>23613.70000000007</v>
      </c>
      <c r="BH8" s="179">
        <v>896829.3</v>
      </c>
      <c r="BI8" s="169">
        <v>961929.59999999986</v>
      </c>
      <c r="BJ8" s="169">
        <v>617796.97500000009</v>
      </c>
      <c r="BK8" s="169">
        <f t="shared" ref="BK8:BK18" si="50">+BI8/BH8*100</f>
        <v>107.25893991197654</v>
      </c>
      <c r="BL8" s="169">
        <v>572172.30000000005</v>
      </c>
      <c r="BM8" s="169">
        <f t="shared" si="12"/>
        <v>92.614940369366479</v>
      </c>
      <c r="BN8" s="169">
        <f t="shared" si="13"/>
        <v>63.799465517016451</v>
      </c>
      <c r="BO8" s="169">
        <v>916596.9</v>
      </c>
      <c r="BP8" s="169">
        <v>687447.67499999993</v>
      </c>
      <c r="BQ8" s="169">
        <v>535361</v>
      </c>
      <c r="BR8" s="169">
        <f t="shared" si="14"/>
        <v>77.876618027692075</v>
      </c>
      <c r="BS8" s="169">
        <f t="shared" si="15"/>
        <v>58.407463520769056</v>
      </c>
      <c r="BT8" s="166">
        <f t="shared" si="16"/>
        <v>2.2041652742612143</v>
      </c>
      <c r="BU8" s="191">
        <f t="shared" si="17"/>
        <v>-36811.300000000047</v>
      </c>
      <c r="BV8" s="193">
        <v>78979</v>
      </c>
      <c r="BW8" s="166">
        <v>82188.900000000009</v>
      </c>
      <c r="BX8" s="166">
        <v>47984.25</v>
      </c>
      <c r="BY8" s="166">
        <f t="shared" si="18"/>
        <v>104.06424492586639</v>
      </c>
      <c r="BZ8" s="169">
        <v>51977.5</v>
      </c>
      <c r="CA8" s="169">
        <f>BZ8/BX8*100</f>
        <v>108.32200149007227</v>
      </c>
      <c r="CB8" s="169">
        <f>BZ8/BV8*100</f>
        <v>65.811798072905461</v>
      </c>
      <c r="CC8" s="169">
        <v>136747</v>
      </c>
      <c r="CD8" s="169">
        <v>102560.25</v>
      </c>
      <c r="CE8" s="169">
        <v>104181.59999999999</v>
      </c>
      <c r="CF8" s="169">
        <f>CE8/CD8*100</f>
        <v>101.58087563164091</v>
      </c>
      <c r="CG8" s="169">
        <f>CE8/CC8*100</f>
        <v>76.185656723730673</v>
      </c>
      <c r="CH8" s="169">
        <f>CC8/BV8*100-100</f>
        <v>73.14349384013471</v>
      </c>
      <c r="CI8" s="176">
        <f>CE8-BZ8</f>
        <v>52204.099999999991</v>
      </c>
      <c r="CJ8" s="179">
        <v>37100</v>
      </c>
      <c r="CK8" s="169">
        <v>39869.399999999994</v>
      </c>
      <c r="CL8" s="169">
        <v>27825</v>
      </c>
      <c r="CM8" s="169">
        <f>CK8/CJ8*100</f>
        <v>107.46469002695416</v>
      </c>
      <c r="CN8" s="169">
        <v>25692.1</v>
      </c>
      <c r="CO8" s="169">
        <f>CN8/CL8*100</f>
        <v>92.334591194968553</v>
      </c>
      <c r="CP8" s="169">
        <f>CN8/CJ8*100</f>
        <v>69.250943396226418</v>
      </c>
      <c r="CQ8" s="169">
        <v>39300</v>
      </c>
      <c r="CR8" s="169">
        <v>29475</v>
      </c>
      <c r="CS8" s="169">
        <v>29060.6</v>
      </c>
      <c r="CT8" s="169">
        <f t="shared" si="23"/>
        <v>98.594062765055128</v>
      </c>
      <c r="CU8" s="169">
        <f t="shared" si="24"/>
        <v>73.945547073791346</v>
      </c>
      <c r="CV8" s="169">
        <f t="shared" si="25"/>
        <v>5.9299191374662996</v>
      </c>
      <c r="CW8" s="176">
        <f t="shared" si="26"/>
        <v>3368.5</v>
      </c>
      <c r="CX8" s="179">
        <v>178187</v>
      </c>
      <c r="CY8" s="169">
        <v>207426.89999999997</v>
      </c>
      <c r="CZ8" s="169">
        <v>115850.25</v>
      </c>
      <c r="DA8" s="169">
        <f t="shared" si="27"/>
        <v>116.40967073916725</v>
      </c>
      <c r="DB8" s="167">
        <v>135554.9</v>
      </c>
      <c r="DC8" s="167">
        <f t="shared" ref="DC8:DC15" si="51">DB8/CZ8*100</f>
        <v>117.0087246251087</v>
      </c>
      <c r="DD8" s="169">
        <f t="shared" ref="DD8:DD15" si="52">DB8/CX8*100</f>
        <v>76.074517220672661</v>
      </c>
      <c r="DE8" s="167">
        <v>189484</v>
      </c>
      <c r="DF8" s="167">
        <v>142113</v>
      </c>
      <c r="DG8" s="169">
        <v>106246.39999999999</v>
      </c>
      <c r="DH8" s="233">
        <f t="shared" si="28"/>
        <v>74.761914814267513</v>
      </c>
      <c r="DI8" s="233">
        <f t="shared" si="29"/>
        <v>56.071436110700631</v>
      </c>
      <c r="DJ8" s="233">
        <f t="shared" si="30"/>
        <v>6.3399686845841785</v>
      </c>
      <c r="DK8" s="176">
        <f t="shared" si="31"/>
        <v>-29308.5</v>
      </c>
      <c r="DL8" s="179">
        <v>427340</v>
      </c>
      <c r="DM8" s="169">
        <v>444113.39999999997</v>
      </c>
      <c r="DN8" s="169">
        <v>307755</v>
      </c>
      <c r="DO8" s="169">
        <f t="shared" si="32"/>
        <v>103.92507137174147</v>
      </c>
      <c r="DP8" s="169">
        <v>251878.59999999998</v>
      </c>
      <c r="DQ8" s="169">
        <f t="shared" ref="DQ8:DQ15" si="53">DP8/DN8*100</f>
        <v>81.843869311627742</v>
      </c>
      <c r="DR8" s="169">
        <f t="shared" ref="DR8:DR15" si="54">DP8/DL8*100</f>
        <v>58.941030561145688</v>
      </c>
      <c r="DS8" s="169">
        <v>489943</v>
      </c>
      <c r="DT8" s="169">
        <v>367457.25</v>
      </c>
      <c r="DU8" s="169">
        <v>272065.90000000002</v>
      </c>
      <c r="DV8" s="169">
        <f t="shared" si="33"/>
        <v>74.040150248770445</v>
      </c>
      <c r="DW8" s="169">
        <f t="shared" si="34"/>
        <v>55.530112686577823</v>
      </c>
      <c r="DX8" s="168">
        <v>171630</v>
      </c>
      <c r="DY8" s="168">
        <v>128722.5</v>
      </c>
      <c r="DZ8" s="169">
        <v>75039.600000000006</v>
      </c>
      <c r="EA8" s="169">
        <f t="shared" ref="EA8:EA15" si="55">DZ8/DY8*100</f>
        <v>58.295635961079071</v>
      </c>
      <c r="EB8" s="169">
        <f t="shared" ref="EB8:EB15" si="56">DZ8/DX8*100</f>
        <v>43.721726970809307</v>
      </c>
      <c r="EC8" s="169">
        <f t="shared" si="35"/>
        <v>14.649459446810511</v>
      </c>
      <c r="ED8" s="176">
        <f t="shared" si="36"/>
        <v>20187.300000000047</v>
      </c>
    </row>
    <row r="9" spans="1:134" s="158" customFormat="1" ht="39" customHeight="1" x14ac:dyDescent="0.25">
      <c r="A9" s="174">
        <v>3</v>
      </c>
      <c r="B9" s="198" t="s">
        <v>46</v>
      </c>
      <c r="C9" s="169">
        <v>18349782.380399998</v>
      </c>
      <c r="D9" s="169">
        <v>18069700.559400003</v>
      </c>
      <c r="E9" s="169">
        <v>12081277.666800002</v>
      </c>
      <c r="F9" s="169">
        <f t="shared" si="37"/>
        <v>98.47365044885133</v>
      </c>
      <c r="G9" s="169">
        <v>10360191.982700001</v>
      </c>
      <c r="H9" s="169">
        <f t="shared" ref="H9" si="57">G9/E9*100</f>
        <v>85.754108699697923</v>
      </c>
      <c r="I9" s="169">
        <f t="shared" si="39"/>
        <v>56.459481469197485</v>
      </c>
      <c r="J9" s="169">
        <v>20605128.203000002</v>
      </c>
      <c r="K9" s="169">
        <v>12736854.69675</v>
      </c>
      <c r="L9" s="169">
        <v>11675979.978700003</v>
      </c>
      <c r="M9" s="169">
        <f t="shared" ref="M9:M16" si="58">L9/K9*100</f>
        <v>91.67082656347884</v>
      </c>
      <c r="N9" s="169">
        <f t="shared" ref="N9:N16" si="59">L9/J9*100</f>
        <v>56.665408065745694</v>
      </c>
      <c r="O9" s="169">
        <f t="shared" ref="O9:O10" si="60">J9/C9*100-100</f>
        <v>12.290858691648637</v>
      </c>
      <c r="P9" s="169">
        <f>L9-G9</f>
        <v>1315787.9960000012</v>
      </c>
      <c r="Q9" s="175">
        <v>10760047.793313658</v>
      </c>
      <c r="R9" s="170">
        <v>5348950.5999999996</v>
      </c>
      <c r="S9" s="169">
        <v>5741135.0427999999</v>
      </c>
      <c r="T9" s="169">
        <v>4005653.2500000005</v>
      </c>
      <c r="U9" s="169">
        <f t="shared" ref="U9:U16" si="61">S9/R9*100</f>
        <v>107.33198849882817</v>
      </c>
      <c r="V9" s="169">
        <v>3071132.0126999989</v>
      </c>
      <c r="W9" s="169">
        <f t="shared" si="40"/>
        <v>76.669941730478001</v>
      </c>
      <c r="X9" s="169">
        <f t="shared" si="41"/>
        <v>57.415598728842234</v>
      </c>
      <c r="Y9" s="169">
        <v>5724250.6159999995</v>
      </c>
      <c r="Z9" s="169">
        <v>3626527.2</v>
      </c>
      <c r="AA9" s="169">
        <v>3138382.4446999999</v>
      </c>
      <c r="AB9" s="169">
        <f t="shared" si="42"/>
        <v>86.5396086013087</v>
      </c>
      <c r="AC9" s="169">
        <f t="shared" si="43"/>
        <v>54.826083888218079</v>
      </c>
      <c r="AD9" s="169">
        <f t="shared" ref="AD9:AD15" si="62">Y9/R9*100-100</f>
        <v>7.016329819908961</v>
      </c>
      <c r="AE9" s="168">
        <f t="shared" ref="AE9:AE16" si="63">AA9-V9</f>
        <v>67250.432000000961</v>
      </c>
      <c r="AF9" s="179">
        <f t="shared" si="3"/>
        <v>4003671.6</v>
      </c>
      <c r="AG9" s="169">
        <f t="shared" si="4"/>
        <v>4123641.0403999998</v>
      </c>
      <c r="AH9" s="169">
        <f t="shared" si="5"/>
        <v>3002753.6999999997</v>
      </c>
      <c r="AI9" s="169">
        <f t="shared" ref="AI9:AI15" si="64">AG9/AF9*100</f>
        <v>102.99648553592658</v>
      </c>
      <c r="AJ9" s="169">
        <f t="shared" si="6"/>
        <v>2226003.6091999989</v>
      </c>
      <c r="AK9" s="169">
        <f t="shared" ref="AK9:AK15" si="65">AJ9/AH9*100</f>
        <v>74.132074475505576</v>
      </c>
      <c r="AL9" s="169">
        <f t="shared" ref="AL9:AL15" si="66">AJ9/AF9*100</f>
        <v>55.599055856629178</v>
      </c>
      <c r="AM9" s="169">
        <f t="shared" si="7"/>
        <v>4052962.7000000007</v>
      </c>
      <c r="AN9" s="169">
        <f t="shared" si="8"/>
        <v>2570017.2000000002</v>
      </c>
      <c r="AO9" s="169">
        <f t="shared" si="9"/>
        <v>2140073.0699</v>
      </c>
      <c r="AP9" s="169">
        <f t="shared" ref="AP9:AP15" si="67">AO9/AN9*100</f>
        <v>83.270768378515129</v>
      </c>
      <c r="AQ9" s="169">
        <f t="shared" ref="AQ9:AQ15" si="68">AO9/AM9*100</f>
        <v>52.802683575153544</v>
      </c>
      <c r="AR9" s="169">
        <f t="shared" ref="AR9:AR15" si="69">AM9/AF9*100-100</f>
        <v>1.2311474297742109</v>
      </c>
      <c r="AS9" s="176">
        <f t="shared" ref="AS9:AS15" si="70">AO9-AJ9</f>
        <v>-85930.539299998898</v>
      </c>
      <c r="AT9" s="179">
        <v>1345445</v>
      </c>
      <c r="AU9" s="169">
        <v>1088133.3626999999</v>
      </c>
      <c r="AV9" s="169">
        <v>1009083.75</v>
      </c>
      <c r="AW9" s="169">
        <f t="shared" si="44"/>
        <v>80.875350735258593</v>
      </c>
      <c r="AX9" s="169">
        <v>455413.90709999885</v>
      </c>
      <c r="AY9" s="169">
        <f t="shared" si="45"/>
        <v>45.13142809999654</v>
      </c>
      <c r="AZ9" s="169">
        <f t="shared" si="46"/>
        <v>33.848571074997409</v>
      </c>
      <c r="BA9" s="169">
        <v>1383292.8000000005</v>
      </c>
      <c r="BB9" s="169">
        <v>787405</v>
      </c>
      <c r="BC9" s="169">
        <v>601186.28249999997</v>
      </c>
      <c r="BD9" s="169">
        <f t="shared" si="47"/>
        <v>76.350325753582965</v>
      </c>
      <c r="BE9" s="169">
        <f t="shared" si="48"/>
        <v>43.460522783028999</v>
      </c>
      <c r="BF9" s="169">
        <f t="shared" si="10"/>
        <v>2.8130321194846744</v>
      </c>
      <c r="BG9" s="176">
        <f t="shared" si="49"/>
        <v>145772.37540000112</v>
      </c>
      <c r="BH9" s="179">
        <v>1955405</v>
      </c>
      <c r="BI9" s="169">
        <v>2068612.5845999999</v>
      </c>
      <c r="BJ9" s="169">
        <v>1466553.75</v>
      </c>
      <c r="BK9" s="169">
        <f t="shared" si="50"/>
        <v>105.78946993589562</v>
      </c>
      <c r="BL9" s="169">
        <v>1147494.9756</v>
      </c>
      <c r="BM9" s="169">
        <f t="shared" si="12"/>
        <v>78.244317714233119</v>
      </c>
      <c r="BN9" s="169">
        <f t="shared" si="13"/>
        <v>58.683238285674832</v>
      </c>
      <c r="BO9" s="169">
        <v>2072805.7</v>
      </c>
      <c r="BP9" s="169">
        <v>1309900</v>
      </c>
      <c r="BQ9" s="169">
        <v>1001773.1649</v>
      </c>
      <c r="BR9" s="169">
        <f t="shared" si="14"/>
        <v>76.477071906252377</v>
      </c>
      <c r="BS9" s="169">
        <f t="shared" si="15"/>
        <v>48.329332792745596</v>
      </c>
      <c r="BT9" s="166">
        <f t="shared" si="16"/>
        <v>6.0039071189855804</v>
      </c>
      <c r="BU9" s="191">
        <f t="shared" si="17"/>
        <v>-145721.81070000003</v>
      </c>
      <c r="BV9" s="193">
        <v>159120.9</v>
      </c>
      <c r="BW9" s="166">
        <v>210451.67300000001</v>
      </c>
      <c r="BX9" s="166">
        <v>119340.675</v>
      </c>
      <c r="BY9" s="166">
        <f t="shared" si="18"/>
        <v>132.25897603646033</v>
      </c>
      <c r="BZ9" s="169">
        <v>156443.62399999998</v>
      </c>
      <c r="CA9" s="169">
        <f t="shared" ref="CA9:CA16" si="71">BZ9/BX9*100</f>
        <v>131.08994397760861</v>
      </c>
      <c r="CB9" s="169">
        <f t="shared" ref="CB9:CB16" si="72">BZ9/BV9*100</f>
        <v>98.317457983206467</v>
      </c>
      <c r="CC9" s="169">
        <v>191245.49999999997</v>
      </c>
      <c r="CD9" s="169">
        <v>181525.2</v>
      </c>
      <c r="CE9" s="169">
        <v>246302.84289999999</v>
      </c>
      <c r="CF9" s="169">
        <f t="shared" ref="CF9:CF15" si="73">CE9/CD9*100</f>
        <v>135.68520673713621</v>
      </c>
      <c r="CG9" s="169">
        <f t="shared" ref="CG9:CG15" si="74">CE9/CC9*100</f>
        <v>128.78883053457469</v>
      </c>
      <c r="CH9" s="169">
        <f t="shared" ref="CH9:CH15" si="75">CC9/BV9*100-100</f>
        <v>20.18879983710498</v>
      </c>
      <c r="CI9" s="176">
        <f t="shared" ref="CI9:CI15" si="76">CE9-BZ9</f>
        <v>89859.218900000007</v>
      </c>
      <c r="CJ9" s="179">
        <v>71500</v>
      </c>
      <c r="CK9" s="169">
        <v>88317.172000000006</v>
      </c>
      <c r="CL9" s="169">
        <v>53625</v>
      </c>
      <c r="CM9" s="169">
        <f t="shared" ref="CM9:CM15" si="77">CK9/CJ9*100</f>
        <v>123.52052027972029</v>
      </c>
      <c r="CN9" s="169">
        <v>57184.211000000003</v>
      </c>
      <c r="CO9" s="169">
        <f t="shared" ref="CO9:CO15" si="78">CN9/CL9*100</f>
        <v>106.63722331002332</v>
      </c>
      <c r="CP9" s="169">
        <f t="shared" ref="CP9:CP15" si="79">CN9/CJ9*100</f>
        <v>79.977917482517498</v>
      </c>
      <c r="CQ9" s="169">
        <v>76000</v>
      </c>
      <c r="CR9" s="169">
        <v>58000</v>
      </c>
      <c r="CS9" s="169">
        <v>63459.5</v>
      </c>
      <c r="CT9" s="169">
        <f t="shared" si="23"/>
        <v>109.41293103448275</v>
      </c>
      <c r="CU9" s="169">
        <f t="shared" si="24"/>
        <v>83.499342105263153</v>
      </c>
      <c r="CV9" s="169">
        <f t="shared" si="25"/>
        <v>6.2937062937062933</v>
      </c>
      <c r="CW9" s="176">
        <f t="shared" si="26"/>
        <v>6275.288999999997</v>
      </c>
      <c r="CX9" s="179">
        <v>472200.7</v>
      </c>
      <c r="CY9" s="169">
        <v>668126.24810000008</v>
      </c>
      <c r="CZ9" s="169">
        <v>354150.52500000002</v>
      </c>
      <c r="DA9" s="169">
        <f t="shared" si="27"/>
        <v>141.49200712747779</v>
      </c>
      <c r="DB9" s="167">
        <v>409466.89149999997</v>
      </c>
      <c r="DC9" s="167">
        <f t="shared" si="51"/>
        <v>115.619450655904</v>
      </c>
      <c r="DD9" s="169">
        <f t="shared" si="52"/>
        <v>86.714587991927999</v>
      </c>
      <c r="DE9" s="167">
        <v>329618.7</v>
      </c>
      <c r="DF9" s="167">
        <v>233187</v>
      </c>
      <c r="DG9" s="169">
        <v>227351.27960000004</v>
      </c>
      <c r="DH9" s="233">
        <f t="shared" si="28"/>
        <v>97.497407488410602</v>
      </c>
      <c r="DI9" s="233">
        <f t="shared" si="29"/>
        <v>68.974023500487093</v>
      </c>
      <c r="DJ9" s="233">
        <f t="shared" si="30"/>
        <v>-30.19521148528581</v>
      </c>
      <c r="DK9" s="176">
        <f t="shared" si="31"/>
        <v>-182115.61189999993</v>
      </c>
      <c r="DL9" s="179">
        <v>973299.1</v>
      </c>
      <c r="DM9" s="169">
        <v>967378.73270000005</v>
      </c>
      <c r="DN9" s="169">
        <v>736544.32500000007</v>
      </c>
      <c r="DO9" s="169">
        <f t="shared" si="32"/>
        <v>99.391721691718416</v>
      </c>
      <c r="DP9" s="169">
        <v>545262.00970000005</v>
      </c>
      <c r="DQ9" s="169">
        <f t="shared" si="53"/>
        <v>74.029761847666137</v>
      </c>
      <c r="DR9" s="169">
        <f t="shared" si="54"/>
        <v>56.022039853935965</v>
      </c>
      <c r="DS9" s="169">
        <v>1108414.5</v>
      </c>
      <c r="DT9" s="169">
        <v>669510</v>
      </c>
      <c r="DU9" s="169">
        <v>601303.12520000001</v>
      </c>
      <c r="DV9" s="169">
        <f t="shared" si="33"/>
        <v>89.812418813759322</v>
      </c>
      <c r="DW9" s="169">
        <f t="shared" si="34"/>
        <v>54.248940734716122</v>
      </c>
      <c r="DX9" s="168">
        <v>475979.89999999997</v>
      </c>
      <c r="DY9" s="168">
        <v>299660</v>
      </c>
      <c r="DZ9" s="168">
        <v>285469.43319999997</v>
      </c>
      <c r="EA9" s="169">
        <f t="shared" si="55"/>
        <v>95.264444103317075</v>
      </c>
      <c r="EB9" s="169">
        <f t="shared" si="56"/>
        <v>59.975102562103984</v>
      </c>
      <c r="EC9" s="169">
        <f t="shared" si="35"/>
        <v>13.882207432432651</v>
      </c>
      <c r="ED9" s="176">
        <f t="shared" si="36"/>
        <v>56041.115499999956</v>
      </c>
    </row>
    <row r="10" spans="1:134" s="158" customFormat="1" ht="39" customHeight="1" x14ac:dyDescent="0.25">
      <c r="A10" s="174">
        <v>4</v>
      </c>
      <c r="B10" s="198" t="s">
        <v>47</v>
      </c>
      <c r="C10" s="169">
        <v>14196933.4</v>
      </c>
      <c r="D10" s="169">
        <v>14656745.051999999</v>
      </c>
      <c r="E10" s="169">
        <v>9901336.9000000004</v>
      </c>
      <c r="F10" s="169">
        <f t="shared" si="37"/>
        <v>103.23880967139002</v>
      </c>
      <c r="G10" s="169">
        <v>8294729.9329999993</v>
      </c>
      <c r="H10" s="169">
        <f t="shared" ref="H10" si="80">G10/E10*100</f>
        <v>83.773837985454264</v>
      </c>
      <c r="I10" s="169">
        <f t="shared" si="39"/>
        <v>58.426208669824419</v>
      </c>
      <c r="J10" s="169">
        <v>16264429.378</v>
      </c>
      <c r="K10" s="169">
        <v>11825685.507999999</v>
      </c>
      <c r="L10" s="169">
        <v>10387667.642000001</v>
      </c>
      <c r="M10" s="169">
        <f t="shared" si="58"/>
        <v>87.839877315973027</v>
      </c>
      <c r="N10" s="169">
        <f t="shared" si="59"/>
        <v>63.867396762476204</v>
      </c>
      <c r="O10" s="169">
        <f t="shared" si="60"/>
        <v>14.562975818425699</v>
      </c>
      <c r="P10" s="169">
        <f t="shared" ref="P10:P16" si="81">L10-G10</f>
        <v>2092937.7090000017</v>
      </c>
      <c r="Q10" s="175">
        <v>9160127.5841567572</v>
      </c>
      <c r="R10" s="170">
        <v>4745402.4000000004</v>
      </c>
      <c r="S10" s="169">
        <v>5140372.0559999999</v>
      </c>
      <c r="T10" s="169">
        <v>3223692.0999999996</v>
      </c>
      <c r="U10" s="169">
        <f t="shared" si="61"/>
        <v>108.32320681592775</v>
      </c>
      <c r="V10" s="169">
        <v>2754986.2409999995</v>
      </c>
      <c r="W10" s="169">
        <f t="shared" si="40"/>
        <v>85.460588528290273</v>
      </c>
      <c r="X10" s="169">
        <f t="shared" si="41"/>
        <v>58.055903562572468</v>
      </c>
      <c r="Y10" s="169">
        <v>4965561.8999999994</v>
      </c>
      <c r="Z10" s="169">
        <v>3327023.2</v>
      </c>
      <c r="AA10" s="169">
        <v>3057886.1630000002</v>
      </c>
      <c r="AB10" s="169">
        <f t="shared" si="42"/>
        <v>91.910575285438341</v>
      </c>
      <c r="AC10" s="169">
        <f t="shared" si="43"/>
        <v>61.581875819532137</v>
      </c>
      <c r="AD10" s="169">
        <f t="shared" si="62"/>
        <v>4.639427417156412</v>
      </c>
      <c r="AE10" s="168">
        <f t="shared" si="63"/>
        <v>302899.92200000072</v>
      </c>
      <c r="AF10" s="179">
        <f t="shared" si="3"/>
        <v>3471134.4999999995</v>
      </c>
      <c r="AG10" s="169">
        <f t="shared" si="4"/>
        <v>3738744.3240000005</v>
      </c>
      <c r="AH10" s="169">
        <f t="shared" si="5"/>
        <v>2346104.8000000003</v>
      </c>
      <c r="AI10" s="169">
        <f t="shared" si="64"/>
        <v>107.70957806446282</v>
      </c>
      <c r="AJ10" s="169">
        <f t="shared" si="6"/>
        <v>1973300.1160000002</v>
      </c>
      <c r="AK10" s="169">
        <f t="shared" si="65"/>
        <v>84.109632101686159</v>
      </c>
      <c r="AL10" s="169">
        <f t="shared" si="66"/>
        <v>56.848852039585339</v>
      </c>
      <c r="AM10" s="169">
        <f t="shared" si="7"/>
        <v>3703973.2</v>
      </c>
      <c r="AN10" s="169">
        <f t="shared" si="8"/>
        <v>2429410.3000000003</v>
      </c>
      <c r="AO10" s="169">
        <f t="shared" si="9"/>
        <v>2112362.8169999998</v>
      </c>
      <c r="AP10" s="169">
        <f t="shared" si="67"/>
        <v>86.94961147567372</v>
      </c>
      <c r="AQ10" s="169">
        <f t="shared" si="68"/>
        <v>57.029646353812701</v>
      </c>
      <c r="AR10" s="169">
        <f t="shared" si="69"/>
        <v>6.7078558897674725</v>
      </c>
      <c r="AS10" s="176">
        <f>AO10-AJ10</f>
        <v>139062.70099999965</v>
      </c>
      <c r="AT10" s="179">
        <v>1177919.7</v>
      </c>
      <c r="AU10" s="169">
        <v>1165626.9470000002</v>
      </c>
      <c r="AV10" s="169">
        <v>726583.8</v>
      </c>
      <c r="AW10" s="169">
        <f t="shared" si="44"/>
        <v>98.956401442305463</v>
      </c>
      <c r="AX10" s="169">
        <v>514862.26500000001</v>
      </c>
      <c r="AY10" s="169">
        <f t="shared" ref="AY10" si="82">AX10/AV10*100</f>
        <v>70.860685993824802</v>
      </c>
      <c r="AZ10" s="169">
        <f t="shared" ref="AZ10" si="83">AX10/AT10*100</f>
        <v>43.70945362404585</v>
      </c>
      <c r="BA10" s="169">
        <v>1201472.2000000002</v>
      </c>
      <c r="BB10" s="169">
        <v>728167.3</v>
      </c>
      <c r="BC10" s="169">
        <v>576391.51700000011</v>
      </c>
      <c r="BD10" s="169">
        <f t="shared" si="47"/>
        <v>79.156468163291606</v>
      </c>
      <c r="BE10" s="169">
        <f t="shared" si="48"/>
        <v>47.973770595774084</v>
      </c>
      <c r="BF10" s="169">
        <f t="shared" si="10"/>
        <v>1.999499626332792</v>
      </c>
      <c r="BG10" s="176">
        <f t="shared" si="49"/>
        <v>61529.252000000095</v>
      </c>
      <c r="BH10" s="179">
        <v>1827541.9</v>
      </c>
      <c r="BI10" s="169">
        <v>2007270.6230000004</v>
      </c>
      <c r="BJ10" s="169">
        <v>1278619</v>
      </c>
      <c r="BK10" s="169">
        <f t="shared" si="50"/>
        <v>109.83445156578901</v>
      </c>
      <c r="BL10" s="169">
        <v>1095207.004</v>
      </c>
      <c r="BM10" s="169">
        <f t="shared" si="12"/>
        <v>85.655461400151253</v>
      </c>
      <c r="BN10" s="169">
        <f t="shared" si="13"/>
        <v>59.927873828775148</v>
      </c>
      <c r="BO10" s="169">
        <v>1978462.5</v>
      </c>
      <c r="BP10" s="169">
        <v>1346804.3</v>
      </c>
      <c r="BQ10" s="169">
        <v>1091858.852</v>
      </c>
      <c r="BR10" s="169">
        <f t="shared" si="14"/>
        <v>81.070341994007592</v>
      </c>
      <c r="BS10" s="169">
        <f t="shared" si="15"/>
        <v>55.187240192826501</v>
      </c>
      <c r="BT10" s="166">
        <f t="shared" si="16"/>
        <v>8.2581198275125871</v>
      </c>
      <c r="BU10" s="191">
        <f t="shared" si="17"/>
        <v>-3348.1520000000019</v>
      </c>
      <c r="BV10" s="193">
        <v>198769.9</v>
      </c>
      <c r="BW10" s="166">
        <v>248016.78000000003</v>
      </c>
      <c r="BX10" s="166">
        <v>150711.40000000002</v>
      </c>
      <c r="BY10" s="166">
        <f t="shared" si="18"/>
        <v>124.77582370368955</v>
      </c>
      <c r="BZ10" s="169">
        <v>180683.37</v>
      </c>
      <c r="CA10" s="169">
        <f t="shared" si="71"/>
        <v>119.88699594058576</v>
      </c>
      <c r="CB10" s="169">
        <f t="shared" si="72"/>
        <v>90.900770187035363</v>
      </c>
      <c r="CC10" s="169">
        <v>251718.5</v>
      </c>
      <c r="CD10" s="169">
        <v>169050</v>
      </c>
      <c r="CE10" s="169">
        <v>269905.18300000002</v>
      </c>
      <c r="CF10" s="169">
        <f t="shared" si="73"/>
        <v>159.65997219757469</v>
      </c>
      <c r="CG10" s="169">
        <f t="shared" si="74"/>
        <v>107.22500849162854</v>
      </c>
      <c r="CH10" s="169">
        <f t="shared" si="75"/>
        <v>26.638137866950686</v>
      </c>
      <c r="CI10" s="176">
        <f t="shared" si="76"/>
        <v>89221.813000000024</v>
      </c>
      <c r="CJ10" s="179">
        <v>80600</v>
      </c>
      <c r="CK10" s="169">
        <v>97817.600000000006</v>
      </c>
      <c r="CL10" s="169">
        <v>58120</v>
      </c>
      <c r="CM10" s="169">
        <f t="shared" si="77"/>
        <v>121.36178660049627</v>
      </c>
      <c r="CN10" s="169">
        <v>62506.1</v>
      </c>
      <c r="CO10" s="169">
        <f t="shared" si="78"/>
        <v>107.54662766689607</v>
      </c>
      <c r="CP10" s="169">
        <f t="shared" si="79"/>
        <v>77.550992555831272</v>
      </c>
      <c r="CQ10" s="169">
        <v>86500</v>
      </c>
      <c r="CR10" s="169">
        <v>62000</v>
      </c>
      <c r="CS10" s="169">
        <v>63955.899999999994</v>
      </c>
      <c r="CT10" s="169">
        <f t="shared" si="23"/>
        <v>103.15467741935483</v>
      </c>
      <c r="CU10" s="169">
        <f t="shared" si="24"/>
        <v>73.937456647398832</v>
      </c>
      <c r="CV10" s="169">
        <f t="shared" si="25"/>
        <v>7.3200992555831306</v>
      </c>
      <c r="CW10" s="176">
        <f t="shared" si="26"/>
        <v>1449.7999999999956</v>
      </c>
      <c r="CX10" s="179">
        <v>186303</v>
      </c>
      <c r="CY10" s="169">
        <v>220012.37400000004</v>
      </c>
      <c r="CZ10" s="169">
        <v>132070.6</v>
      </c>
      <c r="DA10" s="169">
        <f t="shared" si="27"/>
        <v>118.09384389945414</v>
      </c>
      <c r="DB10" s="167">
        <v>120041.37699999999</v>
      </c>
      <c r="DC10" s="167">
        <f t="shared" si="51"/>
        <v>90.891823766985226</v>
      </c>
      <c r="DD10" s="169">
        <f t="shared" si="52"/>
        <v>64.433410626774659</v>
      </c>
      <c r="DE10" s="167">
        <v>185820</v>
      </c>
      <c r="DF10" s="167">
        <v>123388.7</v>
      </c>
      <c r="DG10" s="169">
        <v>110251.36500000001</v>
      </c>
      <c r="DH10" s="233">
        <f t="shared" si="28"/>
        <v>89.352886447462382</v>
      </c>
      <c r="DI10" s="233">
        <f t="shared" si="29"/>
        <v>59.332345818534073</v>
      </c>
      <c r="DJ10" s="233">
        <f t="shared" si="30"/>
        <v>-0.2592550844591841</v>
      </c>
      <c r="DK10" s="176">
        <f t="shared" si="31"/>
        <v>-9790.0119999999879</v>
      </c>
      <c r="DL10" s="179">
        <v>981785.3</v>
      </c>
      <c r="DM10" s="169">
        <v>966049.99499999988</v>
      </c>
      <c r="DN10" s="169">
        <v>723371.9</v>
      </c>
      <c r="DO10" s="169">
        <f t="shared" si="32"/>
        <v>98.397276369894698</v>
      </c>
      <c r="DP10" s="169">
        <v>582505.38600000006</v>
      </c>
      <c r="DQ10" s="169">
        <f t="shared" si="53"/>
        <v>80.526405020709262</v>
      </c>
      <c r="DR10" s="169">
        <f t="shared" si="54"/>
        <v>59.331239324931836</v>
      </c>
      <c r="DS10" s="169">
        <v>1042461.8999999999</v>
      </c>
      <c r="DT10" s="169">
        <v>730919.89999999991</v>
      </c>
      <c r="DU10" s="169">
        <v>633773.897</v>
      </c>
      <c r="DV10" s="169">
        <f t="shared" si="33"/>
        <v>86.70907674014623</v>
      </c>
      <c r="DW10" s="169">
        <f t="shared" si="34"/>
        <v>60.795881077284463</v>
      </c>
      <c r="DX10" s="168">
        <v>424752.39999999997</v>
      </c>
      <c r="DY10" s="168">
        <v>297260</v>
      </c>
      <c r="DZ10" s="168">
        <v>253539.12800000003</v>
      </c>
      <c r="EA10" s="169">
        <f t="shared" si="55"/>
        <v>85.2920433290722</v>
      </c>
      <c r="EB10" s="169">
        <f t="shared" si="56"/>
        <v>59.691040709834731</v>
      </c>
      <c r="EC10" s="169">
        <f t="shared" si="35"/>
        <v>6.1802310545900241</v>
      </c>
      <c r="ED10" s="176">
        <f t="shared" si="36"/>
        <v>51268.51099999994</v>
      </c>
    </row>
    <row r="11" spans="1:134" s="158" customFormat="1" ht="39" customHeight="1" x14ac:dyDescent="0.25">
      <c r="A11" s="174">
        <v>5</v>
      </c>
      <c r="B11" s="198" t="s">
        <v>48</v>
      </c>
      <c r="C11" s="169">
        <v>17236076.916500002</v>
      </c>
      <c r="D11" s="169">
        <v>14785829.6624</v>
      </c>
      <c r="E11" s="169">
        <v>9765204.2777333334</v>
      </c>
      <c r="F11" s="169">
        <f t="shared" si="37"/>
        <v>85.784194013694645</v>
      </c>
      <c r="G11" s="169">
        <v>8301775.5184000004</v>
      </c>
      <c r="H11" s="169">
        <f t="shared" ref="H11" si="84">G11/E11*100</f>
        <v>85.013843871446198</v>
      </c>
      <c r="I11" s="169">
        <f t="shared" si="39"/>
        <v>48.165110649121992</v>
      </c>
      <c r="J11" s="169">
        <v>17188889.887400001</v>
      </c>
      <c r="K11" s="169">
        <v>12891667.415550001</v>
      </c>
      <c r="L11" s="169">
        <v>9532447.0788000003</v>
      </c>
      <c r="M11" s="169">
        <f t="shared" si="58"/>
        <v>73.942700905407392</v>
      </c>
      <c r="N11" s="169">
        <f t="shared" si="59"/>
        <v>55.45702567905554</v>
      </c>
      <c r="O11" s="169">
        <f t="shared" ref="O11:O18" si="85">J11/C11*100-100</f>
        <v>-0.27376896337024448</v>
      </c>
      <c r="P11" s="169">
        <f t="shared" si="81"/>
        <v>1230671.5603999998</v>
      </c>
      <c r="Q11" s="175">
        <v>9159126.9037620761</v>
      </c>
      <c r="R11" s="170">
        <v>3629372.324000001</v>
      </c>
      <c r="S11" s="169">
        <v>3931157.9701000005</v>
      </c>
      <c r="T11" s="169">
        <v>2374103.8726666672</v>
      </c>
      <c r="U11" s="169">
        <f t="shared" si="61"/>
        <v>108.31509195417559</v>
      </c>
      <c r="V11" s="169">
        <v>2527067.4214000003</v>
      </c>
      <c r="W11" s="169">
        <f t="shared" si="40"/>
        <v>106.44300152551961</v>
      </c>
      <c r="X11" s="169">
        <f t="shared" si="41"/>
        <v>69.628222067194002</v>
      </c>
      <c r="Y11" s="169">
        <v>3190774.1999999997</v>
      </c>
      <c r="Z11" s="169">
        <v>2393080.6499999994</v>
      </c>
      <c r="AA11" s="169">
        <v>1694165.1657000002</v>
      </c>
      <c r="AB11" s="169">
        <f t="shared" si="42"/>
        <v>70.794319685799167</v>
      </c>
      <c r="AC11" s="169">
        <f t="shared" si="43"/>
        <v>53.095739764349368</v>
      </c>
      <c r="AD11" s="169">
        <f>Y11/R11*100-100</f>
        <v>-12.084682552398306</v>
      </c>
      <c r="AE11" s="168">
        <f>AA11-V11</f>
        <v>-832902.2557000001</v>
      </c>
      <c r="AF11" s="179">
        <f t="shared" si="3"/>
        <v>2290025.5300000003</v>
      </c>
      <c r="AG11" s="169">
        <f t="shared" si="4"/>
        <v>2487305.9587000003</v>
      </c>
      <c r="AH11" s="169">
        <f t="shared" si="5"/>
        <v>1482312.686666667</v>
      </c>
      <c r="AI11" s="169">
        <f t="shared" si="64"/>
        <v>108.61476984057903</v>
      </c>
      <c r="AJ11" s="169">
        <f t="shared" si="6"/>
        <v>1383735.8504000008</v>
      </c>
      <c r="AK11" s="169">
        <f t="shared" ref="AK11" si="86">AJ11/AH11*100</f>
        <v>93.349794739439247</v>
      </c>
      <c r="AL11" s="169">
        <f t="shared" ref="AL11" si="87">AJ11/AF11*100</f>
        <v>60.424472665158483</v>
      </c>
      <c r="AM11" s="169">
        <f t="shared" si="7"/>
        <v>2581410.4</v>
      </c>
      <c r="AN11" s="169">
        <f t="shared" si="8"/>
        <v>1936057.7999999998</v>
      </c>
      <c r="AO11" s="169">
        <f t="shared" si="9"/>
        <v>1249949.3880000003</v>
      </c>
      <c r="AP11" s="169">
        <f t="shared" si="67"/>
        <v>64.561573936480627</v>
      </c>
      <c r="AQ11" s="169">
        <f t="shared" si="68"/>
        <v>48.421180452360474</v>
      </c>
      <c r="AR11" s="169">
        <f t="shared" si="69"/>
        <v>12.724088276867349</v>
      </c>
      <c r="AS11" s="176">
        <f t="shared" ref="AS11:AS13" si="88">AO11-AJ11</f>
        <v>-133786.46240000054</v>
      </c>
      <c r="AT11" s="179">
        <v>547766.63000000035</v>
      </c>
      <c r="AU11" s="169">
        <v>506257.19770000025</v>
      </c>
      <c r="AV11" s="169">
        <v>345673.35333333362</v>
      </c>
      <c r="AW11" s="169">
        <f t="shared" si="44"/>
        <v>92.422058952368076</v>
      </c>
      <c r="AX11" s="169">
        <v>223488.60280000069</v>
      </c>
      <c r="AY11" s="169">
        <f t="shared" ref="AY11" si="89">AX11/AV11*100</f>
        <v>64.653118513445293</v>
      </c>
      <c r="AZ11" s="169">
        <f t="shared" ref="AZ11" si="90">AX11/AT11*100</f>
        <v>40.799966730357518</v>
      </c>
      <c r="BA11" s="169">
        <v>612831.59999999986</v>
      </c>
      <c r="BB11" s="169">
        <v>459623.69999999984</v>
      </c>
      <c r="BC11" s="169">
        <v>242197.39220000023</v>
      </c>
      <c r="BD11" s="169">
        <f t="shared" si="47"/>
        <v>52.694713566772187</v>
      </c>
      <c r="BE11" s="169">
        <f t="shared" si="48"/>
        <v>39.521035175079142</v>
      </c>
      <c r="BF11" s="169">
        <f t="shared" si="10"/>
        <v>11.87822814252111</v>
      </c>
      <c r="BG11" s="176">
        <f t="shared" si="49"/>
        <v>18708.789399999543</v>
      </c>
      <c r="BH11" s="179">
        <v>1305978.1000000001</v>
      </c>
      <c r="BI11" s="169">
        <v>1544982.0061000001</v>
      </c>
      <c r="BJ11" s="169">
        <v>845785.46666666679</v>
      </c>
      <c r="BK11" s="169">
        <f t="shared" si="50"/>
        <v>118.30075910920712</v>
      </c>
      <c r="BL11" s="169">
        <v>904797.36430000002</v>
      </c>
      <c r="BM11" s="169">
        <f t="shared" si="12"/>
        <v>106.97717092088442</v>
      </c>
      <c r="BN11" s="169">
        <f t="shared" si="13"/>
        <v>69.281204968138439</v>
      </c>
      <c r="BO11" s="169">
        <v>1500389.1</v>
      </c>
      <c r="BP11" s="169">
        <v>1125291.825</v>
      </c>
      <c r="BQ11" s="169">
        <v>754225.22340000002</v>
      </c>
      <c r="BR11" s="169">
        <f t="shared" si="14"/>
        <v>67.02485583239708</v>
      </c>
      <c r="BS11" s="169">
        <f t="shared" si="15"/>
        <v>50.268641874297806</v>
      </c>
      <c r="BT11" s="166">
        <f t="shared" si="16"/>
        <v>14.886237372586876</v>
      </c>
      <c r="BU11" s="191">
        <f t="shared" si="17"/>
        <v>-150572.1409</v>
      </c>
      <c r="BV11" s="193">
        <v>45792.5</v>
      </c>
      <c r="BW11" s="166">
        <v>54645.770600000003</v>
      </c>
      <c r="BX11" s="166">
        <v>30528.333333333332</v>
      </c>
      <c r="BY11" s="166">
        <f t="shared" si="18"/>
        <v>119.33345111098981</v>
      </c>
      <c r="BZ11" s="169">
        <v>35646.217600000004</v>
      </c>
      <c r="CA11" s="169">
        <f t="shared" si="71"/>
        <v>116.76437495223017</v>
      </c>
      <c r="CB11" s="169">
        <f t="shared" si="72"/>
        <v>77.842916634820128</v>
      </c>
      <c r="CC11" s="169">
        <v>47922.400000000001</v>
      </c>
      <c r="CD11" s="169">
        <v>35941.800000000003</v>
      </c>
      <c r="CE11" s="169">
        <v>42051.339899999999</v>
      </c>
      <c r="CF11" s="169">
        <f t="shared" si="73"/>
        <v>116.9984249536751</v>
      </c>
      <c r="CG11" s="169">
        <f t="shared" si="74"/>
        <v>87.748818715256334</v>
      </c>
      <c r="CH11" s="169">
        <f t="shared" si="75"/>
        <v>4.651198340339576</v>
      </c>
      <c r="CI11" s="176">
        <f t="shared" si="76"/>
        <v>6405.1222999999954</v>
      </c>
      <c r="CJ11" s="179">
        <v>45600</v>
      </c>
      <c r="CK11" s="169">
        <v>56122.1</v>
      </c>
      <c r="CL11" s="169">
        <v>30400</v>
      </c>
      <c r="CM11" s="169">
        <f t="shared" si="77"/>
        <v>123.07478070175439</v>
      </c>
      <c r="CN11" s="169">
        <v>38370.300000000003</v>
      </c>
      <c r="CO11" s="169">
        <f t="shared" si="78"/>
        <v>126.21809210526315</v>
      </c>
      <c r="CP11" s="169">
        <f t="shared" si="79"/>
        <v>84.145394736842121</v>
      </c>
      <c r="CQ11" s="169">
        <v>50400</v>
      </c>
      <c r="CR11" s="169">
        <v>37800</v>
      </c>
      <c r="CS11" s="169">
        <v>41488.65</v>
      </c>
      <c r="CT11" s="169">
        <f t="shared" si="23"/>
        <v>109.75833333333334</v>
      </c>
      <c r="CU11" s="169">
        <f t="shared" si="24"/>
        <v>82.318750000000009</v>
      </c>
      <c r="CV11" s="169">
        <f t="shared" si="25"/>
        <v>10.526315789473699</v>
      </c>
      <c r="CW11" s="176">
        <f t="shared" si="26"/>
        <v>3118.3499999999985</v>
      </c>
      <c r="CX11" s="179">
        <v>344888.30000000005</v>
      </c>
      <c r="CY11" s="169">
        <v>325298.88429999998</v>
      </c>
      <c r="CZ11" s="169">
        <v>229925.53333333333</v>
      </c>
      <c r="DA11" s="169">
        <f t="shared" si="27"/>
        <v>94.320069512360931</v>
      </c>
      <c r="DB11" s="167">
        <v>181433.36570000002</v>
      </c>
      <c r="DC11" s="167">
        <f t="shared" si="51"/>
        <v>78.909620462625156</v>
      </c>
      <c r="DD11" s="169">
        <f t="shared" si="52"/>
        <v>52.606413641750095</v>
      </c>
      <c r="DE11" s="167">
        <v>369867.3</v>
      </c>
      <c r="DF11" s="167">
        <v>277400.47499999998</v>
      </c>
      <c r="DG11" s="169">
        <v>169986.7825</v>
      </c>
      <c r="DH11" s="233">
        <f t="shared" si="28"/>
        <v>61.278475640677989</v>
      </c>
      <c r="DI11" s="233">
        <f t="shared" si="29"/>
        <v>45.958856730508487</v>
      </c>
      <c r="DJ11" s="233">
        <f t="shared" si="30"/>
        <v>7.2426347892926373</v>
      </c>
      <c r="DK11" s="176">
        <f t="shared" si="31"/>
        <v>-11446.583200000023</v>
      </c>
      <c r="DL11" s="179">
        <v>479319.47</v>
      </c>
      <c r="DM11" s="169">
        <v>464865.45049999998</v>
      </c>
      <c r="DN11" s="169">
        <v>319546.31333333335</v>
      </c>
      <c r="DO11" s="169">
        <f t="shared" si="32"/>
        <v>96.984470607880795</v>
      </c>
      <c r="DP11" s="169">
        <v>253859.83260000002</v>
      </c>
      <c r="DQ11" s="169">
        <f t="shared" si="53"/>
        <v>79.443830833744357</v>
      </c>
      <c r="DR11" s="169">
        <f t="shared" si="54"/>
        <v>52.962553889162912</v>
      </c>
      <c r="DS11" s="169">
        <v>547014.80000000005</v>
      </c>
      <c r="DT11" s="169">
        <v>410261.1</v>
      </c>
      <c r="DU11" s="169">
        <v>274284.78470000002</v>
      </c>
      <c r="DV11" s="169">
        <f t="shared" si="33"/>
        <v>66.856152021237207</v>
      </c>
      <c r="DW11" s="169">
        <f t="shared" si="34"/>
        <v>50.142114015927909</v>
      </c>
      <c r="DX11" s="168">
        <v>290453.3</v>
      </c>
      <c r="DY11" s="168">
        <v>217839.97500000001</v>
      </c>
      <c r="DZ11" s="168">
        <v>114716.73970000001</v>
      </c>
      <c r="EA11" s="169">
        <f t="shared" si="55"/>
        <v>52.661013985151264</v>
      </c>
      <c r="EB11" s="169">
        <f t="shared" si="56"/>
        <v>39.495760488863446</v>
      </c>
      <c r="EC11" s="169">
        <f t="shared" si="35"/>
        <v>14.123217235469298</v>
      </c>
      <c r="ED11" s="176">
        <f>DU11-DP11</f>
        <v>20424.952099999995</v>
      </c>
    </row>
    <row r="12" spans="1:134" s="158" customFormat="1" ht="39" customHeight="1" x14ac:dyDescent="0.25">
      <c r="A12" s="174">
        <v>6</v>
      </c>
      <c r="B12" s="198" t="s">
        <v>49</v>
      </c>
      <c r="C12" s="169">
        <v>18194647.031299997</v>
      </c>
      <c r="D12" s="169">
        <v>13738113.855999999</v>
      </c>
      <c r="E12" s="169">
        <v>14242262.180600001</v>
      </c>
      <c r="F12" s="169">
        <f t="shared" si="37"/>
        <v>75.506349930100384</v>
      </c>
      <c r="G12" s="169">
        <v>8240399.8520999989</v>
      </c>
      <c r="H12" s="169">
        <f t="shared" ref="H12" si="91">G12/E12*100</f>
        <v>57.85878498518727</v>
      </c>
      <c r="I12" s="169">
        <f t="shared" si="39"/>
        <v>45.290242992480998</v>
      </c>
      <c r="J12" s="169">
        <v>23689352.386000004</v>
      </c>
      <c r="K12" s="169">
        <v>17767014.289499998</v>
      </c>
      <c r="L12" s="169">
        <v>11013185.319600001</v>
      </c>
      <c r="M12" s="169">
        <f t="shared" si="58"/>
        <v>61.986697033888269</v>
      </c>
      <c r="N12" s="169">
        <f t="shared" si="59"/>
        <v>46.490022775416193</v>
      </c>
      <c r="O12" s="169">
        <f t="shared" si="85"/>
        <v>30.199571034533079</v>
      </c>
      <c r="P12" s="169">
        <f t="shared" si="81"/>
        <v>2772785.4675000021</v>
      </c>
      <c r="Q12" s="175">
        <v>9802222.423499627</v>
      </c>
      <c r="R12" s="170">
        <v>4295005.2627999997</v>
      </c>
      <c r="S12" s="169">
        <v>4285305.6179</v>
      </c>
      <c r="T12" s="169">
        <v>3534249.9783999999</v>
      </c>
      <c r="U12" s="169">
        <f t="shared" si="61"/>
        <v>99.774164539819992</v>
      </c>
      <c r="V12" s="169">
        <v>2718260.6891999994</v>
      </c>
      <c r="W12" s="169">
        <f t="shared" si="40"/>
        <v>76.911953195528937</v>
      </c>
      <c r="X12" s="169">
        <f t="shared" si="41"/>
        <v>63.288879125328734</v>
      </c>
      <c r="Y12" s="169">
        <v>3534661.8939999999</v>
      </c>
      <c r="Z12" s="169">
        <v>2650996.4205</v>
      </c>
      <c r="AA12" s="169">
        <v>1958387.1916000003</v>
      </c>
      <c r="AB12" s="169">
        <f t="shared" si="42"/>
        <v>73.873626401601555</v>
      </c>
      <c r="AC12" s="169">
        <f t="shared" si="43"/>
        <v>55.40521980120117</v>
      </c>
      <c r="AD12" s="169">
        <f>Y12/R12*100-100</f>
        <v>-17.70296710426652</v>
      </c>
      <c r="AE12" s="168">
        <f>AA12-V12</f>
        <v>-759873.49759999919</v>
      </c>
      <c r="AF12" s="179">
        <f t="shared" si="3"/>
        <v>2771012.7130999998</v>
      </c>
      <c r="AG12" s="169">
        <f t="shared" si="4"/>
        <v>2738762.3052000003</v>
      </c>
      <c r="AH12" s="169">
        <f t="shared" si="5"/>
        <v>2179647.3129499997</v>
      </c>
      <c r="AI12" s="169">
        <f t="shared" si="64"/>
        <v>98.83615085028174</v>
      </c>
      <c r="AJ12" s="169">
        <f t="shared" si="6"/>
        <v>1656264.1225999997</v>
      </c>
      <c r="AK12" s="169">
        <f t="shared" si="65"/>
        <v>75.987711991733306</v>
      </c>
      <c r="AL12" s="169">
        <f t="shared" si="66"/>
        <v>59.771076284492985</v>
      </c>
      <c r="AM12" s="169">
        <f t="shared" si="7"/>
        <v>2748612.2080000001</v>
      </c>
      <c r="AN12" s="169">
        <f t="shared" si="8"/>
        <v>2061459.1559999997</v>
      </c>
      <c r="AO12" s="169">
        <f t="shared" si="9"/>
        <v>1394829.3012999999</v>
      </c>
      <c r="AP12" s="169">
        <f t="shared" si="67"/>
        <v>67.662233192458174</v>
      </c>
      <c r="AQ12" s="169">
        <f t="shared" si="68"/>
        <v>50.746674894343627</v>
      </c>
      <c r="AR12" s="169">
        <f t="shared" si="69"/>
        <v>-0.80838694799561495</v>
      </c>
      <c r="AS12" s="176">
        <f>AO12-AJ12</f>
        <v>-261434.82129999972</v>
      </c>
      <c r="AT12" s="179">
        <v>547761.03</v>
      </c>
      <c r="AU12" s="169">
        <v>527755.58659999992</v>
      </c>
      <c r="AV12" s="169">
        <v>428216.22200000001</v>
      </c>
      <c r="AW12" s="169">
        <f t="shared" si="44"/>
        <v>96.347778994062409</v>
      </c>
      <c r="AX12" s="169">
        <v>239992.36549999961</v>
      </c>
      <c r="AY12" s="169">
        <f t="shared" si="45"/>
        <v>56.044669297932295</v>
      </c>
      <c r="AZ12" s="169">
        <f t="shared" si="46"/>
        <v>43.813333252276017</v>
      </c>
      <c r="BA12" s="169">
        <v>555875.79599999986</v>
      </c>
      <c r="BB12" s="169">
        <v>416906.84699999983</v>
      </c>
      <c r="BC12" s="169">
        <v>271344.70559999987</v>
      </c>
      <c r="BD12" s="169">
        <f t="shared" si="47"/>
        <v>65.085212092954663</v>
      </c>
      <c r="BE12" s="169">
        <f t="shared" si="48"/>
        <v>48.81390906971599</v>
      </c>
      <c r="BF12" s="169">
        <f t="shared" si="10"/>
        <v>1.4814427379033788</v>
      </c>
      <c r="BG12" s="176">
        <f t="shared" si="49"/>
        <v>31352.340100000263</v>
      </c>
      <c r="BH12" s="179">
        <v>1630921.9493</v>
      </c>
      <c r="BI12" s="169">
        <v>1652175.3151000002</v>
      </c>
      <c r="BJ12" s="169">
        <v>1289597.4009499997</v>
      </c>
      <c r="BK12" s="169">
        <f t="shared" si="50"/>
        <v>101.3031503935012</v>
      </c>
      <c r="BL12" s="169">
        <v>1063294.574</v>
      </c>
      <c r="BM12" s="169">
        <f t="shared" si="12"/>
        <v>82.451668498766324</v>
      </c>
      <c r="BN12" s="169">
        <f t="shared" si="13"/>
        <v>65.19592028645954</v>
      </c>
      <c r="BO12" s="169">
        <v>1657219.8020000001</v>
      </c>
      <c r="BP12" s="169">
        <v>1242914.8514999999</v>
      </c>
      <c r="BQ12" s="169">
        <v>804608.35080000001</v>
      </c>
      <c r="BR12" s="169">
        <f t="shared" si="14"/>
        <v>64.735597119059776</v>
      </c>
      <c r="BS12" s="169">
        <f t="shared" si="15"/>
        <v>48.551697839294825</v>
      </c>
      <c r="BT12" s="166">
        <f t="shared" si="16"/>
        <v>1.6124531717344013</v>
      </c>
      <c r="BU12" s="191">
        <f t="shared" si="17"/>
        <v>-258686.22320000001</v>
      </c>
      <c r="BV12" s="193">
        <v>150742.9</v>
      </c>
      <c r="BW12" s="166">
        <v>134651.14300000001</v>
      </c>
      <c r="BX12" s="166">
        <v>112997.19999999998</v>
      </c>
      <c r="BY12" s="166">
        <f t="shared" si="18"/>
        <v>89.325031560358738</v>
      </c>
      <c r="BZ12" s="169">
        <v>98901.235000000001</v>
      </c>
      <c r="CA12" s="169">
        <f t="shared" si="71"/>
        <v>87.525385584775563</v>
      </c>
      <c r="CB12" s="169">
        <f t="shared" si="72"/>
        <v>65.609216089115975</v>
      </c>
      <c r="CC12" s="169">
        <v>142249.60999999999</v>
      </c>
      <c r="CD12" s="169">
        <v>106687.20749999999</v>
      </c>
      <c r="CE12" s="169">
        <v>111649.85999999999</v>
      </c>
      <c r="CF12" s="169">
        <f t="shared" si="73"/>
        <v>104.65159096042514</v>
      </c>
      <c r="CG12" s="169">
        <f t="shared" si="74"/>
        <v>78.488693220318837</v>
      </c>
      <c r="CH12" s="169">
        <f t="shared" si="75"/>
        <v>-5.6342885800923455</v>
      </c>
      <c r="CI12" s="176">
        <f t="shared" si="76"/>
        <v>12748.624999999985</v>
      </c>
      <c r="CJ12" s="179">
        <v>82800</v>
      </c>
      <c r="CK12" s="169">
        <v>89572.4</v>
      </c>
      <c r="CL12" s="169">
        <v>49725</v>
      </c>
      <c r="CM12" s="169">
        <f t="shared" si="77"/>
        <v>108.1792270531401</v>
      </c>
      <c r="CN12" s="169">
        <v>58323.899999999994</v>
      </c>
      <c r="CO12" s="169">
        <f t="shared" si="78"/>
        <v>117.29291101055806</v>
      </c>
      <c r="CP12" s="169">
        <f t="shared" si="79"/>
        <v>70.439492753623185</v>
      </c>
      <c r="CQ12" s="169">
        <v>71300</v>
      </c>
      <c r="CR12" s="169">
        <v>53475</v>
      </c>
      <c r="CS12" s="169">
        <v>62474.5</v>
      </c>
      <c r="CT12" s="169">
        <f t="shared" si="23"/>
        <v>116.8293595137915</v>
      </c>
      <c r="CU12" s="169">
        <f t="shared" si="24"/>
        <v>87.622019635343619</v>
      </c>
      <c r="CV12" s="169">
        <f t="shared" si="25"/>
        <v>-13.888888888888886</v>
      </c>
      <c r="CW12" s="176">
        <f t="shared" si="26"/>
        <v>4150.6000000000058</v>
      </c>
      <c r="CX12" s="179">
        <v>358786.83380000002</v>
      </c>
      <c r="CY12" s="169">
        <v>334607.86050000001</v>
      </c>
      <c r="CZ12" s="169">
        <v>299111.49</v>
      </c>
      <c r="DA12" s="169">
        <f t="shared" si="27"/>
        <v>93.260908421885347</v>
      </c>
      <c r="DB12" s="167">
        <v>195752.04810000001</v>
      </c>
      <c r="DC12" s="167">
        <f t="shared" si="51"/>
        <v>65.444509704391507</v>
      </c>
      <c r="DD12" s="169">
        <f t="shared" si="52"/>
        <v>54.559429070108756</v>
      </c>
      <c r="DE12" s="167">
        <v>321967</v>
      </c>
      <c r="DF12" s="167">
        <v>241475.25</v>
      </c>
      <c r="DG12" s="169">
        <v>144751.8849</v>
      </c>
      <c r="DH12" s="233">
        <f t="shared" si="28"/>
        <v>59.944812108073187</v>
      </c>
      <c r="DI12" s="233">
        <f t="shared" si="29"/>
        <v>44.958609081054888</v>
      </c>
      <c r="DJ12" s="233">
        <f t="shared" si="30"/>
        <v>-10.26231464795741</v>
      </c>
      <c r="DK12" s="176">
        <f t="shared" si="31"/>
        <v>-51000.16320000001</v>
      </c>
      <c r="DL12" s="179">
        <v>709782</v>
      </c>
      <c r="DM12" s="169">
        <v>655985.53889999993</v>
      </c>
      <c r="DN12" s="169">
        <v>571223.41775000014</v>
      </c>
      <c r="DO12" s="169">
        <f t="shared" si="32"/>
        <v>92.420706484526221</v>
      </c>
      <c r="DP12" s="169">
        <v>395445.75949999999</v>
      </c>
      <c r="DQ12" s="169">
        <f t="shared" si="53"/>
        <v>69.227862025969941</v>
      </c>
      <c r="DR12" s="169">
        <f t="shared" si="54"/>
        <v>55.713692302707031</v>
      </c>
      <c r="DS12" s="169">
        <v>659337.71000000008</v>
      </c>
      <c r="DT12" s="169">
        <v>494503.28249999997</v>
      </c>
      <c r="DU12" s="169">
        <v>428239.53840000002</v>
      </c>
      <c r="DV12" s="169">
        <f t="shared" si="33"/>
        <v>86.599938474624793</v>
      </c>
      <c r="DW12" s="169">
        <f t="shared" si="34"/>
        <v>64.949953855968587</v>
      </c>
      <c r="DX12" s="168">
        <v>300315.90000000002</v>
      </c>
      <c r="DY12" s="168">
        <v>225236.92499999999</v>
      </c>
      <c r="DZ12" s="168">
        <v>209114.83539999998</v>
      </c>
      <c r="EA12" s="169">
        <f t="shared" si="55"/>
        <v>92.842164045704308</v>
      </c>
      <c r="EB12" s="169">
        <f t="shared" si="56"/>
        <v>69.631623034278221</v>
      </c>
      <c r="EC12" s="169">
        <f t="shared" si="35"/>
        <v>-7.1070117303622737</v>
      </c>
      <c r="ED12" s="176">
        <f t="shared" si="36"/>
        <v>32793.778900000034</v>
      </c>
    </row>
    <row r="13" spans="1:134" s="158" customFormat="1" ht="39" customHeight="1" x14ac:dyDescent="0.25">
      <c r="A13" s="174">
        <v>7</v>
      </c>
      <c r="B13" s="198" t="s">
        <v>50</v>
      </c>
      <c r="C13" s="169">
        <v>18818481.202100005</v>
      </c>
      <c r="D13" s="169">
        <v>16962451.7643</v>
      </c>
      <c r="E13" s="169">
        <v>8711065.3140500002</v>
      </c>
      <c r="F13" s="169">
        <f t="shared" si="37"/>
        <v>90.137198545051106</v>
      </c>
      <c r="G13" s="169">
        <v>9757006.4527000003</v>
      </c>
      <c r="H13" s="169">
        <f t="shared" ref="H13" si="92">G13/E13*100</f>
        <v>112.00704048175383</v>
      </c>
      <c r="I13" s="169">
        <f t="shared" si="39"/>
        <v>51.848001695329103</v>
      </c>
      <c r="J13" s="169">
        <v>22081323.902000003</v>
      </c>
      <c r="K13" s="169">
        <v>11319884.273900002</v>
      </c>
      <c r="L13" s="169">
        <v>11424251.102299999</v>
      </c>
      <c r="M13" s="169">
        <f t="shared" si="58"/>
        <v>100.92197787428476</v>
      </c>
      <c r="N13" s="169">
        <f t="shared" si="59"/>
        <v>51.737165547692797</v>
      </c>
      <c r="O13" s="169">
        <f t="shared" si="85"/>
        <v>17.338501789059819</v>
      </c>
      <c r="P13" s="169">
        <f>L13-G13</f>
        <v>1667244.6495999992</v>
      </c>
      <c r="Q13" s="175">
        <v>8221283.6147111664</v>
      </c>
      <c r="R13" s="170">
        <v>7153652.4170000004</v>
      </c>
      <c r="S13" s="169">
        <v>7253876.6204999993</v>
      </c>
      <c r="T13" s="169">
        <v>4691144.9025833337</v>
      </c>
      <c r="U13" s="169">
        <f t="shared" si="61"/>
        <v>101.40102143153931</v>
      </c>
      <c r="V13" s="169">
        <v>4354078.7736999989</v>
      </c>
      <c r="W13" s="169">
        <f>V13/T13*100</f>
        <v>92.814842945957224</v>
      </c>
      <c r="X13" s="169">
        <f>V13/R13*100</f>
        <v>60.865115047425689</v>
      </c>
      <c r="Y13" s="169">
        <v>8071717.8590000011</v>
      </c>
      <c r="Z13" s="169">
        <v>4888403.8754000003</v>
      </c>
      <c r="AA13" s="169">
        <v>4979458.3877999987</v>
      </c>
      <c r="AB13" s="169">
        <f t="shared" si="42"/>
        <v>101.86266345254764</v>
      </c>
      <c r="AC13" s="169">
        <f t="shared" si="43"/>
        <v>61.690193770188337</v>
      </c>
      <c r="AD13" s="169">
        <f>Y13/R13*100-100</f>
        <v>12.833520396074903</v>
      </c>
      <c r="AE13" s="168">
        <f>AA13-V13</f>
        <v>625379.61409999989</v>
      </c>
      <c r="AF13" s="179">
        <f t="shared" si="3"/>
        <v>4161037.1</v>
      </c>
      <c r="AG13" s="169">
        <f t="shared" si="4"/>
        <v>4654813.0203999989</v>
      </c>
      <c r="AH13" s="169">
        <f t="shared" si="5"/>
        <v>2735957.5643333332</v>
      </c>
      <c r="AI13" s="169">
        <f t="shared" si="64"/>
        <v>111.86665507981168</v>
      </c>
      <c r="AJ13" s="169">
        <f t="shared" si="6"/>
        <v>2731647.5540000005</v>
      </c>
      <c r="AK13" s="169">
        <f t="shared" si="65"/>
        <v>99.842467939213705</v>
      </c>
      <c r="AL13" s="169">
        <f t="shared" si="66"/>
        <v>65.648238368266419</v>
      </c>
      <c r="AM13" s="169">
        <f t="shared" si="7"/>
        <v>4904258.659</v>
      </c>
      <c r="AN13" s="169">
        <f t="shared" si="8"/>
        <v>2989695.0220666667</v>
      </c>
      <c r="AO13" s="169">
        <f t="shared" si="9"/>
        <v>3242585.7131999996</v>
      </c>
      <c r="AP13" s="169">
        <f t="shared" si="67"/>
        <v>108.45874543278728</v>
      </c>
      <c r="AQ13" s="169">
        <f t="shared" si="68"/>
        <v>66.117754765022468</v>
      </c>
      <c r="AR13" s="169">
        <f t="shared" si="69"/>
        <v>17.861449949581072</v>
      </c>
      <c r="AS13" s="176">
        <f t="shared" si="88"/>
        <v>510938.15919999918</v>
      </c>
      <c r="AT13" s="179">
        <v>1592459.3</v>
      </c>
      <c r="AU13" s="169">
        <v>1664496.0990000004</v>
      </c>
      <c r="AV13" s="169">
        <v>998440.75</v>
      </c>
      <c r="AW13" s="169">
        <f t="shared" si="44"/>
        <v>104.52361947335172</v>
      </c>
      <c r="AX13" s="169">
        <v>861799.07370000018</v>
      </c>
      <c r="AY13" s="169">
        <f t="shared" si="45"/>
        <v>86.314493243590078</v>
      </c>
      <c r="AZ13" s="169">
        <f t="shared" si="46"/>
        <v>54.117494475369021</v>
      </c>
      <c r="BA13" s="169">
        <v>1899240.5590000004</v>
      </c>
      <c r="BB13" s="169">
        <v>1139544.3354000002</v>
      </c>
      <c r="BC13" s="169">
        <v>1040743.8427999996</v>
      </c>
      <c r="BD13" s="169">
        <f t="shared" si="47"/>
        <v>91.329824603505244</v>
      </c>
      <c r="BE13" s="169">
        <f t="shared" si="48"/>
        <v>54.797894762103141</v>
      </c>
      <c r="BF13" s="169">
        <f t="shared" si="10"/>
        <v>19.264621645275355</v>
      </c>
      <c r="BG13" s="176">
        <f t="shared" si="49"/>
        <v>178944.76909999945</v>
      </c>
      <c r="BH13" s="179">
        <v>1859001.7</v>
      </c>
      <c r="BI13" s="169">
        <v>2205931.6740999995</v>
      </c>
      <c r="BJ13" s="169">
        <v>1231295.7286666667</v>
      </c>
      <c r="BK13" s="169">
        <f t="shared" si="50"/>
        <v>118.66216551066088</v>
      </c>
      <c r="BL13" s="169">
        <v>1356485.0450000002</v>
      </c>
      <c r="BM13" s="169">
        <f t="shared" si="12"/>
        <v>110.16728259659419</v>
      </c>
      <c r="BN13" s="169">
        <f t="shared" si="13"/>
        <v>72.968467161702989</v>
      </c>
      <c r="BO13" s="169">
        <v>1987659.2999999998</v>
      </c>
      <c r="BP13" s="169">
        <v>1192595.58</v>
      </c>
      <c r="BQ13" s="169">
        <v>1210094.6640999999</v>
      </c>
      <c r="BR13" s="169">
        <f t="shared" si="14"/>
        <v>101.46731082971144</v>
      </c>
      <c r="BS13" s="169">
        <f t="shared" si="15"/>
        <v>60.880386497826869</v>
      </c>
      <c r="BT13" s="166">
        <f t="shared" si="16"/>
        <v>6.9207897980943187</v>
      </c>
      <c r="BU13" s="191">
        <f t="shared" si="17"/>
        <v>-146390.38090000022</v>
      </c>
      <c r="BV13" s="193">
        <v>339666.1</v>
      </c>
      <c r="BW13" s="166">
        <v>361213.02100000001</v>
      </c>
      <c r="BX13" s="166">
        <v>239972.8</v>
      </c>
      <c r="BY13" s="166">
        <f t="shared" si="18"/>
        <v>106.34355945441716</v>
      </c>
      <c r="BZ13" s="169">
        <v>269051.38699999999</v>
      </c>
      <c r="CA13" s="169">
        <f t="shared" si="71"/>
        <v>112.11745122780582</v>
      </c>
      <c r="CB13" s="169">
        <f t="shared" si="72"/>
        <v>79.210550302193823</v>
      </c>
      <c r="CC13" s="169">
        <v>590597.39999999991</v>
      </c>
      <c r="CD13" s="169">
        <v>393731.6</v>
      </c>
      <c r="CE13" s="169">
        <v>738437.97580000001</v>
      </c>
      <c r="CF13" s="169">
        <f t="shared" si="73"/>
        <v>187.54856755210912</v>
      </c>
      <c r="CG13" s="169">
        <f t="shared" si="74"/>
        <v>125.03237836807276</v>
      </c>
      <c r="CH13" s="169">
        <f t="shared" si="75"/>
        <v>73.875873983302995</v>
      </c>
      <c r="CI13" s="176">
        <f t="shared" si="76"/>
        <v>469386.58880000003</v>
      </c>
      <c r="CJ13" s="179">
        <v>96500</v>
      </c>
      <c r="CK13" s="169">
        <v>114299.02</v>
      </c>
      <c r="CL13" s="169">
        <v>72360.660666666678</v>
      </c>
      <c r="CM13" s="169">
        <f t="shared" si="77"/>
        <v>118.44458031088084</v>
      </c>
      <c r="CN13" s="169">
        <v>74577.320000000007</v>
      </c>
      <c r="CO13" s="169">
        <f t="shared" si="78"/>
        <v>103.06334866612742</v>
      </c>
      <c r="CP13" s="169">
        <f t="shared" si="79"/>
        <v>77.282196891191717</v>
      </c>
      <c r="CQ13" s="169">
        <v>116500</v>
      </c>
      <c r="CR13" s="169">
        <v>77666.666666666657</v>
      </c>
      <c r="CS13" s="169">
        <v>82549.2</v>
      </c>
      <c r="CT13" s="169">
        <f t="shared" si="23"/>
        <v>106.28652360515022</v>
      </c>
      <c r="CU13" s="169">
        <f t="shared" si="24"/>
        <v>70.857682403433472</v>
      </c>
      <c r="CV13" s="169">
        <f t="shared" si="25"/>
        <v>20.725388601036272</v>
      </c>
      <c r="CW13" s="176">
        <f t="shared" si="26"/>
        <v>7971.8799999999901</v>
      </c>
      <c r="CX13" s="179">
        <v>273410</v>
      </c>
      <c r="CY13" s="169">
        <v>308873.20630000002</v>
      </c>
      <c r="CZ13" s="169">
        <v>193887.625</v>
      </c>
      <c r="DA13" s="169">
        <f t="shared" si="27"/>
        <v>112.97070564353902</v>
      </c>
      <c r="DB13" s="167">
        <v>169734.72829999996</v>
      </c>
      <c r="DC13" s="167">
        <f t="shared" si="51"/>
        <v>87.542837403882771</v>
      </c>
      <c r="DD13" s="169">
        <f t="shared" si="52"/>
        <v>62.080658461650984</v>
      </c>
      <c r="DE13" s="167">
        <v>310261.39999999997</v>
      </c>
      <c r="DF13" s="167">
        <v>186156.84</v>
      </c>
      <c r="DG13" s="169">
        <v>170760.03049999996</v>
      </c>
      <c r="DH13" s="233">
        <f t="shared" si="28"/>
        <v>91.72911964986082</v>
      </c>
      <c r="DI13" s="233">
        <f t="shared" si="29"/>
        <v>55.037471789916495</v>
      </c>
      <c r="DJ13" s="233">
        <f t="shared" si="30"/>
        <v>13.478438974433999</v>
      </c>
      <c r="DK13" s="176">
        <f t="shared" si="31"/>
        <v>1025.3022000000055</v>
      </c>
      <c r="DL13" s="179">
        <v>1541218.0999999999</v>
      </c>
      <c r="DM13" s="169">
        <v>1522845.7437</v>
      </c>
      <c r="DN13" s="169">
        <v>1131831.6516666666</v>
      </c>
      <c r="DO13" s="169">
        <f t="shared" si="32"/>
        <v>98.807932744885377</v>
      </c>
      <c r="DP13" s="169">
        <v>904942.56039999996</v>
      </c>
      <c r="DQ13" s="169">
        <f t="shared" si="53"/>
        <v>79.953812836691426</v>
      </c>
      <c r="DR13" s="169">
        <f t="shared" si="54"/>
        <v>58.716061042885492</v>
      </c>
      <c r="DS13" s="169">
        <v>1798070</v>
      </c>
      <c r="DT13" s="169">
        <v>1078842</v>
      </c>
      <c r="DU13" s="169">
        <v>1126176.0706</v>
      </c>
      <c r="DV13" s="169">
        <f t="shared" si="33"/>
        <v>104.38748867767475</v>
      </c>
      <c r="DW13" s="169">
        <f t="shared" si="34"/>
        <v>62.632493206604856</v>
      </c>
      <c r="DX13" s="168">
        <v>643817.60000000009</v>
      </c>
      <c r="DY13" s="168">
        <v>386290.56</v>
      </c>
      <c r="DZ13" s="168">
        <v>405813.8726</v>
      </c>
      <c r="EA13" s="169">
        <f t="shared" si="55"/>
        <v>105.05404858974549</v>
      </c>
      <c r="EB13" s="169">
        <f t="shared" si="56"/>
        <v>63.032429153847289</v>
      </c>
      <c r="EC13" s="169">
        <f t="shared" si="35"/>
        <v>16.665512817426702</v>
      </c>
      <c r="ED13" s="176">
        <f>DU13-DP13</f>
        <v>221233.51020000002</v>
      </c>
    </row>
    <row r="14" spans="1:134" s="158" customFormat="1" ht="39" customHeight="1" x14ac:dyDescent="0.25">
      <c r="A14" s="174">
        <v>8</v>
      </c>
      <c r="B14" s="198" t="s">
        <v>51</v>
      </c>
      <c r="C14" s="169">
        <v>16231553.627</v>
      </c>
      <c r="D14" s="169">
        <v>14863740.703200001</v>
      </c>
      <c r="E14" s="169">
        <v>11884062.625587301</v>
      </c>
      <c r="F14" s="169">
        <f t="shared" si="37"/>
        <v>91.573123835017597</v>
      </c>
      <c r="G14" s="169">
        <v>9441580.9989000019</v>
      </c>
      <c r="H14" s="169">
        <f t="shared" ref="H14" si="93">G14/E14*100</f>
        <v>79.447418751997759</v>
      </c>
      <c r="I14" s="169">
        <f t="shared" si="39"/>
        <v>58.168067061643583</v>
      </c>
      <c r="J14" s="169">
        <v>16824084.788040429</v>
      </c>
      <c r="K14" s="169">
        <v>13012163.333925541</v>
      </c>
      <c r="L14" s="169">
        <v>10451675.511700001</v>
      </c>
      <c r="M14" s="169">
        <f t="shared" si="58"/>
        <v>80.322351045580618</v>
      </c>
      <c r="N14" s="169">
        <f t="shared" si="59"/>
        <v>62.123293144181488</v>
      </c>
      <c r="O14" s="169">
        <f t="shared" si="85"/>
        <v>3.6504895012317036</v>
      </c>
      <c r="P14" s="169">
        <f t="shared" si="81"/>
        <v>1010094.5127999987</v>
      </c>
      <c r="Q14" s="175">
        <v>9352061.2650404312</v>
      </c>
      <c r="R14" s="170">
        <v>4888302.2560000001</v>
      </c>
      <c r="S14" s="169">
        <v>4786539.3097999999</v>
      </c>
      <c r="T14" s="169">
        <v>3790318.3665873013</v>
      </c>
      <c r="U14" s="169">
        <f t="shared" si="61"/>
        <v>97.91823539399401</v>
      </c>
      <c r="V14" s="169">
        <v>3180223.7279000008</v>
      </c>
      <c r="W14" s="169">
        <f t="shared" si="40"/>
        <v>83.903868232667406</v>
      </c>
      <c r="X14" s="169">
        <f t="shared" si="41"/>
        <v>65.057837288938728</v>
      </c>
      <c r="Y14" s="169">
        <v>4206390.66</v>
      </c>
      <c r="Z14" s="169">
        <v>2970047.5221452178</v>
      </c>
      <c r="AA14" s="169">
        <v>2326339.0088999998</v>
      </c>
      <c r="AB14" s="169">
        <f t="shared" si="42"/>
        <v>78.326659474449173</v>
      </c>
      <c r="AC14" s="169">
        <f t="shared" si="43"/>
        <v>55.304872916867879</v>
      </c>
      <c r="AD14" s="169">
        <f t="shared" si="62"/>
        <v>-13.949865623857605</v>
      </c>
      <c r="AE14" s="168">
        <f t="shared" si="63"/>
        <v>-853884.71900000097</v>
      </c>
      <c r="AF14" s="179">
        <f t="shared" si="3"/>
        <v>2877633.2979999995</v>
      </c>
      <c r="AG14" s="169">
        <f t="shared" si="4"/>
        <v>2805905.3824000005</v>
      </c>
      <c r="AH14" s="169">
        <f t="shared" si="5"/>
        <v>2119268.523269841</v>
      </c>
      <c r="AI14" s="169">
        <f t="shared" si="64"/>
        <v>97.507399026489892</v>
      </c>
      <c r="AJ14" s="169">
        <f t="shared" si="6"/>
        <v>1554575.7443999997</v>
      </c>
      <c r="AK14" s="169">
        <f t="shared" si="65"/>
        <v>73.354354454405296</v>
      </c>
      <c r="AL14" s="169">
        <f t="shared" si="66"/>
        <v>54.022718790488497</v>
      </c>
      <c r="AM14" s="169">
        <f t="shared" si="7"/>
        <v>3215581.66</v>
      </c>
      <c r="AN14" s="169">
        <f t="shared" si="8"/>
        <v>2245682.7260977868</v>
      </c>
      <c r="AO14" s="169">
        <f t="shared" si="9"/>
        <v>1603855.0649000003</v>
      </c>
      <c r="AP14" s="169">
        <f t="shared" si="67"/>
        <v>71.419486210634076</v>
      </c>
      <c r="AQ14" s="169">
        <f>AO14/AM14*100</f>
        <v>49.87760332293972</v>
      </c>
      <c r="AR14" s="169">
        <f t="shared" si="69"/>
        <v>11.743968984334458</v>
      </c>
      <c r="AS14" s="176">
        <f t="shared" si="70"/>
        <v>49279.320500000613</v>
      </c>
      <c r="AT14" s="179">
        <v>702521.16499999992</v>
      </c>
      <c r="AU14" s="169">
        <v>638325.66610000003</v>
      </c>
      <c r="AV14" s="169">
        <v>513697.97767857148</v>
      </c>
      <c r="AW14" s="169">
        <f t="shared" si="44"/>
        <v>90.862125997300041</v>
      </c>
      <c r="AX14" s="169">
        <v>311678.46189999999</v>
      </c>
      <c r="AY14" s="169">
        <f t="shared" si="45"/>
        <v>60.673484312414772</v>
      </c>
      <c r="AZ14" s="169">
        <f t="shared" si="46"/>
        <v>44.365704184869657</v>
      </c>
      <c r="BA14" s="169">
        <v>846821.73900000006</v>
      </c>
      <c r="BB14" s="169">
        <v>604323.79498814233</v>
      </c>
      <c r="BC14" s="169">
        <v>370198.19319999998</v>
      </c>
      <c r="BD14" s="169">
        <f t="shared" si="47"/>
        <v>61.258251995068932</v>
      </c>
      <c r="BE14" s="169">
        <f t="shared" si="48"/>
        <v>43.716189151823365</v>
      </c>
      <c r="BF14" s="169">
        <f t="shared" si="10"/>
        <v>20.54038813193624</v>
      </c>
      <c r="BG14" s="176">
        <f t="shared" si="49"/>
        <v>58519.731299999985</v>
      </c>
      <c r="BH14" s="179">
        <v>1529642.9469999999</v>
      </c>
      <c r="BI14" s="169">
        <v>1515301.3561000002</v>
      </c>
      <c r="BJ14" s="169">
        <v>1137718.3392420635</v>
      </c>
      <c r="BK14" s="169">
        <f t="shared" si="50"/>
        <v>99.062422317042873</v>
      </c>
      <c r="BL14" s="169">
        <v>859524.65549999988</v>
      </c>
      <c r="BM14" s="169">
        <f t="shared" si="12"/>
        <v>75.548105875888979</v>
      </c>
      <c r="BN14" s="169">
        <f t="shared" si="13"/>
        <v>56.191195284215553</v>
      </c>
      <c r="BO14" s="169">
        <v>1727467.5650000002</v>
      </c>
      <c r="BP14" s="169">
        <v>1169076.1317104348</v>
      </c>
      <c r="BQ14" s="169">
        <v>823832.73560000025</v>
      </c>
      <c r="BR14" s="169">
        <f t="shared" si="14"/>
        <v>70.46869859490495</v>
      </c>
      <c r="BS14" s="169">
        <f t="shared" si="15"/>
        <v>47.690199937270613</v>
      </c>
      <c r="BT14" s="166">
        <f t="shared" si="16"/>
        <v>12.93273168015989</v>
      </c>
      <c r="BU14" s="191">
        <f t="shared" si="17"/>
        <v>-35691.91989999963</v>
      </c>
      <c r="BV14" s="193">
        <v>171843</v>
      </c>
      <c r="BW14" s="166">
        <v>179190.93649999998</v>
      </c>
      <c r="BX14" s="166">
        <v>120189.32292857143</v>
      </c>
      <c r="BY14" s="166">
        <f t="shared" si="18"/>
        <v>104.2759591603964</v>
      </c>
      <c r="BZ14" s="169">
        <v>116989.13449999999</v>
      </c>
      <c r="CA14" s="169">
        <f t="shared" si="71"/>
        <v>97.337377105890411</v>
      </c>
      <c r="CB14" s="169">
        <f t="shared" si="72"/>
        <v>68.079080614281622</v>
      </c>
      <c r="CC14" s="169">
        <v>178059.86299999998</v>
      </c>
      <c r="CD14" s="169">
        <v>132401.67052964427</v>
      </c>
      <c r="CE14" s="169">
        <v>139533.47789999997</v>
      </c>
      <c r="CF14" s="169">
        <f t="shared" si="73"/>
        <v>105.38649349500385</v>
      </c>
      <c r="CG14" s="169">
        <f t="shared" si="74"/>
        <v>78.363240063820555</v>
      </c>
      <c r="CH14" s="169">
        <f t="shared" si="75"/>
        <v>3.6177574879395564</v>
      </c>
      <c r="CI14" s="176">
        <f t="shared" si="76"/>
        <v>22544.343399999983</v>
      </c>
      <c r="CJ14" s="179">
        <v>66450</v>
      </c>
      <c r="CK14" s="169">
        <v>81177.716</v>
      </c>
      <c r="CL14" s="169">
        <v>45073.015873015873</v>
      </c>
      <c r="CM14" s="169">
        <f t="shared" si="77"/>
        <v>122.1636057185854</v>
      </c>
      <c r="CN14" s="169">
        <v>54536.516000000003</v>
      </c>
      <c r="CO14" s="169">
        <f t="shared" si="78"/>
        <v>120.99593280743768</v>
      </c>
      <c r="CP14" s="169">
        <f t="shared" si="79"/>
        <v>82.071506395786315</v>
      </c>
      <c r="CQ14" s="169">
        <v>69550</v>
      </c>
      <c r="CR14" s="169">
        <v>51394.565217391304</v>
      </c>
      <c r="CS14" s="169">
        <v>52027.200000000004</v>
      </c>
      <c r="CT14" s="169">
        <f t="shared" si="23"/>
        <v>101.23093712327899</v>
      </c>
      <c r="CU14" s="169">
        <f t="shared" si="24"/>
        <v>74.805463695183334</v>
      </c>
      <c r="CV14" s="169">
        <f t="shared" si="25"/>
        <v>4.6651617757712529</v>
      </c>
      <c r="CW14" s="176">
        <f t="shared" si="26"/>
        <v>-2509.3159999999989</v>
      </c>
      <c r="CX14" s="179">
        <v>407176.18599999999</v>
      </c>
      <c r="CY14" s="169">
        <v>391909.70770000003</v>
      </c>
      <c r="CZ14" s="169">
        <v>302589.8675476191</v>
      </c>
      <c r="DA14" s="169">
        <f t="shared" si="27"/>
        <v>96.250645586625751</v>
      </c>
      <c r="DB14" s="167">
        <v>211846.97649999999</v>
      </c>
      <c r="DC14" s="167">
        <f t="shared" si="51"/>
        <v>70.011259206047697</v>
      </c>
      <c r="DD14" s="169">
        <f t="shared" si="52"/>
        <v>52.028331661812857</v>
      </c>
      <c r="DE14" s="167">
        <v>393682.49300000002</v>
      </c>
      <c r="DF14" s="167">
        <v>288486.56365217391</v>
      </c>
      <c r="DG14" s="169">
        <v>218263.45820000002</v>
      </c>
      <c r="DH14" s="233">
        <f t="shared" si="28"/>
        <v>75.658101866802582</v>
      </c>
      <c r="DI14" s="233">
        <f t="shared" si="29"/>
        <v>55.441494625975153</v>
      </c>
      <c r="DJ14" s="233">
        <f t="shared" si="30"/>
        <v>-3.3139691032913134</v>
      </c>
      <c r="DK14" s="176">
        <f t="shared" si="31"/>
        <v>6416.481700000033</v>
      </c>
      <c r="DL14" s="179">
        <v>763897.20000000007</v>
      </c>
      <c r="DM14" s="169">
        <v>726635.26239999989</v>
      </c>
      <c r="DN14" s="169">
        <v>565096.77182539681</v>
      </c>
      <c r="DO14" s="169">
        <f t="shared" si="32"/>
        <v>95.122126694534273</v>
      </c>
      <c r="DP14" s="169">
        <v>432827.57699999993</v>
      </c>
      <c r="DQ14" s="169">
        <f t="shared" si="53"/>
        <v>76.593532042638302</v>
      </c>
      <c r="DR14" s="169">
        <f t="shared" si="54"/>
        <v>56.660448159778554</v>
      </c>
      <c r="DS14" s="169">
        <v>793962.1</v>
      </c>
      <c r="DT14" s="169">
        <v>585237.63715415017</v>
      </c>
      <c r="DU14" s="169">
        <v>493901.63369999995</v>
      </c>
      <c r="DV14" s="169">
        <f t="shared" si="33"/>
        <v>84.393347649633043</v>
      </c>
      <c r="DW14" s="169">
        <f t="shared" si="34"/>
        <v>62.207205318742545</v>
      </c>
      <c r="DX14" s="168">
        <v>351577.69999999995</v>
      </c>
      <c r="DY14" s="168">
        <v>260890.60395256919</v>
      </c>
      <c r="DZ14" s="168">
        <v>204369.09590000004</v>
      </c>
      <c r="EA14" s="169">
        <f t="shared" si="55"/>
        <v>78.335169148964468</v>
      </c>
      <c r="EB14" s="169">
        <f t="shared" si="56"/>
        <v>58.12914069919681</v>
      </c>
      <c r="EC14" s="169">
        <f t="shared" si="35"/>
        <v>3.9357259065748451</v>
      </c>
      <c r="ED14" s="176">
        <f t="shared" si="36"/>
        <v>61074.056700000016</v>
      </c>
    </row>
    <row r="15" spans="1:134" s="158" customFormat="1" ht="39" customHeight="1" x14ac:dyDescent="0.25">
      <c r="A15" s="174">
        <v>9</v>
      </c>
      <c r="B15" s="198" t="s">
        <v>52</v>
      </c>
      <c r="C15" s="169">
        <v>19936447.321200002</v>
      </c>
      <c r="D15" s="169">
        <v>15144565.612300001</v>
      </c>
      <c r="E15" s="169">
        <v>14654971.283025002</v>
      </c>
      <c r="F15" s="169">
        <f t="shared" si="37"/>
        <v>75.964214527809006</v>
      </c>
      <c r="G15" s="169">
        <v>7757745.8087999998</v>
      </c>
      <c r="H15" s="169">
        <f t="shared" ref="H15" si="94">G15/E15*100</f>
        <v>52.935933199581719</v>
      </c>
      <c r="I15" s="169">
        <f t="shared" si="39"/>
        <v>38.912378338093241</v>
      </c>
      <c r="J15" s="169">
        <v>18591525.087999996</v>
      </c>
      <c r="K15" s="169">
        <v>4647881.2719999989</v>
      </c>
      <c r="L15" s="169">
        <v>7890061.8706999999</v>
      </c>
      <c r="M15" s="169">
        <f t="shared" si="58"/>
        <v>169.75609764887304</v>
      </c>
      <c r="N15" s="169">
        <f t="shared" si="59"/>
        <v>42.439024412218259</v>
      </c>
      <c r="O15" s="169">
        <f>J15/C15*100-100</f>
        <v>-6.7460476359288037</v>
      </c>
      <c r="P15" s="169">
        <f t="shared" si="81"/>
        <v>132316.06190000009</v>
      </c>
      <c r="Q15" s="175">
        <v>6682240.3970998963</v>
      </c>
      <c r="R15" s="170">
        <v>4278075.1881999997</v>
      </c>
      <c r="S15" s="169">
        <v>4451261.3028999995</v>
      </c>
      <c r="T15" s="169">
        <v>3245724.1416000002</v>
      </c>
      <c r="U15" s="169">
        <f t="shared" si="61"/>
        <v>104.04822512651694</v>
      </c>
      <c r="V15" s="169">
        <v>2896843.8338000011</v>
      </c>
      <c r="W15" s="169">
        <f t="shared" si="40"/>
        <v>89.251079494759026</v>
      </c>
      <c r="X15" s="169">
        <f t="shared" si="41"/>
        <v>67.713719520176269</v>
      </c>
      <c r="Y15" s="169">
        <v>3508623.4989999998</v>
      </c>
      <c r="Z15" s="169">
        <v>2316770.100961538</v>
      </c>
      <c r="AA15" s="169">
        <v>2160345.8566999999</v>
      </c>
      <c r="AB15" s="169">
        <f t="shared" si="42"/>
        <v>93.248175803174576</v>
      </c>
      <c r="AC15" s="169">
        <f t="shared" si="43"/>
        <v>61.572461602555094</v>
      </c>
      <c r="AD15" s="169">
        <f t="shared" si="62"/>
        <v>-17.985931881757011</v>
      </c>
      <c r="AE15" s="168">
        <f>AA15-V15</f>
        <v>-736497.97710000118</v>
      </c>
      <c r="AF15" s="179">
        <f t="shared" si="3"/>
        <v>2363914.1159999995</v>
      </c>
      <c r="AG15" s="169">
        <f t="shared" si="4"/>
        <v>2427764.1385999997</v>
      </c>
      <c r="AH15" s="169">
        <f t="shared" si="5"/>
        <v>1623248.3077500002</v>
      </c>
      <c r="AI15" s="169">
        <f t="shared" si="64"/>
        <v>102.70102971033658</v>
      </c>
      <c r="AJ15" s="169">
        <f t="shared" si="6"/>
        <v>1326828.276300001</v>
      </c>
      <c r="AK15" s="169">
        <f t="shared" si="65"/>
        <v>81.739082675473739</v>
      </c>
      <c r="AL15" s="169">
        <f t="shared" si="66"/>
        <v>56.12844677052562</v>
      </c>
      <c r="AM15" s="169">
        <f t="shared" si="7"/>
        <v>2416366.5209999997</v>
      </c>
      <c r="AN15" s="169">
        <f t="shared" si="8"/>
        <v>1519979.7589615383</v>
      </c>
      <c r="AO15" s="169">
        <f t="shared" si="9"/>
        <v>1398136.2362999995</v>
      </c>
      <c r="AP15" s="169">
        <f t="shared" si="67"/>
        <v>91.983872025718085</v>
      </c>
      <c r="AQ15" s="169">
        <f t="shared" si="68"/>
        <v>57.861099471010249</v>
      </c>
      <c r="AR15" s="169">
        <f t="shared" si="69"/>
        <v>2.2188794696465379</v>
      </c>
      <c r="AS15" s="176">
        <f t="shared" si="70"/>
        <v>71307.959999998566</v>
      </c>
      <c r="AT15" s="179">
        <v>326473.95799999952</v>
      </c>
      <c r="AU15" s="169">
        <v>287053.92459999991</v>
      </c>
      <c r="AV15" s="169">
        <v>198962.39475000004</v>
      </c>
      <c r="AW15" s="169">
        <f t="shared" si="44"/>
        <v>87.925519805166303</v>
      </c>
      <c r="AX15" s="169">
        <v>125534.61440000111</v>
      </c>
      <c r="AY15" s="169">
        <f>AX15/AV15*100</f>
        <v>63.094643868625376</v>
      </c>
      <c r="AZ15" s="169">
        <f t="shared" si="46"/>
        <v>38.451647160169905</v>
      </c>
      <c r="BA15" s="169">
        <v>331810.15799999959</v>
      </c>
      <c r="BB15" s="169">
        <v>165854.10449999978</v>
      </c>
      <c r="BC15" s="169">
        <v>161196.42679999961</v>
      </c>
      <c r="BD15" s="169">
        <f t="shared" si="47"/>
        <v>97.19170187916562</v>
      </c>
      <c r="BE15" s="169">
        <f t="shared" si="48"/>
        <v>48.580919816204002</v>
      </c>
      <c r="BF15" s="169">
        <f t="shared" si="10"/>
        <v>1.6344948407799365</v>
      </c>
      <c r="BG15" s="176">
        <f>BC15-AX15</f>
        <v>35661.812399998496</v>
      </c>
      <c r="BH15" s="179">
        <v>755757.69499999983</v>
      </c>
      <c r="BI15" s="169">
        <v>876559.91319999995</v>
      </c>
      <c r="BJ15" s="169">
        <v>486023.32274999999</v>
      </c>
      <c r="BK15" s="169">
        <f t="shared" si="50"/>
        <v>115.98425249246058</v>
      </c>
      <c r="BL15" s="169">
        <v>426577.25060000003</v>
      </c>
      <c r="BM15" s="169">
        <f t="shared" si="12"/>
        <v>87.768884872922499</v>
      </c>
      <c r="BN15" s="169">
        <f t="shared" si="13"/>
        <v>56.443652962078026</v>
      </c>
      <c r="BO15" s="169">
        <v>785428.64299999992</v>
      </c>
      <c r="BP15" s="169">
        <v>420770.826</v>
      </c>
      <c r="BQ15" s="169">
        <v>456436.40350000001</v>
      </c>
      <c r="BR15" s="169">
        <f t="shared" si="14"/>
        <v>108.47624770924588</v>
      </c>
      <c r="BS15" s="169">
        <f t="shared" si="15"/>
        <v>58.113032618292237</v>
      </c>
      <c r="BT15" s="166">
        <f t="shared" si="16"/>
        <v>3.9259868865774621</v>
      </c>
      <c r="BU15" s="191">
        <f t="shared" si="17"/>
        <v>29859.152899999986</v>
      </c>
      <c r="BV15" s="193">
        <v>102930.28</v>
      </c>
      <c r="BW15" s="166">
        <v>95551.257999999987</v>
      </c>
      <c r="BX15" s="166">
        <v>74864.460000000006</v>
      </c>
      <c r="BY15" s="166">
        <f t="shared" si="18"/>
        <v>92.831048356227129</v>
      </c>
      <c r="BZ15" s="169">
        <v>74535.110499999995</v>
      </c>
      <c r="CA15" s="169">
        <f t="shared" si="71"/>
        <v>99.560072295986629</v>
      </c>
      <c r="CB15" s="169">
        <f t="shared" si="72"/>
        <v>72.413200955054236</v>
      </c>
      <c r="CC15" s="169">
        <v>113677.94</v>
      </c>
      <c r="CD15" s="169">
        <v>85258.455000000002</v>
      </c>
      <c r="CE15" s="169">
        <v>90964.668999999994</v>
      </c>
      <c r="CF15" s="169">
        <f t="shared" si="73"/>
        <v>106.69284236970984</v>
      </c>
      <c r="CG15" s="169">
        <f t="shared" si="74"/>
        <v>80.01963177728237</v>
      </c>
      <c r="CH15" s="169">
        <f t="shared" si="75"/>
        <v>10.441689267725678</v>
      </c>
      <c r="CI15" s="176">
        <f t="shared" si="76"/>
        <v>16429.558499999999</v>
      </c>
      <c r="CJ15" s="179">
        <v>37911.675999999999</v>
      </c>
      <c r="CK15" s="169">
        <v>45877.600000000006</v>
      </c>
      <c r="CL15" s="169">
        <v>35287.5</v>
      </c>
      <c r="CM15" s="169">
        <f t="shared" si="77"/>
        <v>121.01179594381426</v>
      </c>
      <c r="CN15" s="169">
        <v>30150.100000000002</v>
      </c>
      <c r="CO15" s="169">
        <f t="shared" si="78"/>
        <v>85.441303577754169</v>
      </c>
      <c r="CP15" s="169">
        <f t="shared" si="79"/>
        <v>79.527214782063453</v>
      </c>
      <c r="CQ15" s="169">
        <v>38600</v>
      </c>
      <c r="CR15" s="169">
        <v>28950</v>
      </c>
      <c r="CS15" s="169">
        <v>33218.800000000003</v>
      </c>
      <c r="CT15" s="169">
        <f t="shared" si="23"/>
        <v>114.74542314335061</v>
      </c>
      <c r="CU15" s="169">
        <f t="shared" si="24"/>
        <v>86.059067357512959</v>
      </c>
      <c r="CV15" s="169">
        <f t="shared" si="25"/>
        <v>1.8155989727280968</v>
      </c>
      <c r="CW15" s="176">
        <f t="shared" si="26"/>
        <v>3068.7000000000007</v>
      </c>
      <c r="CX15" s="179">
        <v>1140840.507</v>
      </c>
      <c r="CY15" s="169">
        <v>1122721.4427999998</v>
      </c>
      <c r="CZ15" s="169">
        <v>828110.63025000005</v>
      </c>
      <c r="DA15" s="169">
        <f t="shared" si="27"/>
        <v>98.411779377675956</v>
      </c>
      <c r="DB15" s="167">
        <v>670031.20079999999</v>
      </c>
      <c r="DC15" s="167">
        <f t="shared" si="51"/>
        <v>80.910831998101855</v>
      </c>
      <c r="DD15" s="169">
        <f t="shared" si="52"/>
        <v>58.731364874301391</v>
      </c>
      <c r="DE15" s="167">
        <v>1146849.78</v>
      </c>
      <c r="DF15" s="167">
        <v>819146.37346153846</v>
      </c>
      <c r="DG15" s="169">
        <v>656319.93700000003</v>
      </c>
      <c r="DH15" s="233">
        <f t="shared" si="28"/>
        <v>80.122424790398753</v>
      </c>
      <c r="DI15" s="233">
        <f t="shared" si="29"/>
        <v>57.228064951976535</v>
      </c>
      <c r="DJ15" s="233">
        <f t="shared" si="30"/>
        <v>0.5267408514273626</v>
      </c>
      <c r="DK15" s="176">
        <f t="shared" si="31"/>
        <v>-13711.263799999957</v>
      </c>
      <c r="DL15" s="179">
        <v>543316.68299999996</v>
      </c>
      <c r="DM15" s="169">
        <v>564603.0551</v>
      </c>
      <c r="DN15" s="169">
        <v>408819.51224999997</v>
      </c>
      <c r="DO15" s="169">
        <f t="shared" si="32"/>
        <v>103.91785725821346</v>
      </c>
      <c r="DP15" s="169">
        <v>348257.09750000003</v>
      </c>
      <c r="DQ15" s="169">
        <f t="shared" si="53"/>
        <v>85.186026367311698</v>
      </c>
      <c r="DR15" s="169">
        <f t="shared" si="54"/>
        <v>64.098362593441678</v>
      </c>
      <c r="DS15" s="169">
        <v>593441.46199999994</v>
      </c>
      <c r="DT15" s="169">
        <v>445081.09649999999</v>
      </c>
      <c r="DU15" s="169">
        <v>390845.09270000004</v>
      </c>
      <c r="DV15" s="169">
        <f t="shared" si="33"/>
        <v>87.814354681315933</v>
      </c>
      <c r="DW15" s="169">
        <f t="shared" si="34"/>
        <v>65.860766010986964</v>
      </c>
      <c r="DX15" s="168">
        <v>357326.31200000003</v>
      </c>
      <c r="DY15" s="168">
        <v>267994.734</v>
      </c>
      <c r="DZ15" s="168">
        <v>233251.24469999998</v>
      </c>
      <c r="EA15" s="169">
        <f t="shared" si="55"/>
        <v>87.035756717518183</v>
      </c>
      <c r="EB15" s="169">
        <f t="shared" si="56"/>
        <v>65.27681753813863</v>
      </c>
      <c r="EC15" s="169">
        <f t="shared" si="35"/>
        <v>9.2257021675146973</v>
      </c>
      <c r="ED15" s="176">
        <f t="shared" si="36"/>
        <v>42587.995200000005</v>
      </c>
    </row>
    <row r="16" spans="1:134" s="158" customFormat="1" ht="39" customHeight="1" x14ac:dyDescent="0.25">
      <c r="A16" s="174">
        <v>10</v>
      </c>
      <c r="B16" s="198" t="s">
        <v>53</v>
      </c>
      <c r="C16" s="169">
        <v>3373141.2409999999</v>
      </c>
      <c r="D16" s="169">
        <v>3300563.4027</v>
      </c>
      <c r="E16" s="169">
        <v>2118439.7347500003</v>
      </c>
      <c r="F16" s="169">
        <f>D16/C16*100</f>
        <v>97.848360530598967</v>
      </c>
      <c r="G16" s="169">
        <v>1868074.1058999998</v>
      </c>
      <c r="H16" s="169">
        <f>G16/E16*100</f>
        <v>88.181602490592155</v>
      </c>
      <c r="I16" s="169">
        <f t="shared" si="39"/>
        <v>55.380844513531002</v>
      </c>
      <c r="J16" s="169">
        <v>3929434.6903999997</v>
      </c>
      <c r="K16" s="169">
        <v>2726046.4059083336</v>
      </c>
      <c r="L16" s="169">
        <v>2481751.2638999997</v>
      </c>
      <c r="M16" s="169">
        <f t="shared" si="58"/>
        <v>91.038481902624341</v>
      </c>
      <c r="N16" s="169">
        <f t="shared" si="59"/>
        <v>63.157972060540033</v>
      </c>
      <c r="O16" s="169">
        <f t="shared" si="85"/>
        <v>16.491851649683127</v>
      </c>
      <c r="P16" s="169">
        <f t="shared" si="81"/>
        <v>613677.15799999982</v>
      </c>
      <c r="Q16" s="175">
        <v>2076844.8899294431</v>
      </c>
      <c r="R16" s="170">
        <v>1264112.3556000001</v>
      </c>
      <c r="S16" s="169">
        <v>1343412.4567</v>
      </c>
      <c r="T16" s="169">
        <v>853025.40575000003</v>
      </c>
      <c r="U16" s="169">
        <f t="shared" si="61"/>
        <v>106.27318455900708</v>
      </c>
      <c r="V16" s="169">
        <v>751846.97490000003</v>
      </c>
      <c r="W16" s="169">
        <f>V16/T16*100</f>
        <v>88.13887251563844</v>
      </c>
      <c r="X16" s="169">
        <f>V16/R16*100</f>
        <v>59.476277687606519</v>
      </c>
      <c r="Y16" s="169">
        <v>1280354.0060999999</v>
      </c>
      <c r="Z16" s="169">
        <v>888942.26290833333</v>
      </c>
      <c r="AA16" s="169">
        <v>760012.38390000013</v>
      </c>
      <c r="AB16" s="169">
        <f t="shared" si="42"/>
        <v>85.496259499855924</v>
      </c>
      <c r="AC16" s="169">
        <f t="shared" si="43"/>
        <v>59.359550583593879</v>
      </c>
      <c r="AD16" s="169">
        <f>Y16/R16*100-100</f>
        <v>1.2848264972689805</v>
      </c>
      <c r="AE16" s="168">
        <f t="shared" si="63"/>
        <v>8165.4090000001015</v>
      </c>
      <c r="AF16" s="179">
        <f t="shared" si="3"/>
        <v>915702.96029999992</v>
      </c>
      <c r="AG16" s="169">
        <f t="shared" si="4"/>
        <v>1001839.3518000001</v>
      </c>
      <c r="AH16" s="169">
        <f t="shared" si="5"/>
        <v>621449.54</v>
      </c>
      <c r="AI16" s="169">
        <f>AG16/AF16*100</f>
        <v>109.40658654983275</v>
      </c>
      <c r="AJ16" s="169">
        <f t="shared" si="6"/>
        <v>570792.19500000007</v>
      </c>
      <c r="AK16" s="169">
        <f>AJ16/AH16*100</f>
        <v>91.848518384935971</v>
      </c>
      <c r="AL16" s="169">
        <f>AJ16/AF16*100</f>
        <v>62.33377194860207</v>
      </c>
      <c r="AM16" s="169">
        <f t="shared" si="7"/>
        <v>975671.24009999994</v>
      </c>
      <c r="AN16" s="169">
        <f t="shared" si="8"/>
        <v>670112.85507499997</v>
      </c>
      <c r="AO16" s="169">
        <f t="shared" si="9"/>
        <v>564844.57240000006</v>
      </c>
      <c r="AP16" s="169">
        <f>AO16/AN16*100</f>
        <v>84.290962055455836</v>
      </c>
      <c r="AQ16" s="169">
        <f>AO16/AM16*100</f>
        <v>57.892920195342356</v>
      </c>
      <c r="AR16" s="169">
        <f>AM16/AF16*100-100</f>
        <v>6.5488791016197467</v>
      </c>
      <c r="AS16" s="176">
        <f>AO16-AJ16</f>
        <v>-5947.6226000000024</v>
      </c>
      <c r="AT16" s="179">
        <v>141788.78700000001</v>
      </c>
      <c r="AU16" s="169">
        <v>155924.228</v>
      </c>
      <c r="AV16" s="169">
        <v>95202.340250000008</v>
      </c>
      <c r="AW16" s="169">
        <f t="shared" si="44"/>
        <v>109.96936450270923</v>
      </c>
      <c r="AX16" s="169">
        <v>69773.209000000003</v>
      </c>
      <c r="AY16" s="169">
        <f>AX16/AU16*100</f>
        <v>44.748151005756462</v>
      </c>
      <c r="AZ16" s="169">
        <f>AX16/AT16*100</f>
        <v>49.209257287743071</v>
      </c>
      <c r="BA16" s="169">
        <v>169535.9</v>
      </c>
      <c r="BB16" s="169">
        <v>108627.925</v>
      </c>
      <c r="BC16" s="169">
        <v>67456.08600000001</v>
      </c>
      <c r="BD16" s="169">
        <f>BC16/BB16*100</f>
        <v>62.098291944727848</v>
      </c>
      <c r="BE16" s="169">
        <f>BC16/BA16*100</f>
        <v>39.788673667347155</v>
      </c>
      <c r="BF16" s="169">
        <f>BA16/AT16*100-100</f>
        <v>19.569328144403954</v>
      </c>
      <c r="BG16" s="176">
        <f>BC16-AX16</f>
        <v>-2317.1229999999923</v>
      </c>
      <c r="BH16" s="179">
        <v>319132.17330000002</v>
      </c>
      <c r="BI16" s="169">
        <v>359856.81460000004</v>
      </c>
      <c r="BJ16" s="169">
        <v>196925.37974999999</v>
      </c>
      <c r="BK16" s="169">
        <f t="shared" si="50"/>
        <v>112.76105786479786</v>
      </c>
      <c r="BL16" s="169">
        <v>174761.75099999999</v>
      </c>
      <c r="BM16" s="169">
        <f t="shared" si="12"/>
        <v>88.74516388992771</v>
      </c>
      <c r="BN16" s="169">
        <f t="shared" si="13"/>
        <v>54.76155825746698</v>
      </c>
      <c r="BO16" s="169">
        <v>349222.74</v>
      </c>
      <c r="BP16" s="169">
        <v>218800.47999999998</v>
      </c>
      <c r="BQ16" s="169">
        <v>184170.76610000001</v>
      </c>
      <c r="BR16" s="169">
        <f>BQ16/BP16*100</f>
        <v>84.172925991752862</v>
      </c>
      <c r="BS16" s="169">
        <f>BQ16/BO16*100</f>
        <v>52.737334945599478</v>
      </c>
      <c r="BT16" s="166">
        <f t="shared" si="16"/>
        <v>9.4288728049093891</v>
      </c>
      <c r="BU16" s="191">
        <f t="shared" si="17"/>
        <v>9409.0151000000187</v>
      </c>
      <c r="BV16" s="193">
        <v>29313.16</v>
      </c>
      <c r="BW16" s="166">
        <v>32847.082900000001</v>
      </c>
      <c r="BX16" s="166">
        <v>22429.62</v>
      </c>
      <c r="BY16" s="166">
        <f>BW16/BV16*100</f>
        <v>112.05575550367139</v>
      </c>
      <c r="BZ16" s="169">
        <v>21754.541900000004</v>
      </c>
      <c r="CA16" s="169">
        <f t="shared" si="71"/>
        <v>96.990238354461667</v>
      </c>
      <c r="CB16" s="169">
        <f t="shared" si="72"/>
        <v>74.214250186605625</v>
      </c>
      <c r="CC16" s="169">
        <v>31101.851999999999</v>
      </c>
      <c r="CD16" s="169">
        <v>23326.388999999999</v>
      </c>
      <c r="CE16" s="169">
        <v>33482.133999999998</v>
      </c>
      <c r="CF16" s="169">
        <f>CE16/CD16*100</f>
        <v>143.53757883399783</v>
      </c>
      <c r="CG16" s="169">
        <f>CE16/CC16*100</f>
        <v>107.65318412549838</v>
      </c>
      <c r="CH16" s="169">
        <f>CC16/BV16*100-100</f>
        <v>6.1020101551658001</v>
      </c>
      <c r="CI16" s="176">
        <f>CE16-BZ16</f>
        <v>11727.592099999994</v>
      </c>
      <c r="CJ16" s="179">
        <v>8735</v>
      </c>
      <c r="CK16" s="169">
        <v>12050.5</v>
      </c>
      <c r="CL16" s="169">
        <v>6401.25</v>
      </c>
      <c r="CM16" s="169">
        <f>CK16/CJ16*100</f>
        <v>137.95649685174584</v>
      </c>
      <c r="CN16" s="169">
        <v>7914.9</v>
      </c>
      <c r="CO16" s="169">
        <f>CN16/CL16*100</f>
        <v>123.64616285881662</v>
      </c>
      <c r="CP16" s="169">
        <f>CN16/CJ16*100</f>
        <v>90.611333714939889</v>
      </c>
      <c r="CQ16" s="169">
        <v>11015</v>
      </c>
      <c r="CR16" s="169">
        <v>8261.25</v>
      </c>
      <c r="CS16" s="169">
        <v>9328.7000000000007</v>
      </c>
      <c r="CT16" s="169">
        <f>CS16/CR16*100</f>
        <v>112.92116810410049</v>
      </c>
      <c r="CU16" s="169">
        <f>CS16/CQ16*100</f>
        <v>84.690876078075362</v>
      </c>
      <c r="CV16" s="169">
        <f>CQ16/CJ16*100-100</f>
        <v>26.101888952489986</v>
      </c>
      <c r="CW16" s="176">
        <f>CS16-CN16</f>
        <v>1413.8000000000011</v>
      </c>
      <c r="CX16" s="179">
        <v>416733.83999999997</v>
      </c>
      <c r="CY16" s="169">
        <v>441160.72630000004</v>
      </c>
      <c r="CZ16" s="169">
        <v>300490.95</v>
      </c>
      <c r="DA16" s="169">
        <f>CY16/CX16*100</f>
        <v>105.86150774316769</v>
      </c>
      <c r="DB16" s="167">
        <v>296587.79310000001</v>
      </c>
      <c r="DC16" s="167">
        <f>DB16/CZ16*100</f>
        <v>98.701073393391709</v>
      </c>
      <c r="DD16" s="169">
        <f>DB16/CX16*100</f>
        <v>71.16959666630386</v>
      </c>
      <c r="DE16" s="167">
        <v>414795.74809999997</v>
      </c>
      <c r="DF16" s="167">
        <v>311096.81107499998</v>
      </c>
      <c r="DG16" s="169">
        <v>270406.88630000001</v>
      </c>
      <c r="DH16" s="233">
        <f t="shared" si="28"/>
        <v>86.920494416385921</v>
      </c>
      <c r="DI16" s="233">
        <f t="shared" si="29"/>
        <v>65.190370812289444</v>
      </c>
      <c r="DJ16" s="233">
        <f t="shared" si="30"/>
        <v>-0.46506707974567973</v>
      </c>
      <c r="DK16" s="176">
        <f>DG16-DB16</f>
        <v>-26180.906799999997</v>
      </c>
      <c r="DL16" s="179">
        <v>214284.03200000001</v>
      </c>
      <c r="DM16" s="169">
        <v>200917.12280000001</v>
      </c>
      <c r="DN16" s="169">
        <v>162132.76825000002</v>
      </c>
      <c r="DO16" s="169">
        <f>DM16/DL16*100</f>
        <v>93.762060068012914</v>
      </c>
      <c r="DP16" s="169">
        <v>110016.2395</v>
      </c>
      <c r="DQ16" s="169">
        <f>DP16/DN16*100</f>
        <v>67.855647373121315</v>
      </c>
      <c r="DR16" s="169">
        <f>DP16/DL16*100</f>
        <v>51.341314830215623</v>
      </c>
      <c r="DS16" s="169">
        <v>238653.93599999999</v>
      </c>
      <c r="DT16" s="169">
        <v>169407.78533333333</v>
      </c>
      <c r="DU16" s="169">
        <v>131789.44400000002</v>
      </c>
      <c r="DV16" s="169">
        <f>DU16/DT16*100</f>
        <v>77.794207474400295</v>
      </c>
      <c r="DW16" s="169">
        <f>DU16/DS16*100</f>
        <v>55.221986366066069</v>
      </c>
      <c r="DX16" s="168">
        <v>80853.98</v>
      </c>
      <c r="DY16" s="168">
        <v>58453.485000000001</v>
      </c>
      <c r="DZ16" s="168">
        <v>40731.978899999995</v>
      </c>
      <c r="EA16" s="169">
        <f>DZ16/DY16*100</f>
        <v>69.682721055895968</v>
      </c>
      <c r="EB16" s="169">
        <f>DZ16/DX16*100</f>
        <v>50.377209507806541</v>
      </c>
      <c r="EC16" s="169">
        <f>DS16/DL16*100-100</f>
        <v>11.372711150030995</v>
      </c>
      <c r="ED16" s="176">
        <f>DU16-DP16</f>
        <v>21773.204500000022</v>
      </c>
    </row>
    <row r="17" spans="1:134" s="158" customFormat="1" ht="39" customHeight="1" x14ac:dyDescent="0.25">
      <c r="A17" s="246">
        <v>11</v>
      </c>
      <c r="B17" s="198" t="s">
        <v>54</v>
      </c>
      <c r="C17" s="169">
        <v>9424294.3000000007</v>
      </c>
      <c r="D17" s="169">
        <v>8785729.3000000007</v>
      </c>
      <c r="E17" s="169">
        <v>5465287.6750000007</v>
      </c>
      <c r="F17" s="169">
        <f>D17/C17*100</f>
        <v>93.224267200569074</v>
      </c>
      <c r="G17" s="169">
        <v>4716192.7</v>
      </c>
      <c r="H17" s="169">
        <f>G17/E17*100</f>
        <v>86.293585634538445</v>
      </c>
      <c r="I17" s="169">
        <f t="shared" si="39"/>
        <v>50.042926821587052</v>
      </c>
      <c r="J17" s="169">
        <v>8537831.5</v>
      </c>
      <c r="K17" s="169">
        <v>6719581.0000000009</v>
      </c>
      <c r="L17" s="169">
        <v>5524256.6999999993</v>
      </c>
      <c r="M17" s="169">
        <f>L17/K17*100</f>
        <v>82.211326866957904</v>
      </c>
      <c r="N17" s="169">
        <f>L17/J17*100</f>
        <v>64.703276235891977</v>
      </c>
      <c r="O17" s="169">
        <f>J17/C17*100-100</f>
        <v>-9.4061451370422589</v>
      </c>
      <c r="P17" s="169">
        <f>L17-G17</f>
        <v>808063.99999999907</v>
      </c>
      <c r="Q17" s="176">
        <v>5267512.0335623734</v>
      </c>
      <c r="R17" s="170">
        <v>2082523.9</v>
      </c>
      <c r="S17" s="169">
        <v>2098279.8000000003</v>
      </c>
      <c r="T17" s="169">
        <v>1590166.5</v>
      </c>
      <c r="U17" s="169">
        <f>S17/R17*100</f>
        <v>100.75657715140748</v>
      </c>
      <c r="V17" s="169">
        <v>1362067.6</v>
      </c>
      <c r="W17" s="169">
        <f>V17/T17*100</f>
        <v>85.655659328755831</v>
      </c>
      <c r="X17" s="169">
        <f>V17/R17*100</f>
        <v>65.404656340318596</v>
      </c>
      <c r="Y17" s="169">
        <v>2145410</v>
      </c>
      <c r="Z17" s="169">
        <v>1653235.75</v>
      </c>
      <c r="AA17" s="169">
        <v>1145709.3999999999</v>
      </c>
      <c r="AB17" s="169">
        <f t="shared" si="42"/>
        <v>69.301029813806039</v>
      </c>
      <c r="AC17" s="169">
        <f t="shared" si="43"/>
        <v>53.402818109359039</v>
      </c>
      <c r="AD17" s="169">
        <f>Y17/R17*100-100</f>
        <v>3.0197060403484528</v>
      </c>
      <c r="AE17" s="168">
        <f>AA17-V17</f>
        <v>-216358.20000000019</v>
      </c>
      <c r="AF17" s="179">
        <f t="shared" si="3"/>
        <v>1290356.8000000003</v>
      </c>
      <c r="AG17" s="169">
        <f t="shared" si="4"/>
        <v>1314144.0999999999</v>
      </c>
      <c r="AH17" s="169">
        <f t="shared" si="5"/>
        <v>956672</v>
      </c>
      <c r="AI17" s="169">
        <f>AG17/AF17*100</f>
        <v>101.8434668612588</v>
      </c>
      <c r="AJ17" s="169">
        <f t="shared" si="6"/>
        <v>766848.49999999988</v>
      </c>
      <c r="AK17" s="169">
        <f>AJ17/AH17*100</f>
        <v>80.157932917447141</v>
      </c>
      <c r="AL17" s="169">
        <f>AJ17/AF17*100</f>
        <v>59.429182688075088</v>
      </c>
      <c r="AM17" s="169">
        <f t="shared" si="7"/>
        <v>1524880.4</v>
      </c>
      <c r="AN17" s="169">
        <f t="shared" si="8"/>
        <v>1171548.1749999998</v>
      </c>
      <c r="AO17" s="169">
        <f t="shared" si="9"/>
        <v>792537.79999999993</v>
      </c>
      <c r="AP17" s="169">
        <f>AO17/AN17*100</f>
        <v>67.648758874128248</v>
      </c>
      <c r="AQ17" s="169">
        <f>AO17/AM17*100</f>
        <v>51.973767909929194</v>
      </c>
      <c r="AR17" s="169">
        <f>AM17/AF17*100-100</f>
        <v>18.175096996427627</v>
      </c>
      <c r="AS17" s="176">
        <f>AO17-AJ17</f>
        <v>25689.300000000047</v>
      </c>
      <c r="AT17" s="179">
        <v>335954.3</v>
      </c>
      <c r="AU17" s="169">
        <v>303082.8</v>
      </c>
      <c r="AV17" s="169">
        <v>251333.5</v>
      </c>
      <c r="AW17" s="169">
        <f t="shared" si="44"/>
        <v>90.215484665622682</v>
      </c>
      <c r="AX17" s="169">
        <v>133492.19999999998</v>
      </c>
      <c r="AY17" s="169">
        <f>AX17/AV17*100</f>
        <v>53.113572205853963</v>
      </c>
      <c r="AZ17" s="169">
        <f>AX17/AT17*100</f>
        <v>39.735225892331187</v>
      </c>
      <c r="BA17" s="169">
        <v>496902.9</v>
      </c>
      <c r="BB17" s="169">
        <v>365940.4</v>
      </c>
      <c r="BC17" s="169">
        <v>209795.8</v>
      </c>
      <c r="BD17" s="169">
        <f>BC17/BB17*100</f>
        <v>57.330592632024221</v>
      </c>
      <c r="BE17" s="169">
        <f>BC17/BA17*100</f>
        <v>42.220683356848987</v>
      </c>
      <c r="BF17" s="169">
        <f>BA17/AT17*100-100</f>
        <v>47.907885090323305</v>
      </c>
      <c r="BG17" s="176">
        <f>BC17-AX17</f>
        <v>76303.600000000006</v>
      </c>
      <c r="BH17" s="179">
        <v>724894.8</v>
      </c>
      <c r="BI17" s="169">
        <v>769860.9</v>
      </c>
      <c r="BJ17" s="169">
        <v>527114</v>
      </c>
      <c r="BK17" s="169">
        <f t="shared" si="50"/>
        <v>106.20312078387097</v>
      </c>
      <c r="BL17" s="169">
        <v>518235.1</v>
      </c>
      <c r="BM17" s="169">
        <f t="shared" si="12"/>
        <v>98.315563616219634</v>
      </c>
      <c r="BN17" s="169">
        <f t="shared" si="13"/>
        <v>71.491077050076782</v>
      </c>
      <c r="BO17" s="169">
        <v>782795.5</v>
      </c>
      <c r="BP17" s="169">
        <v>622428.5</v>
      </c>
      <c r="BQ17" s="169">
        <v>392475.8</v>
      </c>
      <c r="BR17" s="169">
        <f>BQ17/BP17*100</f>
        <v>63.055563811747049</v>
      </c>
      <c r="BS17" s="169">
        <f>BQ17/BO17*100</f>
        <v>50.137717960821185</v>
      </c>
      <c r="BT17" s="169">
        <f t="shared" si="16"/>
        <v>7.9874624566212731</v>
      </c>
      <c r="BU17" s="176">
        <f t="shared" si="17"/>
        <v>-125759.29999999999</v>
      </c>
      <c r="BV17" s="179">
        <v>69779</v>
      </c>
      <c r="BW17" s="169">
        <v>79174.100000000006</v>
      </c>
      <c r="BX17" s="169">
        <v>52185.2</v>
      </c>
      <c r="BY17" s="169">
        <f>BW17/BV17*100</f>
        <v>113.46407945083766</v>
      </c>
      <c r="BZ17" s="169">
        <v>48885.5</v>
      </c>
      <c r="CA17" s="169">
        <f>BZ17/BX17*100</f>
        <v>93.676942888021898</v>
      </c>
      <c r="CB17" s="169">
        <f>BZ17/BV17*100</f>
        <v>70.057610455867817</v>
      </c>
      <c r="CC17" s="169">
        <v>91613</v>
      </c>
      <c r="CD17" s="169">
        <v>66985.125</v>
      </c>
      <c r="CE17" s="169">
        <v>83308.400000000009</v>
      </c>
      <c r="CF17" s="169">
        <f>CE17/CD17*100</f>
        <v>124.36850718723001</v>
      </c>
      <c r="CG17" s="169">
        <f>CE17/CC17*100</f>
        <v>90.935129293877509</v>
      </c>
      <c r="CH17" s="169">
        <f>CC17/BV17*100-100</f>
        <v>31.290216254173885</v>
      </c>
      <c r="CI17" s="176">
        <f>CE17-BZ17</f>
        <v>34422.900000000009</v>
      </c>
      <c r="CJ17" s="179">
        <v>29751.1</v>
      </c>
      <c r="CK17" s="169">
        <v>37857.9</v>
      </c>
      <c r="CL17" s="169">
        <v>22345</v>
      </c>
      <c r="CM17" s="169">
        <f>CK17/CJ17*100</f>
        <v>127.24874038270855</v>
      </c>
      <c r="CN17" s="169">
        <v>23985.1</v>
      </c>
      <c r="CO17" s="169">
        <f>CN17/CL17*100</f>
        <v>107.33989706869545</v>
      </c>
      <c r="CP17" s="169">
        <f>CN17/CJ17*100</f>
        <v>80.619203995818651</v>
      </c>
      <c r="CQ17" s="169">
        <v>35170.199999999997</v>
      </c>
      <c r="CR17" s="169">
        <v>28171.65</v>
      </c>
      <c r="CS17" s="169">
        <v>31910.6</v>
      </c>
      <c r="CT17" s="169">
        <f>CS17/CR17*100</f>
        <v>113.27203056973943</v>
      </c>
      <c r="CU17" s="169">
        <f>CS17/CQ17*100</f>
        <v>90.731926460469381</v>
      </c>
      <c r="CV17" s="169">
        <f>CQ17/CJ17*100-100</f>
        <v>18.214788696888505</v>
      </c>
      <c r="CW17" s="176">
        <f>CS17-CN17</f>
        <v>7925.5</v>
      </c>
      <c r="CX17" s="179">
        <v>129977.59999999999</v>
      </c>
      <c r="CY17" s="169">
        <v>124168.40000000001</v>
      </c>
      <c r="CZ17" s="169">
        <v>103694.3</v>
      </c>
      <c r="DA17" s="169">
        <f>CY17/CX17*100</f>
        <v>95.530614505884103</v>
      </c>
      <c r="DB17" s="169">
        <v>42250.600000000006</v>
      </c>
      <c r="DC17" s="169">
        <f>DB17/CZ17*100</f>
        <v>40.745344729652459</v>
      </c>
      <c r="DD17" s="169">
        <f>DB17/CX17*100</f>
        <v>32.50606258309125</v>
      </c>
      <c r="DE17" s="167">
        <v>118398.8</v>
      </c>
      <c r="DF17" s="167">
        <v>88022.5</v>
      </c>
      <c r="DG17" s="169">
        <v>75047.199999999997</v>
      </c>
      <c r="DH17" s="233">
        <f t="shared" si="28"/>
        <v>85.259109886676697</v>
      </c>
      <c r="DI17" s="233">
        <f t="shared" si="29"/>
        <v>63.385101876032522</v>
      </c>
      <c r="DJ17" s="233">
        <f t="shared" si="30"/>
        <v>-8.9083042001083186</v>
      </c>
      <c r="DK17" s="176">
        <f>DG17-DB17</f>
        <v>32796.599999999991</v>
      </c>
      <c r="DL17" s="179">
        <v>420069</v>
      </c>
      <c r="DM17" s="169">
        <v>372685.7</v>
      </c>
      <c r="DN17" s="169">
        <v>314732.5</v>
      </c>
      <c r="DO17" s="169">
        <f>DM17/DL17*100</f>
        <v>88.72011502872148</v>
      </c>
      <c r="DP17" s="169">
        <v>228801.5</v>
      </c>
      <c r="DQ17" s="169">
        <f>DP17/DN17*100</f>
        <v>72.697131691198081</v>
      </c>
      <c r="DR17" s="169">
        <f>DP17/DL17*100</f>
        <v>54.467599370579599</v>
      </c>
      <c r="DS17" s="169">
        <v>455612</v>
      </c>
      <c r="DT17" s="169">
        <v>341958</v>
      </c>
      <c r="DU17" s="169">
        <v>283529.5</v>
      </c>
      <c r="DV17" s="169">
        <f>DU17/DT17*100</f>
        <v>82.913544938267265</v>
      </c>
      <c r="DW17" s="169">
        <f>DU17/DS17*100</f>
        <v>62.230472419514847</v>
      </c>
      <c r="DX17" s="169">
        <v>133142</v>
      </c>
      <c r="DY17" s="169">
        <v>99244</v>
      </c>
      <c r="DZ17" s="169">
        <v>71387.599999999991</v>
      </c>
      <c r="EA17" s="169">
        <f>DZ17/DY17*100</f>
        <v>71.931401394542732</v>
      </c>
      <c r="EB17" s="169">
        <f>DZ17/DX17*100</f>
        <v>53.617641315287436</v>
      </c>
      <c r="EC17" s="169">
        <f>DS17/DL17*100-100</f>
        <v>8.4612289885709373</v>
      </c>
      <c r="ED17" s="176">
        <f>DU17-DP17</f>
        <v>54728</v>
      </c>
    </row>
    <row r="18" spans="1:134" s="158" customFormat="1" ht="49.5" customHeight="1" thickBot="1" x14ac:dyDescent="0.3">
      <c r="A18" s="204"/>
      <c r="B18" s="199" t="s">
        <v>55</v>
      </c>
      <c r="C18" s="153">
        <f>SUM(C7:C17)</f>
        <v>258783834.01950005</v>
      </c>
      <c r="D18" s="153">
        <f>SUM(D7:D17)</f>
        <v>243703537.41230002</v>
      </c>
      <c r="E18" s="153">
        <f>SUM(E7:E17)</f>
        <v>183520629.30754563</v>
      </c>
      <c r="F18" s="153">
        <f>D18/C18*100</f>
        <v>94.172628029746363</v>
      </c>
      <c r="G18" s="153">
        <f>SUM(G7:G17)</f>
        <v>136979710.1525</v>
      </c>
      <c r="H18" s="153">
        <f>G18/E18*100</f>
        <v>74.639952287297405</v>
      </c>
      <c r="I18" s="153">
        <f t="shared" si="39"/>
        <v>52.932097042112069</v>
      </c>
      <c r="J18" s="153">
        <f>SUM(J7:J17)</f>
        <v>284658197.92284042</v>
      </c>
      <c r="K18" s="153">
        <f t="shared" ref="K18:L18" si="95">SUM(K7:K17)</f>
        <v>192662806.92053387</v>
      </c>
      <c r="L18" s="153">
        <f t="shared" si="95"/>
        <v>151428654.5677</v>
      </c>
      <c r="M18" s="153">
        <f>L18/K18*100</f>
        <v>78.597762063208492</v>
      </c>
      <c r="N18" s="153">
        <f>L18/J18*100</f>
        <v>53.196660300908086</v>
      </c>
      <c r="O18" s="153">
        <f t="shared" si="85"/>
        <v>9.9984467736847336</v>
      </c>
      <c r="P18" s="153">
        <f>SUM(P7:P17)</f>
        <v>14448944.415199999</v>
      </c>
      <c r="Q18" s="183">
        <f t="shared" ref="Q18:V18" si="96">SUM(Q7:Q17)</f>
        <v>85314575.693270862</v>
      </c>
      <c r="R18" s="197">
        <f>SUM(R7:R17)</f>
        <v>84465506.203600004</v>
      </c>
      <c r="S18" s="177">
        <f t="shared" si="96"/>
        <v>91381890.376699999</v>
      </c>
      <c r="T18" s="177">
        <f t="shared" si="96"/>
        <v>56910988.317587301</v>
      </c>
      <c r="U18" s="177">
        <f>S18/R18*100</f>
        <v>108.18841262423548</v>
      </c>
      <c r="V18" s="177">
        <f t="shared" si="96"/>
        <v>49323894.874600001</v>
      </c>
      <c r="W18" s="177">
        <f>V18/T18*100</f>
        <v>86.668491152098568</v>
      </c>
      <c r="X18" s="177">
        <f>V18/R18*100</f>
        <v>58.395310809725267</v>
      </c>
      <c r="Y18" s="177">
        <f t="shared" ref="Y18" si="97">SUM(Y7:Y17)</f>
        <v>100696312.7341</v>
      </c>
      <c r="Z18" s="177">
        <f t="shared" ref="Z18" si="98">SUM(Z7:Z17)</f>
        <v>71531720.931915104</v>
      </c>
      <c r="AA18" s="177">
        <f t="shared" ref="AA18" si="99">SUM(AA7:AA17)</f>
        <v>61898542.70230002</v>
      </c>
      <c r="AB18" s="177">
        <f>AA18/Z18*100</f>
        <v>86.532998082369531</v>
      </c>
      <c r="AC18" s="177">
        <f>AA18/Y18*100</f>
        <v>61.4705156739454</v>
      </c>
      <c r="AD18" s="177">
        <f>Y18/R18*100-100</f>
        <v>19.215899199581443</v>
      </c>
      <c r="AE18" s="181">
        <f>SUM(AE7:AE17)</f>
        <v>12574647.827700004</v>
      </c>
      <c r="AF18" s="182">
        <f>SUM(AF7:AF17)</f>
        <v>55225825.517399997</v>
      </c>
      <c r="AG18" s="153">
        <f t="shared" ref="AG18" si="100">SUM(AG7:AG17)</f>
        <v>56155562.521500006</v>
      </c>
      <c r="AH18" s="153">
        <f>SUM(AH7:AH17)</f>
        <v>39077420.484969839</v>
      </c>
      <c r="AI18" s="153">
        <f>AG18/AF18*100</f>
        <v>101.68351852668474</v>
      </c>
      <c r="AJ18" s="153">
        <f>SUM(AJ7:AJ17)</f>
        <v>31999302.1679</v>
      </c>
      <c r="AK18" s="153">
        <f>AJ18/AH18*100</f>
        <v>81.886935654331992</v>
      </c>
      <c r="AL18" s="153">
        <f>AJ18/AF18*100</f>
        <v>57.942641632071179</v>
      </c>
      <c r="AM18" s="153">
        <f>SUM(AM7:AM17)</f>
        <v>68569642.588100001</v>
      </c>
      <c r="AN18" s="153">
        <f>SUM(AN7:AN17)</f>
        <v>47175255.518200986</v>
      </c>
      <c r="AO18" s="153">
        <f>BC18+BQ18+CE18+CS18+DG18</f>
        <v>40781061.063000001</v>
      </c>
      <c r="AP18" s="153">
        <f>AO18/AN18*100</f>
        <v>86.44587213155846</v>
      </c>
      <c r="AQ18" s="153">
        <f>AO18/AM18*100</f>
        <v>59.47392975047736</v>
      </c>
      <c r="AR18" s="153">
        <f>AM18/AF18*100-100</f>
        <v>24.162277242004777</v>
      </c>
      <c r="AS18" s="183">
        <f>SUM(AS7:AS17)</f>
        <v>8781758.8951000031</v>
      </c>
      <c r="AT18" s="182">
        <f>SUM(AT7:AT17)</f>
        <v>17935670.570000004</v>
      </c>
      <c r="AU18" s="153">
        <f t="shared" ref="AU18:AX18" si="101">SUM(AU7:AU17)</f>
        <v>16516433.411700001</v>
      </c>
      <c r="AV18" s="153">
        <f t="shared" si="101"/>
        <v>12469404.563011905</v>
      </c>
      <c r="AW18" s="153">
        <f t="shared" si="44"/>
        <v>92.08706943651228</v>
      </c>
      <c r="AX18" s="153">
        <f t="shared" si="101"/>
        <v>7985418.1994000003</v>
      </c>
      <c r="AY18" s="153">
        <f>AX18/AV18*100</f>
        <v>64.040092364050892</v>
      </c>
      <c r="AZ18" s="153">
        <f>AX18/AT18*100</f>
        <v>44.522551683998721</v>
      </c>
      <c r="BA18" s="153">
        <f>SUM(BA7:BA17)</f>
        <v>21019614.151999999</v>
      </c>
      <c r="BB18" s="153">
        <f t="shared" ref="BB18:BC18" si="102">SUM(BB7:BB17)</f>
        <v>13298382.706888143</v>
      </c>
      <c r="BC18" s="153">
        <f t="shared" si="102"/>
        <v>10338273.246099997</v>
      </c>
      <c r="BD18" s="153">
        <f>BC18/BB18*100</f>
        <v>77.740831151934714</v>
      </c>
      <c r="BE18" s="153">
        <f>BC18/BA18*100</f>
        <v>49.183934449702157</v>
      </c>
      <c r="BF18" s="153">
        <f>BA18/AT18*100-100</f>
        <v>17.194470482516195</v>
      </c>
      <c r="BG18" s="183">
        <f>BC18-AX18</f>
        <v>2352855.046699997</v>
      </c>
      <c r="BH18" s="182">
        <f>SUM(BH7:BH17)</f>
        <v>25554825.464600001</v>
      </c>
      <c r="BI18" s="153">
        <f>SUM(BI7:BI17)</f>
        <v>26325932.886799991</v>
      </c>
      <c r="BJ18" s="153">
        <f>SUM(BJ7:BJ17)</f>
        <v>18002233.563025393</v>
      </c>
      <c r="BK18" s="153">
        <f t="shared" si="50"/>
        <v>103.01746307470647</v>
      </c>
      <c r="BL18" s="153">
        <f>SUM(BL7:BL17)</f>
        <v>15121951.119999999</v>
      </c>
      <c r="BM18" s="153">
        <f t="shared" si="12"/>
        <v>84.000416209790899</v>
      </c>
      <c r="BN18" s="153">
        <f t="shared" si="13"/>
        <v>59.174542752983342</v>
      </c>
      <c r="BO18" s="153">
        <f>SUM(BO7:BO17)</f>
        <v>27053754.150000002</v>
      </c>
      <c r="BP18" s="153">
        <f>SUM(BP7:BP17)</f>
        <v>17652580.169210438</v>
      </c>
      <c r="BQ18" s="153">
        <f>SUM(BQ7:BQ17)</f>
        <v>13883601.560400004</v>
      </c>
      <c r="BR18" s="153">
        <f>BQ18/BP18*100</f>
        <v>78.649134728846775</v>
      </c>
      <c r="BS18" s="153">
        <f>BQ18/BO18*100</f>
        <v>51.318576650849032</v>
      </c>
      <c r="BT18" s="153">
        <f t="shared" si="16"/>
        <v>5.8655406881037209</v>
      </c>
      <c r="BU18" s="183">
        <f t="shared" si="17"/>
        <v>-1238349.5595999956</v>
      </c>
      <c r="BV18" s="194">
        <f>SUM(BV7:BV17)</f>
        <v>4921469.24</v>
      </c>
      <c r="BW18" s="248">
        <f t="shared" ref="BW18:BX18" si="103">SUM(BW7:BW17)</f>
        <v>6231999.5650000004</v>
      </c>
      <c r="BX18" s="248">
        <f t="shared" si="103"/>
        <v>3700871.1612619045</v>
      </c>
      <c r="BY18" s="248">
        <f>BW18/BV18*100</f>
        <v>126.62884315822728</v>
      </c>
      <c r="BZ18" s="248">
        <f>SUM(BZ7:BZ17)</f>
        <v>4561811.9204999991</v>
      </c>
      <c r="CA18" s="248">
        <f>BZ18/BX18*100</f>
        <v>123.26319187357322</v>
      </c>
      <c r="CB18" s="248">
        <f>BZ18/BV18*100</f>
        <v>92.692074216845015</v>
      </c>
      <c r="CC18" s="248">
        <f t="shared" ref="CC18:CE18" si="104">SUM(CC7:CC17)</f>
        <v>13344552.164999999</v>
      </c>
      <c r="CD18" s="248">
        <f t="shared" si="104"/>
        <v>11048745.797029644</v>
      </c>
      <c r="CE18" s="248">
        <f t="shared" si="104"/>
        <v>12319023.8825</v>
      </c>
      <c r="CF18" s="248">
        <f>CE18/CD18*100</f>
        <v>111.49703422276092</v>
      </c>
      <c r="CG18" s="248">
        <f>CE18/CC18*100</f>
        <v>92.315004131875284</v>
      </c>
      <c r="CH18" s="248">
        <f>CC18/BV18*100-100</f>
        <v>171.14976268753435</v>
      </c>
      <c r="CI18" s="249">
        <f>CE18-BZ18</f>
        <v>7757211.9620000012</v>
      </c>
      <c r="CJ18" s="250">
        <f t="shared" ref="CJ18" si="105">SUM(CJ7:CJ17)</f>
        <v>1056947.7760000001</v>
      </c>
      <c r="CK18" s="248">
        <f t="shared" ref="CK18" si="106">SUM(CK7:CK17)</f>
        <v>1440985.9080000001</v>
      </c>
      <c r="CL18" s="248">
        <f t="shared" ref="CL18:CN18" si="107">SUM(CL7:CL17)</f>
        <v>751162.42653968255</v>
      </c>
      <c r="CM18" s="248">
        <f>CK18/CJ18*100</f>
        <v>136.33463646173564</v>
      </c>
      <c r="CN18" s="248">
        <f t="shared" si="107"/>
        <v>946551.74700000009</v>
      </c>
      <c r="CO18" s="248">
        <f>CN18/CL18*100</f>
        <v>126.01159397181263</v>
      </c>
      <c r="CP18" s="248">
        <f>CN18/CJ18*100</f>
        <v>89.555204948934019</v>
      </c>
      <c r="CQ18" s="248">
        <f t="shared" ref="CQ18" si="108">SUM(CQ7:CQ17)</f>
        <v>1178543.8</v>
      </c>
      <c r="CR18" s="248">
        <f t="shared" ref="CR18" si="109">SUM(CR7:CR17)</f>
        <v>875194.13188405801</v>
      </c>
      <c r="CS18" s="248">
        <f t="shared" ref="CS18" si="110">SUM(CS7:CS17)</f>
        <v>969924.74999999988</v>
      </c>
      <c r="CT18" s="248">
        <f>CS18/CR18*100</f>
        <v>110.82395489924188</v>
      </c>
      <c r="CU18" s="248">
        <f>CS18/CQ18*100</f>
        <v>82.298574732648859</v>
      </c>
      <c r="CV18" s="248">
        <f>CQ18/CJ18*100-100</f>
        <v>11.504449582190148</v>
      </c>
      <c r="CW18" s="249">
        <f>CS18-CN18</f>
        <v>23373.002999999793</v>
      </c>
      <c r="CX18" s="250">
        <f t="shared" ref="CX18" si="111">SUM(CX7:CX17)</f>
        <v>5756912.4667999996</v>
      </c>
      <c r="CY18" s="248">
        <f t="shared" ref="CY18" si="112">SUM(CY7:CY17)</f>
        <v>5640210.7500000009</v>
      </c>
      <c r="CZ18" s="248">
        <f t="shared" ref="CZ18:DB18" si="113">SUM(CZ7:CZ17)</f>
        <v>4153748.7711309525</v>
      </c>
      <c r="DA18" s="248">
        <f>CY18/CX18*100</f>
        <v>97.972841910086089</v>
      </c>
      <c r="DB18" s="248">
        <f t="shared" si="113"/>
        <v>3383569.1809999999</v>
      </c>
      <c r="DC18" s="248">
        <f>DB18/CZ18*100</f>
        <v>81.458204803242012</v>
      </c>
      <c r="DD18" s="248">
        <f>DB18/CX18*100</f>
        <v>58.774025148253969</v>
      </c>
      <c r="DE18" s="248">
        <f t="shared" ref="DE18:DG18" si="114">SUM(DE7:DE17)</f>
        <v>5973178.3210999994</v>
      </c>
      <c r="DF18" s="248">
        <f t="shared" si="114"/>
        <v>4300352.7131887125</v>
      </c>
      <c r="DG18" s="248">
        <f t="shared" si="114"/>
        <v>3270237.6239999998</v>
      </c>
      <c r="DH18" s="248">
        <f>DG18/DF18*100</f>
        <v>76.045800010090744</v>
      </c>
      <c r="DI18" s="248">
        <f>DG18/DE18*100</f>
        <v>54.748702419414194</v>
      </c>
      <c r="DJ18" s="248">
        <f>DE18/CX18*100-100</f>
        <v>3.756629192248468</v>
      </c>
      <c r="DK18" s="249">
        <f>DG18-DB18</f>
        <v>-113331.55700000003</v>
      </c>
      <c r="DL18" s="250">
        <f t="shared" ref="DL18" si="115">SUM(DL7:DL17)</f>
        <v>18112482.085000001</v>
      </c>
      <c r="DM18" s="248">
        <f t="shared" ref="DM18" si="116">SUM(DM7:DM17)</f>
        <v>23536747.201100003</v>
      </c>
      <c r="DN18" s="248">
        <f t="shared" ref="DN18:DP18" si="117">SUM(DN7:DN17)</f>
        <v>9688309.1600753982</v>
      </c>
      <c r="DO18" s="248">
        <f>DM18/DL18*100</f>
        <v>129.94766311234699</v>
      </c>
      <c r="DP18" s="248">
        <f t="shared" si="117"/>
        <v>8761096.0621999986</v>
      </c>
      <c r="DQ18" s="248">
        <f>DP18/DN18*100</f>
        <v>90.42956740381122</v>
      </c>
      <c r="DR18" s="248">
        <f>DP18/DL18*100</f>
        <v>48.370488490120145</v>
      </c>
      <c r="DS18" s="248">
        <f>SUM(DS7:DS17)</f>
        <v>25917093.908000004</v>
      </c>
      <c r="DT18" s="248">
        <f t="shared" ref="DT18:DU18" si="118">SUM(DT7:DT17)</f>
        <v>20074031.551487479</v>
      </c>
      <c r="DU18" s="248">
        <f t="shared" si="118"/>
        <v>15020578.386299999</v>
      </c>
      <c r="DV18" s="248">
        <f>DU18/DT18*100</f>
        <v>74.825917991480779</v>
      </c>
      <c r="DW18" s="248">
        <f>DU18/DS18*100</f>
        <v>57.956260218139256</v>
      </c>
      <c r="DX18" s="248">
        <f t="shared" ref="DX18" si="119">SUM(DX7:DX17)</f>
        <v>7419188.6920000017</v>
      </c>
      <c r="DY18" s="248">
        <f t="shared" ref="DY18" si="120">SUM(DY7:DY17)</f>
        <v>5253046.7829525694</v>
      </c>
      <c r="DZ18" s="248">
        <f t="shared" ref="DZ18" si="121">SUM(DZ7:DZ17)</f>
        <v>4369290.4283999996</v>
      </c>
      <c r="EA18" s="248">
        <f>DZ18/DY18*100</f>
        <v>83.176309081796546</v>
      </c>
      <c r="EB18" s="248">
        <f>DZ18/DX18*100</f>
        <v>58.89175501239562</v>
      </c>
      <c r="EC18" s="248">
        <f>DS18/DL18*100-100</f>
        <v>43.089686915209995</v>
      </c>
      <c r="ED18" s="260">
        <f>DU18-DP18</f>
        <v>6259482.3241000008</v>
      </c>
    </row>
    <row r="19" spans="1:134" s="152" customFormat="1" ht="8.25" customHeight="1" x14ac:dyDescent="0.25">
      <c r="A19" s="205"/>
      <c r="B19" s="200"/>
      <c r="C19" s="201"/>
      <c r="D19" s="201"/>
      <c r="E19" s="201"/>
      <c r="F19" s="201"/>
      <c r="G19" s="261"/>
      <c r="H19" s="261"/>
      <c r="I19" s="261"/>
      <c r="J19" s="202"/>
      <c r="K19" s="202"/>
      <c r="L19" s="202"/>
      <c r="M19" s="202"/>
      <c r="N19" s="202"/>
      <c r="O19" s="202"/>
      <c r="P19" s="203"/>
      <c r="Q19" s="206"/>
      <c r="R19" s="154"/>
      <c r="S19" s="160"/>
      <c r="T19" s="161"/>
      <c r="U19" s="161"/>
      <c r="V19" s="161"/>
      <c r="W19" s="161"/>
      <c r="X19" s="157"/>
      <c r="Y19" s="157"/>
      <c r="Z19" s="155"/>
      <c r="AA19" s="155"/>
      <c r="AB19" s="154"/>
      <c r="AC19" s="154"/>
      <c r="AD19" s="154"/>
      <c r="AE19" s="154"/>
      <c r="AF19" s="184"/>
      <c r="AG19" s="185"/>
      <c r="AH19" s="185"/>
      <c r="AI19" s="185"/>
      <c r="AJ19" s="186"/>
      <c r="AK19" s="186"/>
      <c r="AL19" s="186"/>
      <c r="AM19" s="186"/>
      <c r="AN19" s="186"/>
      <c r="AO19" s="186"/>
      <c r="AP19" s="187"/>
      <c r="AQ19" s="169"/>
      <c r="AR19" s="185"/>
      <c r="AS19" s="188"/>
      <c r="AT19" s="184"/>
      <c r="AU19" s="186"/>
      <c r="AV19" s="185"/>
      <c r="AW19" s="185"/>
      <c r="AX19" s="186"/>
      <c r="AY19" s="185"/>
      <c r="AZ19" s="162"/>
      <c r="BA19" s="156"/>
      <c r="BB19" s="156"/>
      <c r="BC19" s="189"/>
      <c r="BD19" s="189"/>
      <c r="BE19" s="189"/>
      <c r="BF19" s="189"/>
      <c r="BG19" s="190"/>
      <c r="BH19" s="192"/>
      <c r="BI19" s="187"/>
      <c r="BJ19" s="187"/>
      <c r="BK19" s="187"/>
      <c r="BL19" s="186"/>
      <c r="BM19" s="153"/>
      <c r="BN19" s="153"/>
      <c r="BO19" s="186"/>
      <c r="BP19" s="186"/>
      <c r="BQ19" s="186"/>
      <c r="BR19" s="189"/>
      <c r="BS19" s="189"/>
      <c r="BT19" s="189"/>
      <c r="BU19" s="190"/>
      <c r="BV19" s="195"/>
      <c r="BW19" s="251"/>
      <c r="BX19" s="251"/>
      <c r="BY19" s="251"/>
      <c r="BZ19" s="252"/>
      <c r="CA19" s="252"/>
      <c r="CB19" s="253"/>
      <c r="CC19" s="252"/>
      <c r="CD19" s="252"/>
      <c r="CE19" s="252"/>
      <c r="CF19" s="254"/>
      <c r="CG19" s="254"/>
      <c r="CH19" s="254"/>
      <c r="CI19" s="255"/>
      <c r="CJ19" s="256"/>
      <c r="CK19" s="252"/>
      <c r="CL19" s="252"/>
      <c r="CM19" s="254"/>
      <c r="CN19" s="252"/>
      <c r="CO19" s="254"/>
      <c r="CP19" s="254"/>
      <c r="CQ19" s="252"/>
      <c r="CR19" s="252"/>
      <c r="CS19" s="252"/>
      <c r="CT19" s="254"/>
      <c r="CU19" s="254"/>
      <c r="CV19" s="254"/>
      <c r="CW19" s="255"/>
      <c r="CX19" s="256"/>
      <c r="CY19" s="252"/>
      <c r="CZ19" s="252"/>
      <c r="DA19" s="254"/>
      <c r="DB19" s="252"/>
      <c r="DC19" s="254"/>
      <c r="DD19" s="254"/>
      <c r="DE19" s="252"/>
      <c r="DF19" s="252"/>
      <c r="DG19" s="252"/>
      <c r="DH19" s="254"/>
      <c r="DI19" s="254"/>
      <c r="DJ19" s="254"/>
      <c r="DK19" s="255"/>
      <c r="DL19" s="256"/>
      <c r="DM19" s="252"/>
      <c r="DN19" s="252"/>
      <c r="DO19" s="254"/>
      <c r="DP19" s="252"/>
      <c r="DQ19" s="254"/>
      <c r="DR19" s="254"/>
      <c r="DS19" s="252"/>
      <c r="DT19" s="252"/>
      <c r="DU19" s="252"/>
      <c r="DV19" s="254"/>
      <c r="DW19" s="254"/>
      <c r="DX19" s="252"/>
      <c r="DY19" s="252"/>
      <c r="DZ19" s="252"/>
      <c r="EA19" s="254"/>
      <c r="EB19" s="254"/>
      <c r="EC19" s="254"/>
      <c r="ED19" s="255"/>
    </row>
    <row r="20" spans="1:134" s="158" customFormat="1" ht="52.5" customHeight="1" thickBot="1" x14ac:dyDescent="0.3">
      <c r="A20" s="207"/>
      <c r="B20" s="208" t="s">
        <v>126</v>
      </c>
      <c r="C20" s="177">
        <f>C18-C7</f>
        <v>145921597.11950004</v>
      </c>
      <c r="D20" s="177">
        <f>D18-D7</f>
        <v>129794763.51230003</v>
      </c>
      <c r="E20" s="177">
        <f>E18-E7</f>
        <v>96347552.007545635</v>
      </c>
      <c r="F20" s="177">
        <f>D20/C20*100</f>
        <v>88.948288721104646</v>
      </c>
      <c r="G20" s="177">
        <f>G18-G7</f>
        <v>74378295.852500007</v>
      </c>
      <c r="H20" s="177">
        <f>G20/E20*100</f>
        <v>77.197909342496772</v>
      </c>
      <c r="I20" s="177">
        <f>G20/C20*100</f>
        <v>50.971410209819147</v>
      </c>
      <c r="J20" s="177">
        <f>J18-J7</f>
        <v>159993984.52284041</v>
      </c>
      <c r="K20" s="177">
        <f t="shared" ref="K20:L20" si="122">K18-K7</f>
        <v>102858266.72053388</v>
      </c>
      <c r="L20" s="177">
        <f t="shared" si="122"/>
        <v>86778520.967700005</v>
      </c>
      <c r="M20" s="177">
        <f>L20/K20*100</f>
        <v>84.36708466367358</v>
      </c>
      <c r="N20" s="177">
        <f>L20/J20*100</f>
        <v>54.238614799490591</v>
      </c>
      <c r="O20" s="177">
        <f>J20/C20*100-100</f>
        <v>9.6438002880519633</v>
      </c>
      <c r="P20" s="177">
        <f>P18-P7</f>
        <v>12400225.115200002</v>
      </c>
      <c r="Q20" s="178">
        <f>Q18-Q7</f>
        <v>76877753.74991402</v>
      </c>
      <c r="R20" s="171">
        <f>R18-R7</f>
        <v>40124546.003600001</v>
      </c>
      <c r="S20" s="153">
        <f t="shared" ref="S20" si="123">S18-S7</f>
        <v>41612468.376699999</v>
      </c>
      <c r="T20" s="153">
        <f>T18-T7</f>
        <v>29041489.317587301</v>
      </c>
      <c r="U20" s="153">
        <f>S20/R20*100</f>
        <v>103.70825970957154</v>
      </c>
      <c r="V20" s="153">
        <f>V18-V7</f>
        <v>25073327.174600001</v>
      </c>
      <c r="W20" s="153">
        <f>V20/T20*100</f>
        <v>86.33623055762429</v>
      </c>
      <c r="X20" s="153">
        <f>V20/R20*100</f>
        <v>62.488749834952415</v>
      </c>
      <c r="Y20" s="153">
        <f>Y18-Y7</f>
        <v>39196977.63409999</v>
      </c>
      <c r="Z20" s="153">
        <f t="shared" ref="Z20:AA20" si="124">Z18-Z7</f>
        <v>26641951.731915101</v>
      </c>
      <c r="AA20" s="153">
        <f t="shared" si="124"/>
        <v>22767358.502300017</v>
      </c>
      <c r="AB20" s="153">
        <f>AA20/Z20*100</f>
        <v>85.456796601828515</v>
      </c>
      <c r="AC20" s="153">
        <f>AA20/Y20*100</f>
        <v>58.084474560337576</v>
      </c>
      <c r="AD20" s="153">
        <f>Y20/R20*100-100</f>
        <v>-2.3117230271385267</v>
      </c>
      <c r="AE20" s="159">
        <f>AE18-AE7</f>
        <v>-2305968.6722999997</v>
      </c>
      <c r="AF20" s="180">
        <f>AF18-AF7</f>
        <v>26021658.417399995</v>
      </c>
      <c r="AG20" s="177">
        <f t="shared" ref="AG20" si="125">AG18-AG7</f>
        <v>27252797.421500009</v>
      </c>
      <c r="AH20" s="177">
        <f>AH18-AH7</f>
        <v>18407026.78496984</v>
      </c>
      <c r="AI20" s="177">
        <f>AG20/AF20*100</f>
        <v>104.7312088428491</v>
      </c>
      <c r="AJ20" s="177">
        <f>AJ18-AJ7</f>
        <v>15306274.967900001</v>
      </c>
      <c r="AK20" s="177">
        <f>AJ20/AH20*100</f>
        <v>83.154521078864605</v>
      </c>
      <c r="AL20" s="177">
        <f>AJ20/AF20*100</f>
        <v>58.821289259815579</v>
      </c>
      <c r="AM20" s="177">
        <f>AM18-AM7</f>
        <v>28058097.288099997</v>
      </c>
      <c r="AN20" s="177">
        <f>AN18-AN7</f>
        <v>19044748.218200985</v>
      </c>
      <c r="AO20" s="177">
        <f>BC20+BQ20+CE20+CS20+DG20</f>
        <v>15628519.463</v>
      </c>
      <c r="AP20" s="177">
        <f>AO20/AN20*100</f>
        <v>82.062095460332145</v>
      </c>
      <c r="AQ20" s="177">
        <f t="shared" ref="AQ20" si="126">AO20/AM20*100</f>
        <v>55.700567656198018</v>
      </c>
      <c r="AR20" s="177">
        <f>AM20/AF20*100-100</f>
        <v>7.8259380629571496</v>
      </c>
      <c r="AS20" s="178">
        <f>AS18-AS7</f>
        <v>322244.49510000087</v>
      </c>
      <c r="AT20" s="180">
        <f>AT18-AT7</f>
        <v>7404164.3700000029</v>
      </c>
      <c r="AU20" s="177">
        <f t="shared" ref="AU20:AV20" si="127">AU18-AU7</f>
        <v>7005118.8116999995</v>
      </c>
      <c r="AV20" s="177">
        <f t="shared" si="127"/>
        <v>5097349.9630119056</v>
      </c>
      <c r="AW20" s="177">
        <f>AU20/AT20*100</f>
        <v>94.610525396804462</v>
      </c>
      <c r="AX20" s="177">
        <f>AX18-AX7</f>
        <v>3266916.8994000005</v>
      </c>
      <c r="AY20" s="177">
        <f>AX20/AV20*100</f>
        <v>64.090496495352568</v>
      </c>
      <c r="AZ20" s="177">
        <f>AX20/AT20*100</f>
        <v>44.122695501423607</v>
      </c>
      <c r="BA20" s="177">
        <f>BA18-BA7</f>
        <v>8150036.0519999973</v>
      </c>
      <c r="BB20" s="177">
        <f>BB18-BB7</f>
        <v>5265582.706888143</v>
      </c>
      <c r="BC20" s="177">
        <f t="shared" ref="BC20" si="128">BC18-BC7</f>
        <v>3895006.1460999977</v>
      </c>
      <c r="BD20" s="177">
        <f>BC20/BB20*100</f>
        <v>73.971037260601122</v>
      </c>
      <c r="BE20" s="177">
        <f>BC20/BA20*100</f>
        <v>47.791275047724156</v>
      </c>
      <c r="BF20" s="177">
        <f>BA20/AT20*100-100</f>
        <v>10.073678064497017</v>
      </c>
      <c r="BG20" s="178">
        <f>BC20-AX20</f>
        <v>628089.24669999722</v>
      </c>
      <c r="BH20" s="180">
        <f>BH18-BH7</f>
        <v>12805105.564600002</v>
      </c>
      <c r="BI20" s="177">
        <f>BI18-BI7</f>
        <v>13962480.786799993</v>
      </c>
      <c r="BJ20" s="177">
        <f>BJ18-BJ7</f>
        <v>9077429.3630253933</v>
      </c>
      <c r="BK20" s="177">
        <f>+BI20/BH20*100</f>
        <v>109.03838876111713</v>
      </c>
      <c r="BL20" s="177">
        <f>BL18-BL7</f>
        <v>8118550.0199999996</v>
      </c>
      <c r="BM20" s="177">
        <f>BL20/BJ20*100</f>
        <v>89.436664228629027</v>
      </c>
      <c r="BN20" s="177">
        <f>BL20/BH20*100</f>
        <v>63.400883179314903</v>
      </c>
      <c r="BO20" s="177">
        <f>BO18-BO7</f>
        <v>13758047.750000002</v>
      </c>
      <c r="BP20" s="177">
        <f>BP18-BP7</f>
        <v>9336030.1692104377</v>
      </c>
      <c r="BQ20" s="177">
        <f>BQ18-BQ7</f>
        <v>7254836.960400003</v>
      </c>
      <c r="BR20" s="177">
        <f>BQ20/BP20*100</f>
        <v>77.707942550635039</v>
      </c>
      <c r="BS20" s="177">
        <f>BQ20/BO20*100</f>
        <v>52.731587302420877</v>
      </c>
      <c r="BT20" s="177">
        <f>BO20/BH20*100-100</f>
        <v>7.4418924591643361</v>
      </c>
      <c r="BU20" s="178">
        <f>BQ20-BL20</f>
        <v>-863713.05959999654</v>
      </c>
      <c r="BV20" s="196">
        <f>BV18-BV7</f>
        <v>1346936.7400000002</v>
      </c>
      <c r="BW20" s="257">
        <f t="shared" ref="BW20:BX20" si="129">BW18-BW7</f>
        <v>1477930.665000001</v>
      </c>
      <c r="BX20" s="257">
        <f t="shared" si="129"/>
        <v>971203.26126190508</v>
      </c>
      <c r="BY20" s="257">
        <f>BW20/BV20*100</f>
        <v>109.72532125005372</v>
      </c>
      <c r="BZ20" s="257">
        <f>BZ18-BZ7</f>
        <v>1054867.6204999993</v>
      </c>
      <c r="CA20" s="257">
        <f>BZ20/BX20*100</f>
        <v>108.61450559066155</v>
      </c>
      <c r="CB20" s="257">
        <f>BZ20/BV20*100</f>
        <v>78.316047752918166</v>
      </c>
      <c r="CC20" s="257">
        <f t="shared" ref="CC20:CE20" si="130">CC18-CC7</f>
        <v>1774933.0649999995</v>
      </c>
      <c r="CD20" s="257">
        <f t="shared" si="130"/>
        <v>1297467.6970296446</v>
      </c>
      <c r="CE20" s="257">
        <f t="shared" si="130"/>
        <v>1859817.4824999999</v>
      </c>
      <c r="CF20" s="257">
        <f>CE20/CD20*100</f>
        <v>143.34210298705469</v>
      </c>
      <c r="CG20" s="257">
        <f>CE20/CC20*100</f>
        <v>104.78240104789532</v>
      </c>
      <c r="CH20" s="257">
        <f>CC20/BV20*100-100</f>
        <v>31.775532754418691</v>
      </c>
      <c r="CI20" s="258">
        <f>CE20-BZ20</f>
        <v>804949.86200000066</v>
      </c>
      <c r="CJ20" s="259">
        <f t="shared" ref="CJ20:CL20" si="131">CJ18-CJ7</f>
        <v>556947.77600000007</v>
      </c>
      <c r="CK20" s="257">
        <f t="shared" si="131"/>
        <v>662961.40800000005</v>
      </c>
      <c r="CL20" s="257">
        <f t="shared" si="131"/>
        <v>401162.42653968255</v>
      </c>
      <c r="CM20" s="257">
        <f>CK20/CJ20*100</f>
        <v>119.0347527305684</v>
      </c>
      <c r="CN20" s="257">
        <f t="shared" ref="CN20" si="132">CN18-CN7</f>
        <v>433240.54700000008</v>
      </c>
      <c r="CO20" s="257">
        <f>CN20/CL20*100</f>
        <v>107.99629235893666</v>
      </c>
      <c r="CP20" s="257">
        <f>CN20/CJ20*100</f>
        <v>77.788361076066138</v>
      </c>
      <c r="CQ20" s="257">
        <f t="shared" ref="CQ20" si="133">CQ18-CQ7</f>
        <v>594335.20000000007</v>
      </c>
      <c r="CR20" s="257">
        <f>CR18-CR7</f>
        <v>435194.13188405801</v>
      </c>
      <c r="CS20" s="257">
        <f>CS18-CS7</f>
        <v>469473.64999999991</v>
      </c>
      <c r="CT20" s="257">
        <f>CS20/CR20*100</f>
        <v>107.8768337172971</v>
      </c>
      <c r="CU20" s="257">
        <f>CS20/CQ20*100</f>
        <v>78.991392399440556</v>
      </c>
      <c r="CV20" s="257">
        <f>CQ20/CJ20*100-100</f>
        <v>6.7129137795497655</v>
      </c>
      <c r="CW20" s="258">
        <f>CS20-CN20</f>
        <v>36233.102999999828</v>
      </c>
      <c r="CX20" s="259">
        <f t="shared" ref="CX20:CZ20" si="134">CX18-CX7</f>
        <v>3908503.9667999996</v>
      </c>
      <c r="CY20" s="257">
        <f t="shared" si="134"/>
        <v>4144305.7500000009</v>
      </c>
      <c r="CZ20" s="257">
        <f t="shared" si="134"/>
        <v>2859881.7711309525</v>
      </c>
      <c r="DA20" s="257">
        <f>CY20/CX20*100</f>
        <v>106.03304448973245</v>
      </c>
      <c r="DB20" s="257">
        <f>DB18-DB7</f>
        <v>2432699.8810000001</v>
      </c>
      <c r="DC20" s="257">
        <f>DB20/CZ20*100</f>
        <v>85.062952796051377</v>
      </c>
      <c r="DD20" s="257">
        <f>DB20/CX20*100</f>
        <v>62.241202814787442</v>
      </c>
      <c r="DE20" s="257">
        <f t="shared" ref="DE20" si="135">DE18-DE7</f>
        <v>3780745.2210999993</v>
      </c>
      <c r="DF20" s="257">
        <f>DF18-DF7</f>
        <v>2710473.5131887123</v>
      </c>
      <c r="DG20" s="257">
        <f>DG18-DG7</f>
        <v>2149385.2239999995</v>
      </c>
      <c r="DH20" s="257">
        <f>DG20/DF20*100</f>
        <v>79.299252087926675</v>
      </c>
      <c r="DI20" s="257">
        <f>DG20/DE20*100</f>
        <v>56.85083490959596</v>
      </c>
      <c r="DJ20" s="257">
        <f>DE20/CX20*100-100</f>
        <v>-3.2687377775543069</v>
      </c>
      <c r="DK20" s="258">
        <f>DG20-DB20</f>
        <v>-283314.65700000059</v>
      </c>
      <c r="DL20" s="259">
        <f t="shared" ref="DL20:DN20" si="136">DL18-DL7</f>
        <v>7054310.8849999998</v>
      </c>
      <c r="DM20" s="257">
        <f t="shared" si="136"/>
        <v>6886080.0011000037</v>
      </c>
      <c r="DN20" s="257">
        <f t="shared" si="136"/>
        <v>5241054.1600753982</v>
      </c>
      <c r="DO20" s="257">
        <f>DM20/DL20*100</f>
        <v>97.61520456579656</v>
      </c>
      <c r="DP20" s="257">
        <f t="shared" ref="DP20" si="137">DP18-DP7</f>
        <v>4053796.5621999986</v>
      </c>
      <c r="DQ20" s="257">
        <f>DP20/DN20*100</f>
        <v>77.346969490994169</v>
      </c>
      <c r="DR20" s="257">
        <f>DP20/DL20*100</f>
        <v>57.465521838849313</v>
      </c>
      <c r="DS20" s="257">
        <f t="shared" ref="DS20:DU20" si="138">DS18-DS7</f>
        <v>7726911.4080000035</v>
      </c>
      <c r="DT20" s="257">
        <f t="shared" si="138"/>
        <v>5293178.0514874794</v>
      </c>
      <c r="DU20" s="257">
        <f t="shared" si="138"/>
        <v>4635908.9863000009</v>
      </c>
      <c r="DV20" s="257">
        <f>DU20/DT20*100</f>
        <v>87.582713848010954</v>
      </c>
      <c r="DW20" s="257">
        <f>DU20/DS20*100</f>
        <v>59.996921687237737</v>
      </c>
      <c r="DX20" s="257">
        <f t="shared" ref="DX20:DY20" si="139">DX18-DX7</f>
        <v>3229849.092000002</v>
      </c>
      <c r="DY20" s="257">
        <f t="shared" si="139"/>
        <v>2241592.7829525694</v>
      </c>
      <c r="DZ20" s="257">
        <f>DZ18-DZ7</f>
        <v>1893433.5284000002</v>
      </c>
      <c r="EA20" s="257">
        <f>DZ20/DY20*100</f>
        <v>84.46822022267655</v>
      </c>
      <c r="EB20" s="257">
        <f>DZ20/DX20*100</f>
        <v>58.622971986209407</v>
      </c>
      <c r="EC20" s="257">
        <f>DS20/DL20*100-100</f>
        <v>9.5346027977047925</v>
      </c>
      <c r="ED20" s="258">
        <f>DU20-DP20</f>
        <v>582112.42410000227</v>
      </c>
    </row>
  </sheetData>
  <mergeCells count="62">
    <mergeCell ref="A4:A6"/>
    <mergeCell ref="B4:B6"/>
    <mergeCell ref="Q4:Q6"/>
    <mergeCell ref="BF3:BG3"/>
    <mergeCell ref="P5:P6"/>
    <mergeCell ref="O3:Q3"/>
    <mergeCell ref="C4:P4"/>
    <mergeCell ref="AR3:AS3"/>
    <mergeCell ref="BF5:BF6"/>
    <mergeCell ref="Y5:AC5"/>
    <mergeCell ref="AF4:AS4"/>
    <mergeCell ref="CX2:DK2"/>
    <mergeCell ref="BH5:BN5"/>
    <mergeCell ref="BT5:BT6"/>
    <mergeCell ref="BA5:BE5"/>
    <mergeCell ref="AD3:AE3"/>
    <mergeCell ref="CN2:CW2"/>
    <mergeCell ref="DJ5:DJ6"/>
    <mergeCell ref="CJ5:CP5"/>
    <mergeCell ref="CW5:CW6"/>
    <mergeCell ref="AR5:AR6"/>
    <mergeCell ref="CJ4:CW4"/>
    <mergeCell ref="CH3:CI3"/>
    <mergeCell ref="BT3:BU3"/>
    <mergeCell ref="CQ5:CU5"/>
    <mergeCell ref="BH4:BU4"/>
    <mergeCell ref="AT5:AZ5"/>
    <mergeCell ref="R1:AE1"/>
    <mergeCell ref="BZ2:CG2"/>
    <mergeCell ref="AM5:AQ5"/>
    <mergeCell ref="J5:N5"/>
    <mergeCell ref="CI5:CI6"/>
    <mergeCell ref="BV4:CI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DS5:EB5"/>
    <mergeCell ref="C5:I5"/>
    <mergeCell ref="R5:X5"/>
    <mergeCell ref="CX4:DK4"/>
    <mergeCell ref="DL5:DR5"/>
    <mergeCell ref="DL4:ED4"/>
    <mergeCell ref="ED5:ED6"/>
    <mergeCell ref="EC5:EC6"/>
    <mergeCell ref="DE5:DI5"/>
    <mergeCell ref="DK5:DK6"/>
    <mergeCell ref="CX5:DD5"/>
    <mergeCell ref="G19:I19"/>
    <mergeCell ref="CC5:CG5"/>
    <mergeCell ref="CH5:CH6"/>
    <mergeCell ref="BV5:CB5"/>
    <mergeCell ref="CV5:CV6"/>
    <mergeCell ref="BO5:BS5"/>
    <mergeCell ref="AS5:AS6"/>
    <mergeCell ref="BU5:BU6"/>
  </mergeCells>
  <conditionalFormatting sqref="AD7:AD10 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433" t="s">
        <v>5</v>
      </c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434" t="s">
        <v>102</v>
      </c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435" t="s">
        <v>4</v>
      </c>
      <c r="P3" s="435"/>
      <c r="Q3" s="435"/>
      <c r="R3" s="435"/>
      <c r="S3" s="11"/>
      <c r="T3" s="11"/>
      <c r="U3" s="11"/>
      <c r="V3" s="11"/>
      <c r="W3" s="11"/>
      <c r="X3" s="11"/>
      <c r="Y3" s="435"/>
      <c r="Z3" s="435"/>
      <c r="AA3" s="435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77" t="s">
        <v>1</v>
      </c>
      <c r="C4" s="441" t="s">
        <v>6</v>
      </c>
      <c r="D4" s="442" t="s">
        <v>7</v>
      </c>
      <c r="E4" s="442" t="s">
        <v>8</v>
      </c>
      <c r="F4" s="389" t="s">
        <v>9</v>
      </c>
      <c r="G4" s="389"/>
      <c r="H4" s="390"/>
      <c r="I4" s="395" t="s">
        <v>10</v>
      </c>
      <c r="J4" s="395"/>
      <c r="K4" s="396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  <c r="AC4" s="418"/>
      <c r="AD4" s="418"/>
      <c r="AE4" s="418"/>
      <c r="AF4" s="418"/>
      <c r="AG4" s="418"/>
      <c r="AH4" s="418"/>
      <c r="AI4" s="418"/>
      <c r="AJ4" s="418"/>
      <c r="AK4" s="418"/>
      <c r="AL4" s="418"/>
      <c r="AM4" s="418"/>
      <c r="AN4" s="418"/>
      <c r="AO4" s="418"/>
      <c r="AP4" s="418"/>
      <c r="AQ4" s="418"/>
      <c r="AR4" s="418"/>
      <c r="AS4" s="418"/>
      <c r="AT4" s="418"/>
      <c r="AU4" s="418"/>
      <c r="AV4" s="418"/>
      <c r="AW4" s="418"/>
      <c r="AX4" s="418"/>
      <c r="AY4" s="418"/>
      <c r="AZ4" s="418"/>
      <c r="BA4" s="418"/>
      <c r="BB4" s="418"/>
      <c r="BC4" s="418"/>
      <c r="BD4" s="418"/>
      <c r="BE4" s="418"/>
      <c r="BF4" s="12"/>
      <c r="BG4" s="383" t="s">
        <v>11</v>
      </c>
      <c r="BH4" s="384"/>
      <c r="BI4" s="418"/>
      <c r="BJ4" s="418"/>
      <c r="BK4" s="418"/>
      <c r="BL4" s="418"/>
      <c r="BM4" s="418"/>
      <c r="BN4" s="418"/>
      <c r="BO4" s="418"/>
      <c r="BP4" s="418"/>
      <c r="BQ4" s="418"/>
      <c r="BR4" s="418"/>
      <c r="BS4" s="418"/>
      <c r="BT4" s="12"/>
      <c r="BU4" s="12"/>
      <c r="BV4" s="12"/>
      <c r="BW4" s="412" t="s">
        <v>12</v>
      </c>
      <c r="BX4" s="413"/>
    </row>
    <row r="5" spans="2:80" ht="18" customHeight="1" x14ac:dyDescent="0.2">
      <c r="B5" s="377"/>
      <c r="C5" s="441"/>
      <c r="D5" s="443"/>
      <c r="E5" s="443"/>
      <c r="F5" s="391"/>
      <c r="G5" s="391"/>
      <c r="H5" s="392"/>
      <c r="I5" s="397"/>
      <c r="J5" s="397"/>
      <c r="K5" s="398"/>
      <c r="L5" s="348" t="s">
        <v>13</v>
      </c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50"/>
      <c r="AN5" s="382"/>
      <c r="AO5" s="382"/>
      <c r="AP5" s="382"/>
      <c r="AQ5" s="382"/>
      <c r="AR5" s="382"/>
      <c r="AS5" s="382"/>
      <c r="AT5" s="382"/>
      <c r="AU5" s="382"/>
      <c r="AV5" s="316"/>
      <c r="AW5" s="317"/>
      <c r="AX5" s="317"/>
      <c r="AY5" s="317"/>
      <c r="AZ5" s="317"/>
      <c r="BA5" s="317"/>
      <c r="BB5" s="317"/>
      <c r="BC5" s="317"/>
      <c r="BD5" s="317"/>
      <c r="BE5" s="318"/>
      <c r="BF5" s="381" t="s">
        <v>15</v>
      </c>
      <c r="BG5" s="385"/>
      <c r="BH5" s="386"/>
      <c r="BI5" s="316" t="s">
        <v>14</v>
      </c>
      <c r="BJ5" s="317"/>
      <c r="BK5" s="317"/>
      <c r="BL5" s="318"/>
      <c r="BM5" s="330"/>
      <c r="BN5" s="331"/>
      <c r="BO5" s="41"/>
      <c r="BP5" s="330"/>
      <c r="BQ5" s="330"/>
      <c r="BR5" s="330"/>
      <c r="BS5" s="330"/>
      <c r="BT5" s="330"/>
      <c r="BU5" s="330"/>
      <c r="BV5" s="381" t="s">
        <v>16</v>
      </c>
      <c r="BW5" s="414"/>
      <c r="BX5" s="415"/>
    </row>
    <row r="6" spans="2:80" ht="37.5" customHeight="1" x14ac:dyDescent="0.2">
      <c r="B6" s="377"/>
      <c r="C6" s="441"/>
      <c r="D6" s="443"/>
      <c r="E6" s="443"/>
      <c r="F6" s="391"/>
      <c r="G6" s="391"/>
      <c r="H6" s="392"/>
      <c r="I6" s="397"/>
      <c r="J6" s="397"/>
      <c r="K6" s="398"/>
      <c r="L6" s="401" t="s">
        <v>17</v>
      </c>
      <c r="M6" s="402"/>
      <c r="N6" s="402"/>
      <c r="O6" s="402"/>
      <c r="P6" s="402"/>
      <c r="Q6" s="402"/>
      <c r="R6" s="403"/>
      <c r="S6" s="369" t="s">
        <v>73</v>
      </c>
      <c r="T6" s="369" t="s">
        <v>66</v>
      </c>
      <c r="U6" s="367" t="s">
        <v>67</v>
      </c>
      <c r="V6" s="363" t="s">
        <v>72</v>
      </c>
      <c r="W6" s="363" t="s">
        <v>18</v>
      </c>
      <c r="X6" s="363" t="s">
        <v>42</v>
      </c>
      <c r="Y6" s="351" t="s">
        <v>19</v>
      </c>
      <c r="Z6" s="351"/>
      <c r="AA6" s="352"/>
      <c r="AB6" s="369" t="s">
        <v>68</v>
      </c>
      <c r="AC6" s="369" t="s">
        <v>66</v>
      </c>
      <c r="AD6" s="367" t="s">
        <v>67</v>
      </c>
      <c r="AE6" s="363" t="s">
        <v>61</v>
      </c>
      <c r="AF6" s="363" t="s">
        <v>18</v>
      </c>
      <c r="AG6" s="363" t="s">
        <v>43</v>
      </c>
      <c r="AH6" s="357" t="s">
        <v>20</v>
      </c>
      <c r="AI6" s="358"/>
      <c r="AJ6" s="351" t="s">
        <v>69</v>
      </c>
      <c r="AK6" s="352"/>
      <c r="AL6" s="351" t="s">
        <v>21</v>
      </c>
      <c r="AM6" s="352"/>
      <c r="AN6" s="342" t="s">
        <v>36</v>
      </c>
      <c r="AO6" s="343"/>
      <c r="AP6" s="329" t="s">
        <v>22</v>
      </c>
      <c r="AQ6" s="330"/>
      <c r="AR6" s="330"/>
      <c r="AS6" s="330"/>
      <c r="AT6" s="330"/>
      <c r="AU6" s="331"/>
      <c r="AV6" s="336" t="s">
        <v>23</v>
      </c>
      <c r="AW6" s="337"/>
      <c r="AX6" s="319" t="s">
        <v>24</v>
      </c>
      <c r="AY6" s="320"/>
      <c r="AZ6" s="329" t="s">
        <v>25</v>
      </c>
      <c r="BA6" s="330"/>
      <c r="BB6" s="330"/>
      <c r="BC6" s="331"/>
      <c r="BD6" s="319" t="s">
        <v>26</v>
      </c>
      <c r="BE6" s="320"/>
      <c r="BF6" s="381"/>
      <c r="BG6" s="385"/>
      <c r="BH6" s="386"/>
      <c r="BI6" s="419" t="s">
        <v>62</v>
      </c>
      <c r="BJ6" s="420"/>
      <c r="BK6" s="425" t="s">
        <v>63</v>
      </c>
      <c r="BL6" s="426"/>
      <c r="BM6" s="431" t="s">
        <v>59</v>
      </c>
      <c r="BN6" s="426"/>
      <c r="BO6" s="410" t="s">
        <v>65</v>
      </c>
      <c r="BP6" s="371" t="s">
        <v>70</v>
      </c>
      <c r="BQ6" s="372"/>
      <c r="BR6" s="404" t="s">
        <v>27</v>
      </c>
      <c r="BS6" s="405"/>
      <c r="BT6" s="319" t="s">
        <v>26</v>
      </c>
      <c r="BU6" s="320"/>
      <c r="BV6" s="381"/>
      <c r="BW6" s="414"/>
      <c r="BX6" s="415"/>
    </row>
    <row r="7" spans="2:80" ht="34.5" customHeight="1" x14ac:dyDescent="0.2">
      <c r="B7" s="377"/>
      <c r="C7" s="441"/>
      <c r="D7" s="443"/>
      <c r="E7" s="443"/>
      <c r="F7" s="391"/>
      <c r="G7" s="391"/>
      <c r="H7" s="392"/>
      <c r="I7" s="397"/>
      <c r="J7" s="397"/>
      <c r="K7" s="398"/>
      <c r="L7" s="351" t="s">
        <v>28</v>
      </c>
      <c r="M7" s="351"/>
      <c r="N7" s="352"/>
      <c r="O7" s="351" t="s">
        <v>29</v>
      </c>
      <c r="P7" s="351"/>
      <c r="Q7" s="351"/>
      <c r="R7" s="352"/>
      <c r="S7" s="370"/>
      <c r="T7" s="370"/>
      <c r="U7" s="368"/>
      <c r="V7" s="437"/>
      <c r="W7" s="439"/>
      <c r="X7" s="364"/>
      <c r="Y7" s="353"/>
      <c r="Z7" s="353"/>
      <c r="AA7" s="354"/>
      <c r="AB7" s="370"/>
      <c r="AC7" s="370"/>
      <c r="AD7" s="368"/>
      <c r="AE7" s="364"/>
      <c r="AF7" s="364"/>
      <c r="AG7" s="364"/>
      <c r="AH7" s="359"/>
      <c r="AI7" s="360"/>
      <c r="AJ7" s="353"/>
      <c r="AK7" s="354"/>
      <c r="AL7" s="353"/>
      <c r="AM7" s="354"/>
      <c r="AN7" s="344"/>
      <c r="AO7" s="345"/>
      <c r="AP7" s="342" t="s">
        <v>30</v>
      </c>
      <c r="AQ7" s="343"/>
      <c r="AR7" s="342" t="s">
        <v>31</v>
      </c>
      <c r="AS7" s="343"/>
      <c r="AT7" s="342" t="s">
        <v>32</v>
      </c>
      <c r="AU7" s="343"/>
      <c r="AV7" s="338"/>
      <c r="AW7" s="339"/>
      <c r="AX7" s="321"/>
      <c r="AY7" s="322"/>
      <c r="AZ7" s="325" t="s">
        <v>33</v>
      </c>
      <c r="BA7" s="326"/>
      <c r="BB7" s="332" t="s">
        <v>34</v>
      </c>
      <c r="BC7" s="333"/>
      <c r="BD7" s="321"/>
      <c r="BE7" s="322"/>
      <c r="BF7" s="381"/>
      <c r="BG7" s="385"/>
      <c r="BH7" s="386"/>
      <c r="BI7" s="421"/>
      <c r="BJ7" s="422"/>
      <c r="BK7" s="427"/>
      <c r="BL7" s="428"/>
      <c r="BM7" s="432" t="s">
        <v>60</v>
      </c>
      <c r="BN7" s="428"/>
      <c r="BO7" s="411"/>
      <c r="BP7" s="373"/>
      <c r="BQ7" s="374"/>
      <c r="BR7" s="406"/>
      <c r="BS7" s="407"/>
      <c r="BT7" s="321"/>
      <c r="BU7" s="322"/>
      <c r="BV7" s="381"/>
      <c r="BW7" s="414"/>
      <c r="BX7" s="415"/>
    </row>
    <row r="8" spans="2:80" ht="70.5" customHeight="1" x14ac:dyDescent="0.2">
      <c r="B8" s="377"/>
      <c r="C8" s="441"/>
      <c r="D8" s="443"/>
      <c r="E8" s="443"/>
      <c r="F8" s="393"/>
      <c r="G8" s="393"/>
      <c r="H8" s="394"/>
      <c r="I8" s="399"/>
      <c r="J8" s="399"/>
      <c r="K8" s="400"/>
      <c r="L8" s="355"/>
      <c r="M8" s="355"/>
      <c r="N8" s="356"/>
      <c r="O8" s="355"/>
      <c r="P8" s="355"/>
      <c r="Q8" s="355"/>
      <c r="R8" s="356"/>
      <c r="S8" s="370"/>
      <c r="T8" s="370"/>
      <c r="U8" s="368"/>
      <c r="V8" s="437"/>
      <c r="W8" s="439"/>
      <c r="X8" s="364"/>
      <c r="Y8" s="355"/>
      <c r="Z8" s="355"/>
      <c r="AA8" s="356"/>
      <c r="AB8" s="370"/>
      <c r="AC8" s="370"/>
      <c r="AD8" s="368"/>
      <c r="AE8" s="364"/>
      <c r="AF8" s="364"/>
      <c r="AG8" s="364"/>
      <c r="AH8" s="361"/>
      <c r="AI8" s="362"/>
      <c r="AJ8" s="355"/>
      <c r="AK8" s="356"/>
      <c r="AL8" s="355"/>
      <c r="AM8" s="356"/>
      <c r="AN8" s="346"/>
      <c r="AO8" s="347"/>
      <c r="AP8" s="346"/>
      <c r="AQ8" s="347"/>
      <c r="AR8" s="346"/>
      <c r="AS8" s="347"/>
      <c r="AT8" s="346"/>
      <c r="AU8" s="347"/>
      <c r="AV8" s="340"/>
      <c r="AW8" s="341"/>
      <c r="AX8" s="323"/>
      <c r="AY8" s="324"/>
      <c r="AZ8" s="327"/>
      <c r="BA8" s="328"/>
      <c r="BB8" s="334"/>
      <c r="BC8" s="335"/>
      <c r="BD8" s="323"/>
      <c r="BE8" s="324"/>
      <c r="BF8" s="381"/>
      <c r="BG8" s="387"/>
      <c r="BH8" s="388"/>
      <c r="BI8" s="423"/>
      <c r="BJ8" s="424"/>
      <c r="BK8" s="429"/>
      <c r="BL8" s="430"/>
      <c r="BM8" s="379"/>
      <c r="BN8" s="380"/>
      <c r="BO8" s="411"/>
      <c r="BP8" s="375"/>
      <c r="BQ8" s="376"/>
      <c r="BR8" s="408"/>
      <c r="BS8" s="409"/>
      <c r="BT8" s="323"/>
      <c r="BU8" s="324"/>
      <c r="BV8" s="381"/>
      <c r="BW8" s="416"/>
      <c r="BX8" s="417"/>
    </row>
    <row r="9" spans="2:80" ht="27.75" customHeight="1" x14ac:dyDescent="0.2">
      <c r="B9" s="377"/>
      <c r="C9" s="441"/>
      <c r="D9" s="444"/>
      <c r="E9" s="444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70"/>
      <c r="T9" s="370"/>
      <c r="U9" s="368"/>
      <c r="V9" s="437"/>
      <c r="W9" s="439"/>
      <c r="X9" s="364"/>
      <c r="Y9" s="25" t="s">
        <v>35</v>
      </c>
      <c r="Z9" s="4" t="s">
        <v>0</v>
      </c>
      <c r="AA9" s="38" t="s">
        <v>2</v>
      </c>
      <c r="AB9" s="370"/>
      <c r="AC9" s="370"/>
      <c r="AD9" s="368"/>
      <c r="AE9" s="364"/>
      <c r="AF9" s="364"/>
      <c r="AG9" s="364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438"/>
      <c r="W10" s="440"/>
      <c r="X10" s="378"/>
      <c r="Y10" s="17">
        <v>21</v>
      </c>
      <c r="Z10" s="17">
        <v>22</v>
      </c>
      <c r="AA10" s="18">
        <v>23</v>
      </c>
      <c r="AB10" s="45"/>
      <c r="AC10" s="436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65" t="s">
        <v>3</v>
      </c>
      <c r="C22" s="366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L5:AM5"/>
    <mergeCell ref="Y6:AA8"/>
    <mergeCell ref="AH6:AI8"/>
    <mergeCell ref="AJ6:AK8"/>
    <mergeCell ref="AG6:AG9"/>
    <mergeCell ref="AN6:AO8"/>
    <mergeCell ref="AP6:AU6"/>
    <mergeCell ref="AP7:AQ8"/>
    <mergeCell ref="AR7:AS8"/>
    <mergeCell ref="AT7:AU8"/>
    <mergeCell ref="AV5:BE5"/>
    <mergeCell ref="AX6:AY8"/>
    <mergeCell ref="AZ7:BA8"/>
    <mergeCell ref="AZ6:BC6"/>
    <mergeCell ref="BB7:BC8"/>
    <mergeCell ref="BD6:BE8"/>
    <mergeCell ref="AV6:AW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50" t="s">
        <v>74</v>
      </c>
      <c r="N1" s="450"/>
      <c r="O1" s="450"/>
    </row>
    <row r="2" spans="1:28" ht="39" customHeight="1" x14ac:dyDescent="0.3">
      <c r="C2" s="451" t="s">
        <v>75</v>
      </c>
      <c r="D2" s="451"/>
      <c r="E2" s="451"/>
      <c r="F2" s="451"/>
      <c r="G2" s="451"/>
      <c r="H2" s="451"/>
      <c r="I2" s="451"/>
      <c r="J2" s="451"/>
      <c r="K2" s="451"/>
      <c r="L2" s="451"/>
      <c r="M2" s="451"/>
      <c r="N2" s="451"/>
      <c r="O2" s="451"/>
    </row>
    <row r="3" spans="1:28" ht="22.5" customHeight="1" x14ac:dyDescent="0.3">
      <c r="C3" s="452" t="s">
        <v>99</v>
      </c>
      <c r="D3" s="452"/>
      <c r="E3" s="452"/>
      <c r="F3" s="452"/>
      <c r="G3" s="452"/>
      <c r="H3" s="452"/>
      <c r="I3" s="452"/>
      <c r="J3" s="452"/>
      <c r="K3" s="452"/>
      <c r="L3" s="452"/>
      <c r="M3" s="452"/>
      <c r="N3" s="452"/>
      <c r="O3" s="452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48"/>
      <c r="B5" s="307" t="s">
        <v>76</v>
      </c>
      <c r="C5" s="453" t="s">
        <v>37</v>
      </c>
      <c r="D5" s="454"/>
      <c r="E5" s="454"/>
      <c r="F5" s="454"/>
      <c r="G5" s="454"/>
      <c r="H5" s="454"/>
      <c r="I5" s="454"/>
      <c r="J5" s="454"/>
      <c r="K5" s="454"/>
      <c r="L5" s="454"/>
      <c r="M5" s="454"/>
      <c r="N5" s="454"/>
      <c r="O5" s="454"/>
      <c r="P5" s="445" t="s">
        <v>38</v>
      </c>
      <c r="Q5" s="445"/>
      <c r="R5" s="445"/>
      <c r="S5" s="445"/>
      <c r="T5" s="445"/>
      <c r="U5" s="445"/>
      <c r="V5" s="445"/>
      <c r="W5" s="445"/>
      <c r="X5" s="445"/>
      <c r="Y5" s="445"/>
      <c r="Z5" s="445"/>
      <c r="AA5" s="445"/>
      <c r="AB5" s="445"/>
    </row>
    <row r="6" spans="1:28" ht="105" customHeight="1" x14ac:dyDescent="0.3">
      <c r="A6" s="449"/>
      <c r="B6" s="307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46" t="s">
        <v>94</v>
      </c>
      <c r="B18" s="447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433" t="s">
        <v>5</v>
      </c>
      <c r="C1" s="433"/>
      <c r="D1" s="433"/>
      <c r="E1" s="433"/>
      <c r="F1" s="433"/>
      <c r="G1" s="433"/>
      <c r="H1" s="433"/>
      <c r="I1" s="433"/>
      <c r="J1" s="433"/>
      <c r="K1" s="433"/>
      <c r="L1" s="433"/>
      <c r="M1" s="433"/>
      <c r="N1" s="433"/>
      <c r="O1" s="433"/>
      <c r="P1" s="433"/>
      <c r="Q1" s="433"/>
      <c r="R1" s="433"/>
      <c r="S1" s="433"/>
      <c r="T1" s="433"/>
      <c r="U1" s="433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434" t="s">
        <v>113</v>
      </c>
      <c r="C2" s="434"/>
      <c r="D2" s="434"/>
      <c r="E2" s="434"/>
      <c r="F2" s="434"/>
      <c r="G2" s="434"/>
      <c r="H2" s="434"/>
      <c r="I2" s="434"/>
      <c r="J2" s="434"/>
      <c r="K2" s="434"/>
      <c r="L2" s="434"/>
      <c r="M2" s="434"/>
      <c r="N2" s="434"/>
      <c r="O2" s="434"/>
      <c r="P2" s="434"/>
      <c r="Q2" s="434"/>
      <c r="R2" s="434"/>
      <c r="S2" s="434"/>
      <c r="T2" s="434"/>
      <c r="U2" s="434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435" t="s">
        <v>4</v>
      </c>
      <c r="T3" s="435"/>
      <c r="U3" s="435"/>
      <c r="V3" s="11"/>
      <c r="W3" s="11"/>
      <c r="X3" s="11"/>
      <c r="Y3" s="11"/>
      <c r="Z3" s="11"/>
      <c r="AA3" s="11"/>
      <c r="AB3" s="11"/>
      <c r="AC3" s="435"/>
      <c r="AD3" s="435"/>
      <c r="AE3" s="435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77" t="s">
        <v>1</v>
      </c>
      <c r="C4" s="441" t="s">
        <v>6</v>
      </c>
      <c r="D4" s="442" t="s">
        <v>7</v>
      </c>
      <c r="E4" s="442" t="s">
        <v>8</v>
      </c>
      <c r="F4" s="466" t="s">
        <v>9</v>
      </c>
      <c r="G4" s="389"/>
      <c r="H4" s="389"/>
      <c r="I4" s="389"/>
      <c r="J4" s="469" t="s">
        <v>10</v>
      </c>
      <c r="K4" s="395"/>
      <c r="L4" s="395"/>
      <c r="M4" s="395"/>
      <c r="N4" s="508" t="s">
        <v>103</v>
      </c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  <c r="AC4" s="418"/>
      <c r="AD4" s="418"/>
      <c r="AE4" s="418"/>
      <c r="AF4" s="418"/>
      <c r="AG4" s="418"/>
      <c r="AH4" s="418"/>
      <c r="AI4" s="418"/>
      <c r="AJ4" s="418"/>
      <c r="AK4" s="418"/>
      <c r="AL4" s="418"/>
      <c r="AM4" s="418"/>
      <c r="AN4" s="418"/>
      <c r="AO4" s="418"/>
      <c r="AP4" s="418"/>
      <c r="AQ4" s="418"/>
      <c r="AR4" s="418"/>
      <c r="AS4" s="418"/>
      <c r="AT4" s="418"/>
      <c r="AU4" s="418"/>
      <c r="AV4" s="418"/>
      <c r="AW4" s="418"/>
      <c r="AX4" s="418"/>
      <c r="AY4" s="418"/>
      <c r="AZ4" s="418"/>
      <c r="BA4" s="418"/>
      <c r="BB4" s="418"/>
      <c r="BC4" s="418"/>
      <c r="BD4" s="418"/>
      <c r="BE4" s="418"/>
      <c r="BF4" s="418"/>
      <c r="BG4" s="418"/>
      <c r="BH4" s="418"/>
      <c r="BI4" s="418"/>
      <c r="BJ4" s="418"/>
      <c r="BK4" s="418"/>
      <c r="BL4" s="418"/>
      <c r="BM4" s="418"/>
      <c r="BN4" s="418"/>
      <c r="BO4" s="418"/>
      <c r="BP4" s="418"/>
      <c r="BQ4" s="418"/>
      <c r="BR4" s="418"/>
      <c r="BS4" s="418"/>
      <c r="BT4" s="418"/>
      <c r="BU4" s="418"/>
      <c r="BV4" s="418"/>
      <c r="BW4" s="12"/>
      <c r="BX4" s="12"/>
      <c r="BY4" s="509" t="s">
        <v>11</v>
      </c>
      <c r="BZ4" s="509"/>
      <c r="CA4" s="509"/>
      <c r="CB4" s="508" t="s">
        <v>104</v>
      </c>
      <c r="CC4" s="418"/>
      <c r="CD4" s="418"/>
      <c r="CE4" s="418"/>
      <c r="CF4" s="418"/>
      <c r="CG4" s="418"/>
      <c r="CH4" s="418"/>
      <c r="CI4" s="418"/>
      <c r="CJ4" s="418"/>
      <c r="CK4" s="418"/>
      <c r="CL4" s="418"/>
      <c r="CM4" s="418"/>
      <c r="CN4" s="418"/>
      <c r="CO4" s="418"/>
      <c r="CP4" s="418"/>
      <c r="CQ4" s="418"/>
      <c r="CR4" s="12"/>
      <c r="CS4" s="12"/>
      <c r="CT4" s="12"/>
      <c r="CU4" s="12"/>
      <c r="CV4" s="489" t="s">
        <v>12</v>
      </c>
      <c r="CW4" s="489"/>
      <c r="CX4" s="489"/>
    </row>
    <row r="5" spans="2:107" ht="25.5" customHeight="1" x14ac:dyDescent="0.2">
      <c r="B5" s="377"/>
      <c r="C5" s="441"/>
      <c r="D5" s="443"/>
      <c r="E5" s="443"/>
      <c r="F5" s="467"/>
      <c r="G5" s="391"/>
      <c r="H5" s="391"/>
      <c r="I5" s="391"/>
      <c r="J5" s="470"/>
      <c r="K5" s="397"/>
      <c r="L5" s="397"/>
      <c r="M5" s="397"/>
      <c r="N5" s="490" t="s">
        <v>13</v>
      </c>
      <c r="O5" s="491"/>
      <c r="P5" s="491"/>
      <c r="Q5" s="491"/>
      <c r="R5" s="491"/>
      <c r="S5" s="491"/>
      <c r="T5" s="491"/>
      <c r="U5" s="491"/>
      <c r="V5" s="491"/>
      <c r="W5" s="491"/>
      <c r="X5" s="491"/>
      <c r="Y5" s="491"/>
      <c r="Z5" s="491"/>
      <c r="AA5" s="491"/>
      <c r="AB5" s="491"/>
      <c r="AC5" s="491"/>
      <c r="AD5" s="491"/>
      <c r="AE5" s="491"/>
      <c r="AF5" s="491"/>
      <c r="AG5" s="491"/>
      <c r="AH5" s="491"/>
      <c r="AI5" s="491"/>
      <c r="AJ5" s="491"/>
      <c r="AK5" s="491"/>
      <c r="AL5" s="491"/>
      <c r="AM5" s="491"/>
      <c r="AN5" s="491"/>
      <c r="AO5" s="491"/>
      <c r="AP5" s="491"/>
      <c r="AQ5" s="491"/>
      <c r="AR5" s="491"/>
      <c r="AS5" s="491"/>
      <c r="AT5" s="492"/>
      <c r="AU5" s="493" t="s">
        <v>14</v>
      </c>
      <c r="AV5" s="382"/>
      <c r="AW5" s="382"/>
      <c r="AX5" s="382"/>
      <c r="AY5" s="382"/>
      <c r="AZ5" s="382"/>
      <c r="BA5" s="382"/>
      <c r="BB5" s="382"/>
      <c r="BC5" s="382"/>
      <c r="BD5" s="382"/>
      <c r="BE5" s="382"/>
      <c r="BF5" s="382"/>
      <c r="BG5" s="316" t="s">
        <v>105</v>
      </c>
      <c r="BH5" s="317"/>
      <c r="BI5" s="317"/>
      <c r="BJ5" s="317"/>
      <c r="BK5" s="317"/>
      <c r="BL5" s="317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81" t="s">
        <v>15</v>
      </c>
      <c r="BY5" s="509"/>
      <c r="BZ5" s="509"/>
      <c r="CA5" s="509"/>
      <c r="CB5" s="318" t="s">
        <v>14</v>
      </c>
      <c r="CC5" s="484"/>
      <c r="CD5" s="484"/>
      <c r="CE5" s="484"/>
      <c r="CF5" s="484"/>
      <c r="CG5" s="484"/>
      <c r="CH5" s="329"/>
      <c r="CI5" s="330"/>
      <c r="CJ5" s="331"/>
      <c r="CK5" s="41"/>
      <c r="CL5" s="329" t="s">
        <v>106</v>
      </c>
      <c r="CM5" s="330"/>
      <c r="CN5" s="330"/>
      <c r="CO5" s="330"/>
      <c r="CP5" s="330"/>
      <c r="CQ5" s="330"/>
      <c r="CR5" s="330"/>
      <c r="CS5" s="330"/>
      <c r="CT5" s="330"/>
      <c r="CU5" s="381" t="s">
        <v>16</v>
      </c>
      <c r="CV5" s="489"/>
      <c r="CW5" s="489"/>
      <c r="CX5" s="489"/>
    </row>
    <row r="6" spans="2:107" ht="37.5" customHeight="1" x14ac:dyDescent="0.2">
      <c r="B6" s="377"/>
      <c r="C6" s="441"/>
      <c r="D6" s="443"/>
      <c r="E6" s="443"/>
      <c r="F6" s="467"/>
      <c r="G6" s="391"/>
      <c r="H6" s="391"/>
      <c r="I6" s="391"/>
      <c r="J6" s="470"/>
      <c r="K6" s="397"/>
      <c r="L6" s="397"/>
      <c r="M6" s="397"/>
      <c r="N6" s="401" t="s">
        <v>17</v>
      </c>
      <c r="O6" s="402"/>
      <c r="P6" s="402"/>
      <c r="Q6" s="402"/>
      <c r="R6" s="402"/>
      <c r="S6" s="402"/>
      <c r="T6" s="402"/>
      <c r="U6" s="402"/>
      <c r="V6" s="369" t="s">
        <v>107</v>
      </c>
      <c r="W6" s="369" t="s">
        <v>66</v>
      </c>
      <c r="X6" s="367" t="s">
        <v>67</v>
      </c>
      <c r="Y6" s="363" t="s">
        <v>108</v>
      </c>
      <c r="Z6" s="363" t="s">
        <v>18</v>
      </c>
      <c r="AA6" s="363" t="s">
        <v>42</v>
      </c>
      <c r="AB6" s="474" t="s">
        <v>19</v>
      </c>
      <c r="AC6" s="351"/>
      <c r="AD6" s="351"/>
      <c r="AE6" s="351"/>
      <c r="AF6" s="369" t="s">
        <v>68</v>
      </c>
      <c r="AG6" s="369" t="s">
        <v>66</v>
      </c>
      <c r="AH6" s="367" t="s">
        <v>67</v>
      </c>
      <c r="AI6" s="363" t="s">
        <v>61</v>
      </c>
      <c r="AJ6" s="363" t="s">
        <v>18</v>
      </c>
      <c r="AK6" s="363" t="s">
        <v>43</v>
      </c>
      <c r="AL6" s="494" t="s">
        <v>20</v>
      </c>
      <c r="AM6" s="357"/>
      <c r="AN6" s="358"/>
      <c r="AO6" s="474" t="s">
        <v>69</v>
      </c>
      <c r="AP6" s="351"/>
      <c r="AQ6" s="352"/>
      <c r="AR6" s="474" t="s">
        <v>21</v>
      </c>
      <c r="AS6" s="351"/>
      <c r="AT6" s="352"/>
      <c r="AU6" s="510" t="s">
        <v>36</v>
      </c>
      <c r="AV6" s="342"/>
      <c r="AW6" s="343"/>
      <c r="AX6" s="479" t="s">
        <v>22</v>
      </c>
      <c r="AY6" s="319"/>
      <c r="AZ6" s="319"/>
      <c r="BA6" s="319"/>
      <c r="BB6" s="319"/>
      <c r="BC6" s="319"/>
      <c r="BD6" s="319"/>
      <c r="BE6" s="319"/>
      <c r="BF6" s="320"/>
      <c r="BG6" s="480" t="s">
        <v>23</v>
      </c>
      <c r="BH6" s="319"/>
      <c r="BI6" s="320"/>
      <c r="BJ6" s="479" t="s">
        <v>24</v>
      </c>
      <c r="BK6" s="319"/>
      <c r="BL6" s="320"/>
      <c r="BM6" s="483" t="s">
        <v>25</v>
      </c>
      <c r="BN6" s="483"/>
      <c r="BO6" s="483"/>
      <c r="BP6" s="483"/>
      <c r="BQ6" s="483"/>
      <c r="BR6" s="483"/>
      <c r="BS6" s="483"/>
      <c r="BT6" s="483" t="s">
        <v>26</v>
      </c>
      <c r="BU6" s="483"/>
      <c r="BV6" s="329"/>
      <c r="BW6" s="484" t="s">
        <v>115</v>
      </c>
      <c r="BX6" s="381"/>
      <c r="BY6" s="509"/>
      <c r="BZ6" s="509"/>
      <c r="CA6" s="509"/>
      <c r="CB6" s="419" t="s">
        <v>62</v>
      </c>
      <c r="CC6" s="419"/>
      <c r="CD6" s="420"/>
      <c r="CE6" s="431" t="s">
        <v>63</v>
      </c>
      <c r="CF6" s="425"/>
      <c r="CG6" s="426"/>
      <c r="CH6" s="501" t="s">
        <v>59</v>
      </c>
      <c r="CI6" s="502"/>
      <c r="CJ6" s="503"/>
      <c r="CK6" s="410" t="s">
        <v>65</v>
      </c>
      <c r="CL6" s="498" t="s">
        <v>70</v>
      </c>
      <c r="CM6" s="499"/>
      <c r="CN6" s="499"/>
      <c r="CO6" s="500" t="s">
        <v>27</v>
      </c>
      <c r="CP6" s="500"/>
      <c r="CQ6" s="500"/>
      <c r="CR6" s="479" t="s">
        <v>26</v>
      </c>
      <c r="CS6" s="319"/>
      <c r="CT6" s="319"/>
      <c r="CU6" s="381"/>
      <c r="CV6" s="489"/>
      <c r="CW6" s="489"/>
      <c r="CX6" s="489"/>
    </row>
    <row r="7" spans="2:107" ht="34.5" customHeight="1" x14ac:dyDescent="0.2">
      <c r="B7" s="377"/>
      <c r="C7" s="441"/>
      <c r="D7" s="443"/>
      <c r="E7" s="443"/>
      <c r="F7" s="467"/>
      <c r="G7" s="391"/>
      <c r="H7" s="391"/>
      <c r="I7" s="391"/>
      <c r="J7" s="470"/>
      <c r="K7" s="397"/>
      <c r="L7" s="397"/>
      <c r="M7" s="397"/>
      <c r="N7" s="474" t="s">
        <v>28</v>
      </c>
      <c r="O7" s="351"/>
      <c r="P7" s="351"/>
      <c r="Q7" s="351"/>
      <c r="R7" s="474" t="s">
        <v>29</v>
      </c>
      <c r="S7" s="351"/>
      <c r="T7" s="351"/>
      <c r="U7" s="351"/>
      <c r="V7" s="370"/>
      <c r="W7" s="370"/>
      <c r="X7" s="368"/>
      <c r="Y7" s="437"/>
      <c r="Z7" s="439"/>
      <c r="AA7" s="364"/>
      <c r="AB7" s="497"/>
      <c r="AC7" s="353"/>
      <c r="AD7" s="353"/>
      <c r="AE7" s="353"/>
      <c r="AF7" s="370"/>
      <c r="AG7" s="370"/>
      <c r="AH7" s="368"/>
      <c r="AI7" s="364"/>
      <c r="AJ7" s="364"/>
      <c r="AK7" s="364"/>
      <c r="AL7" s="495"/>
      <c r="AM7" s="359"/>
      <c r="AN7" s="360"/>
      <c r="AO7" s="497"/>
      <c r="AP7" s="353"/>
      <c r="AQ7" s="354"/>
      <c r="AR7" s="497"/>
      <c r="AS7" s="353"/>
      <c r="AT7" s="354"/>
      <c r="AU7" s="511"/>
      <c r="AV7" s="344"/>
      <c r="AW7" s="345"/>
      <c r="AX7" s="476" t="s">
        <v>30</v>
      </c>
      <c r="AY7" s="476"/>
      <c r="AZ7" s="476"/>
      <c r="BA7" s="476" t="s">
        <v>31</v>
      </c>
      <c r="BB7" s="476"/>
      <c r="BC7" s="476"/>
      <c r="BD7" s="476" t="s">
        <v>32</v>
      </c>
      <c r="BE7" s="476"/>
      <c r="BF7" s="476"/>
      <c r="BG7" s="481"/>
      <c r="BH7" s="321"/>
      <c r="BI7" s="322"/>
      <c r="BJ7" s="481"/>
      <c r="BK7" s="321"/>
      <c r="BL7" s="322"/>
      <c r="BM7" s="477" t="s">
        <v>33</v>
      </c>
      <c r="BN7" s="477"/>
      <c r="BO7" s="477"/>
      <c r="BP7" s="485" t="s">
        <v>115</v>
      </c>
      <c r="BQ7" s="504" t="s">
        <v>34</v>
      </c>
      <c r="BR7" s="504"/>
      <c r="BS7" s="504"/>
      <c r="BT7" s="483"/>
      <c r="BU7" s="483"/>
      <c r="BV7" s="329"/>
      <c r="BW7" s="484"/>
      <c r="BX7" s="381"/>
      <c r="BY7" s="509"/>
      <c r="BZ7" s="509"/>
      <c r="CA7" s="509"/>
      <c r="CB7" s="421"/>
      <c r="CC7" s="421"/>
      <c r="CD7" s="422"/>
      <c r="CE7" s="432"/>
      <c r="CF7" s="427"/>
      <c r="CG7" s="428"/>
      <c r="CH7" s="505" t="s">
        <v>60</v>
      </c>
      <c r="CI7" s="506"/>
      <c r="CJ7" s="507"/>
      <c r="CK7" s="411"/>
      <c r="CL7" s="499"/>
      <c r="CM7" s="499"/>
      <c r="CN7" s="499"/>
      <c r="CO7" s="500"/>
      <c r="CP7" s="500"/>
      <c r="CQ7" s="500"/>
      <c r="CR7" s="481"/>
      <c r="CS7" s="321"/>
      <c r="CT7" s="321"/>
      <c r="CU7" s="381"/>
      <c r="CV7" s="489"/>
      <c r="CW7" s="489"/>
      <c r="CX7" s="489"/>
    </row>
    <row r="8" spans="2:107" ht="45.75" customHeight="1" x14ac:dyDescent="0.2">
      <c r="B8" s="377"/>
      <c r="C8" s="441"/>
      <c r="D8" s="443"/>
      <c r="E8" s="443"/>
      <c r="F8" s="468"/>
      <c r="G8" s="393"/>
      <c r="H8" s="393"/>
      <c r="I8" s="393"/>
      <c r="J8" s="471"/>
      <c r="K8" s="399"/>
      <c r="L8" s="399"/>
      <c r="M8" s="399"/>
      <c r="N8" s="475"/>
      <c r="O8" s="355"/>
      <c r="P8" s="355"/>
      <c r="Q8" s="355"/>
      <c r="R8" s="475"/>
      <c r="S8" s="355"/>
      <c r="T8" s="355"/>
      <c r="U8" s="355"/>
      <c r="V8" s="370"/>
      <c r="W8" s="370"/>
      <c r="X8" s="368"/>
      <c r="Y8" s="437"/>
      <c r="Z8" s="439"/>
      <c r="AA8" s="364"/>
      <c r="AB8" s="497"/>
      <c r="AC8" s="353"/>
      <c r="AD8" s="353"/>
      <c r="AE8" s="353"/>
      <c r="AF8" s="370"/>
      <c r="AG8" s="370"/>
      <c r="AH8" s="368"/>
      <c r="AI8" s="364"/>
      <c r="AJ8" s="364"/>
      <c r="AK8" s="364"/>
      <c r="AL8" s="496"/>
      <c r="AM8" s="361"/>
      <c r="AN8" s="362"/>
      <c r="AO8" s="497"/>
      <c r="AP8" s="353"/>
      <c r="AQ8" s="354"/>
      <c r="AR8" s="475"/>
      <c r="AS8" s="355"/>
      <c r="AT8" s="356"/>
      <c r="AU8" s="512"/>
      <c r="AV8" s="346"/>
      <c r="AW8" s="347"/>
      <c r="AX8" s="476"/>
      <c r="AY8" s="476"/>
      <c r="AZ8" s="476"/>
      <c r="BA8" s="476"/>
      <c r="BB8" s="476"/>
      <c r="BC8" s="476"/>
      <c r="BD8" s="476"/>
      <c r="BE8" s="476"/>
      <c r="BF8" s="476"/>
      <c r="BG8" s="482"/>
      <c r="BH8" s="323"/>
      <c r="BI8" s="324"/>
      <c r="BJ8" s="482"/>
      <c r="BK8" s="323"/>
      <c r="BL8" s="324"/>
      <c r="BM8" s="477"/>
      <c r="BN8" s="477"/>
      <c r="BO8" s="477"/>
      <c r="BP8" s="486"/>
      <c r="BQ8" s="504"/>
      <c r="BR8" s="504"/>
      <c r="BS8" s="504"/>
      <c r="BT8" s="483"/>
      <c r="BU8" s="483"/>
      <c r="BV8" s="329"/>
      <c r="BW8" s="484"/>
      <c r="BX8" s="381"/>
      <c r="BY8" s="509"/>
      <c r="BZ8" s="509"/>
      <c r="CA8" s="509"/>
      <c r="CB8" s="423"/>
      <c r="CC8" s="423"/>
      <c r="CD8" s="424"/>
      <c r="CE8" s="478"/>
      <c r="CF8" s="429"/>
      <c r="CG8" s="430"/>
      <c r="CH8" s="488"/>
      <c r="CI8" s="379"/>
      <c r="CJ8" s="380"/>
      <c r="CK8" s="411"/>
      <c r="CL8" s="499"/>
      <c r="CM8" s="499"/>
      <c r="CN8" s="499"/>
      <c r="CO8" s="500"/>
      <c r="CP8" s="500"/>
      <c r="CQ8" s="500"/>
      <c r="CR8" s="482"/>
      <c r="CS8" s="323"/>
      <c r="CT8" s="323"/>
      <c r="CU8" s="381"/>
      <c r="CV8" s="489"/>
      <c r="CW8" s="489"/>
      <c r="CX8" s="489"/>
    </row>
    <row r="9" spans="2:107" ht="21.75" customHeight="1" x14ac:dyDescent="0.2">
      <c r="B9" s="377"/>
      <c r="C9" s="441"/>
      <c r="D9" s="443"/>
      <c r="E9" s="443"/>
      <c r="F9" s="460" t="s">
        <v>35</v>
      </c>
      <c r="G9" s="462" t="s">
        <v>109</v>
      </c>
      <c r="H9" s="463"/>
      <c r="I9" s="463"/>
      <c r="J9" s="460" t="s">
        <v>35</v>
      </c>
      <c r="K9" s="462" t="s">
        <v>109</v>
      </c>
      <c r="L9" s="463"/>
      <c r="M9" s="463"/>
      <c r="N9" s="460" t="s">
        <v>35</v>
      </c>
      <c r="O9" s="462" t="s">
        <v>109</v>
      </c>
      <c r="P9" s="463"/>
      <c r="Q9" s="463"/>
      <c r="R9" s="460" t="s">
        <v>35</v>
      </c>
      <c r="S9" s="462" t="s">
        <v>109</v>
      </c>
      <c r="T9" s="463"/>
      <c r="U9" s="463"/>
      <c r="V9" s="370"/>
      <c r="W9" s="370"/>
      <c r="X9" s="368"/>
      <c r="Y9" s="437"/>
      <c r="Z9" s="439"/>
      <c r="AA9" s="364"/>
      <c r="AB9" s="460" t="s">
        <v>35</v>
      </c>
      <c r="AC9" s="457" t="s">
        <v>109</v>
      </c>
      <c r="AD9" s="457"/>
      <c r="AE9" s="458"/>
      <c r="AF9" s="370"/>
      <c r="AG9" s="370"/>
      <c r="AH9" s="368"/>
      <c r="AI9" s="364"/>
      <c r="AJ9" s="364"/>
      <c r="AK9" s="364"/>
      <c r="AL9" s="460" t="s">
        <v>35</v>
      </c>
      <c r="AM9" s="458" t="s">
        <v>109</v>
      </c>
      <c r="AN9" s="459"/>
      <c r="AO9" s="460" t="s">
        <v>35</v>
      </c>
      <c r="AP9" s="458" t="s">
        <v>109</v>
      </c>
      <c r="AQ9" s="459"/>
      <c r="AR9" s="460" t="s">
        <v>35</v>
      </c>
      <c r="AS9" s="458" t="s">
        <v>109</v>
      </c>
      <c r="AT9" s="459"/>
      <c r="AU9" s="460" t="s">
        <v>35</v>
      </c>
      <c r="AV9" s="458" t="s">
        <v>109</v>
      </c>
      <c r="AW9" s="459"/>
      <c r="AX9" s="460" t="s">
        <v>35</v>
      </c>
      <c r="AY9" s="458" t="s">
        <v>109</v>
      </c>
      <c r="AZ9" s="459"/>
      <c r="BA9" s="460" t="s">
        <v>35</v>
      </c>
      <c r="BB9" s="458" t="s">
        <v>109</v>
      </c>
      <c r="BC9" s="459"/>
      <c r="BD9" s="460" t="s">
        <v>35</v>
      </c>
      <c r="BE9" s="458" t="s">
        <v>109</v>
      </c>
      <c r="BF9" s="459"/>
      <c r="BG9" s="456" t="s">
        <v>35</v>
      </c>
      <c r="BH9" s="457" t="s">
        <v>109</v>
      </c>
      <c r="BI9" s="457"/>
      <c r="BJ9" s="456" t="s">
        <v>35</v>
      </c>
      <c r="BK9" s="457" t="s">
        <v>109</v>
      </c>
      <c r="BL9" s="457"/>
      <c r="BM9" s="456" t="s">
        <v>35</v>
      </c>
      <c r="BN9" s="457" t="s">
        <v>109</v>
      </c>
      <c r="BO9" s="457"/>
      <c r="BP9" s="486"/>
      <c r="BQ9" s="456" t="s">
        <v>35</v>
      </c>
      <c r="BR9" s="457" t="s">
        <v>109</v>
      </c>
      <c r="BS9" s="457"/>
      <c r="BT9" s="456" t="s">
        <v>35</v>
      </c>
      <c r="BU9" s="457" t="s">
        <v>109</v>
      </c>
      <c r="BV9" s="458"/>
      <c r="BW9" s="484"/>
      <c r="BX9" s="381"/>
      <c r="BY9" s="456" t="s">
        <v>35</v>
      </c>
      <c r="BZ9" s="457" t="s">
        <v>109</v>
      </c>
      <c r="CA9" s="457"/>
      <c r="CB9" s="456" t="s">
        <v>35</v>
      </c>
      <c r="CC9" s="457" t="s">
        <v>109</v>
      </c>
      <c r="CD9" s="457"/>
      <c r="CE9" s="456" t="s">
        <v>35</v>
      </c>
      <c r="CF9" s="457" t="s">
        <v>109</v>
      </c>
      <c r="CG9" s="457"/>
      <c r="CH9" s="456" t="s">
        <v>35</v>
      </c>
      <c r="CI9" s="457" t="s">
        <v>109</v>
      </c>
      <c r="CJ9" s="457"/>
      <c r="CK9" s="455" t="s">
        <v>110</v>
      </c>
      <c r="CL9" s="456" t="s">
        <v>35</v>
      </c>
      <c r="CM9" s="457" t="s">
        <v>109</v>
      </c>
      <c r="CN9" s="457"/>
      <c r="CO9" s="456" t="s">
        <v>35</v>
      </c>
      <c r="CP9" s="457" t="s">
        <v>109</v>
      </c>
      <c r="CQ9" s="457"/>
      <c r="CR9" s="465" t="s">
        <v>35</v>
      </c>
      <c r="CS9" s="472" t="s">
        <v>109</v>
      </c>
      <c r="CT9" s="473"/>
      <c r="CU9" s="381"/>
      <c r="CV9" s="456" t="s">
        <v>35</v>
      </c>
      <c r="CW9" s="457" t="s">
        <v>109</v>
      </c>
      <c r="CX9" s="457"/>
      <c r="CY9" s="464" t="s">
        <v>111</v>
      </c>
      <c r="CZ9" s="464"/>
      <c r="DA9" s="464"/>
      <c r="DB9" s="464"/>
    </row>
    <row r="10" spans="2:107" ht="22.5" customHeight="1" x14ac:dyDescent="0.2">
      <c r="B10" s="377"/>
      <c r="C10" s="441"/>
      <c r="D10" s="444"/>
      <c r="E10" s="444"/>
      <c r="F10" s="461"/>
      <c r="G10" s="25" t="s">
        <v>114</v>
      </c>
      <c r="H10" s="24" t="s">
        <v>0</v>
      </c>
      <c r="I10" s="24" t="s">
        <v>2</v>
      </c>
      <c r="J10" s="461"/>
      <c r="K10" s="25" t="s">
        <v>114</v>
      </c>
      <c r="L10" s="24" t="s">
        <v>0</v>
      </c>
      <c r="M10" s="26" t="s">
        <v>2</v>
      </c>
      <c r="N10" s="461"/>
      <c r="O10" s="25" t="s">
        <v>114</v>
      </c>
      <c r="P10" s="4" t="s">
        <v>0</v>
      </c>
      <c r="Q10" s="26" t="s">
        <v>2</v>
      </c>
      <c r="R10" s="461"/>
      <c r="S10" s="25" t="s">
        <v>114</v>
      </c>
      <c r="T10" s="4" t="s">
        <v>0</v>
      </c>
      <c r="U10" s="38" t="s">
        <v>2</v>
      </c>
      <c r="V10" s="370"/>
      <c r="W10" s="370"/>
      <c r="X10" s="368"/>
      <c r="Y10" s="437"/>
      <c r="Z10" s="439"/>
      <c r="AA10" s="364"/>
      <c r="AB10" s="461"/>
      <c r="AC10" s="25" t="s">
        <v>114</v>
      </c>
      <c r="AD10" s="4" t="s">
        <v>0</v>
      </c>
      <c r="AE10" s="38" t="s">
        <v>2</v>
      </c>
      <c r="AF10" s="370"/>
      <c r="AG10" s="370"/>
      <c r="AH10" s="368"/>
      <c r="AI10" s="364"/>
      <c r="AJ10" s="364"/>
      <c r="AK10" s="364"/>
      <c r="AL10" s="461"/>
      <c r="AM10" s="25" t="s">
        <v>114</v>
      </c>
      <c r="AN10" s="4" t="s">
        <v>0</v>
      </c>
      <c r="AO10" s="461"/>
      <c r="AP10" s="25" t="s">
        <v>114</v>
      </c>
      <c r="AQ10" s="4" t="s">
        <v>0</v>
      </c>
      <c r="AR10" s="461"/>
      <c r="AS10" s="25" t="s">
        <v>114</v>
      </c>
      <c r="AT10" s="4" t="s">
        <v>0</v>
      </c>
      <c r="AU10" s="461"/>
      <c r="AV10" s="25" t="s">
        <v>114</v>
      </c>
      <c r="AW10" s="4" t="s">
        <v>0</v>
      </c>
      <c r="AX10" s="461"/>
      <c r="AY10" s="25" t="s">
        <v>114</v>
      </c>
      <c r="AZ10" s="4" t="s">
        <v>0</v>
      </c>
      <c r="BA10" s="461"/>
      <c r="BB10" s="25" t="s">
        <v>114</v>
      </c>
      <c r="BC10" s="4" t="s">
        <v>0</v>
      </c>
      <c r="BD10" s="461"/>
      <c r="BE10" s="25" t="s">
        <v>71</v>
      </c>
      <c r="BF10" s="13" t="s">
        <v>0</v>
      </c>
      <c r="BG10" s="456"/>
      <c r="BH10" s="25" t="s">
        <v>114</v>
      </c>
      <c r="BI10" s="13" t="s">
        <v>0</v>
      </c>
      <c r="BJ10" s="456"/>
      <c r="BK10" s="25" t="s">
        <v>114</v>
      </c>
      <c r="BL10" s="13" t="s">
        <v>0</v>
      </c>
      <c r="BM10" s="456"/>
      <c r="BN10" s="25" t="s">
        <v>114</v>
      </c>
      <c r="BO10" s="13" t="s">
        <v>0</v>
      </c>
      <c r="BP10" s="487"/>
      <c r="BQ10" s="456"/>
      <c r="BR10" s="25" t="s">
        <v>114</v>
      </c>
      <c r="BS10" s="13" t="s">
        <v>0</v>
      </c>
      <c r="BT10" s="456"/>
      <c r="BU10" s="25" t="s">
        <v>114</v>
      </c>
      <c r="BV10" s="14" t="s">
        <v>0</v>
      </c>
      <c r="BW10" s="484"/>
      <c r="BX10" s="14"/>
      <c r="BY10" s="456"/>
      <c r="BZ10" s="25" t="s">
        <v>114</v>
      </c>
      <c r="CA10" s="13" t="s">
        <v>0</v>
      </c>
      <c r="CB10" s="456"/>
      <c r="CC10" s="25" t="s">
        <v>114</v>
      </c>
      <c r="CD10" s="4" t="s">
        <v>0</v>
      </c>
      <c r="CE10" s="456"/>
      <c r="CF10" s="25" t="s">
        <v>114</v>
      </c>
      <c r="CG10" s="13" t="s">
        <v>0</v>
      </c>
      <c r="CH10" s="456"/>
      <c r="CI10" s="25" t="s">
        <v>114</v>
      </c>
      <c r="CJ10" s="13" t="s">
        <v>0</v>
      </c>
      <c r="CK10" s="455"/>
      <c r="CL10" s="456"/>
      <c r="CM10" s="25" t="s">
        <v>114</v>
      </c>
      <c r="CN10" s="13" t="s">
        <v>0</v>
      </c>
      <c r="CO10" s="456"/>
      <c r="CP10" s="25" t="s">
        <v>114</v>
      </c>
      <c r="CQ10" s="13" t="s">
        <v>0</v>
      </c>
      <c r="CR10" s="465"/>
      <c r="CS10" s="25" t="s">
        <v>71</v>
      </c>
      <c r="CT10" s="13" t="s">
        <v>0</v>
      </c>
      <c r="CU10" s="13"/>
      <c r="CV10" s="456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438"/>
      <c r="Z11" s="440"/>
      <c r="AA11" s="378"/>
      <c r="AB11" s="17">
        <v>20</v>
      </c>
      <c r="AC11" s="17">
        <v>21</v>
      </c>
      <c r="AD11" s="17">
        <v>22</v>
      </c>
      <c r="AE11" s="18">
        <v>23</v>
      </c>
      <c r="AF11" s="45"/>
      <c r="AG11" s="436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65" t="s">
        <v>3</v>
      </c>
      <c r="C23" s="366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Ekamut!Заголовки_для_печати</vt:lpstr>
      <vt:lpstr>Mutqer11!Заголовки_для_печати</vt:lpstr>
      <vt:lpstr>Лист4!Заголовки_для_печати</vt:lpstr>
      <vt:lpstr>Лист5!Заголовки_для_печати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User</cp:lastModifiedBy>
  <cp:lastPrinted>2024-09-10T06:26:31Z</cp:lastPrinted>
  <dcterms:created xsi:type="dcterms:W3CDTF">2002-03-15T09:46:46Z</dcterms:created>
  <dcterms:modified xsi:type="dcterms:W3CDTF">2024-09-11T07:26:43Z</dcterms:modified>
</cp:coreProperties>
</file>