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gela Piloyan\Desktop\hashvetv verjn\4-rd eramsyak\"/>
    </mc:Choice>
  </mc:AlternateContent>
  <xr:revisionPtr revIDLastSave="0" documentId="13_ncr:1_{2B39F927-F7E7-4ECE-B393-D740707A360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 4-րդ եռամսյակ" sheetId="7" r:id="rId1"/>
    <sheet name="Արագածոտն" sheetId="49" r:id="rId2"/>
    <sheet name="Արարատ" sheetId="47" r:id="rId3"/>
    <sheet name="Արմավիր" sheetId="56" r:id="rId4"/>
    <sheet name="Գեղարքունիք" sheetId="53" r:id="rId5"/>
    <sheet name="Լոռի" sheetId="50" r:id="rId6"/>
    <sheet name="Շիրակ" sheetId="48" r:id="rId7"/>
    <sheet name="Կոտայք" sheetId="54" r:id="rId8"/>
    <sheet name="Սյունիք" sheetId="55" r:id="rId9"/>
    <sheet name="Վայոց ձոր" sheetId="52" r:id="rId10"/>
    <sheet name="Տավուշ" sheetId="46" r:id="rId1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5" i="7" l="1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P139" i="48"/>
  <c r="O139" i="48"/>
  <c r="N139" i="48"/>
  <c r="M139" i="48"/>
  <c r="L139" i="48"/>
  <c r="K139" i="48"/>
  <c r="J139" i="48"/>
  <c r="I139" i="48"/>
  <c r="H139" i="48"/>
  <c r="G139" i="48"/>
  <c r="F139" i="48"/>
  <c r="E139" i="48"/>
  <c r="D139" i="48"/>
  <c r="C139" i="48"/>
  <c r="P79" i="46"/>
  <c r="O79" i="46"/>
  <c r="J79" i="46"/>
  <c r="K79" i="46"/>
  <c r="N79" i="46"/>
  <c r="M79" i="46"/>
  <c r="L79" i="46"/>
  <c r="K61" i="46"/>
  <c r="I79" i="46"/>
  <c r="H79" i="46"/>
  <c r="G79" i="46"/>
  <c r="F79" i="46"/>
  <c r="E79" i="46"/>
  <c r="D79" i="46"/>
  <c r="C79" i="46"/>
  <c r="E63" i="46"/>
  <c r="P151" i="55"/>
  <c r="O151" i="55"/>
  <c r="N151" i="55"/>
  <c r="M151" i="55"/>
  <c r="L151" i="55"/>
  <c r="K151" i="55"/>
  <c r="J151" i="55"/>
  <c r="I151" i="55"/>
  <c r="H151" i="55"/>
  <c r="G151" i="55"/>
  <c r="F151" i="55"/>
  <c r="E151" i="55"/>
  <c r="D151" i="55"/>
  <c r="C151" i="55"/>
  <c r="P80" i="54"/>
  <c r="O80" i="54"/>
  <c r="N80" i="54"/>
  <c r="M80" i="54"/>
  <c r="L80" i="54"/>
  <c r="K80" i="54"/>
  <c r="J80" i="54"/>
  <c r="I80" i="54"/>
  <c r="H80" i="54"/>
  <c r="G80" i="54"/>
  <c r="F80" i="54"/>
  <c r="E80" i="54"/>
  <c r="D80" i="54"/>
  <c r="C80" i="54"/>
  <c r="P101" i="53"/>
  <c r="O101" i="53"/>
  <c r="N101" i="53"/>
  <c r="M101" i="53"/>
  <c r="L101" i="53"/>
  <c r="K101" i="53"/>
  <c r="J101" i="53"/>
  <c r="I101" i="53"/>
  <c r="H101" i="53"/>
  <c r="G101" i="53"/>
  <c r="F101" i="53"/>
  <c r="E101" i="53"/>
  <c r="D101" i="53"/>
  <c r="C101" i="53"/>
  <c r="O106" i="47"/>
  <c r="N106" i="47"/>
  <c r="M106" i="47"/>
  <c r="L106" i="47"/>
  <c r="K106" i="47"/>
  <c r="J106" i="47"/>
  <c r="I106" i="47"/>
  <c r="H106" i="47"/>
  <c r="G106" i="47"/>
  <c r="F106" i="47"/>
  <c r="E106" i="47"/>
  <c r="D106" i="47"/>
  <c r="C106" i="47"/>
  <c r="C52" i="56" l="1"/>
  <c r="D52" i="56"/>
  <c r="E52" i="56"/>
  <c r="F52" i="56"/>
  <c r="G52" i="56"/>
  <c r="H52" i="56"/>
  <c r="I52" i="56"/>
  <c r="J52" i="56"/>
  <c r="K52" i="56"/>
  <c r="L52" i="56"/>
  <c r="M52" i="56"/>
  <c r="N52" i="56"/>
  <c r="O52" i="56"/>
  <c r="P52" i="56"/>
  <c r="C5" i="55"/>
  <c r="D5" i="55"/>
  <c r="E5" i="55"/>
  <c r="F5" i="55"/>
  <c r="G5" i="55"/>
  <c r="H5" i="55"/>
  <c r="I5" i="55"/>
  <c r="J5" i="55"/>
  <c r="K5" i="55"/>
  <c r="L5" i="55"/>
  <c r="M5" i="55"/>
  <c r="N5" i="55"/>
  <c r="C19" i="55"/>
  <c r="D19" i="55"/>
  <c r="E19" i="55"/>
  <c r="F19" i="55"/>
  <c r="G19" i="55"/>
  <c r="H19" i="55"/>
  <c r="I19" i="55"/>
  <c r="J19" i="55"/>
  <c r="K19" i="55"/>
  <c r="L19" i="55"/>
  <c r="M19" i="55"/>
  <c r="N19" i="55"/>
  <c r="O19" i="55"/>
  <c r="C59" i="55"/>
  <c r="D59" i="55"/>
  <c r="E59" i="55"/>
  <c r="F59" i="55"/>
  <c r="G59" i="55"/>
  <c r="H59" i="55"/>
  <c r="I59" i="55"/>
  <c r="J59" i="55"/>
  <c r="K59" i="55"/>
  <c r="L59" i="55"/>
  <c r="M59" i="55"/>
  <c r="N59" i="55"/>
  <c r="O59" i="55"/>
  <c r="C75" i="55"/>
  <c r="D75" i="55"/>
  <c r="E75" i="55"/>
  <c r="F75" i="55"/>
  <c r="G75" i="55"/>
  <c r="H75" i="55"/>
  <c r="I75" i="55"/>
  <c r="J75" i="55"/>
  <c r="K75" i="55"/>
  <c r="L75" i="55"/>
  <c r="M75" i="55"/>
  <c r="N75" i="55"/>
  <c r="O75" i="55"/>
  <c r="C112" i="55"/>
  <c r="D112" i="55"/>
  <c r="E112" i="55"/>
  <c r="F112" i="55"/>
  <c r="G112" i="55"/>
  <c r="H112" i="55"/>
  <c r="I112" i="55"/>
  <c r="J112" i="55"/>
  <c r="K112" i="55"/>
  <c r="L112" i="55"/>
  <c r="M112" i="55"/>
  <c r="N112" i="55"/>
  <c r="O112" i="55"/>
  <c r="C121" i="55"/>
  <c r="D121" i="55"/>
  <c r="E121" i="55"/>
  <c r="F121" i="55"/>
  <c r="G121" i="55"/>
  <c r="H121" i="55"/>
  <c r="I121" i="55"/>
  <c r="J121" i="55"/>
  <c r="K121" i="55"/>
  <c r="L121" i="55"/>
  <c r="M121" i="55"/>
  <c r="N121" i="55"/>
  <c r="O121" i="55"/>
  <c r="C129" i="55"/>
  <c r="D129" i="55"/>
  <c r="E129" i="55"/>
  <c r="F129" i="55"/>
  <c r="G129" i="55"/>
  <c r="H129" i="55"/>
  <c r="I129" i="55"/>
  <c r="J129" i="55"/>
  <c r="K129" i="55"/>
  <c r="L129" i="55"/>
  <c r="M129" i="55"/>
  <c r="N129" i="55"/>
  <c r="O129" i="55"/>
  <c r="C41" i="54" l="1"/>
  <c r="D41" i="54"/>
  <c r="E41" i="54"/>
  <c r="F41" i="54"/>
  <c r="G41" i="54"/>
  <c r="H41" i="54"/>
  <c r="I41" i="54"/>
  <c r="J41" i="54"/>
  <c r="K41" i="54"/>
  <c r="L41" i="54"/>
  <c r="M41" i="54"/>
  <c r="N41" i="54"/>
  <c r="O41" i="54"/>
  <c r="P41" i="54"/>
  <c r="C5" i="53" l="1"/>
  <c r="D5" i="53"/>
  <c r="G5" i="53"/>
  <c r="H5" i="53"/>
  <c r="I5" i="53"/>
  <c r="J5" i="53"/>
  <c r="K5" i="53"/>
  <c r="L5" i="53"/>
  <c r="M5" i="53"/>
  <c r="N5" i="53"/>
  <c r="O5" i="53"/>
  <c r="P5" i="53"/>
  <c r="C83" i="53"/>
  <c r="D83" i="53"/>
  <c r="E83" i="53"/>
  <c r="F83" i="53"/>
  <c r="G83" i="53"/>
  <c r="H83" i="53"/>
  <c r="I83" i="53"/>
  <c r="J83" i="53"/>
  <c r="K83" i="53"/>
  <c r="L83" i="53"/>
  <c r="M83" i="53"/>
  <c r="N83" i="53"/>
  <c r="O83" i="53"/>
  <c r="P83" i="53"/>
  <c r="C5" i="52"/>
  <c r="C55" i="52" s="1"/>
  <c r="D5" i="52"/>
  <c r="E5" i="52"/>
  <c r="F5" i="52"/>
  <c r="F55" i="52" s="1"/>
  <c r="G5" i="52"/>
  <c r="G55" i="52" s="1"/>
  <c r="H5" i="52"/>
  <c r="I5" i="52"/>
  <c r="J5" i="52"/>
  <c r="J55" i="52" s="1"/>
  <c r="K5" i="52"/>
  <c r="K55" i="52" s="1"/>
  <c r="L5" i="52"/>
  <c r="M5" i="52"/>
  <c r="N5" i="52"/>
  <c r="N55" i="52" s="1"/>
  <c r="O5" i="52"/>
  <c r="O55" i="52" s="1"/>
  <c r="P5" i="52"/>
  <c r="C11" i="52"/>
  <c r="D11" i="52"/>
  <c r="E11" i="52"/>
  <c r="F11" i="52"/>
  <c r="G11" i="52"/>
  <c r="H11" i="52"/>
  <c r="I11" i="52"/>
  <c r="J11" i="52"/>
  <c r="K11" i="52"/>
  <c r="L11" i="52"/>
  <c r="M11" i="52"/>
  <c r="N11" i="52"/>
  <c r="O11" i="52"/>
  <c r="P11" i="52"/>
  <c r="C28" i="52"/>
  <c r="D28" i="52"/>
  <c r="E28" i="52"/>
  <c r="F28" i="52"/>
  <c r="G28" i="52"/>
  <c r="H28" i="52"/>
  <c r="I28" i="52"/>
  <c r="J28" i="52"/>
  <c r="K28" i="52"/>
  <c r="L28" i="52"/>
  <c r="M28" i="52"/>
  <c r="N28" i="52"/>
  <c r="O28" i="52"/>
  <c r="P28" i="52"/>
  <c r="C32" i="52"/>
  <c r="D32" i="52"/>
  <c r="E32" i="52"/>
  <c r="F32" i="52"/>
  <c r="G32" i="52"/>
  <c r="H32" i="52"/>
  <c r="I32" i="52"/>
  <c r="J32" i="52"/>
  <c r="K32" i="52"/>
  <c r="L32" i="52"/>
  <c r="M32" i="52"/>
  <c r="N32" i="52"/>
  <c r="O32" i="52"/>
  <c r="P32" i="52"/>
  <c r="C42" i="52"/>
  <c r="D42" i="52"/>
  <c r="E42" i="52"/>
  <c r="F42" i="52"/>
  <c r="G42" i="52"/>
  <c r="H42" i="52"/>
  <c r="I42" i="52"/>
  <c r="J42" i="52"/>
  <c r="K42" i="52"/>
  <c r="L42" i="52"/>
  <c r="M42" i="52"/>
  <c r="N42" i="52"/>
  <c r="O42" i="52"/>
  <c r="P42" i="52"/>
  <c r="D55" i="52"/>
  <c r="E55" i="52"/>
  <c r="H55" i="52"/>
  <c r="I55" i="52"/>
  <c r="L55" i="52"/>
  <c r="M55" i="52"/>
  <c r="P55" i="52"/>
  <c r="O71" i="50" l="1"/>
  <c r="C120" i="50"/>
  <c r="D120" i="50"/>
  <c r="E120" i="50"/>
  <c r="F120" i="50"/>
  <c r="G120" i="50"/>
  <c r="H120" i="50"/>
  <c r="I120" i="50"/>
  <c r="J120" i="50"/>
  <c r="K120" i="50"/>
  <c r="L120" i="50"/>
  <c r="M120" i="50"/>
  <c r="N120" i="50"/>
  <c r="O120" i="50"/>
  <c r="P120" i="50"/>
  <c r="C98" i="49" l="1"/>
  <c r="D98" i="49"/>
  <c r="E98" i="49"/>
  <c r="F98" i="49"/>
  <c r="G98" i="49"/>
  <c r="H98" i="49"/>
  <c r="I98" i="49"/>
  <c r="J98" i="49"/>
  <c r="K98" i="49"/>
  <c r="L98" i="49"/>
  <c r="M98" i="49"/>
  <c r="N98" i="49"/>
  <c r="O98" i="49"/>
  <c r="P98" i="49"/>
  <c r="I7" i="48" l="1"/>
  <c r="J7" i="48"/>
  <c r="C25" i="48"/>
  <c r="D25" i="48"/>
  <c r="E25" i="48"/>
  <c r="F25" i="48"/>
  <c r="G25" i="48"/>
  <c r="H25" i="48"/>
  <c r="K25" i="48"/>
  <c r="L25" i="48"/>
  <c r="M25" i="48"/>
  <c r="N25" i="48"/>
  <c r="O25" i="48"/>
  <c r="D61" i="48"/>
  <c r="G61" i="48"/>
  <c r="H61" i="48"/>
  <c r="N61" i="48"/>
  <c r="C114" i="48"/>
  <c r="D114" i="48"/>
  <c r="E114" i="48"/>
  <c r="F114" i="48"/>
  <c r="G114" i="48"/>
  <c r="H114" i="48"/>
  <c r="N114" i="48"/>
  <c r="C27" i="46" l="1"/>
  <c r="D27" i="46"/>
  <c r="E27" i="46"/>
  <c r="E68" i="46" s="1"/>
  <c r="F27" i="46"/>
  <c r="F68" i="46" s="1"/>
  <c r="G27" i="46"/>
  <c r="H27" i="46"/>
  <c r="I27" i="46"/>
  <c r="J27" i="46"/>
  <c r="K27" i="46"/>
  <c r="L27" i="46"/>
  <c r="O27" i="46"/>
  <c r="I40" i="46"/>
  <c r="J40" i="46"/>
  <c r="K40" i="46"/>
  <c r="L40" i="46"/>
  <c r="M40" i="46"/>
  <c r="N40" i="46"/>
  <c r="O40" i="46"/>
  <c r="P40" i="46"/>
  <c r="C61" i="46"/>
  <c r="D61" i="46"/>
  <c r="E61" i="46"/>
  <c r="F61" i="46"/>
  <c r="G61" i="46"/>
  <c r="H61" i="46"/>
  <c r="I61" i="46"/>
  <c r="J61" i="46"/>
  <c r="L61" i="46"/>
  <c r="M61" i="46"/>
  <c r="N61" i="46"/>
  <c r="O61" i="46"/>
  <c r="E62" i="46"/>
  <c r="F62" i="46"/>
  <c r="F63" i="46"/>
  <c r="E64" i="46"/>
  <c r="F64" i="46"/>
  <c r="E65" i="46"/>
  <c r="F65" i="46"/>
  <c r="E66" i="46"/>
  <c r="F66" i="46"/>
  <c r="E67" i="46"/>
  <c r="F67" i="46"/>
  <c r="E69" i="46"/>
  <c r="F69" i="46"/>
  <c r="E70" i="46"/>
  <c r="F70" i="46"/>
  <c r="E71" i="46"/>
  <c r="F71" i="46"/>
  <c r="E72" i="46"/>
  <c r="F72" i="46"/>
  <c r="E73" i="46"/>
  <c r="F73" i="46"/>
  <c r="E74" i="46"/>
  <c r="F74" i="46"/>
  <c r="E75" i="46"/>
  <c r="F75" i="46"/>
  <c r="E76" i="46"/>
  <c r="F76" i="46"/>
  <c r="E77" i="46"/>
  <c r="F77" i="46"/>
  <c r="E78" i="46"/>
  <c r="F78" i="46"/>
  <c r="C63" i="48"/>
</calcChain>
</file>

<file path=xl/sharedStrings.xml><?xml version="1.0" encoding="utf-8"?>
<sst xmlns="http://schemas.openxmlformats.org/spreadsheetml/2006/main" count="1388" uniqueCount="977">
  <si>
    <t>№№</t>
  </si>
  <si>
    <t>Համայնք</t>
  </si>
  <si>
    <t>10.000 և ավելի բնակիչ ունեցող համայնքների համար՝ ավագանու հրապարակային  նիստերի առցանց հեռարձակումների քանակը</t>
  </si>
  <si>
    <t>Բնակության վայրի վերաբերյալ տրված տեղեկանքների քանակը</t>
  </si>
  <si>
    <t>Ընտանիքի կազմի վերաբերյալ տրված տեղեկանքների քանակը</t>
  </si>
  <si>
    <t>Ազատ ոճի տեղեկանքների քանակը</t>
  </si>
  <si>
    <t>Հողի հարկի վերաբերյալ տրված տեղեկանքների քանակը</t>
  </si>
  <si>
    <t>ՀԿՏՀ-ի միջոցով բնակավայրերի վարչական ղեկավարներին տրված հանձնարարականների քանակը</t>
  </si>
  <si>
    <t xml:space="preserve">Գույքահարկի վերաբերյալ տրված տեղեկանքների (զրոյական) քանակը </t>
  </si>
  <si>
    <t>Հողի և անասնագլխաքանակի վերաբերյալ տրված տեղեկանքների քանակը</t>
  </si>
  <si>
    <t>Քաղաքացիներից ստացված դիմումների քանակը</t>
  </si>
  <si>
    <t>Դիմումներին ի պատասխան ուղարկված գրությունների քանակը</t>
  </si>
  <si>
    <t>ՀԿՏՀ-ի միջոցով մարզպետարան առաքված՝ համայնքի ավագանու և համայնքի որոշումների ընդհանուր քանակը</t>
  </si>
  <si>
    <t>ՀԿՏՀ-ով գրանցված մտից գրությունների քանակը</t>
  </si>
  <si>
    <t>ՀԿՏՀ-ով առաքված ելից գրությունների քանակը</t>
  </si>
  <si>
    <t>ՀԿՏՀ-ում գրանցված՝ խորհրդակցությունների արձանագրությունների քանակը</t>
  </si>
  <si>
    <t>Սարալանջ</t>
  </si>
  <si>
    <t>Շենավան</t>
  </si>
  <si>
    <t>Վարդաբլուր</t>
  </si>
  <si>
    <t>Գյուլագարակ</t>
  </si>
  <si>
    <t>Կուրթան</t>
  </si>
  <si>
    <t>Հոբարձի</t>
  </si>
  <si>
    <t>Ամրակից</t>
  </si>
  <si>
    <t>Գարգառ</t>
  </si>
  <si>
    <t>Պուշկինո</t>
  </si>
  <si>
    <t>Ագարակ</t>
  </si>
  <si>
    <t>Բովաձոր</t>
  </si>
  <si>
    <t>Լեջան</t>
  </si>
  <si>
    <t>Լոռի Բերդ</t>
  </si>
  <si>
    <t>Կողես</t>
  </si>
  <si>
    <t>Հովնանաձոր</t>
  </si>
  <si>
    <t>Յաղդան</t>
  </si>
  <si>
    <t>Սվերդլով</t>
  </si>
  <si>
    <t>Ուռուտ</t>
  </si>
  <si>
    <t>Մեծավան</t>
  </si>
  <si>
    <t>Միխայելովկա</t>
  </si>
  <si>
    <t>Ձյունաշող</t>
  </si>
  <si>
    <t>Պաղաղբյուր</t>
  </si>
  <si>
    <t>Սարչապետ</t>
  </si>
  <si>
    <t>Նորաշեն</t>
  </si>
  <si>
    <t>Ապավեն</t>
  </si>
  <si>
    <t>Արծնի</t>
  </si>
  <si>
    <t>Պրիվոլնոյե</t>
  </si>
  <si>
    <t>Պետրովկա</t>
  </si>
  <si>
    <t>Ձորամուտ/Գոգավան</t>
  </si>
  <si>
    <t>Տաշիր</t>
  </si>
  <si>
    <t>Լեռնահովիտ</t>
  </si>
  <si>
    <t>Մեդովկա</t>
  </si>
  <si>
    <t>Մեղվահովիտ</t>
  </si>
  <si>
    <t>Կաթնառատ</t>
  </si>
  <si>
    <t>Բլագոդարնոյե</t>
  </si>
  <si>
    <t>Սարատովկա</t>
  </si>
  <si>
    <t>Նովոսելցովո</t>
  </si>
  <si>
    <t>Դաշտադեմ</t>
  </si>
  <si>
    <t>Թեղուտ</t>
  </si>
  <si>
    <t>Թումանյան</t>
  </si>
  <si>
    <t>Լուսաղբյուր</t>
  </si>
  <si>
    <t>Քարաբերդ</t>
  </si>
  <si>
    <t>Շիրակ</t>
  </si>
  <si>
    <t>Արագածոտն</t>
  </si>
  <si>
    <t>Արարատ</t>
  </si>
  <si>
    <t>Գեղարքունիք</t>
  </si>
  <si>
    <t>Կոտայք</t>
  </si>
  <si>
    <t>Լոռի</t>
  </si>
  <si>
    <t>Սյունիք</t>
  </si>
  <si>
    <t>Տավուշ</t>
  </si>
  <si>
    <t>Վայոց Ձոր</t>
  </si>
  <si>
    <t>Ընդամենը</t>
  </si>
  <si>
    <t>Շնող</t>
  </si>
  <si>
    <t>ՀԿՏՀ-ի միջոցով մարզպետարան առաքված՝ համայնքի ավագանու և համայնքի ղեկավարի որոշումների ընդհանուր քանակը</t>
  </si>
  <si>
    <t xml:space="preserve"> Աքորի           </t>
  </si>
  <si>
    <t>Հաղպատ</t>
  </si>
  <si>
    <t>Ծաղկաշատ</t>
  </si>
  <si>
    <t>Ջիլիզա</t>
  </si>
  <si>
    <t>Ախթալա</t>
  </si>
  <si>
    <t>Շամլուղ</t>
  </si>
  <si>
    <t>Մեծ Այրում</t>
  </si>
  <si>
    <t>Նեղոց</t>
  </si>
  <si>
    <t>Աթան</t>
  </si>
  <si>
    <t>Ահնիձոր</t>
  </si>
  <si>
    <t>Լորուտ</t>
  </si>
  <si>
    <t>Մարց</t>
  </si>
  <si>
    <t>Շամուտ</t>
  </si>
  <si>
    <t>Քարինջ</t>
  </si>
  <si>
    <t>Քարկոփ</t>
  </si>
  <si>
    <t>Ամոջ</t>
  </si>
  <si>
    <t xml:space="preserve"> Այգեհատ</t>
  </si>
  <si>
    <t>Արդվի</t>
  </si>
  <si>
    <t>Արևածագ</t>
  </si>
  <si>
    <t>Կարմիր Աղեկ</t>
  </si>
  <si>
    <t xml:space="preserve"> Հագվի</t>
  </si>
  <si>
    <t>Մղարթ</t>
  </si>
  <si>
    <t xml:space="preserve"> Կաճաճկուտ</t>
  </si>
  <si>
    <t>Ճոճկան</t>
  </si>
  <si>
    <t>Ստեփանավան</t>
  </si>
  <si>
    <t xml:space="preserve">Ուրասար </t>
  </si>
  <si>
    <t xml:space="preserve">Կաթնաղբյուր </t>
  </si>
  <si>
    <t xml:space="preserve"> Ակներ  </t>
  </si>
  <si>
    <t>Դսեղ</t>
  </si>
  <si>
    <t>Չկալով</t>
  </si>
  <si>
    <t>Լերմոնտովո</t>
  </si>
  <si>
    <t>Անտառաշեն</t>
  </si>
  <si>
    <t>Սպիտակ</t>
  </si>
  <si>
    <t>Արևաշող</t>
  </si>
  <si>
    <t>Ջրաշեն</t>
  </si>
  <si>
    <t>Մեծ Պարնի</t>
  </si>
  <si>
    <t>Շիրակամուտ</t>
  </si>
  <si>
    <t>Գոգարան</t>
  </si>
  <si>
    <t>Լեռնանցք</t>
  </si>
  <si>
    <t>Լեռնավան</t>
  </si>
  <si>
    <t>Ծաղկաբեր</t>
  </si>
  <si>
    <t>Կաթնաջուր</t>
  </si>
  <si>
    <t>Հարթագյուղ</t>
  </si>
  <si>
    <t>Սարահարթ</t>
  </si>
  <si>
    <t>Սարամեջ</t>
  </si>
  <si>
    <t>Արջհովիտ</t>
  </si>
  <si>
    <t>Գեղասար</t>
  </si>
  <si>
    <t>Խնկոյան</t>
  </si>
  <si>
    <t>Նոր Խաչակապ</t>
  </si>
  <si>
    <t>Քարաձոր</t>
  </si>
  <si>
    <t>Փամբակ</t>
  </si>
  <si>
    <t>Ազնվաձոր</t>
  </si>
  <si>
    <t>Անտառամուտ</t>
  </si>
  <si>
    <t>Արջուտ</t>
  </si>
  <si>
    <t>Բազում</t>
  </si>
  <si>
    <t>Դեբետ</t>
  </si>
  <si>
    <t>Եղեգնուտ</t>
  </si>
  <si>
    <t>Ձորագյուղ</t>
  </si>
  <si>
    <t>Ձորագետ</t>
  </si>
  <si>
    <t>Լեռնապատ</t>
  </si>
  <si>
    <t>Լեռնաջուր</t>
  </si>
  <si>
    <t>Մարգահովիտ</t>
  </si>
  <si>
    <t>Վահագնաձոր</t>
  </si>
  <si>
    <t>Վահագնի</t>
  </si>
  <si>
    <t>Շահումյան</t>
  </si>
  <si>
    <t>-</t>
  </si>
  <si>
    <t>Արմավիր</t>
  </si>
  <si>
    <r>
      <t xml:space="preserve">ՏԵՂԵԿԱՏՎՈՒԹՅՈՒՆ
ՀՀ Լոռու  մարզի  խոշորացված համայնքների ՏԻՄ-երի և համայնքապետարանների աշխատակազմերի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</si>
  <si>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Արմանիս</t>
  </si>
  <si>
    <r>
      <t xml:space="preserve">ՏԵՂԵԿԱՏՎՈՒԹՅՈՒՆ
ՀՀ մարզերի խոշորացված համայնքների ՏԻՄ-երի և համայնքապետարանների աշխատակազմերի կողմից </t>
    </r>
    <r>
      <rPr>
        <b/>
        <i/>
        <u/>
        <sz val="12"/>
        <rFont val="GHEA Grapalat"/>
        <family val="3"/>
      </rPr>
      <t>էլեկտրոնային</t>
    </r>
    <r>
      <rPr>
        <b/>
        <sz val="12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</si>
  <si>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ԸՆԴԱՄԵՆԸ՝</t>
  </si>
  <si>
    <r>
      <t xml:space="preserve"> </t>
    </r>
    <r>
      <rPr>
        <b/>
        <sz val="14"/>
        <rFont val="GHEA Grapalat"/>
        <family val="3"/>
      </rPr>
      <t>Ալավերդի</t>
    </r>
  </si>
  <si>
    <t xml:space="preserve">Օձուն        </t>
  </si>
  <si>
    <t>Ծաթեր</t>
  </si>
  <si>
    <t>Վանաձոր</t>
  </si>
  <si>
    <t>Դարպաս</t>
  </si>
  <si>
    <t>Գուգարք</t>
  </si>
  <si>
    <t>Պառավաքար</t>
  </si>
  <si>
    <t>Վարագավան</t>
  </si>
  <si>
    <t>Վ.Ծաղկավան</t>
  </si>
  <si>
    <t>Ն.Կ.Աղբյուր</t>
  </si>
  <si>
    <t xml:space="preserve">Տավուշ </t>
  </si>
  <si>
    <t>Չինչին</t>
  </si>
  <si>
    <t>Իծաքար</t>
  </si>
  <si>
    <t>Նավուր</t>
  </si>
  <si>
    <t>Վ.Կ.Աղբյուր</t>
  </si>
  <si>
    <t>Չորաթան</t>
  </si>
  <si>
    <t>Մովսես</t>
  </si>
  <si>
    <t>Չինարի</t>
  </si>
  <si>
    <t>Այգեպար</t>
  </si>
  <si>
    <t>Այգեձոր</t>
  </si>
  <si>
    <t>Արծվաբերդ</t>
  </si>
  <si>
    <t xml:space="preserve">Բերդ </t>
  </si>
  <si>
    <t>ներդրված է</t>
  </si>
  <si>
    <t>Դեբեդավան</t>
  </si>
  <si>
    <t>Բագրատաշեն</t>
  </si>
  <si>
    <t>Դեղձավան</t>
  </si>
  <si>
    <t>Լճկաձոր</t>
  </si>
  <si>
    <t>Այրում</t>
  </si>
  <si>
    <t>Արճիս</t>
  </si>
  <si>
    <t>Պտղավան</t>
  </si>
  <si>
    <t>Հաղթանակ</t>
  </si>
  <si>
    <t>Զորական</t>
  </si>
  <si>
    <t>Կողբ</t>
  </si>
  <si>
    <t>Ոսկեպար</t>
  </si>
  <si>
    <t>Բարեկամավան</t>
  </si>
  <si>
    <t>Կոթի</t>
  </si>
  <si>
    <t>Ոսկեվան</t>
  </si>
  <si>
    <t>Բաղանիս</t>
  </si>
  <si>
    <t>Ջուջևան</t>
  </si>
  <si>
    <t>Դովեղ</t>
  </si>
  <si>
    <t>Բերդավան</t>
  </si>
  <si>
    <t>129/601</t>
  </si>
  <si>
    <t>Նոյեմբերյան</t>
  </si>
  <si>
    <t>Խաչարձան</t>
  </si>
  <si>
    <t>Աղավնավանք</t>
  </si>
  <si>
    <t>Գոշ</t>
  </si>
  <si>
    <t>Հովք</t>
  </si>
  <si>
    <t>Հաղարծին</t>
  </si>
  <si>
    <t>Դիլիջան</t>
  </si>
  <si>
    <t>Սարիգյուղ</t>
  </si>
  <si>
    <t>Վազաշեն</t>
  </si>
  <si>
    <t>Բերքաբեր</t>
  </si>
  <si>
    <t>Լուսահովիտ</t>
  </si>
  <si>
    <t>Ն. Ծաղկավան</t>
  </si>
  <si>
    <t>Խաշթառակ</t>
  </si>
  <si>
    <t>Աճարկուտ</t>
  </si>
  <si>
    <t>Կիրանց</t>
  </si>
  <si>
    <t>Լուսաձոր</t>
  </si>
  <si>
    <t>Դիտավան</t>
  </si>
  <si>
    <t>Ենոքավան</t>
  </si>
  <si>
    <t>Այգեհովիտ</t>
  </si>
  <si>
    <t>Սևքար</t>
  </si>
  <si>
    <t>Գետահովիտ</t>
  </si>
  <si>
    <t>Գանձաքար</t>
  </si>
  <si>
    <t>Աչաջուր</t>
  </si>
  <si>
    <t>Ազատամուտ</t>
  </si>
  <si>
    <t>Իջևան</t>
  </si>
  <si>
    <t>Հաշվետու  ամիսներ հոկտեմբեր, նոյեմբեր,դեկտեմբեր 2023թ.</t>
  </si>
  <si>
    <r>
      <t xml:space="preserve">ՏԵՂԵԿԱՏՎՈՒԹՅՈՒՆ
ՀՀ  Տավուշի մարզի Իջևան խոշորացված համայնքի ՏԻՄ-երի և համայնքապետարանի աշխատակազմի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</si>
  <si>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Լուսաշող</t>
  </si>
  <si>
    <t>Լանջանիստ</t>
  </si>
  <si>
    <t>Շաղափ</t>
  </si>
  <si>
    <t>Ուրցաձոր</t>
  </si>
  <si>
    <t>Դաշտաքար</t>
  </si>
  <si>
    <t>Գոռավան</t>
  </si>
  <si>
    <t>Վանաշեն</t>
  </si>
  <si>
    <t>Սիսավան</t>
  </si>
  <si>
    <t>Արալեզ</t>
  </si>
  <si>
    <t>Այգավան</t>
  </si>
  <si>
    <t>Ոսկետափ</t>
  </si>
  <si>
    <t>Եղեգնավան</t>
  </si>
  <si>
    <t>Նոր Կյանք</t>
  </si>
  <si>
    <t>Գինեվետ</t>
  </si>
  <si>
    <t>Նոր Ուղի</t>
  </si>
  <si>
    <t>Լուսառատ</t>
  </si>
  <si>
    <t>Փոքր Վեդի</t>
  </si>
  <si>
    <t>Տափերական</t>
  </si>
  <si>
    <t>Վեդի</t>
  </si>
  <si>
    <t>Վեդի  համայնք</t>
  </si>
  <si>
    <t>Սիփանիկ</t>
  </si>
  <si>
    <t>Սիս</t>
  </si>
  <si>
    <t>Սայաթ Նովա</t>
  </si>
  <si>
    <t>Ռանչպար</t>
  </si>
  <si>
    <t>Ջրահովիտ</t>
  </si>
  <si>
    <t>Նորամարգ</t>
  </si>
  <si>
    <t>Նորաբաց</t>
  </si>
  <si>
    <t>Նոր Կյուրին</t>
  </si>
  <si>
    <t>Նոր-Խարբերդ</t>
  </si>
  <si>
    <t>Նիզամի</t>
  </si>
  <si>
    <t>Մարմարաշեն</t>
  </si>
  <si>
    <t>Ղուկասավան</t>
  </si>
  <si>
    <t>Հովտաշատ</t>
  </si>
  <si>
    <t>Հայանիստ</t>
  </si>
  <si>
    <t>Խաչփար</t>
  </si>
  <si>
    <t>Զորակ</t>
  </si>
  <si>
    <t>Դարբնիկ</t>
  </si>
  <si>
    <t>Դարակերտ</t>
  </si>
  <si>
    <t>Դաշտավան</t>
  </si>
  <si>
    <t>Գետափնյա</t>
  </si>
  <si>
    <t>Գեղանիստ</t>
  </si>
  <si>
    <t>Արևաբույր</t>
  </si>
  <si>
    <t>Արգավանդ</t>
  </si>
  <si>
    <t>Արբաթ</t>
  </si>
  <si>
    <t>Այնթապ</t>
  </si>
  <si>
    <t>Ազատաշեն</t>
  </si>
  <si>
    <t>ք․ Մասիս</t>
  </si>
  <si>
    <t xml:space="preserve">Մասիս համայնք  </t>
  </si>
  <si>
    <t>Վարդաշատ</t>
  </si>
  <si>
    <t>Զանգակատուն</t>
  </si>
  <si>
    <t>Լանջառ</t>
  </si>
  <si>
    <t>ՈՒրցալանջ</t>
  </si>
  <si>
    <t>Պարույր Սեվակ</t>
  </si>
  <si>
    <t>Երասխ</t>
  </si>
  <si>
    <t>Արմաշ</t>
  </si>
  <si>
    <t>Սուրենավան</t>
  </si>
  <si>
    <t>Նոյակերտ</t>
  </si>
  <si>
    <t>Ավշար</t>
  </si>
  <si>
    <t>գ.Արարատ</t>
  </si>
  <si>
    <t>ք.Արարատ</t>
  </si>
  <si>
    <t>Արարատ համայնք</t>
  </si>
  <si>
    <t>Քաղցրաշեն</t>
  </si>
  <si>
    <t>Վ.Արտաշատ</t>
  </si>
  <si>
    <t>Վարդաշեն</t>
  </si>
  <si>
    <t>Ոստան</t>
  </si>
  <si>
    <t>Նշավան</t>
  </si>
  <si>
    <t>Նարեկ</t>
  </si>
  <si>
    <t>Մրգավետ</t>
  </si>
  <si>
    <t>Մրգավան</t>
  </si>
  <si>
    <t>Մրգանուշ</t>
  </si>
  <si>
    <t>Մխչյան</t>
  </si>
  <si>
    <t>Մասիս</t>
  </si>
  <si>
    <t>Հովտաշեն</t>
  </si>
  <si>
    <t>Հնաբերդ</t>
  </si>
  <si>
    <t>Կանաչուտ</t>
  </si>
  <si>
    <t>Լանջազատ</t>
  </si>
  <si>
    <t>Դվին</t>
  </si>
  <si>
    <t>Դիմիտրով</t>
  </si>
  <si>
    <t>Դիտակ</t>
  </si>
  <si>
    <t>Դեղձուտ</t>
  </si>
  <si>
    <t>Դալար</t>
  </si>
  <si>
    <t>Գետազատ</t>
  </si>
  <si>
    <t>Բուրաստան</t>
  </si>
  <si>
    <t xml:space="preserve">Բյուրավան </t>
  </si>
  <si>
    <t>Բերքանուշ</t>
  </si>
  <si>
    <t>Բերդիկ</t>
  </si>
  <si>
    <t>Բարձրաշեն</t>
  </si>
  <si>
    <t>Բաղրամյան</t>
  </si>
  <si>
    <t>Արևշատ</t>
  </si>
  <si>
    <t xml:space="preserve">Արաքսավան </t>
  </si>
  <si>
    <t>Այգեպատ</t>
  </si>
  <si>
    <t>Այգեստան</t>
  </si>
  <si>
    <t>Այգեզարդ</t>
  </si>
  <si>
    <t>Ազատավան</t>
  </si>
  <si>
    <t>Աբովյան</t>
  </si>
  <si>
    <t>ք․ Արտաշատ</t>
  </si>
  <si>
    <t>Արտաշատ Համայնք</t>
  </si>
  <si>
    <t>Հաշվետու  ժամանակահատված 4-րդ եռամսյակ 2023թ.</t>
  </si>
  <si>
    <r>
      <t xml:space="preserve">ՏԵՂԵԿԱՏՎՈՒԹՅՈՒՆ
ՀՀ  Արարատի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</si>
  <si>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Հայկասար</t>
  </si>
  <si>
    <t>Տուֆաշեն</t>
  </si>
  <si>
    <t>Մեծ Մանթաշ</t>
  </si>
  <si>
    <t>Փոքր Մանթաշ</t>
  </si>
  <si>
    <t>Վարդաքար</t>
  </si>
  <si>
    <t>Սպանդարյան</t>
  </si>
  <si>
    <t>Սարատակ</t>
  </si>
  <si>
    <t>Պեմզաշեն</t>
  </si>
  <si>
    <t xml:space="preserve">Նոր Կյանք </t>
  </si>
  <si>
    <t>Նահապետավան</t>
  </si>
  <si>
    <t xml:space="preserve">Մեղրաշեն </t>
  </si>
  <si>
    <t>Հոռոմ</t>
  </si>
  <si>
    <t>Հառիճ</t>
  </si>
  <si>
    <t>Հայրենյաց</t>
  </si>
  <si>
    <t>Լուսակերտ</t>
  </si>
  <si>
    <t xml:space="preserve">Գեղանիստ </t>
  </si>
  <si>
    <t xml:space="preserve">Լեռնակերտ </t>
  </si>
  <si>
    <t>Գետափ</t>
  </si>
  <si>
    <t>Անուշավան</t>
  </si>
  <si>
    <t>Փանիկ</t>
  </si>
  <si>
    <t>Արթիկ</t>
  </si>
  <si>
    <t>Եղնաջուր</t>
  </si>
  <si>
    <t>Արավետ</t>
  </si>
  <si>
    <t>Երիզակ</t>
  </si>
  <si>
    <t>Պաղակն</t>
  </si>
  <si>
    <t>Դարիկ</t>
  </si>
  <si>
    <t>Լորասար</t>
  </si>
  <si>
    <t>Զարիշատ</t>
  </si>
  <si>
    <t>Շաղիկ</t>
  </si>
  <si>
    <t>Ծաղկուտ</t>
  </si>
  <si>
    <t>Զորակերտ</t>
  </si>
  <si>
    <t>Գառնառիճ</t>
  </si>
  <si>
    <t>Բերդաշեն</t>
  </si>
  <si>
    <t>Արդենիս</t>
  </si>
  <si>
    <t>Աղվորիկ</t>
  </si>
  <si>
    <t>Ալվար</t>
  </si>
  <si>
    <t>Հողմիկ</t>
  </si>
  <si>
    <t>Կամխուտ</t>
  </si>
  <si>
    <t>Գտաշեն</t>
  </si>
  <si>
    <t>Բյուրակն</t>
  </si>
  <si>
    <t>Ջրաձոր</t>
  </si>
  <si>
    <t>Հովտուն</t>
  </si>
  <si>
    <t>Մեղրաշատ</t>
  </si>
  <si>
    <t>Ողջի</t>
  </si>
  <si>
    <t>Բանդիվան</t>
  </si>
  <si>
    <t>Արեգնադեմ</t>
  </si>
  <si>
    <t>Ամասիա</t>
  </si>
  <si>
    <t>Ձորաշեն</t>
  </si>
  <si>
    <t>Սարապատ</t>
  </si>
  <si>
    <t>Կաքավասար</t>
  </si>
  <si>
    <t>Փոքր Սարիար</t>
  </si>
  <si>
    <t>Բաշգյուղ</t>
  </si>
  <si>
    <t>Սալուտ</t>
  </si>
  <si>
    <t>Լեռնագյուղ</t>
  </si>
  <si>
    <t>Արփենի</t>
  </si>
  <si>
    <t>Գոգհովիտ</t>
  </si>
  <si>
    <t>Թորոսգյուղ</t>
  </si>
  <si>
    <t>Ցողամարգ</t>
  </si>
  <si>
    <t>Հարթաշեն</t>
  </si>
  <si>
    <t>Մուսայելյան</t>
  </si>
  <si>
    <t>Վարդաղբյուր</t>
  </si>
  <si>
    <t>Կարմրավան</t>
  </si>
  <si>
    <t>Զույգաղբյուր</t>
  </si>
  <si>
    <t>Կրասար</t>
  </si>
  <si>
    <t>Փոքր Սեպասար</t>
  </si>
  <si>
    <t>Մեծ Սեպասար</t>
  </si>
  <si>
    <t>Ղազանչի</t>
  </si>
  <si>
    <t>Թավշուտ</t>
  </si>
  <si>
    <t>Սիզավետ</t>
  </si>
  <si>
    <t>Բավրա</t>
  </si>
  <si>
    <t>Սարագյուղ</t>
  </si>
  <si>
    <t>Աշոցք</t>
  </si>
  <si>
    <t>Ախուրյան կայարանի գյուղ</t>
  </si>
  <si>
    <t>Ղարիբջանյան</t>
  </si>
  <si>
    <t>Գետք</t>
  </si>
  <si>
    <t>Բայանդուր</t>
  </si>
  <si>
    <t>Բենիամին</t>
  </si>
  <si>
    <t>Երազգավորս</t>
  </si>
  <si>
    <t>Ոսկեհասկ</t>
  </si>
  <si>
    <t>Առափի</t>
  </si>
  <si>
    <t>Հայկավան</t>
  </si>
  <si>
    <t>Ազատան</t>
  </si>
  <si>
    <t>Ախուրիկ</t>
  </si>
  <si>
    <t>Կարմրաքար</t>
  </si>
  <si>
    <t>Հացիկավան</t>
  </si>
  <si>
    <t>Հացիկ</t>
  </si>
  <si>
    <t>Մեծ Սարիար</t>
  </si>
  <si>
    <t>Փոքրաշեն</t>
  </si>
  <si>
    <t>Լեռնուտ</t>
  </si>
  <si>
    <t>Կրաշեն</t>
  </si>
  <si>
    <t>Ջաջուռավան</t>
  </si>
  <si>
    <t>Քեթի</t>
  </si>
  <si>
    <t>Ջաջուռ</t>
  </si>
  <si>
    <t>Հովունի</t>
  </si>
  <si>
    <t>Մարմաշեն</t>
  </si>
  <si>
    <t>Վահրամաբերդ</t>
  </si>
  <si>
    <t>Կապս</t>
  </si>
  <si>
    <t>Մայիսյան</t>
  </si>
  <si>
    <t>Ջրառատ</t>
  </si>
  <si>
    <t>Կամո</t>
  </si>
  <si>
    <t xml:space="preserve">Կառնուտ </t>
  </si>
  <si>
    <t xml:space="preserve">Հովիտ </t>
  </si>
  <si>
    <t>Բասեն</t>
  </si>
  <si>
    <t>Արևիկ</t>
  </si>
  <si>
    <t>Այգաբաց</t>
  </si>
  <si>
    <t>Ախուրյան</t>
  </si>
  <si>
    <t>Ձորակապ</t>
  </si>
  <si>
    <t>Ձիթհանքով</t>
  </si>
  <si>
    <t>Սարակապ</t>
  </si>
  <si>
    <t>Սառնաղբյուր</t>
  </si>
  <si>
    <t>Լանջիկ</t>
  </si>
  <si>
    <t>Գուսանագյուղ</t>
  </si>
  <si>
    <t>Իսահակյան</t>
  </si>
  <si>
    <t>Հայկաձոր</t>
  </si>
  <si>
    <t>Շիրակավան</t>
  </si>
  <si>
    <t>Ջրափի</t>
  </si>
  <si>
    <t>Նորշեն</t>
  </si>
  <si>
    <t>Բագրավան</t>
  </si>
  <si>
    <t>Անիպեմզա</t>
  </si>
  <si>
    <t>Անիավան</t>
  </si>
  <si>
    <t>Աղին</t>
  </si>
  <si>
    <t>Մարալիկ</t>
  </si>
  <si>
    <t>Անի</t>
  </si>
  <si>
    <r>
      <t>4-րդ եռամսյակ</t>
    </r>
    <r>
      <rPr>
        <b/>
        <sz val="10"/>
        <color rgb="FFFF0000"/>
        <rFont val="GHEA Grapalat"/>
        <family val="3"/>
      </rPr>
      <t xml:space="preserve"> </t>
    </r>
    <r>
      <rPr>
        <b/>
        <sz val="10"/>
        <color theme="1"/>
        <rFont val="GHEA Grapalat"/>
        <family val="3"/>
      </rPr>
      <t>2023թ.</t>
    </r>
  </si>
  <si>
    <r>
      <t xml:space="preserve">ՏԵՂԵԿԱՏՎՈՒԹՅՈՒՆ
ՀՀ Շիրակի մարզի Անի, Ախուրյան, Աշոցք, Ամասիա և  Արթիկ միավորված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</si>
  <si>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Արտենի</t>
  </si>
  <si>
    <t>Աշնակ</t>
  </si>
  <si>
    <t>Ոսկեթաս</t>
  </si>
  <si>
    <t>Լուսակն</t>
  </si>
  <si>
    <t>Պարտիզակ</t>
  </si>
  <si>
    <t>Ներքին Բազմաբերդ</t>
  </si>
  <si>
    <t>Դավթաշեն</t>
  </si>
  <si>
    <t>Ներքին Սասնաշեն</t>
  </si>
  <si>
    <t>Կարմրաշեն</t>
  </si>
  <si>
    <t>Ակունք</t>
  </si>
  <si>
    <t>Գառնահովիտ</t>
  </si>
  <si>
    <t>Շղարշիկ</t>
  </si>
  <si>
    <t>Կաթնաղբյուր</t>
  </si>
  <si>
    <t>Հացաշեն</t>
  </si>
  <si>
    <t>Նոր Արթիկ</t>
  </si>
  <si>
    <t>Մաստարա</t>
  </si>
  <si>
    <t>Արագածավան</t>
  </si>
  <si>
    <t>Վերին Բազմաբերդ</t>
  </si>
  <si>
    <t>Զարինջա</t>
  </si>
  <si>
    <t>Թաթուլ</t>
  </si>
  <si>
    <t>Ցամաքասար</t>
  </si>
  <si>
    <t>Կաքավաձոր</t>
  </si>
  <si>
    <t>Վերին Սասնաշեն</t>
  </si>
  <si>
    <t>Ծաղկասար</t>
  </si>
  <si>
    <t>Եղնիկ</t>
  </si>
  <si>
    <t>Իրինդ</t>
  </si>
  <si>
    <t>Ագարակավան</t>
  </si>
  <si>
    <t>Զովասար</t>
  </si>
  <si>
    <t>Դիան</t>
  </si>
  <si>
    <t>Սուսեր</t>
  </si>
  <si>
    <t>Թալին</t>
  </si>
  <si>
    <t>Օրգով</t>
  </si>
  <si>
    <t>Օշական</t>
  </si>
  <si>
    <t>Օհանավան</t>
  </si>
  <si>
    <t>Փարպի</t>
  </si>
  <si>
    <t>Ուջան</t>
  </si>
  <si>
    <t>Ուշի</t>
  </si>
  <si>
    <t>Տեղեր</t>
  </si>
  <si>
    <t>Սասունիկ</t>
  </si>
  <si>
    <t>Սաղմոսավան</t>
  </si>
  <si>
    <t>Ոսկեվազ</t>
  </si>
  <si>
    <t>Ոսկեհատ</t>
  </si>
  <si>
    <t>Նոր Երզնկա</t>
  </si>
  <si>
    <t>Նոր Եդեսիա</t>
  </si>
  <si>
    <t>Նոր Ամանոս</t>
  </si>
  <si>
    <t>Ղազարավան</t>
  </si>
  <si>
    <t>Կոշ</t>
  </si>
  <si>
    <t>Կարբի</t>
  </si>
  <si>
    <t>Լեռնարոտ</t>
  </si>
  <si>
    <t>Բյուրական</t>
  </si>
  <si>
    <t>Բազմաղբյուր</t>
  </si>
  <si>
    <t>Արտաշավան</t>
  </si>
  <si>
    <t>Արուճ/Դպրեվանք/</t>
  </si>
  <si>
    <t>Ավան /Վերին Սասունիկ/</t>
  </si>
  <si>
    <t>Անտառուտ</t>
  </si>
  <si>
    <t>Աղձք</t>
  </si>
  <si>
    <t>Աշտարակ</t>
  </si>
  <si>
    <t xml:space="preserve">Լեռնապար </t>
  </si>
  <si>
    <t>Ծիլքար</t>
  </si>
  <si>
    <t>Գեղարոտ</t>
  </si>
  <si>
    <t>Բերքառատ</t>
  </si>
  <si>
    <t xml:space="preserve">Գեղաձոր </t>
  </si>
  <si>
    <t xml:space="preserve">Հնաբերդ </t>
  </si>
  <si>
    <t>Գեղադիր</t>
  </si>
  <si>
    <t>Ծաղկահովիտ</t>
  </si>
  <si>
    <t>Մելիքգյուղ</t>
  </si>
  <si>
    <t>Արագած</t>
  </si>
  <si>
    <t>Եղիպատրուշ</t>
  </si>
  <si>
    <t>Շողակն</t>
  </si>
  <si>
    <t>Երնջատափ</t>
  </si>
  <si>
    <t>Ափնագյուղ</t>
  </si>
  <si>
    <t>Արայի</t>
  </si>
  <si>
    <t>Վարդենուտ</t>
  </si>
  <si>
    <t>Հարթավան</t>
  </si>
  <si>
    <t>Քուչակ</t>
  </si>
  <si>
    <t>Ծաղկաշեն</t>
  </si>
  <si>
    <t>Ջրամբար</t>
  </si>
  <si>
    <t>Ձորագլուխ</t>
  </si>
  <si>
    <t>Թթուջուր</t>
  </si>
  <si>
    <t>x</t>
  </si>
  <si>
    <t>Չքնաղ</t>
  </si>
  <si>
    <t>Վարդենիս</t>
  </si>
  <si>
    <t>Կայք</t>
  </si>
  <si>
    <t>Լուսագյուղ</t>
  </si>
  <si>
    <t>Նիգավան</t>
  </si>
  <si>
    <t>Ապարան</t>
  </si>
  <si>
    <t xml:space="preserve"> 4 -րդ եռամսյակ 2023թ.</t>
  </si>
  <si>
    <r>
      <t xml:space="preserve">ՏԵՂԵԿԱՏՎՈՒԹՅՈՒՆ
ՀՀ Արագածոտնի  մարզի  խոշորացված համայնքների ՏԻՄ-երի և համայնքապետարանների աշխատակազմերի կողմից </t>
    </r>
    <r>
      <rPr>
        <b/>
        <i/>
        <u/>
        <sz val="12"/>
        <color indexed="8"/>
        <rFont val="GHEA Grapalat"/>
        <family val="3"/>
      </rPr>
      <t>էլեկտրոնային</t>
    </r>
    <r>
      <rPr>
        <b/>
        <sz val="12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</si>
  <si>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_</t>
  </si>
  <si>
    <t>Հաշվետու  ժամանակահատված - 4-րդ եռամսյակ 2023թ.</t>
  </si>
  <si>
    <t>Բնակավայր Քարագլուխ</t>
  </si>
  <si>
    <t>Բնակավայր Վարդահովիտ</t>
  </si>
  <si>
    <t>Բնակավայր Սալլի</t>
  </si>
  <si>
    <t>Բնակավայր   Հորս</t>
  </si>
  <si>
    <t>Բնակավայր Հորբատեղ</t>
  </si>
  <si>
    <t>Բնակավայր Հերմոն</t>
  </si>
  <si>
    <t>Բնակավայր Թառաթումբ</t>
  </si>
  <si>
    <t>Բնակավայր 
Եղեգիս</t>
  </si>
  <si>
    <t xml:space="preserve">Բնակավայր Գողթանիկ
</t>
  </si>
  <si>
    <t>Բնակավայր 
Արտաբույնք</t>
  </si>
  <si>
    <t>Բնակավայր 
Աղնջաձոր</t>
  </si>
  <si>
    <t>Բնակավայր Շատին</t>
  </si>
  <si>
    <t>Համայնք 
Եղեգիս</t>
  </si>
  <si>
    <t>Բնակավայր Ռինդ</t>
  </si>
  <si>
    <t>Բնակավայր Չիվա</t>
  </si>
  <si>
    <t>Բնակավայր Խաչիկ</t>
  </si>
  <si>
    <t>Բնակավայր Ելփին</t>
  </si>
  <si>
    <t>Բնակավայր 
Գնիշիկ</t>
  </si>
  <si>
    <t xml:space="preserve">Բնակավայր Արփի
</t>
  </si>
  <si>
    <t>Բնակավայր 
Աղավնաձոր</t>
  </si>
  <si>
    <t>Բնակավայր 
Ագարակաձոր</t>
  </si>
  <si>
    <t>Բնակավայր Արենի</t>
  </si>
  <si>
    <t>Համայնք 
Արենի</t>
  </si>
  <si>
    <t>Բնակավայր 
Գնդեվազ</t>
  </si>
  <si>
    <t>Բնակավայր
Կեչուտ</t>
  </si>
  <si>
    <t>Բնակավայր Ջերմուկ</t>
  </si>
  <si>
    <t>Համայնք
Ջերմուկ</t>
  </si>
  <si>
    <t>Բնակավայր
Փոռ</t>
  </si>
  <si>
    <t>Բնակավայր 
Սերս</t>
  </si>
  <si>
    <t>Բնակավայր 
Սարավան</t>
  </si>
  <si>
    <t>Բնակավայր Նոր Ազնաբերդ</t>
  </si>
  <si>
    <t xml:space="preserve">Բնակավայր Մարտիրոս
</t>
  </si>
  <si>
    <t>Բնակավայր 
Հերհեր</t>
  </si>
  <si>
    <t>Բնակավայր
Կարմրաշեն</t>
  </si>
  <si>
    <t>Բնակավայր Խնձորուտ</t>
  </si>
  <si>
    <t>Բնակավայր 
Զեդեա</t>
  </si>
  <si>
    <t>Բնակավայր Զառիթափ</t>
  </si>
  <si>
    <t>Բնակավայր Գոմք</t>
  </si>
  <si>
    <t>Բնակավայր Բարձրունի</t>
  </si>
  <si>
    <t>Բնակավայր 
Արտավան</t>
  </si>
  <si>
    <t>Բնակավայր 
Արին</t>
  </si>
  <si>
    <t>Բնակավայր
Ազատեկ</t>
  </si>
  <si>
    <t>Բնակավայր Վայք</t>
  </si>
  <si>
    <t>Համայնք 
Վայք</t>
  </si>
  <si>
    <t>Բնակավայր 
Վերնաշեն</t>
  </si>
  <si>
    <t>Բնակավայր 
Մալիշկա</t>
  </si>
  <si>
    <t>Բնակավայր 
Գլաձոր</t>
  </si>
  <si>
    <t>Բնակավայր Գետափ</t>
  </si>
  <si>
    <t>Բնակավայր Եղեգնաձոր</t>
  </si>
  <si>
    <t>Համայնք 
Եղեգնաձոր</t>
  </si>
  <si>
    <t xml:space="preserve"> 2023 թվականի 4-րդ եռամսյակ</t>
  </si>
  <si>
    <r>
      <t xml:space="preserve">ՏԵՂԵԿԱՏՎՈՒԹՅՈՒՆ
ՀՀ Վայոց ձորի 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</si>
  <si>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Ծովասար</t>
  </si>
  <si>
    <t>Երանոս</t>
  </si>
  <si>
    <t>Գեղհովիտ</t>
  </si>
  <si>
    <t>Մադինա</t>
  </si>
  <si>
    <t>Վարդաձոր</t>
  </si>
  <si>
    <t>Վերին Գետաշեն</t>
  </si>
  <si>
    <t>Ներքին Գետաշեն</t>
  </si>
  <si>
    <t>Ծակքար</t>
  </si>
  <si>
    <t>Լիճք</t>
  </si>
  <si>
    <t>Վաղաշեն</t>
  </si>
  <si>
    <t>Աստղաձոր</t>
  </si>
  <si>
    <t>Զոլաքար</t>
  </si>
  <si>
    <t>Վարդենիկ</t>
  </si>
  <si>
    <t>Ծովինար</t>
  </si>
  <si>
    <t>Արծվանիստ</t>
  </si>
  <si>
    <t xml:space="preserve">Մարտունի </t>
  </si>
  <si>
    <t>Մարտունի համայնք</t>
  </si>
  <si>
    <t>Լանջաղբյուր</t>
  </si>
  <si>
    <t xml:space="preserve">Ծաղկաշեն </t>
  </si>
  <si>
    <t xml:space="preserve">Սարուխան </t>
  </si>
  <si>
    <t>Գանձակ</t>
  </si>
  <si>
    <t>Լճափ</t>
  </si>
  <si>
    <t>Ծովազարդ</t>
  </si>
  <si>
    <t>Հայրավանք</t>
  </si>
  <si>
    <t>Բերդկունք</t>
  </si>
  <si>
    <t>Կարմիրգյուղ</t>
  </si>
  <si>
    <t>Նորատուս</t>
  </si>
  <si>
    <t>556/62</t>
  </si>
  <si>
    <t>Գավառ</t>
  </si>
  <si>
    <t>Գավառ համայնք</t>
  </si>
  <si>
    <t>Ախպրաձոր</t>
  </si>
  <si>
    <t>Մաքենիս</t>
  </si>
  <si>
    <t>Լճավան</t>
  </si>
  <si>
    <t>Կարճաղբյուր</t>
  </si>
  <si>
    <t>Ծովակ</t>
  </si>
  <si>
    <t>Վանևան</t>
  </si>
  <si>
    <t>Տորֆավան</t>
  </si>
  <si>
    <t>Գեղաքար</t>
  </si>
  <si>
    <t>Լուսակունք</t>
  </si>
  <si>
    <t>Խաչաղբյուր</t>
  </si>
  <si>
    <t>Ներքին Շորժա</t>
  </si>
  <si>
    <t>անաս, հող</t>
  </si>
  <si>
    <t>Վերին Շորժա</t>
  </si>
  <si>
    <t>Այրք</t>
  </si>
  <si>
    <t>Գեղամաբակ</t>
  </si>
  <si>
    <t>Շատջրեք</t>
  </si>
  <si>
    <t>Շատվան</t>
  </si>
  <si>
    <t>Ջաղացաձոր</t>
  </si>
  <si>
    <t>Նորաբակ</t>
  </si>
  <si>
    <t>Կութ</t>
  </si>
  <si>
    <t>Ազատ</t>
  </si>
  <si>
    <t>Սոթք</t>
  </si>
  <si>
    <t>Տրետուք</t>
  </si>
  <si>
    <t>Կուտական</t>
  </si>
  <si>
    <t>Կախակն</t>
  </si>
  <si>
    <t>Արփունք</t>
  </si>
  <si>
    <t>Մ.Մասրիկ</t>
  </si>
  <si>
    <t>Փ.Մասրիկ</t>
  </si>
  <si>
    <t>Նորակերտ</t>
  </si>
  <si>
    <t>Գեղամասար</t>
  </si>
  <si>
    <t>Ավազան</t>
  </si>
  <si>
    <t>Արեգունի</t>
  </si>
  <si>
    <t>Դարանակ</t>
  </si>
  <si>
    <t>անաս45, հող 48</t>
  </si>
  <si>
    <t>Վարդենիս  համայնք</t>
  </si>
  <si>
    <t>Գեղամավան</t>
  </si>
  <si>
    <t>Վարսեր</t>
  </si>
  <si>
    <t xml:space="preserve">Սեմյոնովկա </t>
  </si>
  <si>
    <t xml:space="preserve">Նորաշեն </t>
  </si>
  <si>
    <t xml:space="preserve">Լճաշեն </t>
  </si>
  <si>
    <t>Դդմաշեն</t>
  </si>
  <si>
    <t>Ծովագյուղ</t>
  </si>
  <si>
    <t>Ծաղկունք</t>
  </si>
  <si>
    <t>Զովաբեր</t>
  </si>
  <si>
    <t>Չկալովկա</t>
  </si>
  <si>
    <t>Սևան</t>
  </si>
  <si>
    <t>Բնակավայրեր</t>
  </si>
  <si>
    <t xml:space="preserve"> Համայնք / Սևան</t>
  </si>
  <si>
    <t>Ծափաթաղ բնակավայր</t>
  </si>
  <si>
    <t>Արտանիշ բնակավայր</t>
  </si>
  <si>
    <t>Ջիլ բնակավայր</t>
  </si>
  <si>
    <t>Աղբերք բնակավայր</t>
  </si>
  <si>
    <t>Դրախտիկ բնակավայր</t>
  </si>
  <si>
    <t>Շողակաթ բնակավայր</t>
  </si>
  <si>
    <t xml:space="preserve">Անտառամեջ բնակավայր </t>
  </si>
  <si>
    <t xml:space="preserve">Ձորավանք բնակավայր </t>
  </si>
  <si>
    <t xml:space="preserve"> </t>
  </si>
  <si>
    <t>Կալավան բնակավայր</t>
  </si>
  <si>
    <t xml:space="preserve">Դպրաբակ բնակավայր </t>
  </si>
  <si>
    <t xml:space="preserve">Այգուտ բնակավայր </t>
  </si>
  <si>
    <t>Մարտունի բնակավայր</t>
  </si>
  <si>
    <t xml:space="preserve">Գետիկ բնակավայր </t>
  </si>
  <si>
    <t xml:space="preserve">Թթուջուր բնակավայր </t>
  </si>
  <si>
    <t xml:space="preserve">Վահան բնակավայր </t>
  </si>
  <si>
    <t>Ճամբարակ</t>
  </si>
  <si>
    <t>Ճամբարակ համայնք</t>
  </si>
  <si>
    <t>Հաշվետու  ամիս հոկտեմբեր, նոյեմբեր, դեկտեմբեր 2023թ.</t>
  </si>
  <si>
    <r>
      <t xml:space="preserve">ՏԵՂԵԿԱՏՎՈՒԹՅՈՒՆ
ՀՀ Գեղարքունիքի  մարզի խոշորացված համայնքների ՏԻՄ-երի և համայնքապետարանների աշխատակազմերի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</si>
  <si>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Թեղենիք</t>
  </si>
  <si>
    <t>Քարաշամբ</t>
  </si>
  <si>
    <t>Գետամեջ</t>
  </si>
  <si>
    <t>Մրգաշեն</t>
  </si>
  <si>
    <t>Նոր Արտամետ</t>
  </si>
  <si>
    <t>Քանաքեռավան</t>
  </si>
  <si>
    <t>Նոր Գեղի</t>
  </si>
  <si>
    <t>Արգել</t>
  </si>
  <si>
    <t>Նոր Հաճըն</t>
  </si>
  <si>
    <t>18 ավագանու որոշում, 689 համայնքի ղեկավարի որոշում</t>
  </si>
  <si>
    <t>Հացավան</t>
  </si>
  <si>
    <t>Ողջաբերդ</t>
  </si>
  <si>
    <t>Գեղարդ</t>
  </si>
  <si>
    <t>Գողթ</t>
  </si>
  <si>
    <t>Գառնի</t>
  </si>
  <si>
    <t>համայնքի ղեկավարի 273 հատ որոշում համայնքի, ավագանու 47 հատ որոշում</t>
  </si>
  <si>
    <t>Գառնի համայնք</t>
  </si>
  <si>
    <t>Վերին Պտղնի գյուղ</t>
  </si>
  <si>
    <t>Պտղնի գյուղ</t>
  </si>
  <si>
    <t>Մայակովսկի գյուղ</t>
  </si>
  <si>
    <t>Կամարիս գյուղ</t>
  </si>
  <si>
    <t>Կաթնաղբյուր գյուղ</t>
  </si>
  <si>
    <t>Գետարգել գյուղ</t>
  </si>
  <si>
    <t>Գեղաշեն գյուղ</t>
  </si>
  <si>
    <t>Բալահովիտ գյուղ</t>
  </si>
  <si>
    <t>Արամուս գյուղ</t>
  </si>
  <si>
    <t>Առինջ գյուղ</t>
  </si>
  <si>
    <t>Աբովյան քաղաք</t>
  </si>
  <si>
    <t xml:space="preserve">Աբովյան համայնք </t>
  </si>
  <si>
    <t>Քաղսի</t>
  </si>
  <si>
    <t>Սոլակ</t>
  </si>
  <si>
    <t>Լեռնանիստ</t>
  </si>
  <si>
    <t>Հրազդան</t>
  </si>
  <si>
    <t>Ջրվեժ</t>
  </si>
  <si>
    <t>Զովք</t>
  </si>
  <si>
    <t>Ձորաղբյուր</t>
  </si>
  <si>
    <t>Քասախ</t>
  </si>
  <si>
    <t>Պռոշյան</t>
  </si>
  <si>
    <t>Զորավան</t>
  </si>
  <si>
    <t>Արագյուղ</t>
  </si>
  <si>
    <t>Բուժական</t>
  </si>
  <si>
    <t>Զովունի</t>
  </si>
  <si>
    <t>Եղվարդ</t>
  </si>
  <si>
    <t>ԵՂՎԱՐԴ ՀԱՄԱՅՆՔ</t>
  </si>
  <si>
    <t>Հանքավան</t>
  </si>
  <si>
    <t>Արտավազ</t>
  </si>
  <si>
    <t>Մարմարիկ</t>
  </si>
  <si>
    <t>Աղավնաձոր</t>
  </si>
  <si>
    <t>Մեղրաձոր</t>
  </si>
  <si>
    <t>Ծաղկաձոր</t>
  </si>
  <si>
    <t>Ջրաբեր</t>
  </si>
  <si>
    <t>Նուռնուս</t>
  </si>
  <si>
    <t>Բյուրեղավան</t>
  </si>
  <si>
    <t xml:space="preserve">
Բյուրեղավան համայնք</t>
  </si>
  <si>
    <t xml:space="preserve"> Բնակավայր Սևաբերդ</t>
  </si>
  <si>
    <t>Բնակավայր Զառ</t>
  </si>
  <si>
    <t>Բնակավայր Զովաշեն</t>
  </si>
  <si>
    <t>Բնակավայր Հատիս</t>
  </si>
  <si>
    <t xml:space="preserve"> Բնակավայր Կապուտան</t>
  </si>
  <si>
    <t>Բնակավայր Կոտայք</t>
  </si>
  <si>
    <t>Բնակավայր Նոր գյուղ</t>
  </si>
  <si>
    <t xml:space="preserve">Բնակավայր Ակունք </t>
  </si>
  <si>
    <t>Բջնի</t>
  </si>
  <si>
    <t>Ալափարս</t>
  </si>
  <si>
    <t>Արզական</t>
  </si>
  <si>
    <t>Ֆանտան</t>
  </si>
  <si>
    <t>Կարենիս</t>
  </si>
  <si>
    <t>13/463</t>
  </si>
  <si>
    <t>Չարենցավան</t>
  </si>
  <si>
    <t>Չարենցավան համայնք</t>
  </si>
  <si>
    <t>Հաշվետու  ամիս -հոկտեմբեր, նոյեմբեր, դեկտեմբեր 2023թ. 4-րդ եռամսյակ</t>
  </si>
  <si>
    <r>
      <t xml:space="preserve">ՏԵՂԵԿԱՏՎՈՒԹՅՈՒՆ
ՀՀ Կոտայքի մարզի խոշորացված համայնքների ՏԻՄ-երի և համայնքապետարանների աշխատակազմերի կողմից </t>
    </r>
    <r>
      <rPr>
        <b/>
        <i/>
        <u/>
        <sz val="11"/>
        <color indexed="8"/>
        <rFont val="GHEA Grapalat"/>
        <family val="3"/>
      </rPr>
      <t>էլեկտրոնային</t>
    </r>
    <r>
      <rPr>
        <b/>
        <sz val="11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</si>
  <si>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Քարուտ</t>
  </si>
  <si>
    <t>Քաջարանց</t>
  </si>
  <si>
    <t>Վերին Գիրաթաղ</t>
  </si>
  <si>
    <t>Փուխրուտ</t>
  </si>
  <si>
    <t>Վերին Գեղավանք</t>
  </si>
  <si>
    <t xml:space="preserve">Ոչեթի </t>
  </si>
  <si>
    <t>Նոր Աստղաբերդ</t>
  </si>
  <si>
    <t>Ներքին Գիրաթաղ</t>
  </si>
  <si>
    <t>Ձագիկավան</t>
  </si>
  <si>
    <t>Կիցք</t>
  </si>
  <si>
    <t>Կարդ</t>
  </si>
  <si>
    <t>Կավճուտ</t>
  </si>
  <si>
    <t>Լեռնաձոր</t>
  </si>
  <si>
    <t>Գետիշեն</t>
  </si>
  <si>
    <t>Գեղի</t>
  </si>
  <si>
    <t>Գեղավանք</t>
  </si>
  <si>
    <t>Բաբիկավան</t>
  </si>
  <si>
    <t>Աջաբաջ</t>
  </si>
  <si>
    <t>Անդոկավան</t>
  </si>
  <si>
    <t>Քաջարան</t>
  </si>
  <si>
    <t>ՔԱՋԱՐԱՆ</t>
  </si>
  <si>
    <t>Քարաշեն</t>
  </si>
  <si>
    <t>Վաղատուր</t>
  </si>
  <si>
    <t>Կոռնիձոր</t>
  </si>
  <si>
    <t>Խոզնավար</t>
  </si>
  <si>
    <t>Խնածախ</t>
  </si>
  <si>
    <t>Արավուս</t>
  </si>
  <si>
    <t>Տեղ</t>
  </si>
  <si>
    <t>ՏԵՂ</t>
  </si>
  <si>
    <t>Քաշունի</t>
  </si>
  <si>
    <t>Տանձատափ</t>
  </si>
  <si>
    <t>Տաթև</t>
  </si>
  <si>
    <t>Սվարանց</t>
  </si>
  <si>
    <t>Շինուհայր</t>
  </si>
  <si>
    <t>Հարժիս</t>
  </si>
  <si>
    <t>Հալիձոր</t>
  </si>
  <si>
    <t>Խոտ</t>
  </si>
  <si>
    <t>ՏԱԹԵՎ</t>
  </si>
  <si>
    <t>Ույծ</t>
  </si>
  <si>
    <t>Ցղունի</t>
  </si>
  <si>
    <t>Տորունիք</t>
  </si>
  <si>
    <t>Տոլորս</t>
  </si>
  <si>
    <t>Վաղատին</t>
  </si>
  <si>
    <t>Սառնակունք</t>
  </si>
  <si>
    <t>Սալվարդ</t>
  </si>
  <si>
    <t>Որոտնավան</t>
  </si>
  <si>
    <t>Շենաթաղ</t>
  </si>
  <si>
    <t>Շաքի</t>
  </si>
  <si>
    <t>Շամբ</t>
  </si>
  <si>
    <t>Շաղատ</t>
  </si>
  <si>
    <t>Նորավան</t>
  </si>
  <si>
    <t>Նժդեհ</t>
  </si>
  <si>
    <t>Մուցք</t>
  </si>
  <si>
    <t>Ծղուկ</t>
  </si>
  <si>
    <t>Լոր</t>
  </si>
  <si>
    <t>Լծեն</t>
  </si>
  <si>
    <t>Իշխանասար</t>
  </si>
  <si>
    <t>Թասիկ</t>
  </si>
  <si>
    <t>Թանահատ</t>
  </si>
  <si>
    <t>Դարբաս</t>
  </si>
  <si>
    <t>Դաստակերտ</t>
  </si>
  <si>
    <t>Գորայք</t>
  </si>
  <si>
    <t>Գետաթաղ</t>
  </si>
  <si>
    <t>Բռնակոթ</t>
  </si>
  <si>
    <t>Բնունիս</t>
  </si>
  <si>
    <t>Բալաք</t>
  </si>
  <si>
    <t>Արևիս</t>
  </si>
  <si>
    <t>Աշոտավան</t>
  </si>
  <si>
    <t>Անգեղակոթ</t>
  </si>
  <si>
    <t>Աղիտու</t>
  </si>
  <si>
    <t>Ախլաթյան</t>
  </si>
  <si>
    <t>Սիսիան</t>
  </si>
  <si>
    <t>ՍԻՍԻԱՆ</t>
  </si>
  <si>
    <t>Տաշտուն</t>
  </si>
  <si>
    <t>Վարդանիձոր</t>
  </si>
  <si>
    <t>Վահրավար</t>
  </si>
  <si>
    <t>Շվանիձոր</t>
  </si>
  <si>
    <t>Նռնաձոր</t>
  </si>
  <si>
    <t>Կուրիս</t>
  </si>
  <si>
    <t>Կարճևան</t>
  </si>
  <si>
    <t>Լեհվազ</t>
  </si>
  <si>
    <t>Թխկուտ</t>
  </si>
  <si>
    <t>Գուդեմնիս</t>
  </si>
  <si>
    <t>Ալվանք</t>
  </si>
  <si>
    <t>Մեղրի</t>
  </si>
  <si>
    <t>ՄԵՂՐԻ</t>
  </si>
  <si>
    <t xml:space="preserve">Ըրկենաց </t>
  </si>
  <si>
    <t xml:space="preserve">Օխտար </t>
  </si>
  <si>
    <r>
      <rPr>
        <sz val="10"/>
        <color indexed="9"/>
        <rFont val="GHEA Grapalat"/>
        <family val="3"/>
      </rPr>
      <t>ւ</t>
    </r>
    <r>
      <rPr>
        <sz val="10"/>
        <color indexed="8"/>
        <rFont val="GHEA Grapalat"/>
        <family val="3"/>
      </rPr>
      <t>Ուժանիս</t>
    </r>
  </si>
  <si>
    <t xml:space="preserve">Տավրուս </t>
  </si>
  <si>
    <t xml:space="preserve">Տանձավեր </t>
  </si>
  <si>
    <t>Վերին Խոտանան</t>
  </si>
  <si>
    <t xml:space="preserve">Վարդավանք </t>
  </si>
  <si>
    <t xml:space="preserve">Վանեք </t>
  </si>
  <si>
    <t xml:space="preserve">Սևաքար </t>
  </si>
  <si>
    <t xml:space="preserve">Սրաշեն </t>
  </si>
  <si>
    <t xml:space="preserve">Սյունիք </t>
  </si>
  <si>
    <t xml:space="preserve">Սզնակ </t>
  </si>
  <si>
    <t xml:space="preserve">Չափնի </t>
  </si>
  <si>
    <t xml:space="preserve">Շրվենանց </t>
  </si>
  <si>
    <t xml:space="preserve">Շիշկերտ </t>
  </si>
  <si>
    <t xml:space="preserve">Շիկահող </t>
  </si>
  <si>
    <t xml:space="preserve">Նորաշենիկ </t>
  </si>
  <si>
    <t>Ներքին Հանդ</t>
  </si>
  <si>
    <t xml:space="preserve">Ներքին Խոտանան </t>
  </si>
  <si>
    <t xml:space="preserve">Ճակատեն </t>
  </si>
  <si>
    <t xml:space="preserve">Ձորաստան </t>
  </si>
  <si>
    <t xml:space="preserve">Կաղնուտ </t>
  </si>
  <si>
    <t xml:space="preserve">Ծավ </t>
  </si>
  <si>
    <t xml:space="preserve">Խորձոր </t>
  </si>
  <si>
    <t xml:space="preserve">Խդրանց </t>
  </si>
  <si>
    <t xml:space="preserve">Եղվարդ </t>
  </si>
  <si>
    <t xml:space="preserve">Եղեգ </t>
  </si>
  <si>
    <t xml:space="preserve">Դիցմայրի </t>
  </si>
  <si>
    <t xml:space="preserve">Դավիթ Բեկ </t>
  </si>
  <si>
    <t xml:space="preserve">Գոմարան </t>
  </si>
  <si>
    <t xml:space="preserve">Գեղանուշ </t>
  </si>
  <si>
    <t xml:space="preserve">Բարգուշատ </t>
  </si>
  <si>
    <t xml:space="preserve">Արծվանիկ </t>
  </si>
  <si>
    <t>Առաջաձոր</t>
  </si>
  <si>
    <t xml:space="preserve">Անտառաշատ </t>
  </si>
  <si>
    <t xml:space="preserve">Աճանան </t>
  </si>
  <si>
    <t xml:space="preserve">Աղվանի </t>
  </si>
  <si>
    <t xml:space="preserve">Ագարակ </t>
  </si>
  <si>
    <t>Կապան քաղաք</t>
  </si>
  <si>
    <t>ԿԱՊԱՆ</t>
  </si>
  <si>
    <t>Ն.խնձորեսկ</t>
  </si>
  <si>
    <t>Խնձորեսկ</t>
  </si>
  <si>
    <t>Բարձրավան</t>
  </si>
  <si>
    <t xml:space="preserve">Շուռնուխ </t>
  </si>
  <si>
    <t xml:space="preserve">Վանանդ </t>
  </si>
  <si>
    <t>Որոտան</t>
  </si>
  <si>
    <t>Քարահունջ</t>
  </si>
  <si>
    <t xml:space="preserve">Ձորակ </t>
  </si>
  <si>
    <t>Վերիշեն</t>
  </si>
  <si>
    <t>Աղբուլաղ</t>
  </si>
  <si>
    <t>Ակներ</t>
  </si>
  <si>
    <t>Գորիս քաղաք</t>
  </si>
  <si>
    <t>ԳՈՐԻՍ</t>
  </si>
  <si>
    <t>Հաշվետու  եռամսյակ՝ հոկտեմբեր-դեկտեմբեր 2023թ.</t>
  </si>
  <si>
    <r>
      <t xml:space="preserve">ՏԵՂԵԿԱՏՎՈՒԹՅՈՒՆ
ՀՀ  Սյունիքի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</si>
  <si>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Ընդամենը՝</t>
  </si>
  <si>
    <t>Արևադաշտ</t>
  </si>
  <si>
    <t>Հուշակերտ</t>
  </si>
  <si>
    <t>Արտամետ</t>
  </si>
  <si>
    <t>Տալվորիկ</t>
  </si>
  <si>
    <t>Բագարան</t>
  </si>
  <si>
    <t>Կողբավան</t>
  </si>
  <si>
    <t>Վանանդ</t>
  </si>
  <si>
    <t>Արգինա</t>
  </si>
  <si>
    <t>Քարակերտ</t>
  </si>
  <si>
    <t>Լեռնագոգ</t>
  </si>
  <si>
    <t>Երվանդաշատ</t>
  </si>
  <si>
    <t>Շենիկ</t>
  </si>
  <si>
    <t>Դալարիկ</t>
  </si>
  <si>
    <t>Բաղրամյան (Բաղր.)</t>
  </si>
  <si>
    <t>Գեղակերտ</t>
  </si>
  <si>
    <t>Մոնթեավան</t>
  </si>
  <si>
    <t>Մրգաստան</t>
  </si>
  <si>
    <t>Հովտամեջ</t>
  </si>
  <si>
    <t>Հայթաղ</t>
  </si>
  <si>
    <t>Ծիածան</t>
  </si>
  <si>
    <t>Ծաղկալանջ</t>
  </si>
  <si>
    <t>Լեռնամերձ</t>
  </si>
  <si>
    <t>Դողս</t>
  </si>
  <si>
    <t>Դաշտ</t>
  </si>
  <si>
    <t>Արշալույս</t>
  </si>
  <si>
    <t>Այգեշատ (էջմ.)</t>
  </si>
  <si>
    <t>Ամբերդ</t>
  </si>
  <si>
    <t>Աղավնատուն</t>
  </si>
  <si>
    <t>Խոյ</t>
  </si>
  <si>
    <t>Ջրարբի</t>
  </si>
  <si>
    <t>Մեծամոր</t>
  </si>
  <si>
    <t>Հայկաշեն</t>
  </si>
  <si>
    <t>Խորոնք</t>
  </si>
  <si>
    <t>Գրիբոյեդով</t>
  </si>
  <si>
    <t>Գայ</t>
  </si>
  <si>
    <t>Արտիմետ</t>
  </si>
  <si>
    <t>Արաքս (էջմ.)</t>
  </si>
  <si>
    <t>Առատաշեն</t>
  </si>
  <si>
    <t>Ապագա</t>
  </si>
  <si>
    <t>Ակնաշեն</t>
  </si>
  <si>
    <t>Արաքս</t>
  </si>
  <si>
    <t>Պտղունք</t>
  </si>
  <si>
    <t>Մուսալեռ</t>
  </si>
  <si>
    <t>Մերձավան</t>
  </si>
  <si>
    <t>Բաղրամյան(էջմ.)</t>
  </si>
  <si>
    <t>Արևաշատ</t>
  </si>
  <si>
    <t>Այգեկ</t>
  </si>
  <si>
    <t>Թաիրով</t>
  </si>
  <si>
    <t>Փարաքար</t>
  </si>
  <si>
    <t>Տարոնիկ</t>
  </si>
  <si>
    <t>Ակնալիճ</t>
  </si>
  <si>
    <t>Փշատավան</t>
  </si>
  <si>
    <t>Տանձուտ</t>
  </si>
  <si>
    <t>Վարդանաշեն</t>
  </si>
  <si>
    <t>Ջանֆիդա</t>
  </si>
  <si>
    <t>Նորապատ</t>
  </si>
  <si>
    <t>Նոր Կեսարիա</t>
  </si>
  <si>
    <t>Նոր Արտագերս</t>
  </si>
  <si>
    <t>Նոր Արմավիր</t>
  </si>
  <si>
    <t>Նալբանդյան</t>
  </si>
  <si>
    <t>Մրգաշատ</t>
  </si>
  <si>
    <t>Մարգարա</t>
  </si>
  <si>
    <t>Զարթոնք</t>
  </si>
  <si>
    <t>Երասխահուն</t>
  </si>
  <si>
    <t>Գետաշեն</t>
  </si>
  <si>
    <t>Բերքաշատ</t>
  </si>
  <si>
    <t>Բամբակաշատ</t>
  </si>
  <si>
    <t>Արտաշար</t>
  </si>
  <si>
    <t>Արազափ</t>
  </si>
  <si>
    <t>Այգեշատ (Արմ.)</t>
  </si>
  <si>
    <t xml:space="preserve">Ալաշկերտ </t>
  </si>
  <si>
    <t>ք.Մեծամոր</t>
  </si>
  <si>
    <t>300 և ավել</t>
  </si>
  <si>
    <t>3000 և ավել</t>
  </si>
  <si>
    <t>ք.Վաղարշապատ</t>
  </si>
  <si>
    <r>
      <t xml:space="preserve"> </t>
    </r>
    <r>
      <rPr>
        <b/>
        <sz val="10"/>
        <rFont val="GHEA Grapalat"/>
        <family val="3"/>
      </rPr>
      <t>562</t>
    </r>
    <r>
      <rPr>
        <sz val="10"/>
        <rFont val="GHEA Grapalat"/>
        <family val="3"/>
      </rPr>
      <t xml:space="preserve"> համ ղեկ, </t>
    </r>
    <r>
      <rPr>
        <b/>
        <sz val="10"/>
        <rFont val="GHEA Grapalat"/>
        <family val="3"/>
      </rPr>
      <t>34</t>
    </r>
    <r>
      <rPr>
        <sz val="10"/>
        <rFont val="GHEA Grapalat"/>
        <family val="3"/>
      </rPr>
      <t xml:space="preserve"> ավագանու </t>
    </r>
  </si>
  <si>
    <t>3300 և ավել</t>
  </si>
  <si>
    <t>Վաղարշապատ</t>
  </si>
  <si>
    <t>Մյասնիկյան</t>
  </si>
  <si>
    <t xml:space="preserve">Այգեվան </t>
  </si>
  <si>
    <t>Սարդարապատ</t>
  </si>
  <si>
    <t>Խանջյան</t>
  </si>
  <si>
    <t>Լուկաշին</t>
  </si>
  <si>
    <t>Լենուղի</t>
  </si>
  <si>
    <t>Արաքս (Արմ.)</t>
  </si>
  <si>
    <t>ք.Արմավիր</t>
  </si>
  <si>
    <t>Հաշվետու  ժամանակահատված չորրորդ եռամսյակ 2023թ.</t>
  </si>
  <si>
    <r>
      <t xml:space="preserve">ՏԵՂԵԿԱՏՎՈՒԹՅՈՒՆ
ՀՀ Արմավիրի մարզի խոշորացված համայնքների ՏԻՄ-երի և համայնքապետարանների աշխատակազմերի կողմից </t>
    </r>
    <r>
      <rPr>
        <b/>
        <i/>
        <u/>
        <sz val="10"/>
        <rFont val="GHEA Grapalat"/>
        <family val="3"/>
      </rPr>
      <t>էլեկտրոնային</t>
    </r>
    <r>
      <rPr>
        <b/>
        <sz val="10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</si>
  <si>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 xml:space="preserve">Ընդամենը՝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</si>
</sst>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GHEA Grapalat"/>
      <family val="3"/>
    </font>
    <font>
      <b/>
      <sz val="10"/>
      <color rgb="FFFF0000"/>
      <name val="GHEA Grapalat"/>
      <family val="3"/>
    </font>
    <font>
      <sz val="10"/>
      <color rgb="FFFF0000"/>
      <name val="GHEA Grapalat"/>
      <family val="3"/>
    </font>
    <font>
      <sz val="11"/>
      <color indexed="8"/>
      <name val="Calibri"/>
      <family val="2"/>
      <charset val="204"/>
    </font>
    <font>
      <b/>
      <sz val="12"/>
      <name val="GHEA Grapalat"/>
      <family val="3"/>
    </font>
    <font>
      <b/>
      <i/>
      <u/>
      <sz val="12"/>
      <name val="GHEA Grapalat"/>
      <family val="3"/>
    </font>
    <font>
      <sz val="11"/>
      <color rgb="FF000000"/>
      <name val="Calibri"/>
      <family val="2"/>
    </font>
    <font>
      <b/>
      <sz val="10"/>
      <color theme="1"/>
      <name val="GHEA Grapalat"/>
      <family val="3"/>
    </font>
    <font>
      <b/>
      <i/>
      <u/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b/>
      <i/>
      <u/>
      <sz val="10"/>
      <name val="GHEA Grapalat"/>
      <family val="3"/>
    </font>
    <font>
      <sz val="11"/>
      <name val="GHEA Grapalat"/>
      <family val="3"/>
    </font>
    <font>
      <sz val="10"/>
      <color rgb="FF000000"/>
      <name val="GHEA Grapalat"/>
      <family val="3"/>
    </font>
    <font>
      <sz val="8"/>
      <name val="GHEA Grapalat"/>
      <family val="3"/>
    </font>
    <font>
      <b/>
      <sz val="14"/>
      <name val="GHEA Grapalat"/>
      <family val="3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name val="Calibri"/>
      <family val="2"/>
      <charset val="204"/>
    </font>
    <font>
      <sz val="14"/>
      <name val="GHEA Grapalat"/>
      <family val="3"/>
    </font>
    <font>
      <sz val="11"/>
      <color theme="1"/>
      <name val="Calibri"/>
      <charset val="134"/>
      <scheme val="minor"/>
    </font>
    <font>
      <b/>
      <sz val="10"/>
      <color theme="1" tint="0.14999847407452621"/>
      <name val="GHEA Grapalat"/>
      <family val="3"/>
    </font>
    <font>
      <sz val="10"/>
      <color indexed="8"/>
      <name val="GHEA Grapalat"/>
      <family val="3"/>
    </font>
    <font>
      <sz val="10"/>
      <color theme="1" tint="0.14999847407452621"/>
      <name val="GHEA Grapalat"/>
      <family val="3"/>
    </font>
    <font>
      <sz val="11"/>
      <color theme="1"/>
      <name val="GHEA Grapalat"/>
      <family val="3"/>
    </font>
    <font>
      <sz val="11"/>
      <name val="Calibri"/>
      <family val="2"/>
      <charset val="1"/>
      <scheme val="minor"/>
    </font>
    <font>
      <sz val="11"/>
      <color rgb="FF000000"/>
      <name val="Arial LatArm"/>
      <family val="2"/>
    </font>
    <font>
      <sz val="12"/>
      <color theme="1"/>
      <name val="GHEA Grapalat"/>
      <family val="3"/>
    </font>
    <font>
      <b/>
      <sz val="11"/>
      <color theme="1"/>
      <name val="Calibri"/>
      <family val="2"/>
      <charset val="1"/>
      <scheme val="minor"/>
    </font>
    <font>
      <sz val="14"/>
      <color rgb="FFFF0000"/>
      <name val="GHEA Grapalat"/>
      <family val="3"/>
    </font>
    <font>
      <b/>
      <sz val="14"/>
      <color rgb="FFFF0000"/>
      <name val="GHEA Grapalat"/>
      <family val="3"/>
    </font>
    <font>
      <b/>
      <i/>
      <sz val="14"/>
      <color rgb="FFFF0000"/>
      <name val="GHEA Grapalat"/>
      <family val="3"/>
    </font>
    <font>
      <b/>
      <i/>
      <u/>
      <sz val="10"/>
      <color theme="1"/>
      <name val="GHEA Grapalat"/>
      <family val="3"/>
    </font>
    <font>
      <sz val="11"/>
      <color theme="1"/>
      <name val="Sylfaen"/>
      <family val="1"/>
    </font>
    <font>
      <b/>
      <sz val="12"/>
      <color theme="1"/>
      <name val="GHEA Grapalat"/>
      <family val="3"/>
    </font>
    <font>
      <b/>
      <i/>
      <u/>
      <sz val="12"/>
      <color indexed="8"/>
      <name val="GHEA Grapalat"/>
      <family val="3"/>
    </font>
    <font>
      <b/>
      <sz val="12"/>
      <color indexed="8"/>
      <name val="GHEA Grapalat"/>
      <family val="3"/>
    </font>
    <font>
      <b/>
      <sz val="8"/>
      <name val="GHEA Grapalat"/>
      <family val="3"/>
    </font>
    <font>
      <b/>
      <i/>
      <sz val="11"/>
      <color theme="1"/>
      <name val="GHEA Grapalat"/>
      <family val="3"/>
    </font>
    <font>
      <b/>
      <i/>
      <u/>
      <sz val="11"/>
      <color indexed="8"/>
      <name val="GHEA Grapalat"/>
      <family val="3"/>
    </font>
    <font>
      <b/>
      <sz val="11"/>
      <color indexed="8"/>
      <name val="GHEA Grapalat"/>
      <family val="3"/>
    </font>
    <font>
      <i/>
      <sz val="10"/>
      <color theme="1"/>
      <name val="GHEA Grapalat"/>
      <family val="3"/>
    </font>
    <font>
      <i/>
      <sz val="10"/>
      <color indexed="8"/>
      <name val="GHEA Grapalat"/>
      <family val="3"/>
    </font>
    <font>
      <i/>
      <sz val="10"/>
      <name val="GHEA Grapalat"/>
      <family val="3"/>
    </font>
    <font>
      <i/>
      <sz val="10"/>
      <color rgb="FF000000"/>
      <name val="GHEA Grapalat"/>
      <family val="3"/>
    </font>
    <font>
      <sz val="10"/>
      <color indexed="9"/>
      <name val="GHEA Grapalat"/>
      <family val="3"/>
    </font>
    <font>
      <sz val="9"/>
      <color theme="1"/>
      <name val="GHEA Grapalat"/>
      <family val="3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0">
    <xf numFmtId="0" fontId="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8" fillId="0" borderId="0"/>
    <xf numFmtId="0" fontId="7" fillId="0" borderId="0"/>
    <xf numFmtId="0" fontId="17" fillId="0" borderId="0"/>
    <xf numFmtId="0" fontId="6" fillId="0" borderId="0"/>
    <xf numFmtId="0" fontId="13" fillId="0" borderId="0"/>
    <xf numFmtId="0" fontId="5" fillId="0" borderId="0"/>
    <xf numFmtId="0" fontId="4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8" fillId="5" borderId="0" applyNumberFormat="0" applyBorder="0" applyAlignment="0" applyProtection="0"/>
    <xf numFmtId="0" fontId="39" fillId="8" borderId="25" applyNumberFormat="0" applyAlignment="0" applyProtection="0"/>
    <xf numFmtId="0" fontId="35" fillId="9" borderId="28" applyNumberFormat="0" applyAlignment="0" applyProtection="0"/>
    <xf numFmtId="0" fontId="36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3" fillId="0" borderId="32" applyNumberFormat="0" applyFill="0" applyAlignment="0" applyProtection="0"/>
    <xf numFmtId="0" fontId="43" fillId="0" borderId="0" applyNumberFormat="0" applyFill="0" applyBorder="0" applyAlignment="0" applyProtection="0"/>
    <xf numFmtId="0" fontId="44" fillId="7" borderId="25" applyNumberFormat="0" applyAlignment="0" applyProtection="0"/>
    <xf numFmtId="0" fontId="45" fillId="0" borderId="27" applyNumberFormat="0" applyFill="0" applyAlignment="0" applyProtection="0"/>
    <xf numFmtId="0" fontId="46" fillId="6" borderId="0" applyNumberFormat="0" applyBorder="0" applyAlignment="0" applyProtection="0"/>
    <xf numFmtId="0" fontId="17" fillId="10" borderId="29" applyNumberFormat="0" applyFont="0" applyAlignment="0" applyProtection="0"/>
    <xf numFmtId="0" fontId="47" fillId="8" borderId="26" applyNumberFormat="0" applyAlignment="0" applyProtection="0"/>
    <xf numFmtId="0" fontId="4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7" fillId="0" borderId="0" applyNumberForma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>
      <alignment vertical="center"/>
    </xf>
    <xf numFmtId="0" fontId="13" fillId="0" borderId="0"/>
    <xf numFmtId="0" fontId="49" fillId="0" borderId="0">
      <alignment vertical="center"/>
    </xf>
    <xf numFmtId="0" fontId="2" fillId="0" borderId="0"/>
    <xf numFmtId="0" fontId="2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49" fillId="0" borderId="0">
      <alignment vertical="center"/>
    </xf>
    <xf numFmtId="0" fontId="13" fillId="0" borderId="0"/>
    <xf numFmtId="0" fontId="1" fillId="0" borderId="0"/>
    <xf numFmtId="0" fontId="1" fillId="0" borderId="0"/>
  </cellStyleXfs>
  <cellXfs count="546">
    <xf numFmtId="0" fontId="0" fillId="0" borderId="0" xfId="0"/>
    <xf numFmtId="0" fontId="9" fillId="0" borderId="0" xfId="0" applyFont="1"/>
    <xf numFmtId="0" fontId="16" fillId="0" borderId="0" xfId="0" applyFont="1"/>
    <xf numFmtId="0" fontId="9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textRotation="90" wrapText="1"/>
    </xf>
    <xf numFmtId="0" fontId="27" fillId="0" borderId="1" xfId="0" applyFont="1" applyBorder="1" applyAlignment="1">
      <alignment horizontal="center" vertical="center" textRotation="90"/>
    </xf>
    <xf numFmtId="0" fontId="16" fillId="0" borderId="24" xfId="0" applyFont="1" applyBorder="1"/>
    <xf numFmtId="0" fontId="0" fillId="2" borderId="0" xfId="0" applyFill="1"/>
    <xf numFmtId="0" fontId="9" fillId="0" borderId="1" xfId="0" applyFont="1" applyBorder="1" applyAlignment="1">
      <alignment horizontal="left" textRotation="90" wrapText="1"/>
    </xf>
    <xf numFmtId="0" fontId="14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21" xfId="0" applyFont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2" borderId="9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left" wrapText="1"/>
    </xf>
    <xf numFmtId="0" fontId="26" fillId="2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0" fillId="0" borderId="0" xfId="0"/>
    <xf numFmtId="0" fontId="25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textRotation="90" wrapText="1"/>
    </xf>
    <xf numFmtId="0" fontId="25" fillId="0" borderId="1" xfId="0" applyFont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/>
    </xf>
    <xf numFmtId="0" fontId="9" fillId="0" borderId="0" xfId="73" applyFont="1"/>
    <xf numFmtId="0" fontId="15" fillId="2" borderId="1" xfId="73" applyFont="1" applyFill="1" applyBorder="1" applyAlignment="1">
      <alignment horizontal="center" vertical="center" wrapText="1"/>
    </xf>
    <xf numFmtId="0" fontId="23" fillId="2" borderId="1" xfId="73" applyFont="1" applyFill="1" applyBorder="1" applyAlignment="1">
      <alignment horizontal="center" vertical="center"/>
    </xf>
    <xf numFmtId="0" fontId="53" fillId="2" borderId="1" xfId="73" applyFont="1" applyFill="1" applyBorder="1" applyAlignment="1">
      <alignment horizontal="center" vertical="center"/>
    </xf>
    <xf numFmtId="0" fontId="52" fillId="2" borderId="1" xfId="73" applyFont="1" applyFill="1" applyBorder="1" applyAlignment="1">
      <alignment horizontal="center" vertical="center" wrapText="1"/>
    </xf>
    <xf numFmtId="0" fontId="52" fillId="2" borderId="1" xfId="73" applyFont="1" applyFill="1" applyBorder="1" applyAlignment="1">
      <alignment horizontal="center" vertical="center"/>
    </xf>
    <xf numFmtId="0" fontId="54" fillId="2" borderId="1" xfId="73" applyFont="1" applyFill="1" applyBorder="1" applyAlignment="1">
      <alignment horizontal="center" vertical="center"/>
    </xf>
    <xf numFmtId="0" fontId="23" fillId="2" borderId="1" xfId="73" applyFont="1" applyFill="1" applyBorder="1" applyAlignment="1">
      <alignment horizontal="center" textRotation="90" wrapText="1"/>
    </xf>
    <xf numFmtId="0" fontId="23" fillId="2" borderId="1" xfId="73" applyFont="1" applyFill="1" applyBorder="1" applyAlignment="1">
      <alignment horizontal="center" vertical="center" textRotation="90"/>
    </xf>
    <xf numFmtId="0" fontId="1" fillId="0" borderId="1" xfId="73" applyBorder="1" applyAlignment="1">
      <alignment horizontal="center" vertical="center"/>
    </xf>
    <xf numFmtId="0" fontId="55" fillId="0" borderId="1" xfId="73" applyFont="1" applyBorder="1"/>
    <xf numFmtId="0" fontId="21" fillId="0" borderId="1" xfId="73" applyFont="1" applyBorder="1" applyAlignment="1">
      <alignment horizontal="center" vertical="center"/>
    </xf>
    <xf numFmtId="0" fontId="56" fillId="2" borderId="1" xfId="73" applyFont="1" applyFill="1" applyBorder="1" applyAlignment="1">
      <alignment horizontal="center" vertical="center"/>
    </xf>
    <xf numFmtId="0" fontId="57" fillId="0" borderId="1" xfId="73" applyFont="1" applyBorder="1" applyAlignment="1">
      <alignment horizontal="center" vertical="center"/>
    </xf>
    <xf numFmtId="0" fontId="58" fillId="0" borderId="1" xfId="73" applyFont="1" applyBorder="1"/>
    <xf numFmtId="0" fontId="59" fillId="0" borderId="1" xfId="73" applyFont="1" applyBorder="1" applyAlignment="1">
      <alignment horizontal="center" vertical="center"/>
    </xf>
    <xf numFmtId="0" fontId="59" fillId="2" borderId="1" xfId="73" applyFont="1" applyFill="1" applyBorder="1" applyAlignment="1">
      <alignment horizontal="center" vertical="center"/>
    </xf>
    <xf numFmtId="0" fontId="59" fillId="0" borderId="1" xfId="73" applyFont="1" applyBorder="1" applyAlignment="1">
      <alignment horizontal="center"/>
    </xf>
    <xf numFmtId="0" fontId="21" fillId="0" borderId="2" xfId="73" applyFont="1" applyBorder="1" applyAlignment="1">
      <alignment horizontal="center" vertical="center"/>
    </xf>
    <xf numFmtId="0" fontId="21" fillId="0" borderId="1" xfId="73" applyFont="1" applyBorder="1" applyAlignment="1">
      <alignment horizontal="center" textRotation="90" wrapText="1"/>
    </xf>
    <xf numFmtId="0" fontId="21" fillId="0" borderId="1" xfId="73" applyFont="1" applyBorder="1" applyAlignment="1">
      <alignment horizontal="center" vertical="center" textRotation="90"/>
    </xf>
    <xf numFmtId="0" fontId="1" fillId="0" borderId="1" xfId="73" applyBorder="1" applyAlignment="1">
      <alignment horizontal="center"/>
    </xf>
    <xf numFmtId="0" fontId="1" fillId="0" borderId="1" xfId="73" applyBorder="1" applyAlignment="1">
      <alignment horizontal="left"/>
    </xf>
    <xf numFmtId="0" fontId="9" fillId="0" borderId="1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9" fillId="0" borderId="1" xfId="73" applyFont="1" applyBorder="1" applyAlignment="1">
      <alignment horizontal="center" textRotation="90" wrapText="1"/>
    </xf>
    <xf numFmtId="0" fontId="9" fillId="0" borderId="1" xfId="73" applyFont="1" applyBorder="1" applyAlignment="1">
      <alignment horizontal="center" vertical="center" textRotation="90"/>
    </xf>
    <xf numFmtId="0" fontId="9" fillId="0" borderId="7" xfId="73" applyFont="1" applyBorder="1" applyAlignment="1">
      <alignment horizontal="center" vertical="center"/>
    </xf>
    <xf numFmtId="0" fontId="9" fillId="0" borderId="1" xfId="73" applyFont="1" applyBorder="1" applyAlignment="1">
      <alignment horizontal="center" vertical="center"/>
    </xf>
    <xf numFmtId="0" fontId="9" fillId="0" borderId="1" xfId="73" applyFont="1" applyBorder="1" applyAlignment="1">
      <alignment horizontal="center" vertical="center" wrapText="1"/>
    </xf>
    <xf numFmtId="0" fontId="9" fillId="0" borderId="5" xfId="73" applyFont="1" applyBorder="1" applyAlignment="1">
      <alignment horizontal="center" vertical="center" wrapText="1"/>
    </xf>
    <xf numFmtId="0" fontId="9" fillId="0" borderId="2" xfId="73" applyFont="1" applyBorder="1" applyAlignment="1">
      <alignment horizontal="center" vertical="center"/>
    </xf>
    <xf numFmtId="0" fontId="9" fillId="0" borderId="2" xfId="73" applyFont="1" applyBorder="1" applyAlignment="1">
      <alignment horizontal="center" vertical="center" wrapText="1"/>
    </xf>
    <xf numFmtId="0" fontId="9" fillId="0" borderId="3" xfId="73" applyFont="1" applyBorder="1" applyAlignment="1">
      <alignment horizontal="center" vertical="center"/>
    </xf>
    <xf numFmtId="0" fontId="55" fillId="0" borderId="1" xfId="73" applyFont="1" applyBorder="1" applyAlignment="1">
      <alignment horizontal="left" vertical="top"/>
    </xf>
    <xf numFmtId="0" fontId="9" fillId="0" borderId="36" xfId="73" applyFont="1" applyBorder="1" applyAlignment="1">
      <alignment horizontal="center" vertical="center"/>
    </xf>
    <xf numFmtId="0" fontId="9" fillId="0" borderId="14" xfId="73" applyFont="1" applyBorder="1" applyAlignment="1">
      <alignment horizontal="center" vertical="center"/>
    </xf>
    <xf numFmtId="0" fontId="9" fillId="0" borderId="14" xfId="73" applyFont="1" applyBorder="1" applyAlignment="1">
      <alignment horizontal="center" vertical="center" wrapText="1"/>
    </xf>
    <xf numFmtId="0" fontId="9" fillId="0" borderId="12" xfId="73" applyFont="1" applyBorder="1" applyAlignment="1">
      <alignment horizontal="center" vertical="center"/>
    </xf>
    <xf numFmtId="0" fontId="9" fillId="0" borderId="12" xfId="73" applyFont="1" applyBorder="1" applyAlignment="1">
      <alignment horizontal="center" vertical="center" wrapText="1"/>
    </xf>
    <xf numFmtId="0" fontId="9" fillId="0" borderId="11" xfId="73" applyFont="1" applyBorder="1" applyAlignment="1">
      <alignment horizontal="center" vertical="center"/>
    </xf>
    <xf numFmtId="0" fontId="9" fillId="0" borderId="22" xfId="73" applyFont="1" applyBorder="1" applyAlignment="1">
      <alignment horizontal="center" vertical="center" wrapText="1"/>
    </xf>
    <xf numFmtId="0" fontId="9" fillId="0" borderId="6" xfId="73" applyFont="1" applyBorder="1" applyAlignment="1">
      <alignment horizontal="center" vertical="center"/>
    </xf>
    <xf numFmtId="0" fontId="9" fillId="2" borderId="5" xfId="73" applyFont="1" applyFill="1" applyBorder="1" applyAlignment="1">
      <alignment horizontal="center" vertical="center" wrapText="1"/>
    </xf>
    <xf numFmtId="0" fontId="9" fillId="0" borderId="37" xfId="73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60" fillId="0" borderId="0" xfId="0" applyFont="1"/>
    <xf numFmtId="0" fontId="60" fillId="0" borderId="22" xfId="0" applyFont="1" applyBorder="1" applyAlignment="1">
      <alignment horizontal="center" vertical="center"/>
    </xf>
    <xf numFmtId="0" fontId="60" fillId="2" borderId="22" xfId="0" applyFont="1" applyFill="1" applyBorder="1" applyAlignment="1">
      <alignment horizontal="center" vertical="center" wrapText="1"/>
    </xf>
    <xf numFmtId="0" fontId="60" fillId="2" borderId="23" xfId="0" applyFont="1" applyFill="1" applyBorder="1" applyAlignment="1">
      <alignment horizontal="center" vertical="center" wrapText="1"/>
    </xf>
    <xf numFmtId="0" fontId="61" fillId="0" borderId="0" xfId="0" applyFont="1"/>
    <xf numFmtId="0" fontId="61" fillId="2" borderId="1" xfId="0" applyFont="1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36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36" borderId="1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61" fillId="2" borderId="5" xfId="0" applyFont="1" applyFill="1" applyBorder="1" applyAlignment="1">
      <alignment horizontal="center" vertical="center"/>
    </xf>
    <xf numFmtId="0" fontId="60" fillId="2" borderId="5" xfId="0" applyFont="1" applyFill="1" applyBorder="1" applyAlignment="1">
      <alignment horizontal="center" vertical="center"/>
    </xf>
    <xf numFmtId="0" fontId="61" fillId="2" borderId="14" xfId="0" applyFont="1" applyFill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textRotation="90"/>
    </xf>
    <xf numFmtId="0" fontId="9" fillId="0" borderId="16" xfId="0" applyFont="1" applyBorder="1" applyAlignment="1">
      <alignment horizontal="center" vertical="center" textRotation="90"/>
    </xf>
    <xf numFmtId="0" fontId="9" fillId="0" borderId="4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/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53" fillId="0" borderId="1" xfId="0" applyFont="1" applyBorder="1" applyAlignment="1">
      <alignment horizontal="left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left" vertical="center"/>
    </xf>
    <xf numFmtId="0" fontId="14" fillId="2" borderId="46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vertical="center" textRotation="90"/>
    </xf>
    <xf numFmtId="0" fontId="58" fillId="0" borderId="0" xfId="0" applyFont="1"/>
    <xf numFmtId="0" fontId="58" fillId="0" borderId="0" xfId="0" applyFont="1" applyAlignment="1">
      <alignment horizontal="center"/>
    </xf>
    <xf numFmtId="0" fontId="24" fillId="37" borderId="14" xfId="0" applyFont="1" applyFill="1" applyBorder="1" applyAlignment="1">
      <alignment horizontal="center" vertical="center"/>
    </xf>
    <xf numFmtId="0" fontId="64" fillId="0" borderId="21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/>
    </xf>
    <xf numFmtId="0" fontId="24" fillId="0" borderId="45" xfId="74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24" fillId="0" borderId="38" xfId="74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24" fillId="0" borderId="38" xfId="74" applyFont="1" applyBorder="1" applyAlignment="1">
      <alignment horizontal="center" vertical="center" wrapText="1"/>
    </xf>
    <xf numFmtId="0" fontId="64" fillId="0" borderId="7" xfId="72" applyFont="1" applyBorder="1" applyAlignment="1">
      <alignment horizontal="center" vertical="center"/>
    </xf>
    <xf numFmtId="0" fontId="64" fillId="0" borderId="1" xfId="72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64" fillId="0" borderId="5" xfId="0" applyFont="1" applyBorder="1" applyAlignment="1">
      <alignment horizontal="center" vertical="center"/>
    </xf>
    <xf numFmtId="0" fontId="24" fillId="0" borderId="35" xfId="74" applyFont="1" applyBorder="1" applyAlignment="1">
      <alignment horizontal="center" vertical="center" wrapText="1"/>
    </xf>
    <xf numFmtId="0" fontId="55" fillId="0" borderId="23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 wrapText="1"/>
    </xf>
    <xf numFmtId="0" fontId="55" fillId="2" borderId="3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55" fillId="0" borderId="21" xfId="0" applyFont="1" applyBorder="1" applyAlignment="1">
      <alignment horizontal="center"/>
    </xf>
    <xf numFmtId="0" fontId="55" fillId="0" borderId="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24" fillId="0" borderId="38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/>
    </xf>
    <xf numFmtId="0" fontId="24" fillId="0" borderId="52" xfId="0" applyFont="1" applyBorder="1" applyAlignment="1">
      <alignment horizontal="center" vertical="center"/>
    </xf>
    <xf numFmtId="0" fontId="55" fillId="0" borderId="52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/>
    </xf>
    <xf numFmtId="0" fontId="24" fillId="0" borderId="53" xfId="0" applyFont="1" applyBorder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/>
    </xf>
    <xf numFmtId="0" fontId="55" fillId="0" borderId="40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textRotation="90" wrapText="1"/>
    </xf>
    <xf numFmtId="0" fontId="58" fillId="0" borderId="1" xfId="0" applyFont="1" applyBorder="1" applyAlignment="1">
      <alignment horizontal="center" vertical="center" textRotation="90"/>
    </xf>
    <xf numFmtId="0" fontId="24" fillId="0" borderId="1" xfId="0" applyFont="1" applyBorder="1" applyAlignment="1">
      <alignment horizontal="left"/>
    </xf>
    <xf numFmtId="0" fontId="25" fillId="0" borderId="0" xfId="0" applyFont="1"/>
    <xf numFmtId="0" fontId="26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29" fillId="0" borderId="0" xfId="0" applyFont="1"/>
    <xf numFmtId="0" fontId="14" fillId="0" borderId="14" xfId="0" applyFont="1" applyBorder="1" applyAlignment="1">
      <alignment horizontal="left" vertical="center"/>
    </xf>
    <xf numFmtId="0" fontId="14" fillId="0" borderId="1" xfId="75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2" borderId="36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8" fillId="0" borderId="0" xfId="0" applyFont="1"/>
    <xf numFmtId="0" fontId="32" fillId="0" borderId="1" xfId="0" applyFont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2" fillId="0" borderId="1" xfId="0" applyFont="1" applyBorder="1" applyAlignment="1">
      <alignment horizontal="left"/>
    </xf>
    <xf numFmtId="0" fontId="27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0" fontId="14" fillId="2" borderId="21" xfId="0" applyFont="1" applyFill="1" applyBorder="1" applyAlignment="1">
      <alignment horizontal="left" vertical="center"/>
    </xf>
    <xf numFmtId="0" fontId="14" fillId="0" borderId="9" xfId="76" applyFont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4" fillId="2" borderId="22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/>
    </xf>
    <xf numFmtId="0" fontId="14" fillId="2" borderId="1" xfId="77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6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textRotation="90"/>
    </xf>
    <xf numFmtId="0" fontId="21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9" fillId="0" borderId="1" xfId="78" applyFont="1" applyBorder="1" applyAlignment="1">
      <alignment horizontal="center" vertical="center" wrapText="1"/>
    </xf>
    <xf numFmtId="0" fontId="9" fillId="0" borderId="1" xfId="78" applyFont="1" applyBorder="1" applyAlignment="1">
      <alignment horizontal="center" vertical="center"/>
    </xf>
    <xf numFmtId="0" fontId="9" fillId="2" borderId="1" xfId="78" applyFont="1" applyFill="1" applyBorder="1" applyAlignment="1">
      <alignment horizontal="center" vertical="center"/>
    </xf>
    <xf numFmtId="0" fontId="9" fillId="0" borderId="14" xfId="78" applyFont="1" applyBorder="1" applyAlignment="1">
      <alignment horizontal="center" vertical="center" wrapText="1"/>
    </xf>
    <xf numFmtId="0" fontId="9" fillId="2" borderId="14" xfId="78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 wrapText="1"/>
    </xf>
    <xf numFmtId="0" fontId="9" fillId="38" borderId="0" xfId="0" applyFont="1" applyFill="1"/>
    <xf numFmtId="0" fontId="9" fillId="2" borderId="0" xfId="0" applyFont="1" applyFill="1"/>
    <xf numFmtId="0" fontId="9" fillId="0" borderId="1" xfId="0" applyFont="1" applyBorder="1"/>
    <xf numFmtId="0" fontId="9" fillId="0" borderId="4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0" xfId="0" applyFont="1"/>
    <xf numFmtId="0" fontId="21" fillId="0" borderId="1" xfId="0" applyFont="1" applyBorder="1" applyAlignment="1">
      <alignment horizontal="left" vertical="top"/>
    </xf>
    <xf numFmtId="0" fontId="21" fillId="0" borderId="40" xfId="0" applyFont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/>
    </xf>
    <xf numFmtId="0" fontId="21" fillId="2" borderId="37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/>
    </xf>
    <xf numFmtId="0" fontId="14" fillId="0" borderId="37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top"/>
    </xf>
    <xf numFmtId="0" fontId="55" fillId="0" borderId="0" xfId="0" applyFont="1" applyAlignment="1">
      <alignment horizontal="center"/>
    </xf>
    <xf numFmtId="0" fontId="21" fillId="0" borderId="1" xfId="0" applyFont="1" applyBorder="1" applyAlignment="1">
      <alignment horizontal="left" vertical="center"/>
    </xf>
    <xf numFmtId="0" fontId="14" fillId="2" borderId="2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9" fillId="0" borderId="0" xfId="0" applyFont="1" applyAlignment="1">
      <alignment horizontal="center" wrapText="1"/>
    </xf>
    <xf numFmtId="0" fontId="53" fillId="0" borderId="7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0" fontId="27" fillId="2" borderId="2" xfId="0" applyFont="1" applyFill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wrapText="1"/>
    </xf>
    <xf numFmtId="0" fontId="55" fillId="0" borderId="38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55" fillId="0" borderId="1" xfId="79" applyFont="1" applyBorder="1" applyAlignment="1">
      <alignment horizontal="center" vertical="center"/>
    </xf>
    <xf numFmtId="0" fontId="55" fillId="0" borderId="7" xfId="79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9" fillId="0" borderId="21" xfId="79" applyFont="1" applyBorder="1" applyAlignment="1">
      <alignment horizontal="center" vertical="center"/>
    </xf>
    <xf numFmtId="0" fontId="9" fillId="0" borderId="9" xfId="79" applyFont="1" applyBorder="1" applyAlignment="1">
      <alignment horizontal="center" vertical="center"/>
    </xf>
    <xf numFmtId="0" fontId="9" fillId="0" borderId="9" xfId="79" applyFont="1" applyBorder="1" applyAlignment="1">
      <alignment horizontal="center" vertical="center" wrapText="1"/>
    </xf>
    <xf numFmtId="0" fontId="55" fillId="0" borderId="9" xfId="79" applyFont="1" applyBorder="1" applyAlignment="1">
      <alignment horizontal="left" vertical="center"/>
    </xf>
    <xf numFmtId="0" fontId="55" fillId="0" borderId="8" xfId="79" applyFont="1" applyBorder="1" applyAlignment="1">
      <alignment horizontal="center" vertical="center"/>
    </xf>
    <xf numFmtId="0" fontId="9" fillId="0" borderId="7" xfId="79" applyFont="1" applyBorder="1" applyAlignment="1">
      <alignment horizontal="center" vertical="center"/>
    </xf>
    <xf numFmtId="0" fontId="9" fillId="0" borderId="1" xfId="79" applyFont="1" applyBorder="1" applyAlignment="1">
      <alignment horizontal="center" vertical="center"/>
    </xf>
    <xf numFmtId="0" fontId="9" fillId="0" borderId="1" xfId="79" applyFont="1" applyBorder="1" applyAlignment="1">
      <alignment horizontal="center" vertical="center" wrapText="1"/>
    </xf>
    <xf numFmtId="0" fontId="55" fillId="0" borderId="1" xfId="79" applyFont="1" applyBorder="1" applyAlignment="1">
      <alignment horizontal="left" vertical="center"/>
    </xf>
    <xf numFmtId="0" fontId="55" fillId="0" borderId="3" xfId="79" applyFont="1" applyBorder="1" applyAlignment="1">
      <alignment horizontal="center" vertical="center"/>
    </xf>
    <xf numFmtId="0" fontId="21" fillId="0" borderId="6" xfId="79" applyFont="1" applyBorder="1" applyAlignment="1">
      <alignment horizontal="center" vertical="center"/>
    </xf>
    <xf numFmtId="0" fontId="21" fillId="0" borderId="5" xfId="79" applyFont="1" applyBorder="1" applyAlignment="1">
      <alignment horizontal="center" vertical="center" wrapText="1"/>
    </xf>
    <xf numFmtId="0" fontId="21" fillId="0" borderId="5" xfId="79" applyFont="1" applyBorder="1" applyAlignment="1">
      <alignment horizontal="center" vertical="center"/>
    </xf>
    <xf numFmtId="0" fontId="69" fillId="0" borderId="1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 wrapText="1"/>
    </xf>
    <xf numFmtId="0" fontId="55" fillId="0" borderId="0" xfId="0" applyFont="1"/>
    <xf numFmtId="0" fontId="21" fillId="0" borderId="6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4" fillId="0" borderId="0" xfId="0" applyFont="1"/>
    <xf numFmtId="0" fontId="9" fillId="0" borderId="1" xfId="79" applyFont="1" applyBorder="1" applyAlignment="1">
      <alignment horizontal="center"/>
    </xf>
    <xf numFmtId="0" fontId="55" fillId="0" borderId="1" xfId="79" applyFont="1" applyBorder="1" applyAlignment="1">
      <alignment horizontal="center" vertical="center" wrapText="1"/>
    </xf>
    <xf numFmtId="0" fontId="55" fillId="0" borderId="1" xfId="79" applyFont="1" applyBorder="1" applyAlignment="1">
      <alignment horizontal="center"/>
    </xf>
    <xf numFmtId="0" fontId="21" fillId="0" borderId="14" xfId="79" applyFont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55" fillId="2" borderId="9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2" borderId="6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72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73" fillId="39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 vertical="center"/>
    </xf>
    <xf numFmtId="0" fontId="73" fillId="39" borderId="1" xfId="0" applyFont="1" applyFill="1" applyBorder="1" applyAlignment="1">
      <alignment horizontal="center" vertical="center"/>
    </xf>
    <xf numFmtId="0" fontId="72" fillId="2" borderId="1" xfId="0" applyFont="1" applyFill="1" applyBorder="1" applyAlignment="1">
      <alignment horizontal="center" vertical="center" wrapText="1"/>
    </xf>
    <xf numFmtId="0" fontId="73" fillId="39" borderId="1" xfId="0" applyFont="1" applyFill="1" applyBorder="1" applyAlignment="1">
      <alignment horizontal="center" vertical="center" wrapText="1"/>
    </xf>
    <xf numFmtId="0" fontId="72" fillId="2" borderId="5" xfId="0" applyFont="1" applyFill="1" applyBorder="1" applyAlignment="1">
      <alignment horizontal="center" vertical="center"/>
    </xf>
    <xf numFmtId="0" fontId="74" fillId="0" borderId="2" xfId="4" applyFont="1" applyBorder="1" applyAlignment="1">
      <alignment horizontal="center" vertical="center"/>
    </xf>
    <xf numFmtId="0" fontId="72" fillId="0" borderId="2" xfId="4" applyFont="1" applyBorder="1" applyAlignment="1">
      <alignment horizontal="center" vertical="center"/>
    </xf>
    <xf numFmtId="0" fontId="74" fillId="0" borderId="55" xfId="4" applyFont="1" applyBorder="1" applyAlignment="1">
      <alignment horizontal="center" vertical="center"/>
    </xf>
    <xf numFmtId="0" fontId="14" fillId="2" borderId="2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/>
    </xf>
    <xf numFmtId="0" fontId="74" fillId="0" borderId="1" xfId="4" applyFont="1" applyBorder="1" applyAlignment="1">
      <alignment horizontal="center" vertical="center"/>
    </xf>
    <xf numFmtId="0" fontId="72" fillId="0" borderId="1" xfId="4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72" fillId="2" borderId="14" xfId="0" applyFont="1" applyFill="1" applyBorder="1" applyAlignment="1">
      <alignment horizontal="center" vertical="center"/>
    </xf>
    <xf numFmtId="0" fontId="72" fillId="0" borderId="9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 wrapText="1"/>
    </xf>
    <xf numFmtId="0" fontId="74" fillId="2" borderId="14" xfId="0" applyFont="1" applyFill="1" applyBorder="1" applyAlignment="1">
      <alignment horizontal="center" vertical="center"/>
    </xf>
    <xf numFmtId="0" fontId="72" fillId="0" borderId="9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72" fillId="0" borderId="1" xfId="9" applyFont="1" applyBorder="1" applyAlignment="1">
      <alignment horizontal="center" vertical="center"/>
    </xf>
    <xf numFmtId="0" fontId="75" fillId="36" borderId="1" xfId="74" applyFont="1" applyFill="1" applyBorder="1" applyAlignment="1">
      <alignment horizontal="center" vertical="center"/>
    </xf>
    <xf numFmtId="0" fontId="72" fillId="0" borderId="1" xfId="74" applyFont="1" applyBorder="1" applyAlignment="1">
      <alignment horizontal="center" vertical="center" wrapText="1"/>
    </xf>
    <xf numFmtId="0" fontId="72" fillId="0" borderId="1" xfId="74" applyFont="1" applyBorder="1" applyAlignment="1">
      <alignment horizontal="center" vertical="center"/>
    </xf>
    <xf numFmtId="0" fontId="75" fillId="36" borderId="1" xfId="74" applyFont="1" applyFill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 wrapText="1"/>
    </xf>
    <xf numFmtId="0" fontId="74" fillId="2" borderId="5" xfId="0" applyFont="1" applyFill="1" applyBorder="1" applyAlignment="1">
      <alignment horizontal="center" vertical="center"/>
    </xf>
    <xf numFmtId="0" fontId="72" fillId="0" borderId="2" xfId="0" applyFont="1" applyBorder="1" applyAlignment="1">
      <alignment horizontal="center" vertical="center"/>
    </xf>
    <xf numFmtId="0" fontId="73" fillId="0" borderId="1" xfId="0" applyFont="1" applyBorder="1" applyAlignment="1">
      <alignment horizontal="center" vertical="center"/>
    </xf>
    <xf numFmtId="0" fontId="72" fillId="0" borderId="0" xfId="0" applyFont="1"/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72" fillId="0" borderId="14" xfId="0" applyFont="1" applyBorder="1" applyAlignment="1">
      <alignment horizontal="center" vertical="center"/>
    </xf>
    <xf numFmtId="0" fontId="74" fillId="0" borderId="14" xfId="0" applyFont="1" applyBorder="1" applyAlignment="1">
      <alignment horizontal="center" vertical="center"/>
    </xf>
    <xf numFmtId="0" fontId="7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justify" vertical="top" wrapText="1"/>
    </xf>
    <xf numFmtId="0" fontId="14" fillId="2" borderId="1" xfId="0" applyFont="1" applyFill="1" applyBorder="1" applyAlignment="1">
      <alignment horizontal="justify" vertical="top" wrapText="1"/>
    </xf>
    <xf numFmtId="0" fontId="21" fillId="2" borderId="5" xfId="0" applyFont="1" applyFill="1" applyBorder="1" applyAlignment="1">
      <alignment vertical="center"/>
    </xf>
    <xf numFmtId="0" fontId="21" fillId="2" borderId="23" xfId="0" applyFont="1" applyFill="1" applyBorder="1" applyAlignment="1">
      <alignment horizontal="left" vertical="center"/>
    </xf>
    <xf numFmtId="0" fontId="77" fillId="0" borderId="18" xfId="0" applyFont="1" applyBorder="1" applyAlignment="1">
      <alignment horizontal="center" textRotation="90" wrapText="1"/>
    </xf>
    <xf numFmtId="0" fontId="77" fillId="0" borderId="17" xfId="0" applyFont="1" applyBorder="1" applyAlignment="1">
      <alignment horizontal="center" textRotation="90" wrapText="1"/>
    </xf>
    <xf numFmtId="0" fontId="77" fillId="0" borderId="17" xfId="0" applyFont="1" applyBorder="1" applyAlignment="1">
      <alignment horizontal="center" vertical="center" textRotation="90"/>
    </xf>
    <xf numFmtId="0" fontId="77" fillId="0" borderId="16" xfId="0" applyFont="1" applyBorder="1" applyAlignment="1">
      <alignment horizontal="center" vertical="center" textRotation="90"/>
    </xf>
    <xf numFmtId="0" fontId="25" fillId="0" borderId="1" xfId="0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58" fillId="2" borderId="38" xfId="0" applyNumberFormat="1" applyFont="1" applyFill="1" applyBorder="1" applyAlignment="1">
      <alignment horizontal="left" vertical="center" wrapText="1"/>
    </xf>
    <xf numFmtId="0" fontId="78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38" borderId="0" xfId="0" applyFill="1"/>
    <xf numFmtId="164" fontId="58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78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164" fontId="58" fillId="2" borderId="38" xfId="0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/>
    </xf>
    <xf numFmtId="0" fontId="9" fillId="0" borderId="22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55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72" fillId="2" borderId="2" xfId="0" applyFont="1" applyFill="1" applyBorder="1" applyAlignment="1">
      <alignment horizontal="center"/>
    </xf>
    <xf numFmtId="0" fontId="9" fillId="0" borderId="1" xfId="73" applyFont="1" applyBorder="1"/>
    <xf numFmtId="0" fontId="9" fillId="0" borderId="51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24" fillId="37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61" fillId="2" borderId="40" xfId="0" applyFont="1" applyFill="1" applyBorder="1" applyAlignment="1">
      <alignment horizontal="center"/>
    </xf>
    <xf numFmtId="0" fontId="61" fillId="2" borderId="34" xfId="0" applyFont="1" applyFill="1" applyBorder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/>
    </xf>
    <xf numFmtId="0" fontId="9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35" xfId="0" applyFont="1" applyBorder="1" applyAlignment="1">
      <alignment horizontal="center" wrapText="1"/>
    </xf>
    <xf numFmtId="0" fontId="24" fillId="0" borderId="34" xfId="0" applyFont="1" applyBorder="1" applyAlignment="1">
      <alignment horizontal="center" wrapText="1"/>
    </xf>
    <xf numFmtId="0" fontId="24" fillId="0" borderId="4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40" xfId="79" applyFont="1" applyBorder="1" applyAlignment="1">
      <alignment horizontal="center" vertical="center"/>
    </xf>
    <xf numFmtId="0" fontId="24" fillId="0" borderId="34" xfId="79" applyFont="1" applyBorder="1" applyAlignment="1">
      <alignment horizontal="center" vertical="center"/>
    </xf>
    <xf numFmtId="0" fontId="24" fillId="2" borderId="40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24" fillId="0" borderId="23" xfId="79" applyFont="1" applyBorder="1" applyAlignment="1">
      <alignment horizontal="center" vertical="center"/>
    </xf>
    <xf numFmtId="0" fontId="24" fillId="0" borderId="5" xfId="79" applyFont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7" fillId="2" borderId="23" xfId="0" applyFont="1" applyFill="1" applyBorder="1" applyAlignment="1">
      <alignment horizontal="center" vertical="top" wrapText="1"/>
    </xf>
    <xf numFmtId="0" fontId="27" fillId="2" borderId="5" xfId="0" applyFont="1" applyFill="1" applyBorder="1" applyAlignment="1">
      <alignment horizontal="center" vertical="top" wrapText="1"/>
    </xf>
    <xf numFmtId="0" fontId="72" fillId="2" borderId="36" xfId="0" applyFont="1" applyFill="1" applyBorder="1" applyAlignment="1">
      <alignment horizontal="center" vertical="center"/>
    </xf>
    <xf numFmtId="0" fontId="72" fillId="2" borderId="7" xfId="0" applyFont="1" applyFill="1" applyBorder="1" applyAlignment="1">
      <alignment horizontal="center" vertical="center"/>
    </xf>
    <xf numFmtId="0" fontId="72" fillId="2" borderId="11" xfId="0" applyFont="1" applyFill="1" applyBorder="1" applyAlignment="1">
      <alignment horizontal="center" vertical="center"/>
    </xf>
    <xf numFmtId="0" fontId="72" fillId="2" borderId="6" xfId="0" applyFont="1" applyFill="1" applyBorder="1" applyAlignment="1">
      <alignment horizontal="center" vertical="center" wrapText="1"/>
    </xf>
    <xf numFmtId="0" fontId="72" fillId="2" borderId="7" xfId="0" applyFont="1" applyFill="1" applyBorder="1" applyAlignment="1">
      <alignment horizontal="center" vertical="center" wrapText="1"/>
    </xf>
    <xf numFmtId="0" fontId="72" fillId="2" borderId="11" xfId="0" applyFont="1" applyFill="1" applyBorder="1" applyAlignment="1">
      <alignment horizontal="center" vertical="center" wrapText="1"/>
    </xf>
    <xf numFmtId="0" fontId="72" fillId="2" borderId="6" xfId="0" applyFont="1" applyFill="1" applyBorder="1" applyAlignment="1">
      <alignment horizontal="center" vertical="center"/>
    </xf>
    <xf numFmtId="0" fontId="72" fillId="2" borderId="20" xfId="0" applyFont="1" applyFill="1" applyBorder="1" applyAlignment="1">
      <alignment horizontal="center" vertical="center"/>
    </xf>
    <xf numFmtId="0" fontId="72" fillId="2" borderId="56" xfId="0" applyFont="1" applyFill="1" applyBorder="1" applyAlignment="1">
      <alignment horizontal="center" vertical="center"/>
    </xf>
    <xf numFmtId="0" fontId="72" fillId="2" borderId="15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73" applyFont="1" applyAlignment="1">
      <alignment horizontal="center" vertical="center" wrapText="1"/>
    </xf>
    <xf numFmtId="0" fontId="21" fillId="0" borderId="0" xfId="73" applyFont="1" applyAlignment="1">
      <alignment horizontal="center" vertical="center"/>
    </xf>
    <xf numFmtId="0" fontId="21" fillId="0" borderId="4" xfId="73" applyFont="1" applyBorder="1" applyAlignment="1">
      <alignment horizontal="center" vertical="center"/>
    </xf>
    <xf numFmtId="0" fontId="21" fillId="0" borderId="35" xfId="73" applyFont="1" applyBorder="1" applyAlignment="1">
      <alignment horizontal="center" vertical="center"/>
    </xf>
    <xf numFmtId="0" fontId="21" fillId="0" borderId="34" xfId="73" applyFont="1" applyBorder="1" applyAlignment="1">
      <alignment horizontal="center" vertical="center"/>
    </xf>
    <xf numFmtId="0" fontId="23" fillId="2" borderId="2" xfId="73" applyFont="1" applyFill="1" applyBorder="1" applyAlignment="1">
      <alignment horizontal="center" vertical="center"/>
    </xf>
    <xf numFmtId="0" fontId="23" fillId="2" borderId="12" xfId="73" applyFont="1" applyFill="1" applyBorder="1" applyAlignment="1">
      <alignment horizontal="center" vertical="center"/>
    </xf>
    <xf numFmtId="0" fontId="23" fillId="2" borderId="14" xfId="73" applyFont="1" applyFill="1" applyBorder="1" applyAlignment="1">
      <alignment horizontal="center" vertical="center"/>
    </xf>
    <xf numFmtId="0" fontId="52" fillId="2" borderId="2" xfId="73" applyFont="1" applyFill="1" applyBorder="1" applyAlignment="1">
      <alignment horizontal="center" vertical="center" wrapText="1"/>
    </xf>
    <xf numFmtId="0" fontId="52" fillId="2" borderId="12" xfId="73" applyFont="1" applyFill="1" applyBorder="1" applyAlignment="1">
      <alignment horizontal="center" vertical="center" wrapText="1"/>
    </xf>
    <xf numFmtId="0" fontId="52" fillId="2" borderId="14" xfId="73" applyFont="1" applyFill="1" applyBorder="1" applyAlignment="1">
      <alignment horizontal="center" vertical="center" wrapText="1"/>
    </xf>
  </cellXfs>
  <cellStyles count="80">
    <cellStyle name="20% - Accent1 2" xfId="21" xr:uid="{A92B3723-B04E-4574-953B-90DA5185087E}"/>
    <cellStyle name="20% - Accent2 2" xfId="22" xr:uid="{C527ED3F-2CF6-4A36-8046-CB901E4448E6}"/>
    <cellStyle name="20% - Accent3 2" xfId="23" xr:uid="{22C8CBA6-D465-4B0C-B256-30FBDE63DA23}"/>
    <cellStyle name="20% - Accent4 2" xfId="24" xr:uid="{5310DB58-C316-413E-BDC5-461BED43D1C1}"/>
    <cellStyle name="20% - Accent5 2" xfId="25" xr:uid="{D080DC47-561C-4001-8D26-342538D73101}"/>
    <cellStyle name="20% - Accent6 2" xfId="26" xr:uid="{EC177B98-DD2B-4A57-869D-8DD9CB9D78A4}"/>
    <cellStyle name="40% - Accent1 2" xfId="27" xr:uid="{9BC2CD7A-5F8C-497E-86FF-74155B2C2205}"/>
    <cellStyle name="40% - Accent2 2" xfId="28" xr:uid="{7D56620B-5DCB-4237-8E73-45A91AAD7D17}"/>
    <cellStyle name="40% - Accent3 2" xfId="29" xr:uid="{530EEBF4-5CB0-408C-BA63-F5E6E07251C9}"/>
    <cellStyle name="40% - Accent4 2" xfId="30" xr:uid="{18009F6E-7496-44D0-923F-560C45355522}"/>
    <cellStyle name="40% - Accent5 2" xfId="31" xr:uid="{74379005-B046-4EB5-B929-DBB207D2AC35}"/>
    <cellStyle name="40% - Accent6 2" xfId="32" xr:uid="{BB1192E8-B8C0-45E5-906F-DC28D9E01D8C}"/>
    <cellStyle name="60% - Accent1 2" xfId="33" xr:uid="{A3AF8C89-122B-499E-A198-0E9E31208FCD}"/>
    <cellStyle name="60% - Accent2 2" xfId="34" xr:uid="{4EFDC21D-88F8-415E-AFC2-EB0162CA1DD2}"/>
    <cellStyle name="60% - Accent3 2" xfId="35" xr:uid="{31B62CA9-A962-406E-A34A-6C2788352FD1}"/>
    <cellStyle name="60% - Accent4 2" xfId="36" xr:uid="{3D244DED-14C5-4ED1-8603-DA28DFF2524E}"/>
    <cellStyle name="60% - Accent5 2" xfId="37" xr:uid="{673FFC95-6A1F-438F-B7E2-993077529D17}"/>
    <cellStyle name="60% - Accent6 2" xfId="38" xr:uid="{F3A965A1-018D-4D7C-B08B-C7223457CB03}"/>
    <cellStyle name="Accent1 2" xfId="39" xr:uid="{D3EE3576-73BE-4584-A354-5290B57C4E25}"/>
    <cellStyle name="Accent2 2" xfId="40" xr:uid="{B6AF69E3-AFFE-4391-A0A7-231771245E27}"/>
    <cellStyle name="Accent3 2" xfId="41" xr:uid="{358894BC-8C53-4496-8169-A220294ACA62}"/>
    <cellStyle name="Accent4 2" xfId="42" xr:uid="{DFFCA014-7A25-4441-BC21-1F3920D3F282}"/>
    <cellStyle name="Accent5 2" xfId="43" xr:uid="{AD0A8E77-7FFD-4719-B5BA-EA7DD01A1C55}"/>
    <cellStyle name="Accent6 2" xfId="44" xr:uid="{BCA0F503-B969-4D5A-B841-6A3328E291CC}"/>
    <cellStyle name="Bad 2" xfId="45" xr:uid="{A9995E82-8580-4F91-A144-10CBFCF44F6D}"/>
    <cellStyle name="Calculation 2" xfId="46" xr:uid="{7862DD5A-87E9-49A5-892A-A2D41FCCB885}"/>
    <cellStyle name="Check Cell 2" xfId="47" xr:uid="{3136B2CB-F8C7-4C83-8B60-BC1120AFEC43}"/>
    <cellStyle name="Explanatory Text 2" xfId="48" xr:uid="{65E2FFB9-EEFF-4ADA-A500-CF95BCBA4C5B}"/>
    <cellStyle name="Good 2" xfId="49" xr:uid="{C3FDA250-3A42-415C-94DB-3DCA676E72E6}"/>
    <cellStyle name="Heading 1 2" xfId="50" xr:uid="{E2ED43C3-EF56-4360-B6F2-36748E9082B8}"/>
    <cellStyle name="Heading 2 2" xfId="51" xr:uid="{94ABB1A0-6BC8-4895-9D4F-3302B34DFE53}"/>
    <cellStyle name="Heading 3 2" xfId="52" xr:uid="{D86D54EE-9C3D-4B24-BDE9-A829A3F0A18C}"/>
    <cellStyle name="Heading 4 2" xfId="53" xr:uid="{FABD757A-B5F3-4B0B-8DB2-B3E14153683C}"/>
    <cellStyle name="Input 2" xfId="54" xr:uid="{8636E765-69C8-48B8-8543-71E0992B1EED}"/>
    <cellStyle name="Linked Cell 2" xfId="55" xr:uid="{BEDF02A4-C25C-4462-8680-04E9D792C41E}"/>
    <cellStyle name="Neutral 2" xfId="56" xr:uid="{562FE915-44B9-4118-93A5-54294D72E946}"/>
    <cellStyle name="Normal" xfId="0" builtinId="0"/>
    <cellStyle name="Normal 2" xfId="1" xr:uid="{00000000-0005-0000-0000-000001000000}"/>
    <cellStyle name="Normal 2 2" xfId="4" xr:uid="{00000000-0005-0000-0000-000002000000}"/>
    <cellStyle name="Normal 2 2 2" xfId="66" xr:uid="{284E48CC-E4E1-4A29-871A-45317DF7DCDA}"/>
    <cellStyle name="Normal 2 2 3" xfId="64" xr:uid="{8EAF5C10-1777-4F7E-9439-F4AA34BC1E6C}"/>
    <cellStyle name="Normal 2 3" xfId="13" xr:uid="{7C39B3CE-21C1-47B9-B754-85B7E1B39556}"/>
    <cellStyle name="Normal 2 3 2" xfId="65" xr:uid="{4019CBC9-7BE2-4D2E-A6E4-50CAF59C9E74}"/>
    <cellStyle name="Normal 2 4" xfId="16" xr:uid="{972B72E4-2C10-405C-9195-402D527EA6D9}"/>
    <cellStyle name="Normal 2 5" xfId="75" xr:uid="{C7C26874-ACF2-4373-B0EC-9413589AC2B1}"/>
    <cellStyle name="Normal 3" xfId="11" xr:uid="{F347FA8A-E5A4-4FA4-BBA9-CD419E8AFDA4}"/>
    <cellStyle name="Normal 3 2" xfId="78" xr:uid="{3BC0A5BC-0ED3-40DE-B049-9C6DD5C0A61B}"/>
    <cellStyle name="Normal 4" xfId="73" xr:uid="{71D895EB-95D5-4465-BA58-78BC2AF8D195}"/>
    <cellStyle name="Note 2" xfId="57" xr:uid="{3A770826-8824-4521-88B5-F5666201577E}"/>
    <cellStyle name="Output 2" xfId="58" xr:uid="{33B2C850-725F-40B9-ABC7-FEB66230C5B6}"/>
    <cellStyle name="Title 2" xfId="59" xr:uid="{68EB8B2C-B02D-40C8-9C30-2FF19D2E2E91}"/>
    <cellStyle name="Total 2" xfId="60" xr:uid="{0C85A01F-1167-4451-B6B8-536B487C8D10}"/>
    <cellStyle name="Warning Text 2" xfId="61" xr:uid="{0366F3A8-8D56-4418-95FF-9769C2E16349}"/>
    <cellStyle name="Обычный 2" xfId="3" xr:uid="{00000000-0005-0000-0000-000003000000}"/>
    <cellStyle name="Обычный 2 2" xfId="7" xr:uid="{61ED075F-09A2-4BF9-9D42-7A2807B3549F}"/>
    <cellStyle name="Обычный 2 2 2" xfId="67" xr:uid="{F8E5B946-C04E-4D52-8684-D8F175CF8762}"/>
    <cellStyle name="Обычный 2 2 3" xfId="72" xr:uid="{557620B2-DFF5-47CF-96A1-1563F09F6282}"/>
    <cellStyle name="Обычный 2 3" xfId="8" xr:uid="{F1750656-653A-4D7C-99A3-9D50062097BB}"/>
    <cellStyle name="Обычный 2 3 2" xfId="70" xr:uid="{20979457-C7BD-40EC-AE45-92A15293D032}"/>
    <cellStyle name="Обычный 2 4" xfId="9" xr:uid="{3AA10DFE-4E42-4FE5-8A70-6C9C5887EAB5}"/>
    <cellStyle name="Обычный 2 5" xfId="12" xr:uid="{53F7725C-044F-4037-AE7E-F706FACA9B60}"/>
    <cellStyle name="Обычный 2 6" xfId="63" xr:uid="{7787851E-27DB-4D5C-9726-E88C59EC9B00}"/>
    <cellStyle name="Обычный 2 7" xfId="79" xr:uid="{676A7EEE-D2D9-4A87-B8FD-716DE25E59B4}"/>
    <cellStyle name="Обычный 3" xfId="2" xr:uid="{00000000-0005-0000-0000-000004000000}"/>
    <cellStyle name="Обычный 3 2" xfId="10" xr:uid="{E0D1AB31-F74C-482B-9154-2041CAD48793}"/>
    <cellStyle name="Обычный 3 2 2" xfId="62" xr:uid="{F3568E62-62CE-4557-994D-23776807A947}"/>
    <cellStyle name="Обычный 3 3" xfId="19" xr:uid="{A82893D6-ABCE-42FF-AB7B-4B314874D02B}"/>
    <cellStyle name="Обычный 3 4" xfId="68" xr:uid="{3A55BE64-DF40-4881-9705-A9EDE84AEED4}"/>
    <cellStyle name="Обычный 4" xfId="5" xr:uid="{00000000-0005-0000-0000-000005000000}"/>
    <cellStyle name="Обычный 4 2" xfId="14" xr:uid="{DD36C4B2-BFAC-475E-9574-5C00A3FC3901}"/>
    <cellStyle name="Обычный 4 3" xfId="17" xr:uid="{49825544-DE65-40FD-8044-7C18E80D1416}"/>
    <cellStyle name="Обычный 4 4" xfId="20" xr:uid="{526FBC2B-EF16-4599-9ABB-5FD11EC30002}"/>
    <cellStyle name="Обычный 4 5" xfId="69" xr:uid="{F4E57A82-2A8D-4A51-87A6-3B231C518F8A}"/>
    <cellStyle name="Обычный 5" xfId="6" xr:uid="{00000000-0005-0000-0000-000006000000}"/>
    <cellStyle name="Обычный 5 2" xfId="15" xr:uid="{14CDB7A2-2EF0-4395-B780-8A5F71C8ACCF}"/>
    <cellStyle name="Обычный 5 3" xfId="18" xr:uid="{5026DC54-E578-4861-9673-3A50A14C9D70}"/>
    <cellStyle name="Обычный 5 4" xfId="74" xr:uid="{CA8E1618-72F6-465D-98C4-7157630FA163}"/>
    <cellStyle name="Обычный 5 5" xfId="77" xr:uid="{1432DFB1-A09D-4DD3-88A0-307BEF7833D1}"/>
    <cellStyle name="Обычный 6" xfId="71" xr:uid="{AA9F06D8-55B8-4D68-9747-ECA991538692}"/>
    <cellStyle name="Обычный 6 2" xfId="76" xr:uid="{06765CB7-7711-4479-B0AE-75BF860322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zoomScaleNormal="100" workbookViewId="0">
      <selection activeCell="I3" sqref="I3"/>
    </sheetView>
  </sheetViews>
  <sheetFormatPr defaultRowHeight="13.5"/>
  <cols>
    <col min="1" max="1" width="5.42578125" style="2" customWidth="1"/>
    <col min="2" max="2" width="17" style="2" customWidth="1"/>
    <col min="3" max="3" width="9.28515625" style="2" customWidth="1"/>
    <col min="4" max="4" width="8.42578125" style="2" customWidth="1"/>
    <col min="5" max="5" width="9.85546875" style="2" customWidth="1"/>
    <col min="6" max="6" width="10" style="2" customWidth="1"/>
    <col min="7" max="7" width="10.42578125" style="2" customWidth="1"/>
    <col min="8" max="8" width="7.5703125" style="2" customWidth="1"/>
    <col min="9" max="9" width="8.5703125" style="2" customWidth="1"/>
    <col min="10" max="10" width="7.28515625" style="2" customWidth="1"/>
    <col min="11" max="11" width="12.28515625" style="2" customWidth="1"/>
    <col min="12" max="12" width="9.85546875" style="2" customWidth="1"/>
    <col min="13" max="13" width="9.28515625" style="2" customWidth="1"/>
    <col min="14" max="14" width="10.85546875" style="2" customWidth="1"/>
    <col min="15" max="15" width="9.5703125" style="2" customWidth="1"/>
    <col min="16" max="16" width="13.28515625" style="2" customWidth="1"/>
    <col min="17" max="16384" width="9.140625" style="2"/>
  </cols>
  <sheetData>
    <row r="1" spans="1:17" ht="72" customHeight="1">
      <c r="A1" s="474" t="s">
        <v>139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13"/>
    </row>
    <row r="2" spans="1:17" ht="17.25">
      <c r="A2" s="476" t="s">
        <v>307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13"/>
    </row>
    <row r="3" spans="1:17" ht="204.75" customHeight="1">
      <c r="A3" s="12" t="s">
        <v>0</v>
      </c>
      <c r="B3" s="11" t="s">
        <v>1</v>
      </c>
      <c r="C3" s="11" t="s">
        <v>3</v>
      </c>
      <c r="D3" s="11" t="s">
        <v>4</v>
      </c>
      <c r="E3" s="11" t="s">
        <v>8</v>
      </c>
      <c r="F3" s="11" t="s">
        <v>6</v>
      </c>
      <c r="G3" s="11" t="s">
        <v>9</v>
      </c>
      <c r="H3" s="11" t="s">
        <v>5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7</v>
      </c>
      <c r="O3" s="11" t="s">
        <v>15</v>
      </c>
      <c r="P3" s="58" t="s">
        <v>2</v>
      </c>
    </row>
    <row r="4" spans="1:17">
      <c r="A4" s="4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  <c r="N4" s="5">
        <v>14</v>
      </c>
      <c r="O4" s="5">
        <v>15</v>
      </c>
      <c r="P4" s="5">
        <v>16</v>
      </c>
    </row>
    <row r="5" spans="1:17" ht="25.5" customHeight="1">
      <c r="A5" s="6">
        <v>1</v>
      </c>
      <c r="B5" s="7" t="s">
        <v>59</v>
      </c>
      <c r="C5" s="59">
        <v>3345</v>
      </c>
      <c r="D5" s="59">
        <v>1251</v>
      </c>
      <c r="E5" s="59">
        <v>7658</v>
      </c>
      <c r="F5" s="59">
        <v>17186</v>
      </c>
      <c r="G5" s="59">
        <v>387</v>
      </c>
      <c r="H5" s="59">
        <v>3037</v>
      </c>
      <c r="I5" s="59">
        <v>3737</v>
      </c>
      <c r="J5" s="59">
        <v>2902</v>
      </c>
      <c r="K5" s="59">
        <v>893</v>
      </c>
      <c r="L5" s="59">
        <v>4797</v>
      </c>
      <c r="M5" s="59">
        <v>2272</v>
      </c>
      <c r="N5" s="59">
        <v>142</v>
      </c>
      <c r="O5" s="59">
        <v>22</v>
      </c>
      <c r="P5" s="59">
        <v>17</v>
      </c>
    </row>
    <row r="6" spans="1:17" ht="23.25" customHeight="1">
      <c r="A6" s="6">
        <v>2</v>
      </c>
      <c r="B6" s="7" t="s">
        <v>60</v>
      </c>
      <c r="C6" s="59">
        <v>7000</v>
      </c>
      <c r="D6" s="59">
        <v>2127</v>
      </c>
      <c r="E6" s="59">
        <v>8322</v>
      </c>
      <c r="F6" s="59">
        <v>19528</v>
      </c>
      <c r="G6" s="59">
        <v>1778</v>
      </c>
      <c r="H6" s="59">
        <v>4249</v>
      </c>
      <c r="I6" s="59">
        <v>12403</v>
      </c>
      <c r="J6" s="59">
        <v>8390</v>
      </c>
      <c r="K6" s="59">
        <v>4557</v>
      </c>
      <c r="L6" s="59">
        <v>8425</v>
      </c>
      <c r="M6" s="59">
        <v>2911</v>
      </c>
      <c r="N6" s="59">
        <v>1256</v>
      </c>
      <c r="O6" s="59">
        <v>4</v>
      </c>
      <c r="P6" s="59">
        <v>19</v>
      </c>
    </row>
    <row r="7" spans="1:17" ht="20.25" customHeight="1">
      <c r="A7" s="6">
        <v>3</v>
      </c>
      <c r="B7" s="7" t="s">
        <v>136</v>
      </c>
      <c r="C7" s="439">
        <v>3618</v>
      </c>
      <c r="D7" s="439">
        <v>1114</v>
      </c>
      <c r="E7" s="439">
        <v>9630</v>
      </c>
      <c r="F7" s="439">
        <v>11185</v>
      </c>
      <c r="G7" s="454">
        <v>698</v>
      </c>
      <c r="H7" s="439">
        <v>3569</v>
      </c>
      <c r="I7" s="439">
        <v>5517</v>
      </c>
      <c r="J7" s="454">
        <v>2502</v>
      </c>
      <c r="K7" s="439">
        <v>3050</v>
      </c>
      <c r="L7" s="439">
        <v>7744</v>
      </c>
      <c r="M7" s="439">
        <v>7984</v>
      </c>
      <c r="N7" s="439">
        <v>1394</v>
      </c>
      <c r="O7" s="439">
        <v>55</v>
      </c>
      <c r="P7" s="439">
        <v>18</v>
      </c>
    </row>
    <row r="8" spans="1:17" ht="21" customHeight="1">
      <c r="A8" s="6">
        <v>4</v>
      </c>
      <c r="B8" s="7" t="s">
        <v>61</v>
      </c>
      <c r="C8" s="439">
        <v>3590</v>
      </c>
      <c r="D8" s="439">
        <v>3079</v>
      </c>
      <c r="E8" s="439">
        <v>6783</v>
      </c>
      <c r="F8" s="439">
        <v>8703</v>
      </c>
      <c r="G8" s="454">
        <v>1340</v>
      </c>
      <c r="H8" s="439">
        <v>4471</v>
      </c>
      <c r="I8" s="439">
        <v>4374</v>
      </c>
      <c r="J8" s="454">
        <v>3977</v>
      </c>
      <c r="K8" s="439">
        <v>3844</v>
      </c>
      <c r="L8" s="439">
        <v>6265</v>
      </c>
      <c r="M8" s="439">
        <v>4960</v>
      </c>
      <c r="N8" s="439">
        <v>2477</v>
      </c>
      <c r="O8" s="439">
        <v>21</v>
      </c>
      <c r="P8" s="439">
        <v>9</v>
      </c>
    </row>
    <row r="9" spans="1:17" ht="17.25">
      <c r="A9" s="6">
        <v>5</v>
      </c>
      <c r="B9" s="8" t="s">
        <v>62</v>
      </c>
      <c r="C9" s="59">
        <v>3935</v>
      </c>
      <c r="D9" s="59">
        <v>1254</v>
      </c>
      <c r="E9" s="59">
        <v>49149</v>
      </c>
      <c r="F9" s="59">
        <v>10122</v>
      </c>
      <c r="G9" s="59">
        <v>366</v>
      </c>
      <c r="H9" s="59">
        <v>2106</v>
      </c>
      <c r="I9" s="59">
        <v>8444</v>
      </c>
      <c r="J9" s="59">
        <v>3389</v>
      </c>
      <c r="K9" s="59">
        <v>6308</v>
      </c>
      <c r="L9" s="59">
        <v>13991</v>
      </c>
      <c r="M9" s="59">
        <v>6204</v>
      </c>
      <c r="N9" s="59">
        <v>4984</v>
      </c>
      <c r="O9" s="59">
        <v>26</v>
      </c>
      <c r="P9" s="59">
        <v>27</v>
      </c>
    </row>
    <row r="10" spans="1:17" ht="17.25">
      <c r="A10" s="6">
        <v>6</v>
      </c>
      <c r="B10" s="8" t="s">
        <v>63</v>
      </c>
      <c r="C10" s="59">
        <v>2999</v>
      </c>
      <c r="D10" s="59">
        <v>1242</v>
      </c>
      <c r="E10" s="59">
        <v>3482</v>
      </c>
      <c r="F10" s="59">
        <v>7228</v>
      </c>
      <c r="G10" s="59">
        <v>480</v>
      </c>
      <c r="H10" s="59">
        <v>4385</v>
      </c>
      <c r="I10" s="59">
        <v>6148</v>
      </c>
      <c r="J10" s="59">
        <v>1891</v>
      </c>
      <c r="K10" s="59">
        <v>3424</v>
      </c>
      <c r="L10" s="59">
        <v>10138</v>
      </c>
      <c r="M10" s="59">
        <v>10132</v>
      </c>
      <c r="N10" s="59">
        <v>1653</v>
      </c>
      <c r="O10" s="59">
        <v>8</v>
      </c>
      <c r="P10" s="59">
        <v>21</v>
      </c>
    </row>
    <row r="11" spans="1:17" ht="17.25">
      <c r="A11" s="6">
        <v>7</v>
      </c>
      <c r="B11" s="8" t="s">
        <v>58</v>
      </c>
      <c r="C11" s="59">
        <v>1723</v>
      </c>
      <c r="D11" s="59">
        <v>1127</v>
      </c>
      <c r="E11" s="59">
        <v>11764</v>
      </c>
      <c r="F11" s="59">
        <v>12798</v>
      </c>
      <c r="G11" s="59">
        <v>968</v>
      </c>
      <c r="H11" s="59">
        <v>1852</v>
      </c>
      <c r="I11" s="59">
        <v>1469</v>
      </c>
      <c r="J11" s="59">
        <v>1469</v>
      </c>
      <c r="K11" s="59">
        <v>897</v>
      </c>
      <c r="L11" s="59">
        <v>4716</v>
      </c>
      <c r="M11" s="59">
        <v>2612</v>
      </c>
      <c r="N11" s="59">
        <v>1951</v>
      </c>
      <c r="O11" s="59">
        <v>9</v>
      </c>
      <c r="P11" s="59">
        <v>17</v>
      </c>
    </row>
    <row r="12" spans="1:17" ht="17.25">
      <c r="A12" s="6">
        <v>8</v>
      </c>
      <c r="B12" s="8" t="s">
        <v>64</v>
      </c>
      <c r="C12" s="439">
        <v>1452</v>
      </c>
      <c r="D12" s="439">
        <v>828</v>
      </c>
      <c r="E12" s="439">
        <v>14448</v>
      </c>
      <c r="F12" s="439">
        <v>5962</v>
      </c>
      <c r="G12" s="439">
        <v>317</v>
      </c>
      <c r="H12" s="439">
        <v>1347</v>
      </c>
      <c r="I12" s="439">
        <v>2446</v>
      </c>
      <c r="J12" s="439">
        <v>1154</v>
      </c>
      <c r="K12" s="439">
        <v>875</v>
      </c>
      <c r="L12" s="439">
        <v>3593</v>
      </c>
      <c r="M12" s="439">
        <v>1573</v>
      </c>
      <c r="N12" s="439">
        <v>449</v>
      </c>
      <c r="O12" s="439">
        <v>6</v>
      </c>
      <c r="P12" s="439">
        <v>24</v>
      </c>
    </row>
    <row r="13" spans="1:17" ht="17.25">
      <c r="A13" s="6">
        <v>9</v>
      </c>
      <c r="B13" s="8" t="s">
        <v>65</v>
      </c>
      <c r="C13" s="59">
        <v>1981</v>
      </c>
      <c r="D13" s="59">
        <v>1158</v>
      </c>
      <c r="E13" s="59">
        <v>4126</v>
      </c>
      <c r="F13" s="59">
        <v>1581</v>
      </c>
      <c r="G13" s="59">
        <v>150</v>
      </c>
      <c r="H13" s="59">
        <v>2287</v>
      </c>
      <c r="I13" s="59">
        <v>1852</v>
      </c>
      <c r="J13" s="59">
        <v>531</v>
      </c>
      <c r="K13" s="59">
        <v>749</v>
      </c>
      <c r="L13" s="59">
        <v>2387</v>
      </c>
      <c r="M13" s="59">
        <v>2000</v>
      </c>
      <c r="N13" s="59">
        <v>283</v>
      </c>
      <c r="O13" s="59">
        <v>20</v>
      </c>
      <c r="P13" s="59">
        <v>32</v>
      </c>
    </row>
    <row r="14" spans="1:17" ht="17.25">
      <c r="A14" s="9">
        <v>10</v>
      </c>
      <c r="B14" s="10" t="s">
        <v>66</v>
      </c>
      <c r="C14" s="439">
        <v>982</v>
      </c>
      <c r="D14" s="439">
        <v>625</v>
      </c>
      <c r="E14" s="439">
        <v>5525</v>
      </c>
      <c r="F14" s="439">
        <v>9189</v>
      </c>
      <c r="G14" s="439">
        <v>166</v>
      </c>
      <c r="H14" s="439">
        <v>1508</v>
      </c>
      <c r="I14" s="439">
        <v>921</v>
      </c>
      <c r="J14" s="439">
        <v>572</v>
      </c>
      <c r="K14" s="439">
        <v>803</v>
      </c>
      <c r="L14" s="439">
        <v>3225</v>
      </c>
      <c r="M14" s="439">
        <v>2343</v>
      </c>
      <c r="N14" s="439">
        <v>374</v>
      </c>
      <c r="O14" s="439">
        <v>16</v>
      </c>
      <c r="P14" s="439">
        <v>11</v>
      </c>
    </row>
    <row r="15" spans="1:17" ht="25.5" customHeight="1">
      <c r="A15" s="477" t="s">
        <v>140</v>
      </c>
      <c r="B15" s="477"/>
      <c r="C15" s="60">
        <f>SUM(C4:C14)</f>
        <v>30628</v>
      </c>
      <c r="D15" s="60">
        <f>SUM(D4:D14)</f>
        <v>13809</v>
      </c>
      <c r="E15" s="60">
        <f>E5+E6+E7+E8+E9+E10+E11+E12+E13+E14</f>
        <v>120887</v>
      </c>
      <c r="F15" s="60">
        <f t="shared" ref="F15:P15" si="0">SUM(F4:F14)</f>
        <v>103488</v>
      </c>
      <c r="G15" s="60">
        <f t="shared" si="0"/>
        <v>6657</v>
      </c>
      <c r="H15" s="60">
        <f t="shared" si="0"/>
        <v>28819</v>
      </c>
      <c r="I15" s="60">
        <f t="shared" si="0"/>
        <v>47320</v>
      </c>
      <c r="J15" s="60">
        <f t="shared" si="0"/>
        <v>26787</v>
      </c>
      <c r="K15" s="60">
        <f t="shared" si="0"/>
        <v>25411</v>
      </c>
      <c r="L15" s="60">
        <f t="shared" si="0"/>
        <v>65293</v>
      </c>
      <c r="M15" s="60">
        <f t="shared" si="0"/>
        <v>43004</v>
      </c>
      <c r="N15" s="60">
        <f t="shared" si="0"/>
        <v>14977</v>
      </c>
      <c r="O15" s="60">
        <f t="shared" si="0"/>
        <v>202</v>
      </c>
      <c r="P15" s="60">
        <f t="shared" si="0"/>
        <v>211</v>
      </c>
    </row>
  </sheetData>
  <mergeCells count="3">
    <mergeCell ref="A1:P1"/>
    <mergeCell ref="A2:P2"/>
    <mergeCell ref="A15:B15"/>
  </mergeCells>
  <pageMargins left="0.7" right="0.7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F7B9B-62DB-4E88-AA58-37FCEA601E11}">
  <dimension ref="A1:P55"/>
  <sheetViews>
    <sheetView zoomScaleNormal="100" workbookViewId="0">
      <selection activeCell="A2" sqref="A2:P2"/>
    </sheetView>
  </sheetViews>
  <sheetFormatPr defaultRowHeight="15"/>
  <cols>
    <col min="1" max="1" width="5.140625" style="56" customWidth="1"/>
    <col min="2" max="2" width="13.85546875" style="56" customWidth="1"/>
    <col min="3" max="13" width="9.140625" style="56"/>
    <col min="14" max="16" width="9.140625" style="56" customWidth="1"/>
    <col min="17" max="17" width="9.140625" style="56"/>
    <col min="18" max="18" width="12.85546875" style="56" customWidth="1"/>
    <col min="19" max="16384" width="9.140625" style="56"/>
  </cols>
  <sheetData>
    <row r="1" spans="1:16">
      <c r="A1" s="534" t="s">
        <v>575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</row>
    <row r="2" spans="1:16">
      <c r="A2" s="502" t="s">
        <v>574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</row>
    <row r="3" spans="1:16" ht="216.75">
      <c r="A3" s="204" t="s">
        <v>0</v>
      </c>
      <c r="B3" s="204" t="s">
        <v>1</v>
      </c>
      <c r="C3" s="308" t="s">
        <v>3</v>
      </c>
      <c r="D3" s="308" t="s">
        <v>4</v>
      </c>
      <c r="E3" s="308" t="s">
        <v>8</v>
      </c>
      <c r="F3" s="308" t="s">
        <v>6</v>
      </c>
      <c r="G3" s="308" t="s">
        <v>9</v>
      </c>
      <c r="H3" s="308" t="s">
        <v>5</v>
      </c>
      <c r="I3" s="308" t="s">
        <v>10</v>
      </c>
      <c r="J3" s="308" t="s">
        <v>11</v>
      </c>
      <c r="K3" s="308" t="s">
        <v>12</v>
      </c>
      <c r="L3" s="308" t="s">
        <v>13</v>
      </c>
      <c r="M3" s="308" t="s">
        <v>14</v>
      </c>
      <c r="N3" s="308" t="s">
        <v>7</v>
      </c>
      <c r="O3" s="308" t="s">
        <v>15</v>
      </c>
      <c r="P3" s="308" t="s">
        <v>2</v>
      </c>
    </row>
    <row r="4" spans="1:16">
      <c r="A4" s="50">
        <v>1</v>
      </c>
      <c r="B4" s="50">
        <v>2</v>
      </c>
      <c r="C4" s="50">
        <v>3</v>
      </c>
      <c r="D4" s="50">
        <v>4</v>
      </c>
      <c r="E4" s="50">
        <v>5</v>
      </c>
      <c r="F4" s="50">
        <v>6</v>
      </c>
      <c r="G4" s="50">
        <v>7</v>
      </c>
      <c r="H4" s="50">
        <v>8</v>
      </c>
      <c r="I4" s="50">
        <v>9</v>
      </c>
      <c r="J4" s="50">
        <v>10</v>
      </c>
      <c r="K4" s="50">
        <v>11</v>
      </c>
      <c r="L4" s="50">
        <v>12</v>
      </c>
      <c r="M4" s="50">
        <v>13</v>
      </c>
      <c r="N4" s="50">
        <v>14</v>
      </c>
      <c r="O4" s="50">
        <v>15</v>
      </c>
      <c r="P4" s="50">
        <v>16</v>
      </c>
    </row>
    <row r="5" spans="1:16" ht="28.5" customHeight="1">
      <c r="A5" s="534" t="s">
        <v>573</v>
      </c>
      <c r="B5" s="534"/>
      <c r="C5" s="300">
        <f t="shared" ref="C5:P5" si="0">SUM(C6:C10)</f>
        <v>298</v>
      </c>
      <c r="D5" s="300">
        <f t="shared" si="0"/>
        <v>188</v>
      </c>
      <c r="E5" s="300">
        <f t="shared" si="0"/>
        <v>2455</v>
      </c>
      <c r="F5" s="300">
        <f t="shared" si="0"/>
        <v>8296</v>
      </c>
      <c r="G5" s="300">
        <f t="shared" si="0"/>
        <v>143</v>
      </c>
      <c r="H5" s="300">
        <f t="shared" si="0"/>
        <v>224</v>
      </c>
      <c r="I5" s="300">
        <f t="shared" si="0"/>
        <v>471</v>
      </c>
      <c r="J5" s="300">
        <f t="shared" si="0"/>
        <v>306</v>
      </c>
      <c r="K5" s="300">
        <f t="shared" si="0"/>
        <v>238</v>
      </c>
      <c r="L5" s="300">
        <f t="shared" si="0"/>
        <v>983</v>
      </c>
      <c r="M5" s="300">
        <f t="shared" si="0"/>
        <v>313</v>
      </c>
      <c r="N5" s="300">
        <f t="shared" si="0"/>
        <v>20</v>
      </c>
      <c r="O5" s="300">
        <f t="shared" si="0"/>
        <v>0</v>
      </c>
      <c r="P5" s="300">
        <f t="shared" si="0"/>
        <v>2</v>
      </c>
    </row>
    <row r="6" spans="1:16" ht="27">
      <c r="A6" s="48">
        <v>1</v>
      </c>
      <c r="B6" s="48" t="s">
        <v>572</v>
      </c>
      <c r="C6" s="175">
        <v>150</v>
      </c>
      <c r="D6" s="175">
        <v>84</v>
      </c>
      <c r="E6" s="175">
        <v>1147</v>
      </c>
      <c r="F6" s="175">
        <v>2648</v>
      </c>
      <c r="G6" s="175">
        <v>62</v>
      </c>
      <c r="H6" s="175">
        <v>125</v>
      </c>
      <c r="I6" s="299">
        <v>228</v>
      </c>
      <c r="J6" s="299">
        <v>163</v>
      </c>
      <c r="K6" s="299">
        <v>238</v>
      </c>
      <c r="L6" s="299">
        <v>983</v>
      </c>
      <c r="M6" s="299">
        <v>313</v>
      </c>
      <c r="N6" s="299">
        <v>0</v>
      </c>
      <c r="O6" s="299">
        <v>0</v>
      </c>
      <c r="P6" s="299">
        <v>2</v>
      </c>
    </row>
    <row r="7" spans="1:16" ht="27">
      <c r="A7" s="50">
        <v>2</v>
      </c>
      <c r="B7" s="48" t="s">
        <v>571</v>
      </c>
      <c r="C7" s="200">
        <v>14</v>
      </c>
      <c r="D7" s="200">
        <v>38</v>
      </c>
      <c r="E7" s="200">
        <v>319</v>
      </c>
      <c r="F7" s="200">
        <v>1010</v>
      </c>
      <c r="G7" s="200">
        <v>29</v>
      </c>
      <c r="H7" s="200">
        <v>42</v>
      </c>
      <c r="I7" s="35">
        <v>65</v>
      </c>
      <c r="J7" s="35">
        <v>42</v>
      </c>
      <c r="K7" s="35">
        <v>0</v>
      </c>
      <c r="L7" s="35">
        <v>0</v>
      </c>
      <c r="M7" s="35">
        <v>0</v>
      </c>
      <c r="N7" s="35">
        <v>5</v>
      </c>
      <c r="O7" s="35">
        <v>0</v>
      </c>
      <c r="P7" s="35">
        <v>0</v>
      </c>
    </row>
    <row r="8" spans="1:16" ht="27">
      <c r="A8" s="50">
        <v>3</v>
      </c>
      <c r="B8" s="48" t="s">
        <v>570</v>
      </c>
      <c r="C8" s="200">
        <v>40</v>
      </c>
      <c r="D8" s="200">
        <v>20</v>
      </c>
      <c r="E8" s="200">
        <v>324</v>
      </c>
      <c r="F8" s="200">
        <v>974</v>
      </c>
      <c r="G8" s="200">
        <v>17</v>
      </c>
      <c r="H8" s="200">
        <v>24</v>
      </c>
      <c r="I8" s="17">
        <v>78</v>
      </c>
      <c r="J8" s="17">
        <v>47</v>
      </c>
      <c r="K8" s="17">
        <v>0</v>
      </c>
      <c r="L8" s="35">
        <v>0</v>
      </c>
      <c r="M8" s="35">
        <v>0</v>
      </c>
      <c r="N8" s="17">
        <v>5</v>
      </c>
      <c r="O8" s="35">
        <v>0</v>
      </c>
      <c r="P8" s="35">
        <v>0</v>
      </c>
    </row>
    <row r="9" spans="1:16" ht="27">
      <c r="A9" s="50">
        <v>4</v>
      </c>
      <c r="B9" s="48" t="s">
        <v>569</v>
      </c>
      <c r="C9" s="200">
        <v>70</v>
      </c>
      <c r="D9" s="200">
        <v>40</v>
      </c>
      <c r="E9" s="200">
        <v>499</v>
      </c>
      <c r="F9" s="200">
        <v>2060</v>
      </c>
      <c r="G9" s="200">
        <v>26</v>
      </c>
      <c r="H9" s="200">
        <v>19</v>
      </c>
      <c r="I9" s="17">
        <v>63</v>
      </c>
      <c r="J9" s="17">
        <v>33</v>
      </c>
      <c r="K9" s="17">
        <v>0</v>
      </c>
      <c r="L9" s="35">
        <v>0</v>
      </c>
      <c r="M9" s="35">
        <v>0</v>
      </c>
      <c r="N9" s="17">
        <v>5</v>
      </c>
      <c r="O9" s="35">
        <v>0</v>
      </c>
      <c r="P9" s="35">
        <v>0</v>
      </c>
    </row>
    <row r="10" spans="1:16" ht="27">
      <c r="A10" s="50">
        <v>5</v>
      </c>
      <c r="B10" s="48" t="s">
        <v>568</v>
      </c>
      <c r="C10" s="200">
        <v>24</v>
      </c>
      <c r="D10" s="200">
        <v>6</v>
      </c>
      <c r="E10" s="200">
        <v>166</v>
      </c>
      <c r="F10" s="200">
        <v>1604</v>
      </c>
      <c r="G10" s="200">
        <v>9</v>
      </c>
      <c r="H10" s="200">
        <v>14</v>
      </c>
      <c r="I10" s="17">
        <v>37</v>
      </c>
      <c r="J10" s="17">
        <v>21</v>
      </c>
      <c r="K10" s="17">
        <v>0</v>
      </c>
      <c r="L10" s="35">
        <v>0</v>
      </c>
      <c r="M10" s="35">
        <v>0</v>
      </c>
      <c r="N10" s="17">
        <v>5</v>
      </c>
      <c r="O10" s="35">
        <v>0</v>
      </c>
      <c r="P10" s="35">
        <v>0</v>
      </c>
    </row>
    <row r="11" spans="1:16" ht="35.25" customHeight="1">
      <c r="A11" s="534" t="s">
        <v>567</v>
      </c>
      <c r="B11" s="534"/>
      <c r="C11" s="300">
        <f t="shared" ref="C11:P11" si="1">SUM(C12:C27)</f>
        <v>205</v>
      </c>
      <c r="D11" s="300">
        <f t="shared" si="1"/>
        <v>121</v>
      </c>
      <c r="E11" s="300">
        <f t="shared" si="1"/>
        <v>2241</v>
      </c>
      <c r="F11" s="300">
        <f t="shared" si="1"/>
        <v>441</v>
      </c>
      <c r="G11" s="300">
        <f t="shared" si="1"/>
        <v>4</v>
      </c>
      <c r="H11" s="300">
        <f t="shared" si="1"/>
        <v>258</v>
      </c>
      <c r="I11" s="300">
        <f t="shared" si="1"/>
        <v>201</v>
      </c>
      <c r="J11" s="300">
        <f t="shared" si="1"/>
        <v>134</v>
      </c>
      <c r="K11" s="300">
        <f t="shared" si="1"/>
        <v>126</v>
      </c>
      <c r="L11" s="300">
        <f t="shared" si="1"/>
        <v>598</v>
      </c>
      <c r="M11" s="300">
        <f t="shared" si="1"/>
        <v>595</v>
      </c>
      <c r="N11" s="300">
        <f t="shared" si="1"/>
        <v>27</v>
      </c>
      <c r="O11" s="300">
        <f t="shared" si="1"/>
        <v>0</v>
      </c>
      <c r="P11" s="300">
        <f t="shared" si="1"/>
        <v>0</v>
      </c>
    </row>
    <row r="12" spans="1:16" ht="27">
      <c r="A12" s="50">
        <v>1</v>
      </c>
      <c r="B12" s="48" t="s">
        <v>566</v>
      </c>
      <c r="C12" s="84">
        <v>101</v>
      </c>
      <c r="D12" s="84">
        <v>54</v>
      </c>
      <c r="E12" s="84">
        <v>1960</v>
      </c>
      <c r="F12" s="84">
        <v>170</v>
      </c>
      <c r="G12" s="84">
        <v>0</v>
      </c>
      <c r="H12" s="84">
        <v>94</v>
      </c>
      <c r="I12" s="84">
        <v>160</v>
      </c>
      <c r="J12" s="84">
        <v>132</v>
      </c>
      <c r="K12" s="84">
        <v>126</v>
      </c>
      <c r="L12" s="84">
        <v>550</v>
      </c>
      <c r="M12" s="84">
        <v>595</v>
      </c>
      <c r="N12" s="84">
        <v>18</v>
      </c>
      <c r="O12" s="84">
        <v>0</v>
      </c>
      <c r="P12" s="84">
        <v>0</v>
      </c>
    </row>
    <row r="13" spans="1:16" ht="27">
      <c r="A13" s="50">
        <v>2</v>
      </c>
      <c r="B13" s="48" t="s">
        <v>565</v>
      </c>
      <c r="C13" s="84">
        <v>10</v>
      </c>
      <c r="D13" s="84">
        <v>3</v>
      </c>
      <c r="E13" s="84">
        <v>3</v>
      </c>
      <c r="F13" s="84">
        <v>2</v>
      </c>
      <c r="G13" s="84">
        <v>1</v>
      </c>
      <c r="H13" s="84">
        <v>22</v>
      </c>
      <c r="I13" s="84">
        <v>10</v>
      </c>
      <c r="J13" s="84">
        <v>0</v>
      </c>
      <c r="K13" s="84">
        <v>0</v>
      </c>
      <c r="L13" s="84">
        <v>6</v>
      </c>
      <c r="M13" s="84">
        <v>0</v>
      </c>
      <c r="N13" s="84">
        <v>0</v>
      </c>
      <c r="O13" s="84">
        <v>0</v>
      </c>
      <c r="P13" s="84">
        <v>0</v>
      </c>
    </row>
    <row r="14" spans="1:16" ht="27">
      <c r="A14" s="50">
        <v>3</v>
      </c>
      <c r="B14" s="48" t="s">
        <v>564</v>
      </c>
      <c r="C14" s="84">
        <v>1</v>
      </c>
      <c r="D14" s="84">
        <v>2</v>
      </c>
      <c r="E14" s="84">
        <v>9</v>
      </c>
      <c r="F14" s="84">
        <v>0</v>
      </c>
      <c r="G14" s="84">
        <v>0</v>
      </c>
      <c r="H14" s="84">
        <v>4</v>
      </c>
      <c r="I14" s="84">
        <v>0</v>
      </c>
      <c r="J14" s="84">
        <v>0</v>
      </c>
      <c r="K14" s="84">
        <v>0</v>
      </c>
      <c r="L14" s="84">
        <v>4</v>
      </c>
      <c r="M14" s="84">
        <v>0</v>
      </c>
      <c r="N14" s="84">
        <v>0</v>
      </c>
      <c r="O14" s="84">
        <v>0</v>
      </c>
      <c r="P14" s="84">
        <v>0</v>
      </c>
    </row>
    <row r="15" spans="1:16" ht="27">
      <c r="A15" s="50">
        <v>4</v>
      </c>
      <c r="B15" s="48" t="s">
        <v>563</v>
      </c>
      <c r="C15" s="84">
        <v>2</v>
      </c>
      <c r="D15" s="84">
        <v>4</v>
      </c>
      <c r="E15" s="84">
        <v>23</v>
      </c>
      <c r="F15" s="84">
        <v>2</v>
      </c>
      <c r="G15" s="84">
        <v>0</v>
      </c>
      <c r="H15" s="84">
        <v>12</v>
      </c>
      <c r="I15" s="84">
        <v>0</v>
      </c>
      <c r="J15" s="84">
        <v>0</v>
      </c>
      <c r="K15" s="84">
        <v>0</v>
      </c>
      <c r="L15" s="84">
        <v>5</v>
      </c>
      <c r="M15" s="84">
        <v>0</v>
      </c>
      <c r="N15" s="84">
        <v>3</v>
      </c>
      <c r="O15" s="84">
        <v>0</v>
      </c>
      <c r="P15" s="84">
        <v>0</v>
      </c>
    </row>
    <row r="16" spans="1:16" ht="27">
      <c r="A16" s="50">
        <v>5</v>
      </c>
      <c r="B16" s="48" t="s">
        <v>562</v>
      </c>
      <c r="C16" s="84">
        <v>16</v>
      </c>
      <c r="D16" s="84">
        <v>9</v>
      </c>
      <c r="E16" s="84">
        <v>19</v>
      </c>
      <c r="F16" s="84">
        <v>0</v>
      </c>
      <c r="G16" s="84">
        <v>0</v>
      </c>
      <c r="H16" s="84">
        <v>15</v>
      </c>
      <c r="I16" s="84">
        <v>0</v>
      </c>
      <c r="J16" s="84">
        <v>0</v>
      </c>
      <c r="K16" s="84">
        <v>0</v>
      </c>
      <c r="L16" s="84">
        <v>3</v>
      </c>
      <c r="M16" s="84">
        <v>0</v>
      </c>
      <c r="N16" s="84">
        <v>0</v>
      </c>
      <c r="O16" s="84">
        <v>0</v>
      </c>
      <c r="P16" s="84">
        <v>0</v>
      </c>
    </row>
    <row r="17" spans="1:16" ht="27">
      <c r="A17" s="50">
        <v>6</v>
      </c>
      <c r="B17" s="48" t="s">
        <v>561</v>
      </c>
      <c r="C17" s="84">
        <v>5</v>
      </c>
      <c r="D17" s="84">
        <v>4</v>
      </c>
      <c r="E17" s="84">
        <v>20</v>
      </c>
      <c r="F17" s="84">
        <v>47</v>
      </c>
      <c r="G17" s="84">
        <v>0</v>
      </c>
      <c r="H17" s="84">
        <v>0</v>
      </c>
      <c r="I17" s="84">
        <v>0</v>
      </c>
      <c r="J17" s="84">
        <v>2</v>
      </c>
      <c r="K17" s="84">
        <v>0</v>
      </c>
      <c r="L17" s="84">
        <v>9</v>
      </c>
      <c r="M17" s="84">
        <v>0</v>
      </c>
      <c r="N17" s="84">
        <v>3</v>
      </c>
      <c r="O17" s="84">
        <v>0</v>
      </c>
      <c r="P17" s="84">
        <v>0</v>
      </c>
    </row>
    <row r="18" spans="1:16" ht="27">
      <c r="A18" s="50">
        <v>7</v>
      </c>
      <c r="B18" s="48" t="s">
        <v>560</v>
      </c>
      <c r="C18" s="84">
        <v>15</v>
      </c>
      <c r="D18" s="84">
        <v>6</v>
      </c>
      <c r="E18" s="84">
        <v>89</v>
      </c>
      <c r="F18" s="84">
        <v>117</v>
      </c>
      <c r="G18" s="84">
        <v>0</v>
      </c>
      <c r="H18" s="84">
        <v>35</v>
      </c>
      <c r="I18" s="84">
        <v>2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0</v>
      </c>
    </row>
    <row r="19" spans="1:16" ht="27">
      <c r="A19" s="50">
        <v>8</v>
      </c>
      <c r="B19" s="48" t="s">
        <v>559</v>
      </c>
      <c r="C19" s="84">
        <v>0</v>
      </c>
      <c r="D19" s="84">
        <v>0</v>
      </c>
      <c r="E19" s="84">
        <v>3</v>
      </c>
      <c r="F19" s="84">
        <v>5</v>
      </c>
      <c r="G19" s="84">
        <v>0</v>
      </c>
      <c r="H19" s="84">
        <v>2</v>
      </c>
      <c r="I19" s="84">
        <v>10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</row>
    <row r="20" spans="1:16" ht="27">
      <c r="A20" s="50">
        <v>9</v>
      </c>
      <c r="B20" s="48" t="s">
        <v>558</v>
      </c>
      <c r="C20" s="84">
        <v>3</v>
      </c>
      <c r="D20" s="84">
        <v>4</v>
      </c>
      <c r="E20" s="84">
        <v>0</v>
      </c>
      <c r="F20" s="84">
        <v>0</v>
      </c>
      <c r="G20" s="84">
        <v>0</v>
      </c>
      <c r="H20" s="84">
        <v>5</v>
      </c>
      <c r="I20" s="84">
        <v>2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</row>
    <row r="21" spans="1:16" ht="27">
      <c r="A21" s="50">
        <v>10</v>
      </c>
      <c r="B21" s="48" t="s">
        <v>557</v>
      </c>
      <c r="C21" s="84">
        <v>1</v>
      </c>
      <c r="D21" s="84">
        <v>0</v>
      </c>
      <c r="E21" s="84">
        <v>0</v>
      </c>
      <c r="F21" s="84">
        <v>0</v>
      </c>
      <c r="G21" s="84">
        <v>0</v>
      </c>
      <c r="H21" s="84">
        <v>2</v>
      </c>
      <c r="I21" s="84">
        <v>3</v>
      </c>
      <c r="J21" s="84">
        <v>0</v>
      </c>
      <c r="K21" s="84">
        <v>0</v>
      </c>
      <c r="L21" s="84">
        <v>2</v>
      </c>
      <c r="M21" s="84">
        <v>0</v>
      </c>
      <c r="N21" s="84">
        <v>1</v>
      </c>
      <c r="O21" s="84">
        <v>0</v>
      </c>
      <c r="P21" s="84">
        <v>0</v>
      </c>
    </row>
    <row r="22" spans="1:16" ht="27">
      <c r="A22" s="50">
        <v>11</v>
      </c>
      <c r="B22" s="48" t="s">
        <v>556</v>
      </c>
      <c r="C22" s="84">
        <v>8</v>
      </c>
      <c r="D22" s="84">
        <v>7</v>
      </c>
      <c r="E22" s="84">
        <v>50</v>
      </c>
      <c r="F22" s="84">
        <v>30</v>
      </c>
      <c r="G22" s="84">
        <v>1</v>
      </c>
      <c r="H22" s="84">
        <v>5</v>
      </c>
      <c r="I22" s="84">
        <v>1</v>
      </c>
      <c r="J22" s="84">
        <v>0</v>
      </c>
      <c r="K22" s="84">
        <v>0</v>
      </c>
      <c r="L22" s="84">
        <v>6</v>
      </c>
      <c r="M22" s="84">
        <v>0</v>
      </c>
      <c r="N22" s="84">
        <v>0</v>
      </c>
      <c r="O22" s="84">
        <v>0</v>
      </c>
      <c r="P22" s="84">
        <v>0</v>
      </c>
    </row>
    <row r="23" spans="1:16" ht="40.5">
      <c r="A23" s="50">
        <v>12</v>
      </c>
      <c r="B23" s="48" t="s">
        <v>555</v>
      </c>
      <c r="C23" s="307">
        <v>29</v>
      </c>
      <c r="D23" s="307">
        <v>10</v>
      </c>
      <c r="E23" s="307">
        <v>45</v>
      </c>
      <c r="F23" s="307">
        <v>56</v>
      </c>
      <c r="G23" s="307">
        <v>0</v>
      </c>
      <c r="H23" s="307">
        <v>35</v>
      </c>
      <c r="I23" s="307">
        <v>0</v>
      </c>
      <c r="J23" s="307">
        <v>0</v>
      </c>
      <c r="K23" s="307">
        <v>0</v>
      </c>
      <c r="L23" s="307">
        <v>0</v>
      </c>
      <c r="M23" s="307">
        <v>0</v>
      </c>
      <c r="N23" s="307">
        <v>0</v>
      </c>
      <c r="O23" s="307">
        <v>0</v>
      </c>
      <c r="P23" s="307">
        <v>0</v>
      </c>
    </row>
    <row r="24" spans="1:16" ht="40.5">
      <c r="A24" s="50">
        <v>13</v>
      </c>
      <c r="B24" s="48" t="s">
        <v>554</v>
      </c>
      <c r="C24" s="84">
        <v>1</v>
      </c>
      <c r="D24" s="84">
        <v>1</v>
      </c>
      <c r="E24" s="84">
        <v>4</v>
      </c>
      <c r="F24" s="84">
        <v>2</v>
      </c>
      <c r="G24" s="84">
        <v>0</v>
      </c>
      <c r="H24" s="84">
        <v>9</v>
      </c>
      <c r="I24" s="84">
        <v>2</v>
      </c>
      <c r="J24" s="84">
        <v>0</v>
      </c>
      <c r="K24" s="84">
        <v>0</v>
      </c>
      <c r="L24" s="84">
        <v>2</v>
      </c>
      <c r="M24" s="84">
        <v>0</v>
      </c>
      <c r="N24" s="84">
        <v>2</v>
      </c>
      <c r="O24" s="84">
        <v>0</v>
      </c>
      <c r="P24" s="84">
        <v>0</v>
      </c>
    </row>
    <row r="25" spans="1:16" ht="27">
      <c r="A25" s="50">
        <v>14</v>
      </c>
      <c r="B25" s="48" t="s">
        <v>553</v>
      </c>
      <c r="C25" s="84">
        <v>5</v>
      </c>
      <c r="D25" s="84">
        <v>4</v>
      </c>
      <c r="E25" s="84">
        <v>10</v>
      </c>
      <c r="F25" s="84">
        <v>10</v>
      </c>
      <c r="G25" s="84">
        <v>2</v>
      </c>
      <c r="H25" s="84">
        <v>2</v>
      </c>
      <c r="I25" s="84">
        <v>0</v>
      </c>
      <c r="J25" s="84">
        <v>0</v>
      </c>
      <c r="K25" s="84">
        <v>0</v>
      </c>
      <c r="L25" s="84">
        <v>5</v>
      </c>
      <c r="M25" s="84">
        <v>0</v>
      </c>
      <c r="N25" s="84">
        <v>0</v>
      </c>
      <c r="O25" s="84">
        <v>0</v>
      </c>
      <c r="P25" s="84">
        <v>0</v>
      </c>
    </row>
    <row r="26" spans="1:16" ht="27">
      <c r="A26" s="50">
        <v>15</v>
      </c>
      <c r="B26" s="48" t="s">
        <v>552</v>
      </c>
      <c r="C26" s="84">
        <v>8</v>
      </c>
      <c r="D26" s="84">
        <v>12</v>
      </c>
      <c r="E26" s="84">
        <v>4</v>
      </c>
      <c r="F26" s="84">
        <v>0</v>
      </c>
      <c r="G26" s="84">
        <v>0</v>
      </c>
      <c r="H26" s="84">
        <v>12</v>
      </c>
      <c r="I26" s="84">
        <v>6</v>
      </c>
      <c r="J26" s="84">
        <v>0</v>
      </c>
      <c r="K26" s="84">
        <v>0</v>
      </c>
      <c r="L26" s="84">
        <v>2</v>
      </c>
      <c r="M26" s="84">
        <v>0</v>
      </c>
      <c r="N26" s="84">
        <v>0</v>
      </c>
      <c r="O26" s="84">
        <v>0</v>
      </c>
      <c r="P26" s="84">
        <v>0</v>
      </c>
    </row>
    <row r="27" spans="1:16" ht="27">
      <c r="A27" s="50">
        <v>16</v>
      </c>
      <c r="B27" s="48" t="s">
        <v>551</v>
      </c>
      <c r="C27" s="84">
        <v>0</v>
      </c>
      <c r="D27" s="84">
        <v>1</v>
      </c>
      <c r="E27" s="84">
        <v>2</v>
      </c>
      <c r="F27" s="84">
        <v>0</v>
      </c>
      <c r="G27" s="84">
        <v>0</v>
      </c>
      <c r="H27" s="84">
        <v>4</v>
      </c>
      <c r="I27" s="84">
        <v>5</v>
      </c>
      <c r="J27" s="84">
        <v>0</v>
      </c>
      <c r="K27" s="84">
        <v>0</v>
      </c>
      <c r="L27" s="84">
        <v>4</v>
      </c>
      <c r="M27" s="84">
        <v>0</v>
      </c>
      <c r="N27" s="84">
        <v>0</v>
      </c>
      <c r="O27" s="84">
        <v>0</v>
      </c>
      <c r="P27" s="84">
        <v>0</v>
      </c>
    </row>
    <row r="28" spans="1:16" ht="33.75" customHeight="1">
      <c r="A28" s="534" t="s">
        <v>550</v>
      </c>
      <c r="B28" s="534"/>
      <c r="C28" s="298">
        <f t="shared" ref="C28:P28" si="2">SUM(C29+C30+C31)</f>
        <v>101</v>
      </c>
      <c r="D28" s="298">
        <f t="shared" si="2"/>
        <v>49</v>
      </c>
      <c r="E28" s="298">
        <f t="shared" si="2"/>
        <v>650</v>
      </c>
      <c r="F28" s="298">
        <f t="shared" si="2"/>
        <v>193</v>
      </c>
      <c r="G28" s="298">
        <f t="shared" si="2"/>
        <v>6</v>
      </c>
      <c r="H28" s="298">
        <f t="shared" si="2"/>
        <v>102</v>
      </c>
      <c r="I28" s="298">
        <f t="shared" si="2"/>
        <v>125</v>
      </c>
      <c r="J28" s="298">
        <f t="shared" si="2"/>
        <v>23</v>
      </c>
      <c r="K28" s="298">
        <f t="shared" si="2"/>
        <v>131</v>
      </c>
      <c r="L28" s="298">
        <f t="shared" si="2"/>
        <v>308</v>
      </c>
      <c r="M28" s="298">
        <f t="shared" si="2"/>
        <v>478</v>
      </c>
      <c r="N28" s="298">
        <f t="shared" si="2"/>
        <v>22</v>
      </c>
      <c r="O28" s="298">
        <f t="shared" si="2"/>
        <v>3</v>
      </c>
      <c r="P28" s="298">
        <f t="shared" si="2"/>
        <v>4</v>
      </c>
    </row>
    <row r="29" spans="1:16" ht="27">
      <c r="A29" s="50">
        <v>1</v>
      </c>
      <c r="B29" s="48" t="s">
        <v>549</v>
      </c>
      <c r="C29" s="306">
        <v>73</v>
      </c>
      <c r="D29" s="306">
        <v>35</v>
      </c>
      <c r="E29" s="306">
        <v>593</v>
      </c>
      <c r="F29" s="306">
        <v>49</v>
      </c>
      <c r="G29" s="306">
        <v>3</v>
      </c>
      <c r="H29" s="306">
        <v>67</v>
      </c>
      <c r="I29" s="305">
        <v>103</v>
      </c>
      <c r="J29" s="305">
        <v>23</v>
      </c>
      <c r="K29" s="305">
        <v>131</v>
      </c>
      <c r="L29" s="305">
        <v>308</v>
      </c>
      <c r="M29" s="305">
        <v>463</v>
      </c>
      <c r="N29" s="305">
        <v>11</v>
      </c>
      <c r="O29" s="305">
        <v>3</v>
      </c>
      <c r="P29" s="305">
        <v>4</v>
      </c>
    </row>
    <row r="30" spans="1:16" ht="27">
      <c r="A30" s="50">
        <v>2</v>
      </c>
      <c r="B30" s="48" t="s">
        <v>548</v>
      </c>
      <c r="C30" s="304">
        <v>19</v>
      </c>
      <c r="D30" s="304">
        <v>8</v>
      </c>
      <c r="E30" s="304">
        <v>25</v>
      </c>
      <c r="F30" s="304">
        <v>90</v>
      </c>
      <c r="G30" s="304">
        <v>1</v>
      </c>
      <c r="H30" s="304">
        <v>12</v>
      </c>
      <c r="I30" s="302">
        <v>12</v>
      </c>
      <c r="J30" s="302">
        <v>0</v>
      </c>
      <c r="K30" s="302">
        <v>0</v>
      </c>
      <c r="L30" s="302">
        <v>0</v>
      </c>
      <c r="M30" s="302">
        <v>4</v>
      </c>
      <c r="N30" s="302">
        <v>4</v>
      </c>
      <c r="O30" s="302">
        <v>0</v>
      </c>
      <c r="P30" s="302">
        <v>0</v>
      </c>
    </row>
    <row r="31" spans="1:16" ht="27">
      <c r="A31" s="50">
        <v>3</v>
      </c>
      <c r="B31" s="48" t="s">
        <v>547</v>
      </c>
      <c r="C31" s="304">
        <v>9</v>
      </c>
      <c r="D31" s="304">
        <v>6</v>
      </c>
      <c r="E31" s="304">
        <v>32</v>
      </c>
      <c r="F31" s="304">
        <v>54</v>
      </c>
      <c r="G31" s="304">
        <v>2</v>
      </c>
      <c r="H31" s="304">
        <v>23</v>
      </c>
      <c r="I31" s="303">
        <v>10</v>
      </c>
      <c r="J31" s="303">
        <v>0</v>
      </c>
      <c r="K31" s="303">
        <v>0</v>
      </c>
      <c r="L31" s="302">
        <v>0</v>
      </c>
      <c r="M31" s="302">
        <v>11</v>
      </c>
      <c r="N31" s="303">
        <v>7</v>
      </c>
      <c r="O31" s="302">
        <v>0</v>
      </c>
      <c r="P31" s="302">
        <v>0</v>
      </c>
    </row>
    <row r="32" spans="1:16" ht="35.25" customHeight="1">
      <c r="A32" s="534" t="s">
        <v>546</v>
      </c>
      <c r="B32" s="534"/>
      <c r="C32" s="301">
        <f t="shared" ref="C32:P32" si="3">SUM(C33:C41)</f>
        <v>235</v>
      </c>
      <c r="D32" s="301">
        <f t="shared" si="3"/>
        <v>164</v>
      </c>
      <c r="E32" s="301">
        <f t="shared" si="3"/>
        <v>92</v>
      </c>
      <c r="F32" s="301">
        <f t="shared" si="3"/>
        <v>195</v>
      </c>
      <c r="G32" s="301">
        <f t="shared" si="3"/>
        <v>4</v>
      </c>
      <c r="H32" s="301">
        <f t="shared" si="3"/>
        <v>722</v>
      </c>
      <c r="I32" s="301">
        <f t="shared" si="3"/>
        <v>13</v>
      </c>
      <c r="J32" s="301">
        <f t="shared" si="3"/>
        <v>13</v>
      </c>
      <c r="K32" s="301">
        <f t="shared" si="3"/>
        <v>182</v>
      </c>
      <c r="L32" s="301">
        <f t="shared" si="3"/>
        <v>821</v>
      </c>
      <c r="M32" s="301">
        <f t="shared" si="3"/>
        <v>596</v>
      </c>
      <c r="N32" s="301">
        <f t="shared" si="3"/>
        <v>305</v>
      </c>
      <c r="O32" s="301">
        <f t="shared" si="3"/>
        <v>13</v>
      </c>
      <c r="P32" s="301">
        <f t="shared" si="3"/>
        <v>4</v>
      </c>
    </row>
    <row r="33" spans="1:16" ht="27">
      <c r="A33" s="50">
        <v>1</v>
      </c>
      <c r="B33" s="48" t="s">
        <v>545</v>
      </c>
      <c r="C33" s="17">
        <v>42</v>
      </c>
      <c r="D33" s="17">
        <v>36</v>
      </c>
      <c r="E33" s="17">
        <v>25</v>
      </c>
      <c r="F33" s="17">
        <v>71</v>
      </c>
      <c r="G33" s="17">
        <v>1</v>
      </c>
      <c r="H33" s="17">
        <v>189</v>
      </c>
      <c r="I33" s="35">
        <v>13</v>
      </c>
      <c r="J33" s="35">
        <v>13</v>
      </c>
      <c r="K33" s="35">
        <v>182</v>
      </c>
      <c r="L33" s="35">
        <v>821</v>
      </c>
      <c r="M33" s="35">
        <v>596</v>
      </c>
      <c r="N33" s="35">
        <v>33</v>
      </c>
      <c r="O33" s="35">
        <v>13</v>
      </c>
      <c r="P33" s="35">
        <v>4</v>
      </c>
    </row>
    <row r="34" spans="1:16" ht="27">
      <c r="A34" s="50">
        <v>2</v>
      </c>
      <c r="B34" s="48" t="s">
        <v>544</v>
      </c>
      <c r="C34" s="17">
        <v>41</v>
      </c>
      <c r="D34" s="17">
        <v>17</v>
      </c>
      <c r="E34" s="17">
        <v>8</v>
      </c>
      <c r="F34" s="17">
        <v>9</v>
      </c>
      <c r="G34" s="17">
        <v>1</v>
      </c>
      <c r="H34" s="17">
        <v>43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33</v>
      </c>
      <c r="O34" s="35">
        <v>0</v>
      </c>
      <c r="P34" s="35">
        <v>0</v>
      </c>
    </row>
    <row r="35" spans="1:16" ht="27">
      <c r="A35" s="50">
        <v>3</v>
      </c>
      <c r="B35" s="48" t="s">
        <v>543</v>
      </c>
      <c r="C35" s="17">
        <v>21</v>
      </c>
      <c r="D35" s="17">
        <v>25</v>
      </c>
      <c r="E35" s="17">
        <v>15</v>
      </c>
      <c r="F35" s="17">
        <v>23</v>
      </c>
      <c r="G35" s="17">
        <v>0</v>
      </c>
      <c r="H35" s="17">
        <v>371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39</v>
      </c>
      <c r="O35" s="35">
        <v>0</v>
      </c>
      <c r="P35" s="35">
        <v>0</v>
      </c>
    </row>
    <row r="36" spans="1:16" ht="40.5">
      <c r="A36" s="50">
        <v>4</v>
      </c>
      <c r="B36" s="48" t="s">
        <v>542</v>
      </c>
      <c r="C36" s="17">
        <v>29</v>
      </c>
      <c r="D36" s="17">
        <v>16</v>
      </c>
      <c r="E36" s="17">
        <v>8</v>
      </c>
      <c r="F36" s="17">
        <v>12</v>
      </c>
      <c r="G36" s="17">
        <v>2</v>
      </c>
      <c r="H36" s="17">
        <v>1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28</v>
      </c>
      <c r="O36" s="35">
        <v>0</v>
      </c>
      <c r="P36" s="35">
        <v>0</v>
      </c>
    </row>
    <row r="37" spans="1:16" ht="27">
      <c r="A37" s="50">
        <v>5</v>
      </c>
      <c r="B37" s="48" t="s">
        <v>541</v>
      </c>
      <c r="C37" s="17">
        <v>1</v>
      </c>
      <c r="D37" s="17">
        <v>0</v>
      </c>
      <c r="E37" s="17">
        <v>2</v>
      </c>
      <c r="F37" s="17">
        <v>11</v>
      </c>
      <c r="G37" s="17">
        <v>0</v>
      </c>
      <c r="H37" s="17">
        <v>1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24</v>
      </c>
      <c r="O37" s="35">
        <v>0</v>
      </c>
      <c r="P37" s="35">
        <v>0</v>
      </c>
    </row>
    <row r="38" spans="1:16" ht="27">
      <c r="A38" s="50">
        <v>6</v>
      </c>
      <c r="B38" s="48" t="s">
        <v>540</v>
      </c>
      <c r="C38" s="17">
        <v>29</v>
      </c>
      <c r="D38" s="17">
        <v>20</v>
      </c>
      <c r="E38" s="17">
        <v>6</v>
      </c>
      <c r="F38" s="17">
        <v>14</v>
      </c>
      <c r="G38" s="17">
        <v>0</v>
      </c>
      <c r="H38" s="17">
        <v>30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35</v>
      </c>
      <c r="O38" s="35">
        <v>0</v>
      </c>
      <c r="P38" s="35">
        <v>0</v>
      </c>
    </row>
    <row r="39" spans="1:16" ht="27">
      <c r="A39" s="50">
        <v>7</v>
      </c>
      <c r="B39" s="48" t="s">
        <v>539</v>
      </c>
      <c r="C39" s="17">
        <v>54</v>
      </c>
      <c r="D39" s="17">
        <v>11</v>
      </c>
      <c r="E39" s="17">
        <v>7</v>
      </c>
      <c r="F39" s="17">
        <v>21</v>
      </c>
      <c r="G39" s="17">
        <v>0</v>
      </c>
      <c r="H39" s="17">
        <v>20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51</v>
      </c>
      <c r="O39" s="35">
        <v>0</v>
      </c>
      <c r="P39" s="35">
        <v>0</v>
      </c>
    </row>
    <row r="40" spans="1:16" ht="27">
      <c r="A40" s="50">
        <v>8</v>
      </c>
      <c r="B40" s="48" t="s">
        <v>538</v>
      </c>
      <c r="C40" s="17">
        <v>12</v>
      </c>
      <c r="D40" s="17">
        <v>11</v>
      </c>
      <c r="E40" s="17">
        <v>8</v>
      </c>
      <c r="F40" s="17">
        <v>9</v>
      </c>
      <c r="G40" s="17">
        <v>0</v>
      </c>
      <c r="H40" s="17">
        <v>18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28</v>
      </c>
      <c r="O40" s="35">
        <v>0</v>
      </c>
      <c r="P40" s="35">
        <v>0</v>
      </c>
    </row>
    <row r="41" spans="1:16" ht="27">
      <c r="A41" s="50">
        <v>9</v>
      </c>
      <c r="B41" s="48" t="s">
        <v>537</v>
      </c>
      <c r="C41" s="17">
        <v>6</v>
      </c>
      <c r="D41" s="17">
        <v>28</v>
      </c>
      <c r="E41" s="17">
        <v>13</v>
      </c>
      <c r="F41" s="17">
        <v>25</v>
      </c>
      <c r="G41" s="17">
        <v>0</v>
      </c>
      <c r="H41" s="17">
        <v>49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34</v>
      </c>
      <c r="O41" s="35">
        <v>0</v>
      </c>
      <c r="P41" s="35">
        <v>0</v>
      </c>
    </row>
    <row r="42" spans="1:16" ht="39" customHeight="1">
      <c r="A42" s="534" t="s">
        <v>536</v>
      </c>
      <c r="B42" s="534"/>
      <c r="C42" s="300">
        <f t="shared" ref="C42:P42" si="4">SUM(C43+C44+C45+C46+C47+C48+C49+C50+C51+C52+C53+C54)</f>
        <v>143</v>
      </c>
      <c r="D42" s="300">
        <f t="shared" si="4"/>
        <v>103</v>
      </c>
      <c r="E42" s="300">
        <f t="shared" si="4"/>
        <v>87</v>
      </c>
      <c r="F42" s="300">
        <f t="shared" si="4"/>
        <v>64</v>
      </c>
      <c r="G42" s="300">
        <f t="shared" si="4"/>
        <v>9</v>
      </c>
      <c r="H42" s="300">
        <f t="shared" si="4"/>
        <v>202</v>
      </c>
      <c r="I42" s="300">
        <f t="shared" si="4"/>
        <v>111</v>
      </c>
      <c r="J42" s="300">
        <f t="shared" si="4"/>
        <v>96</v>
      </c>
      <c r="K42" s="300">
        <f t="shared" si="4"/>
        <v>126</v>
      </c>
      <c r="L42" s="300">
        <f t="shared" si="4"/>
        <v>515</v>
      </c>
      <c r="M42" s="300">
        <f t="shared" si="4"/>
        <v>361</v>
      </c>
      <c r="N42" s="300">
        <f t="shared" si="4"/>
        <v>0</v>
      </c>
      <c r="O42" s="300">
        <f t="shared" si="4"/>
        <v>0</v>
      </c>
      <c r="P42" s="300">
        <f t="shared" si="4"/>
        <v>1</v>
      </c>
    </row>
    <row r="43" spans="1:16" ht="27">
      <c r="A43" s="50">
        <v>1</v>
      </c>
      <c r="B43" s="48" t="s">
        <v>535</v>
      </c>
      <c r="C43" s="299">
        <v>94</v>
      </c>
      <c r="D43" s="299">
        <v>67</v>
      </c>
      <c r="E43" s="299">
        <v>52</v>
      </c>
      <c r="F43" s="299">
        <v>43</v>
      </c>
      <c r="G43" s="299">
        <v>4</v>
      </c>
      <c r="H43" s="299">
        <v>116</v>
      </c>
      <c r="I43" s="299">
        <v>26</v>
      </c>
      <c r="J43" s="299">
        <v>28</v>
      </c>
      <c r="K43" s="35">
        <v>126</v>
      </c>
      <c r="L43" s="35">
        <v>515</v>
      </c>
      <c r="M43" s="35">
        <v>361</v>
      </c>
      <c r="N43" s="35">
        <v>0</v>
      </c>
      <c r="O43" s="35">
        <v>0</v>
      </c>
      <c r="P43" s="35">
        <v>1</v>
      </c>
    </row>
    <row r="44" spans="1:16" ht="27">
      <c r="A44" s="50">
        <v>2</v>
      </c>
      <c r="B44" s="48" t="s">
        <v>534</v>
      </c>
      <c r="C44" s="35">
        <v>0</v>
      </c>
      <c r="D44" s="35">
        <v>0</v>
      </c>
      <c r="E44" s="35">
        <v>4</v>
      </c>
      <c r="F44" s="35">
        <v>3</v>
      </c>
      <c r="G44" s="35">
        <v>0</v>
      </c>
      <c r="H44" s="35">
        <v>0</v>
      </c>
      <c r="I44" s="35">
        <v>8</v>
      </c>
      <c r="J44" s="35">
        <v>11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</row>
    <row r="45" spans="1:16" ht="27">
      <c r="A45" s="50">
        <v>3</v>
      </c>
      <c r="B45" s="48" t="s">
        <v>533</v>
      </c>
      <c r="C45" s="35">
        <v>18</v>
      </c>
      <c r="D45" s="35">
        <v>16</v>
      </c>
      <c r="E45" s="35">
        <v>3</v>
      </c>
      <c r="F45" s="35">
        <v>1</v>
      </c>
      <c r="G45" s="35">
        <v>1</v>
      </c>
      <c r="H45" s="35">
        <v>17</v>
      </c>
      <c r="I45" s="35">
        <v>24</v>
      </c>
      <c r="J45" s="35">
        <v>15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</row>
    <row r="46" spans="1:16" ht="40.5">
      <c r="A46" s="50">
        <v>4</v>
      </c>
      <c r="B46" s="48" t="s">
        <v>532</v>
      </c>
      <c r="C46" s="35">
        <v>0</v>
      </c>
      <c r="D46" s="35">
        <v>0</v>
      </c>
      <c r="E46" s="35">
        <v>4</v>
      </c>
      <c r="F46" s="35">
        <v>3</v>
      </c>
      <c r="G46" s="35">
        <v>1</v>
      </c>
      <c r="H46" s="35">
        <v>1</v>
      </c>
      <c r="I46" s="35">
        <v>4</v>
      </c>
      <c r="J46" s="35">
        <v>1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</row>
    <row r="47" spans="1:16" ht="27">
      <c r="A47" s="50">
        <v>5</v>
      </c>
      <c r="B47" s="48" t="s">
        <v>531</v>
      </c>
      <c r="C47" s="35">
        <v>0</v>
      </c>
      <c r="D47" s="35">
        <v>0</v>
      </c>
      <c r="E47" s="35">
        <v>2</v>
      </c>
      <c r="F47" s="35">
        <v>1</v>
      </c>
      <c r="G47" s="35">
        <v>0</v>
      </c>
      <c r="H47" s="35">
        <v>0</v>
      </c>
      <c r="I47" s="35">
        <v>12</v>
      </c>
      <c r="J47" s="35">
        <v>3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</row>
    <row r="48" spans="1:16" ht="33.75" customHeight="1">
      <c r="A48" s="50">
        <v>6</v>
      </c>
      <c r="B48" s="48" t="s">
        <v>530</v>
      </c>
      <c r="C48" s="35">
        <v>0</v>
      </c>
      <c r="D48" s="35">
        <v>0</v>
      </c>
      <c r="E48" s="35">
        <v>3</v>
      </c>
      <c r="F48" s="35">
        <v>2</v>
      </c>
      <c r="G48" s="35">
        <v>0</v>
      </c>
      <c r="H48" s="35">
        <v>0</v>
      </c>
      <c r="I48" s="35">
        <v>4</v>
      </c>
      <c r="J48" s="35">
        <v>10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</row>
    <row r="49" spans="1:16" ht="27">
      <c r="A49" s="50">
        <v>7</v>
      </c>
      <c r="B49" s="48" t="s">
        <v>529</v>
      </c>
      <c r="C49" s="35">
        <v>1</v>
      </c>
      <c r="D49" s="35">
        <v>2</v>
      </c>
      <c r="E49" s="35">
        <v>2</v>
      </c>
      <c r="F49" s="35">
        <v>1</v>
      </c>
      <c r="G49" s="35">
        <v>0</v>
      </c>
      <c r="H49" s="35">
        <v>15</v>
      </c>
      <c r="I49" s="35">
        <v>5</v>
      </c>
      <c r="J49" s="35">
        <v>5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</row>
    <row r="50" spans="1:16" ht="27">
      <c r="A50" s="50">
        <v>8</v>
      </c>
      <c r="B50" s="48" t="s">
        <v>528</v>
      </c>
      <c r="C50" s="35">
        <v>4</v>
      </c>
      <c r="D50" s="35">
        <v>0</v>
      </c>
      <c r="E50" s="35">
        <v>5</v>
      </c>
      <c r="F50" s="35">
        <v>3</v>
      </c>
      <c r="G50" s="35">
        <v>0</v>
      </c>
      <c r="H50" s="35">
        <v>5</v>
      </c>
      <c r="I50" s="35">
        <v>9</v>
      </c>
      <c r="J50" s="35">
        <v>3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</row>
    <row r="51" spans="1:16" ht="27">
      <c r="A51" s="50">
        <v>9</v>
      </c>
      <c r="B51" s="48" t="s">
        <v>527</v>
      </c>
      <c r="C51" s="35">
        <v>7</v>
      </c>
      <c r="D51" s="35">
        <v>1</v>
      </c>
      <c r="E51" s="35">
        <v>1</v>
      </c>
      <c r="F51" s="35">
        <v>1</v>
      </c>
      <c r="G51" s="35">
        <v>1</v>
      </c>
      <c r="H51" s="35">
        <v>13</v>
      </c>
      <c r="I51" s="35">
        <v>2</v>
      </c>
      <c r="J51" s="35">
        <v>4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</row>
    <row r="52" spans="1:16" ht="27">
      <c r="A52" s="50">
        <v>10</v>
      </c>
      <c r="B52" s="48" t="s">
        <v>526</v>
      </c>
      <c r="C52" s="35">
        <v>4</v>
      </c>
      <c r="D52" s="35">
        <v>2</v>
      </c>
      <c r="E52" s="35">
        <v>2</v>
      </c>
      <c r="F52" s="35">
        <v>1</v>
      </c>
      <c r="G52" s="35">
        <v>2</v>
      </c>
      <c r="H52" s="35">
        <v>22</v>
      </c>
      <c r="I52" s="35">
        <v>3</v>
      </c>
      <c r="J52" s="35">
        <v>4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</row>
    <row r="53" spans="1:16" ht="27">
      <c r="A53" s="50">
        <v>11</v>
      </c>
      <c r="B53" s="48" t="s">
        <v>525</v>
      </c>
      <c r="C53" s="35">
        <v>4</v>
      </c>
      <c r="D53" s="35">
        <v>2</v>
      </c>
      <c r="E53" s="35">
        <v>7</v>
      </c>
      <c r="F53" s="35">
        <v>4</v>
      </c>
      <c r="G53" s="35">
        <v>0</v>
      </c>
      <c r="H53" s="35">
        <v>5</v>
      </c>
      <c r="I53" s="35">
        <v>6</v>
      </c>
      <c r="J53" s="35">
        <v>3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</row>
    <row r="54" spans="1:16" ht="27">
      <c r="A54" s="50">
        <v>12</v>
      </c>
      <c r="B54" s="48" t="s">
        <v>524</v>
      </c>
      <c r="C54" s="35">
        <v>11</v>
      </c>
      <c r="D54" s="35">
        <v>13</v>
      </c>
      <c r="E54" s="35">
        <v>2</v>
      </c>
      <c r="F54" s="35">
        <v>1</v>
      </c>
      <c r="G54" s="35">
        <v>0</v>
      </c>
      <c r="H54" s="35">
        <v>8</v>
      </c>
      <c r="I54" s="35">
        <v>8</v>
      </c>
      <c r="J54" s="35">
        <v>9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</row>
    <row r="55" spans="1:16">
      <c r="A55" s="502" t="s">
        <v>67</v>
      </c>
      <c r="B55" s="502"/>
      <c r="C55" s="298">
        <f t="shared" ref="C55:P55" si="5">SUM(C5+C11+C28+C32+C42)</f>
        <v>982</v>
      </c>
      <c r="D55" s="298">
        <f t="shared" si="5"/>
        <v>625</v>
      </c>
      <c r="E55" s="298">
        <f t="shared" si="5"/>
        <v>5525</v>
      </c>
      <c r="F55" s="298">
        <f t="shared" si="5"/>
        <v>9189</v>
      </c>
      <c r="G55" s="298">
        <f t="shared" si="5"/>
        <v>166</v>
      </c>
      <c r="H55" s="298">
        <f t="shared" si="5"/>
        <v>1508</v>
      </c>
      <c r="I55" s="298">
        <f t="shared" si="5"/>
        <v>921</v>
      </c>
      <c r="J55" s="298">
        <f t="shared" si="5"/>
        <v>572</v>
      </c>
      <c r="K55" s="298">
        <f t="shared" si="5"/>
        <v>803</v>
      </c>
      <c r="L55" s="298">
        <f t="shared" si="5"/>
        <v>3225</v>
      </c>
      <c r="M55" s="298">
        <f t="shared" si="5"/>
        <v>2343</v>
      </c>
      <c r="N55" s="298">
        <f t="shared" si="5"/>
        <v>374</v>
      </c>
      <c r="O55" s="298">
        <f t="shared" si="5"/>
        <v>16</v>
      </c>
      <c r="P55" s="298">
        <f t="shared" si="5"/>
        <v>11</v>
      </c>
    </row>
  </sheetData>
  <mergeCells count="8">
    <mergeCell ref="A42:B42"/>
    <mergeCell ref="A55:B55"/>
    <mergeCell ref="A1:P1"/>
    <mergeCell ref="A2:P2"/>
    <mergeCell ref="A5:B5"/>
    <mergeCell ref="A11:B11"/>
    <mergeCell ref="A28:B28"/>
    <mergeCell ref="A32:B32"/>
  </mergeCells>
  <pageMargins left="0.7" right="0.7" top="0.75" bottom="0.75" header="0.3" footer="0.3"/>
  <pageSetup paperSize="9" scale="8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A85D4-C902-4D5D-99DB-8A770DCE4212}">
  <dimension ref="A1:P79"/>
  <sheetViews>
    <sheetView workbookViewId="0">
      <selection activeCell="I81" sqref="I81"/>
    </sheetView>
  </sheetViews>
  <sheetFormatPr defaultRowHeight="13.5"/>
  <cols>
    <col min="1" max="1" width="4.42578125" style="61" customWidth="1"/>
    <col min="2" max="2" width="16" style="61" customWidth="1"/>
    <col min="3" max="4" width="8.7109375" style="61" customWidth="1"/>
    <col min="5" max="5" width="9.5703125" style="61" customWidth="1"/>
    <col min="6" max="6" width="9.85546875" style="61" customWidth="1"/>
    <col min="7" max="7" width="8.7109375" style="61" customWidth="1"/>
    <col min="8" max="8" width="5.7109375" style="61" customWidth="1"/>
    <col min="9" max="9" width="9.7109375" style="61" customWidth="1"/>
    <col min="10" max="10" width="10.42578125" style="61" customWidth="1"/>
    <col min="11" max="11" width="10.5703125" style="61" customWidth="1"/>
    <col min="12" max="12" width="8.7109375" style="61" customWidth="1"/>
    <col min="13" max="13" width="9.28515625" style="61" customWidth="1"/>
    <col min="14" max="14" width="9.85546875" style="61" customWidth="1"/>
    <col min="15" max="15" width="8.7109375" style="61" customWidth="1"/>
    <col min="16" max="16" width="13.85546875" style="61" customWidth="1"/>
    <col min="17" max="16384" width="9.140625" style="61"/>
  </cols>
  <sheetData>
    <row r="1" spans="1:16" ht="55.5" customHeight="1">
      <c r="A1" s="535" t="s">
        <v>209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</row>
    <row r="2" spans="1:16" ht="20.25" customHeight="1">
      <c r="A2" s="537" t="s">
        <v>208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</row>
    <row r="3" spans="1:16" ht="164.25" customHeight="1">
      <c r="A3" s="87" t="s">
        <v>0</v>
      </c>
      <c r="B3" s="87" t="s">
        <v>1</v>
      </c>
      <c r="C3" s="86" t="s">
        <v>3</v>
      </c>
      <c r="D3" s="86" t="s">
        <v>4</v>
      </c>
      <c r="E3" s="86" t="s">
        <v>8</v>
      </c>
      <c r="F3" s="86" t="s">
        <v>6</v>
      </c>
      <c r="G3" s="86" t="s">
        <v>9</v>
      </c>
      <c r="H3" s="86" t="s">
        <v>5</v>
      </c>
      <c r="I3" s="86" t="s">
        <v>10</v>
      </c>
      <c r="J3" s="86" t="s">
        <v>11</v>
      </c>
      <c r="K3" s="86" t="s">
        <v>12</v>
      </c>
      <c r="L3" s="86" t="s">
        <v>13</v>
      </c>
      <c r="M3" s="86" t="s">
        <v>14</v>
      </c>
      <c r="N3" s="86" t="s">
        <v>7</v>
      </c>
      <c r="O3" s="86" t="s">
        <v>15</v>
      </c>
      <c r="P3" s="86" t="s">
        <v>2</v>
      </c>
    </row>
    <row r="4" spans="1:16" ht="21" customHeight="1" thickBot="1">
      <c r="A4" s="92">
        <v>1</v>
      </c>
      <c r="B4" s="92">
        <v>2</v>
      </c>
      <c r="C4" s="92">
        <v>3</v>
      </c>
      <c r="D4" s="92">
        <v>4</v>
      </c>
      <c r="E4" s="92">
        <v>5</v>
      </c>
      <c r="F4" s="92">
        <v>6</v>
      </c>
      <c r="G4" s="92">
        <v>7</v>
      </c>
      <c r="H4" s="92">
        <v>8</v>
      </c>
      <c r="I4" s="92">
        <v>9</v>
      </c>
      <c r="J4" s="92">
        <v>10</v>
      </c>
      <c r="K4" s="92">
        <v>11</v>
      </c>
      <c r="L4" s="92">
        <v>12</v>
      </c>
      <c r="M4" s="92">
        <v>13</v>
      </c>
      <c r="N4" s="92">
        <v>14</v>
      </c>
      <c r="O4" s="92">
        <v>15</v>
      </c>
      <c r="P4" s="92">
        <v>16</v>
      </c>
    </row>
    <row r="5" spans="1:16" ht="22.5" customHeight="1" thickBot="1">
      <c r="A5" s="89">
        <v>1</v>
      </c>
      <c r="B5" s="105" t="s">
        <v>207</v>
      </c>
      <c r="C5" s="91">
        <v>481</v>
      </c>
      <c r="D5" s="91">
        <v>320</v>
      </c>
      <c r="E5" s="91">
        <v>0</v>
      </c>
      <c r="F5" s="91">
        <v>0</v>
      </c>
      <c r="G5" s="91">
        <v>0</v>
      </c>
      <c r="H5" s="91">
        <v>875</v>
      </c>
      <c r="I5" s="91">
        <v>520</v>
      </c>
      <c r="J5" s="91">
        <v>120</v>
      </c>
      <c r="K5" s="104">
        <v>0</v>
      </c>
      <c r="L5" s="104">
        <v>590</v>
      </c>
      <c r="M5" s="91">
        <v>823</v>
      </c>
      <c r="N5" s="104">
        <v>15</v>
      </c>
      <c r="O5" s="91">
        <v>0</v>
      </c>
      <c r="P5" s="103">
        <v>3</v>
      </c>
    </row>
    <row r="6" spans="1:16" ht="20.100000000000001" customHeight="1" thickBot="1">
      <c r="A6" s="94">
        <v>2</v>
      </c>
      <c r="B6" s="89" t="s">
        <v>206</v>
      </c>
      <c r="C6" s="89"/>
      <c r="D6" s="89"/>
      <c r="E6" s="91">
        <v>0</v>
      </c>
      <c r="F6" s="89">
        <v>0</v>
      </c>
      <c r="G6" s="91">
        <v>2</v>
      </c>
      <c r="H6" s="89"/>
      <c r="I6" s="90" t="s">
        <v>135</v>
      </c>
      <c r="J6" s="90" t="s">
        <v>135</v>
      </c>
      <c r="K6" s="90" t="s">
        <v>135</v>
      </c>
      <c r="L6" s="90" t="s">
        <v>135</v>
      </c>
      <c r="M6" s="90" t="s">
        <v>135</v>
      </c>
      <c r="N6" s="89">
        <v>3</v>
      </c>
      <c r="O6" s="89" t="s">
        <v>135</v>
      </c>
      <c r="P6" s="88" t="s">
        <v>135</v>
      </c>
    </row>
    <row r="7" spans="1:16" ht="20.100000000000001" customHeight="1" thickBot="1">
      <c r="A7" s="94">
        <v>3</v>
      </c>
      <c r="B7" s="89" t="s">
        <v>205</v>
      </c>
      <c r="C7" s="89"/>
      <c r="D7" s="89"/>
      <c r="E7" s="91">
        <v>0</v>
      </c>
      <c r="F7" s="89">
        <v>0</v>
      </c>
      <c r="G7" s="91">
        <v>0</v>
      </c>
      <c r="H7" s="89"/>
      <c r="I7" s="90" t="s">
        <v>135</v>
      </c>
      <c r="J7" s="90" t="s">
        <v>135</v>
      </c>
      <c r="K7" s="90" t="s">
        <v>135</v>
      </c>
      <c r="L7" s="90" t="s">
        <v>135</v>
      </c>
      <c r="M7" s="90" t="s">
        <v>135</v>
      </c>
      <c r="N7" s="89">
        <v>3</v>
      </c>
      <c r="O7" s="89" t="s">
        <v>135</v>
      </c>
      <c r="P7" s="88" t="s">
        <v>135</v>
      </c>
    </row>
    <row r="8" spans="1:16" ht="20.100000000000001" customHeight="1" thickBot="1">
      <c r="A8" s="89">
        <v>4</v>
      </c>
      <c r="B8" s="89" t="s">
        <v>204</v>
      </c>
      <c r="C8" s="89"/>
      <c r="D8" s="89"/>
      <c r="E8" s="91">
        <v>0</v>
      </c>
      <c r="F8" s="91">
        <v>0</v>
      </c>
      <c r="G8" s="91">
        <v>0</v>
      </c>
      <c r="H8" s="89"/>
      <c r="I8" s="90" t="s">
        <v>135</v>
      </c>
      <c r="J8" s="90" t="s">
        <v>135</v>
      </c>
      <c r="K8" s="90" t="s">
        <v>135</v>
      </c>
      <c r="L8" s="90" t="s">
        <v>135</v>
      </c>
      <c r="M8" s="90" t="s">
        <v>135</v>
      </c>
      <c r="N8" s="89">
        <v>3</v>
      </c>
      <c r="O8" s="89" t="s">
        <v>135</v>
      </c>
      <c r="P8" s="88" t="s">
        <v>135</v>
      </c>
    </row>
    <row r="9" spans="1:16" ht="20.100000000000001" customHeight="1" thickBot="1">
      <c r="A9" s="94">
        <v>5</v>
      </c>
      <c r="B9" s="89" t="s">
        <v>203</v>
      </c>
      <c r="C9" s="89"/>
      <c r="D9" s="89"/>
      <c r="E9" s="91">
        <v>0</v>
      </c>
      <c r="F9" s="89">
        <v>0</v>
      </c>
      <c r="G9" s="91">
        <v>0</v>
      </c>
      <c r="H9" s="89"/>
      <c r="I9" s="90" t="s">
        <v>135</v>
      </c>
      <c r="J9" s="90" t="s">
        <v>135</v>
      </c>
      <c r="K9" s="90" t="s">
        <v>135</v>
      </c>
      <c r="L9" s="90" t="s">
        <v>135</v>
      </c>
      <c r="M9" s="90" t="s">
        <v>135</v>
      </c>
      <c r="N9" s="89">
        <v>3</v>
      </c>
      <c r="O9" s="89" t="s">
        <v>135</v>
      </c>
      <c r="P9" s="88" t="s">
        <v>135</v>
      </c>
    </row>
    <row r="10" spans="1:16" ht="20.100000000000001" customHeight="1" thickBot="1">
      <c r="A10" s="94">
        <v>6</v>
      </c>
      <c r="B10" s="90" t="s">
        <v>202</v>
      </c>
      <c r="C10" s="89"/>
      <c r="D10" s="89"/>
      <c r="E10" s="91">
        <v>0</v>
      </c>
      <c r="F10" s="89">
        <v>0</v>
      </c>
      <c r="G10" s="91">
        <v>0</v>
      </c>
      <c r="H10" s="89"/>
      <c r="I10" s="90" t="s">
        <v>135</v>
      </c>
      <c r="J10" s="90" t="s">
        <v>135</v>
      </c>
      <c r="K10" s="90" t="s">
        <v>135</v>
      </c>
      <c r="L10" s="90" t="s">
        <v>135</v>
      </c>
      <c r="M10" s="90" t="s">
        <v>135</v>
      </c>
      <c r="N10" s="89">
        <v>3</v>
      </c>
      <c r="O10" s="89" t="s">
        <v>135</v>
      </c>
      <c r="P10" s="88" t="s">
        <v>135</v>
      </c>
    </row>
    <row r="11" spans="1:16" ht="20.100000000000001" customHeight="1" thickBot="1">
      <c r="A11" s="89">
        <v>7</v>
      </c>
      <c r="B11" s="90" t="s">
        <v>201</v>
      </c>
      <c r="C11" s="89"/>
      <c r="D11" s="89"/>
      <c r="E11" s="91">
        <v>0</v>
      </c>
      <c r="F11" s="91">
        <v>0</v>
      </c>
      <c r="G11" s="91">
        <v>3</v>
      </c>
      <c r="H11" s="89"/>
      <c r="I11" s="90" t="s">
        <v>135</v>
      </c>
      <c r="J11" s="90" t="s">
        <v>135</v>
      </c>
      <c r="K11" s="90" t="s">
        <v>135</v>
      </c>
      <c r="L11" s="90" t="s">
        <v>135</v>
      </c>
      <c r="M11" s="90" t="s">
        <v>135</v>
      </c>
      <c r="N11" s="89">
        <v>3</v>
      </c>
      <c r="O11" s="89" t="s">
        <v>135</v>
      </c>
      <c r="P11" s="88" t="s">
        <v>135</v>
      </c>
    </row>
    <row r="12" spans="1:16" ht="20.100000000000001" customHeight="1" thickBot="1">
      <c r="A12" s="94">
        <v>8</v>
      </c>
      <c r="B12" s="90" t="s">
        <v>200</v>
      </c>
      <c r="C12" s="89"/>
      <c r="D12" s="89"/>
      <c r="E12" s="91">
        <v>0</v>
      </c>
      <c r="F12" s="89">
        <v>0</v>
      </c>
      <c r="G12" s="91">
        <v>0</v>
      </c>
      <c r="H12" s="89"/>
      <c r="I12" s="90" t="s">
        <v>135</v>
      </c>
      <c r="J12" s="90" t="s">
        <v>135</v>
      </c>
      <c r="K12" s="90" t="s">
        <v>135</v>
      </c>
      <c r="L12" s="90" t="s">
        <v>135</v>
      </c>
      <c r="M12" s="90" t="s">
        <v>135</v>
      </c>
      <c r="N12" s="89">
        <v>3</v>
      </c>
      <c r="O12" s="89" t="s">
        <v>135</v>
      </c>
      <c r="P12" s="88" t="s">
        <v>135</v>
      </c>
    </row>
    <row r="13" spans="1:16" ht="20.100000000000001" customHeight="1" thickBot="1">
      <c r="A13" s="94">
        <v>9</v>
      </c>
      <c r="B13" s="90" t="s">
        <v>191</v>
      </c>
      <c r="C13" s="89"/>
      <c r="D13" s="89"/>
      <c r="E13" s="91">
        <v>0</v>
      </c>
      <c r="F13" s="89">
        <v>0</v>
      </c>
      <c r="G13" s="91">
        <v>0</v>
      </c>
      <c r="H13" s="89"/>
      <c r="I13" s="90" t="s">
        <v>135</v>
      </c>
      <c r="J13" s="90" t="s">
        <v>135</v>
      </c>
      <c r="K13" s="90" t="s">
        <v>135</v>
      </c>
      <c r="L13" s="90" t="s">
        <v>135</v>
      </c>
      <c r="M13" s="90" t="s">
        <v>135</v>
      </c>
      <c r="N13" s="89">
        <v>3</v>
      </c>
      <c r="O13" s="89" t="s">
        <v>135</v>
      </c>
      <c r="P13" s="88" t="s">
        <v>135</v>
      </c>
    </row>
    <row r="14" spans="1:16" ht="20.100000000000001" customHeight="1" thickBot="1">
      <c r="A14" s="89">
        <v>10</v>
      </c>
      <c r="B14" s="90" t="s">
        <v>199</v>
      </c>
      <c r="C14" s="89"/>
      <c r="D14" s="89"/>
      <c r="E14" s="91">
        <v>0</v>
      </c>
      <c r="F14" s="91">
        <v>0</v>
      </c>
      <c r="G14" s="91">
        <v>0</v>
      </c>
      <c r="H14" s="89"/>
      <c r="I14" s="90" t="s">
        <v>135</v>
      </c>
      <c r="J14" s="90" t="s">
        <v>135</v>
      </c>
      <c r="K14" s="90" t="s">
        <v>135</v>
      </c>
      <c r="L14" s="90" t="s">
        <v>135</v>
      </c>
      <c r="M14" s="90" t="s">
        <v>135</v>
      </c>
      <c r="N14" s="89">
        <v>3</v>
      </c>
      <c r="O14" s="89" t="s">
        <v>135</v>
      </c>
      <c r="P14" s="88" t="s">
        <v>135</v>
      </c>
    </row>
    <row r="15" spans="1:16" ht="20.100000000000001" customHeight="1">
      <c r="A15" s="94">
        <v>11</v>
      </c>
      <c r="B15" s="93" t="s">
        <v>198</v>
      </c>
      <c r="C15" s="92"/>
      <c r="D15" s="92"/>
      <c r="E15" s="102">
        <v>0</v>
      </c>
      <c r="F15" s="92">
        <v>0</v>
      </c>
      <c r="G15" s="102">
        <v>0</v>
      </c>
      <c r="H15" s="92"/>
      <c r="I15" s="93" t="s">
        <v>135</v>
      </c>
      <c r="J15" s="93" t="s">
        <v>135</v>
      </c>
      <c r="K15" s="93" t="s">
        <v>135</v>
      </c>
      <c r="L15" s="93" t="s">
        <v>135</v>
      </c>
      <c r="M15" s="93" t="s">
        <v>135</v>
      </c>
      <c r="N15" s="89">
        <v>3</v>
      </c>
      <c r="O15" s="92" t="s">
        <v>135</v>
      </c>
      <c r="P15" s="101" t="s">
        <v>135</v>
      </c>
    </row>
    <row r="16" spans="1:16" ht="20.100000000000001" customHeight="1">
      <c r="A16" s="94">
        <v>12</v>
      </c>
      <c r="B16" s="90" t="s">
        <v>197</v>
      </c>
      <c r="C16" s="89"/>
      <c r="D16" s="89"/>
      <c r="E16" s="90">
        <v>0</v>
      </c>
      <c r="F16" s="89">
        <v>0</v>
      </c>
      <c r="G16" s="90">
        <v>0</v>
      </c>
      <c r="H16" s="89"/>
      <c r="I16" s="90" t="s">
        <v>135</v>
      </c>
      <c r="J16" s="90" t="s">
        <v>135</v>
      </c>
      <c r="K16" s="90" t="s">
        <v>135</v>
      </c>
      <c r="L16" s="90" t="s">
        <v>135</v>
      </c>
      <c r="M16" s="90" t="s">
        <v>135</v>
      </c>
      <c r="N16" s="89">
        <v>3</v>
      </c>
      <c r="O16" s="89" t="s">
        <v>135</v>
      </c>
      <c r="P16" s="89" t="s">
        <v>135</v>
      </c>
    </row>
    <row r="17" spans="1:16" ht="20.100000000000001" customHeight="1" thickBot="1">
      <c r="A17" s="89">
        <v>13</v>
      </c>
      <c r="B17" s="100" t="s">
        <v>196</v>
      </c>
      <c r="C17" s="99"/>
      <c r="D17" s="99"/>
      <c r="E17" s="98">
        <v>0</v>
      </c>
      <c r="F17" s="98">
        <v>0</v>
      </c>
      <c r="G17" s="98">
        <v>0</v>
      </c>
      <c r="H17" s="99"/>
      <c r="I17" s="98" t="s">
        <v>135</v>
      </c>
      <c r="J17" s="98" t="s">
        <v>135</v>
      </c>
      <c r="K17" s="98" t="s">
        <v>135</v>
      </c>
      <c r="L17" s="98" t="s">
        <v>135</v>
      </c>
      <c r="M17" s="98" t="s">
        <v>135</v>
      </c>
      <c r="N17" s="89">
        <v>3</v>
      </c>
      <c r="O17" s="97" t="s">
        <v>135</v>
      </c>
      <c r="P17" s="96" t="s">
        <v>135</v>
      </c>
    </row>
    <row r="18" spans="1:16" ht="20.100000000000001" customHeight="1" thickBot="1">
      <c r="A18" s="94">
        <v>14</v>
      </c>
      <c r="B18" s="93" t="s">
        <v>195</v>
      </c>
      <c r="C18" s="92"/>
      <c r="D18" s="92"/>
      <c r="E18" s="91">
        <v>0</v>
      </c>
      <c r="F18" s="89">
        <v>0</v>
      </c>
      <c r="G18" s="91">
        <v>0</v>
      </c>
      <c r="H18" s="92"/>
      <c r="I18" s="90" t="s">
        <v>135</v>
      </c>
      <c r="J18" s="90" t="s">
        <v>135</v>
      </c>
      <c r="K18" s="90" t="s">
        <v>135</v>
      </c>
      <c r="L18" s="90" t="s">
        <v>135</v>
      </c>
      <c r="M18" s="90" t="s">
        <v>135</v>
      </c>
      <c r="N18" s="89">
        <v>3</v>
      </c>
      <c r="O18" s="89" t="s">
        <v>135</v>
      </c>
      <c r="P18" s="88" t="s">
        <v>135</v>
      </c>
    </row>
    <row r="19" spans="1:16" ht="20.100000000000001" customHeight="1" thickBot="1">
      <c r="A19" s="94">
        <v>15</v>
      </c>
      <c r="B19" s="93" t="s">
        <v>194</v>
      </c>
      <c r="C19" s="92"/>
      <c r="D19" s="92"/>
      <c r="E19" s="91">
        <v>0</v>
      </c>
      <c r="F19" s="89">
        <v>0</v>
      </c>
      <c r="G19" s="91">
        <v>0</v>
      </c>
      <c r="H19" s="92"/>
      <c r="I19" s="90" t="s">
        <v>135</v>
      </c>
      <c r="J19" s="90" t="s">
        <v>135</v>
      </c>
      <c r="K19" s="90" t="s">
        <v>135</v>
      </c>
      <c r="L19" s="90" t="s">
        <v>135</v>
      </c>
      <c r="M19" s="90" t="s">
        <v>135</v>
      </c>
      <c r="N19" s="89">
        <v>3</v>
      </c>
      <c r="O19" s="89" t="s">
        <v>135</v>
      </c>
      <c r="P19" s="88" t="s">
        <v>135</v>
      </c>
    </row>
    <row r="20" spans="1:16" ht="20.100000000000001" customHeight="1" thickBot="1">
      <c r="A20" s="89">
        <v>16</v>
      </c>
      <c r="B20" s="95" t="s">
        <v>193</v>
      </c>
      <c r="C20" s="92"/>
      <c r="D20" s="92"/>
      <c r="E20" s="91">
        <v>0</v>
      </c>
      <c r="F20" s="91">
        <v>0</v>
      </c>
      <c r="G20" s="91">
        <v>0</v>
      </c>
      <c r="H20" s="92"/>
      <c r="I20" s="90" t="s">
        <v>135</v>
      </c>
      <c r="J20" s="90" t="s">
        <v>135</v>
      </c>
      <c r="K20" s="90" t="s">
        <v>135</v>
      </c>
      <c r="L20" s="90" t="s">
        <v>135</v>
      </c>
      <c r="M20" s="90" t="s">
        <v>135</v>
      </c>
      <c r="N20" s="89">
        <v>3</v>
      </c>
      <c r="O20" s="89" t="s">
        <v>135</v>
      </c>
      <c r="P20" s="88" t="s">
        <v>135</v>
      </c>
    </row>
    <row r="21" spans="1:16" ht="20.100000000000001" customHeight="1" thickBot="1">
      <c r="A21" s="94">
        <v>17</v>
      </c>
      <c r="B21" s="93" t="s">
        <v>192</v>
      </c>
      <c r="C21" s="92"/>
      <c r="D21" s="92"/>
      <c r="E21" s="91">
        <v>0</v>
      </c>
      <c r="F21" s="89">
        <v>0</v>
      </c>
      <c r="G21" s="91">
        <v>0</v>
      </c>
      <c r="H21" s="92"/>
      <c r="I21" s="90" t="s">
        <v>135</v>
      </c>
      <c r="J21" s="90" t="s">
        <v>135</v>
      </c>
      <c r="K21" s="90" t="s">
        <v>135</v>
      </c>
      <c r="L21" s="90" t="s">
        <v>135</v>
      </c>
      <c r="M21" s="90" t="s">
        <v>135</v>
      </c>
      <c r="N21" s="89">
        <v>3</v>
      </c>
      <c r="O21" s="89" t="s">
        <v>135</v>
      </c>
      <c r="P21" s="88" t="s">
        <v>135</v>
      </c>
    </row>
    <row r="22" spans="1:16" ht="20.100000000000001" customHeight="1" thickBot="1">
      <c r="A22" s="94">
        <v>18</v>
      </c>
      <c r="B22" s="93" t="s">
        <v>191</v>
      </c>
      <c r="C22" s="92"/>
      <c r="D22" s="92"/>
      <c r="E22" s="91">
        <v>0</v>
      </c>
      <c r="F22" s="89">
        <v>0</v>
      </c>
      <c r="G22" s="91">
        <v>0</v>
      </c>
      <c r="H22" s="92"/>
      <c r="I22" s="90" t="s">
        <v>135</v>
      </c>
      <c r="J22" s="90" t="s">
        <v>135</v>
      </c>
      <c r="K22" s="90" t="s">
        <v>135</v>
      </c>
      <c r="L22" s="90" t="s">
        <v>135</v>
      </c>
      <c r="M22" s="90" t="s">
        <v>135</v>
      </c>
      <c r="N22" s="89">
        <v>3</v>
      </c>
      <c r="O22" s="89" t="s">
        <v>135</v>
      </c>
      <c r="P22" s="88" t="s">
        <v>135</v>
      </c>
    </row>
    <row r="23" spans="1:16" ht="20.100000000000001" customHeight="1">
      <c r="A23" s="89">
        <v>19</v>
      </c>
      <c r="B23" s="90" t="s">
        <v>190</v>
      </c>
      <c r="C23" s="89"/>
      <c r="D23" s="89"/>
      <c r="E23" s="91">
        <v>0</v>
      </c>
      <c r="F23" s="91">
        <v>0</v>
      </c>
      <c r="G23" s="91">
        <v>0</v>
      </c>
      <c r="H23" s="89"/>
      <c r="I23" s="90" t="s">
        <v>135</v>
      </c>
      <c r="J23" s="90" t="s">
        <v>135</v>
      </c>
      <c r="K23" s="90" t="s">
        <v>135</v>
      </c>
      <c r="L23" s="90" t="s">
        <v>135</v>
      </c>
      <c r="M23" s="90" t="s">
        <v>135</v>
      </c>
      <c r="N23" s="89">
        <v>3</v>
      </c>
      <c r="O23" s="89" t="s">
        <v>135</v>
      </c>
      <c r="P23" s="88" t="s">
        <v>135</v>
      </c>
    </row>
    <row r="25" spans="1:16" ht="205.5">
      <c r="A25" s="87" t="s">
        <v>0</v>
      </c>
      <c r="B25" s="87" t="s">
        <v>1</v>
      </c>
      <c r="C25" s="86" t="s">
        <v>3</v>
      </c>
      <c r="D25" s="86" t="s">
        <v>4</v>
      </c>
      <c r="E25" s="86" t="s">
        <v>8</v>
      </c>
      <c r="F25" s="86" t="s">
        <v>6</v>
      </c>
      <c r="G25" s="86" t="s">
        <v>9</v>
      </c>
      <c r="H25" s="86" t="s">
        <v>5</v>
      </c>
      <c r="I25" s="86" t="s">
        <v>10</v>
      </c>
      <c r="J25" s="86" t="s">
        <v>11</v>
      </c>
      <c r="K25" s="86" t="s">
        <v>12</v>
      </c>
      <c r="L25" s="86" t="s">
        <v>13</v>
      </c>
      <c r="M25" s="86" t="s">
        <v>14</v>
      </c>
      <c r="N25" s="86" t="s">
        <v>7</v>
      </c>
      <c r="O25" s="86" t="s">
        <v>15</v>
      </c>
      <c r="P25" s="86" t="s">
        <v>2</v>
      </c>
    </row>
    <row r="26" spans="1:16" ht="15">
      <c r="A26" s="82">
        <v>1</v>
      </c>
      <c r="B26" s="82">
        <v>2</v>
      </c>
      <c r="C26" s="82">
        <v>3</v>
      </c>
      <c r="D26" s="82">
        <v>4</v>
      </c>
      <c r="E26" s="82">
        <v>5</v>
      </c>
      <c r="F26" s="82">
        <v>6</v>
      </c>
      <c r="G26" s="82">
        <v>7</v>
      </c>
      <c r="H26" s="82">
        <v>8</v>
      </c>
      <c r="I26" s="82">
        <v>9</v>
      </c>
      <c r="J26" s="82">
        <v>10</v>
      </c>
      <c r="K26" s="82">
        <v>11</v>
      </c>
      <c r="L26" s="82">
        <v>12</v>
      </c>
      <c r="M26" s="82">
        <v>13</v>
      </c>
      <c r="N26" s="82">
        <v>14</v>
      </c>
      <c r="O26" s="82">
        <v>15</v>
      </c>
      <c r="P26" s="82">
        <v>16</v>
      </c>
    </row>
    <row r="27" spans="1:16" ht="15">
      <c r="A27" s="82"/>
      <c r="B27" s="83" t="s">
        <v>189</v>
      </c>
      <c r="C27" s="82">
        <f t="shared" ref="C27:J27" si="0">SUM(C28:C34)</f>
        <v>156</v>
      </c>
      <c r="D27" s="82">
        <f t="shared" si="0"/>
        <v>245</v>
      </c>
      <c r="E27" s="82">
        <f t="shared" si="0"/>
        <v>518</v>
      </c>
      <c r="F27" s="82">
        <f t="shared" si="0"/>
        <v>175</v>
      </c>
      <c r="G27" s="82">
        <f t="shared" si="0"/>
        <v>5</v>
      </c>
      <c r="H27" s="82">
        <f t="shared" si="0"/>
        <v>167</v>
      </c>
      <c r="I27" s="82">
        <f t="shared" si="0"/>
        <v>850</v>
      </c>
      <c r="J27" s="82">
        <f t="shared" si="0"/>
        <v>359</v>
      </c>
      <c r="K27" s="82">
        <f>19+0</f>
        <v>19</v>
      </c>
      <c r="L27" s="82">
        <f>SUM(L28:L34)</f>
        <v>750</v>
      </c>
      <c r="M27" s="82">
        <v>474</v>
      </c>
      <c r="N27" s="82">
        <v>223</v>
      </c>
      <c r="O27" s="82">
        <f>SUM(O28:O34)</f>
        <v>0</v>
      </c>
      <c r="P27" s="82">
        <v>3</v>
      </c>
    </row>
    <row r="28" spans="1:16" ht="15">
      <c r="A28" s="82">
        <v>1</v>
      </c>
      <c r="B28" s="83" t="s">
        <v>189</v>
      </c>
      <c r="C28" s="82">
        <v>81</v>
      </c>
      <c r="D28" s="82">
        <v>196</v>
      </c>
      <c r="E28" s="82">
        <v>241</v>
      </c>
      <c r="F28" s="82">
        <v>114</v>
      </c>
      <c r="G28" s="82">
        <v>2</v>
      </c>
      <c r="H28" s="82">
        <v>105</v>
      </c>
      <c r="I28" s="82">
        <v>779</v>
      </c>
      <c r="J28" s="82">
        <v>359</v>
      </c>
      <c r="K28" s="82">
        <v>10</v>
      </c>
      <c r="L28" s="82">
        <v>750</v>
      </c>
      <c r="M28" s="82">
        <v>474</v>
      </c>
      <c r="N28" s="82">
        <v>242</v>
      </c>
      <c r="O28" s="82">
        <v>0</v>
      </c>
      <c r="P28" s="82">
        <v>3</v>
      </c>
    </row>
    <row r="29" spans="1:16" ht="15">
      <c r="A29" s="82">
        <v>2</v>
      </c>
      <c r="B29" s="83" t="s">
        <v>188</v>
      </c>
      <c r="C29" s="85">
        <v>41</v>
      </c>
      <c r="D29" s="85">
        <v>30</v>
      </c>
      <c r="E29" s="85">
        <v>68</v>
      </c>
      <c r="F29" s="85">
        <v>14</v>
      </c>
      <c r="G29" s="85">
        <v>1</v>
      </c>
      <c r="H29" s="85">
        <v>23</v>
      </c>
      <c r="I29" s="85">
        <v>41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0</v>
      </c>
    </row>
    <row r="30" spans="1:16" ht="15">
      <c r="A30" s="82">
        <v>3</v>
      </c>
      <c r="B30" s="83" t="s">
        <v>54</v>
      </c>
      <c r="C30" s="82">
        <v>25</v>
      </c>
      <c r="D30" s="82">
        <v>4</v>
      </c>
      <c r="E30" s="82">
        <v>24</v>
      </c>
      <c r="F30" s="82">
        <v>3</v>
      </c>
      <c r="G30" s="82">
        <v>1</v>
      </c>
      <c r="H30" s="82">
        <v>10</v>
      </c>
      <c r="I30" s="82">
        <v>28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2">
        <v>0</v>
      </c>
      <c r="P30" s="82">
        <v>0</v>
      </c>
    </row>
    <row r="31" spans="1:16" ht="15">
      <c r="A31" s="82">
        <v>4</v>
      </c>
      <c r="B31" s="83" t="s">
        <v>187</v>
      </c>
      <c r="C31" s="82">
        <v>2</v>
      </c>
      <c r="D31" s="82">
        <v>0</v>
      </c>
      <c r="E31" s="82">
        <v>8</v>
      </c>
      <c r="F31" s="82">
        <v>3</v>
      </c>
      <c r="G31" s="82">
        <v>0</v>
      </c>
      <c r="H31" s="82">
        <v>12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>
        <v>0</v>
      </c>
      <c r="O31" s="82">
        <v>0</v>
      </c>
      <c r="P31" s="82">
        <v>0</v>
      </c>
    </row>
    <row r="32" spans="1:16" ht="15">
      <c r="A32" s="82">
        <v>5</v>
      </c>
      <c r="B32" s="83" t="s">
        <v>186</v>
      </c>
      <c r="C32" s="84">
        <v>2</v>
      </c>
      <c r="D32" s="84">
        <v>3</v>
      </c>
      <c r="E32" s="84">
        <v>162</v>
      </c>
      <c r="F32" s="84">
        <v>31</v>
      </c>
      <c r="G32" s="84">
        <v>0</v>
      </c>
      <c r="H32" s="84">
        <v>7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  <c r="P32" s="84">
        <v>0</v>
      </c>
    </row>
    <row r="33" spans="1:16" ht="15">
      <c r="A33" s="82">
        <v>6</v>
      </c>
      <c r="B33" s="83" t="s">
        <v>185</v>
      </c>
      <c r="C33" s="82">
        <v>4</v>
      </c>
      <c r="D33" s="82">
        <v>9</v>
      </c>
      <c r="E33" s="82">
        <v>4</v>
      </c>
      <c r="F33" s="82">
        <v>7</v>
      </c>
      <c r="G33" s="82">
        <v>1</v>
      </c>
      <c r="H33" s="82">
        <v>6</v>
      </c>
      <c r="I33" s="82">
        <v>2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2">
        <v>0</v>
      </c>
      <c r="P33" s="82">
        <v>0</v>
      </c>
    </row>
    <row r="34" spans="1:16" ht="15">
      <c r="A34" s="82">
        <v>7</v>
      </c>
      <c r="B34" s="83" t="s">
        <v>184</v>
      </c>
      <c r="C34" s="82">
        <v>1</v>
      </c>
      <c r="D34" s="82">
        <v>3</v>
      </c>
      <c r="E34" s="82">
        <v>11</v>
      </c>
      <c r="F34" s="82">
        <v>3</v>
      </c>
      <c r="G34" s="82">
        <v>0</v>
      </c>
      <c r="H34" s="82">
        <v>4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2">
        <v>0</v>
      </c>
    </row>
    <row r="36" spans="1:16" ht="51">
      <c r="A36" s="81" t="s">
        <v>0</v>
      </c>
      <c r="B36" s="81" t="s">
        <v>1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</row>
    <row r="37" spans="1:16" ht="15" thickBot="1">
      <c r="A37" s="79">
        <v>1</v>
      </c>
      <c r="B37" s="79">
        <v>2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ht="15">
      <c r="A38" s="538" t="s">
        <v>183</v>
      </c>
      <c r="B38" s="539"/>
      <c r="C38" s="78">
        <v>498</v>
      </c>
      <c r="D38" s="78">
        <v>370</v>
      </c>
      <c r="E38" s="78">
        <v>2278</v>
      </c>
      <c r="F38" s="78">
        <v>1345</v>
      </c>
      <c r="G38" s="78">
        <v>63</v>
      </c>
      <c r="H38" s="78">
        <v>689</v>
      </c>
      <c r="I38" s="78">
        <v>482</v>
      </c>
      <c r="J38" s="78">
        <v>52</v>
      </c>
      <c r="K38" s="78" t="s">
        <v>182</v>
      </c>
      <c r="L38" s="78">
        <v>1047</v>
      </c>
      <c r="M38" s="78">
        <v>703</v>
      </c>
      <c r="N38" s="78">
        <v>42</v>
      </c>
      <c r="O38" s="78">
        <v>1</v>
      </c>
      <c r="P38" s="78">
        <v>5</v>
      </c>
    </row>
    <row r="39" spans="1:16" ht="17.25">
      <c r="A39" s="72">
        <v>1</v>
      </c>
      <c r="B39" s="75" t="s">
        <v>183</v>
      </c>
      <c r="C39" s="78">
        <v>81</v>
      </c>
      <c r="D39" s="78">
        <v>115</v>
      </c>
      <c r="E39" s="78">
        <v>1330</v>
      </c>
      <c r="F39" s="78">
        <v>55</v>
      </c>
      <c r="G39" s="78">
        <v>22</v>
      </c>
      <c r="H39" s="78">
        <v>130</v>
      </c>
      <c r="I39" s="78">
        <v>482</v>
      </c>
      <c r="J39" s="78">
        <v>52</v>
      </c>
      <c r="K39" s="78" t="s">
        <v>182</v>
      </c>
      <c r="L39" s="78">
        <v>1047</v>
      </c>
      <c r="M39" s="78">
        <v>703</v>
      </c>
      <c r="N39" s="78">
        <v>0</v>
      </c>
      <c r="O39" s="78">
        <v>1</v>
      </c>
      <c r="P39" s="78">
        <v>5</v>
      </c>
    </row>
    <row r="40" spans="1:16" ht="17.25">
      <c r="A40" s="72">
        <v>2</v>
      </c>
      <c r="B40" s="75" t="s">
        <v>181</v>
      </c>
      <c r="C40" s="76">
        <v>75</v>
      </c>
      <c r="D40" s="76">
        <v>40</v>
      </c>
      <c r="E40" s="76">
        <v>190</v>
      </c>
      <c r="F40" s="76">
        <v>63</v>
      </c>
      <c r="G40" s="76">
        <v>5</v>
      </c>
      <c r="H40" s="76">
        <v>53</v>
      </c>
      <c r="I40" s="76">
        <f t="shared" ref="I40:P40" si="1">I34+I30+I26</f>
        <v>37</v>
      </c>
      <c r="J40" s="76">
        <f t="shared" si="1"/>
        <v>10</v>
      </c>
      <c r="K40" s="76">
        <f t="shared" si="1"/>
        <v>11</v>
      </c>
      <c r="L40" s="76">
        <f t="shared" si="1"/>
        <v>12</v>
      </c>
      <c r="M40" s="76">
        <f t="shared" si="1"/>
        <v>13</v>
      </c>
      <c r="N40" s="76">
        <f t="shared" si="1"/>
        <v>14</v>
      </c>
      <c r="O40" s="76">
        <f t="shared" si="1"/>
        <v>15</v>
      </c>
      <c r="P40" s="76">
        <f t="shared" si="1"/>
        <v>16</v>
      </c>
    </row>
    <row r="41" spans="1:16" ht="17.25">
      <c r="A41" s="72">
        <v>3</v>
      </c>
      <c r="B41" s="75" t="s">
        <v>180</v>
      </c>
      <c r="C41" s="76">
        <v>10</v>
      </c>
      <c r="D41" s="76">
        <v>12</v>
      </c>
      <c r="E41" s="76">
        <v>10</v>
      </c>
      <c r="F41" s="76">
        <v>0</v>
      </c>
      <c r="G41" s="76">
        <v>0</v>
      </c>
      <c r="H41" s="76">
        <v>36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15</v>
      </c>
      <c r="O41" s="76">
        <v>0</v>
      </c>
      <c r="P41" s="76">
        <v>0</v>
      </c>
    </row>
    <row r="42" spans="1:16" ht="17.25">
      <c r="A42" s="72">
        <v>4</v>
      </c>
      <c r="B42" s="75" t="s">
        <v>179</v>
      </c>
      <c r="C42" s="76">
        <v>3</v>
      </c>
      <c r="D42" s="76">
        <v>12</v>
      </c>
      <c r="E42" s="76">
        <v>5</v>
      </c>
      <c r="F42" s="76">
        <v>29</v>
      </c>
      <c r="G42" s="76">
        <v>0</v>
      </c>
      <c r="H42" s="76">
        <v>15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6</v>
      </c>
      <c r="O42" s="76">
        <v>0</v>
      </c>
      <c r="P42" s="76">
        <v>0</v>
      </c>
    </row>
    <row r="43" spans="1:16" ht="17.25">
      <c r="A43" s="72">
        <v>5</v>
      </c>
      <c r="B43" s="75" t="s">
        <v>178</v>
      </c>
      <c r="C43" s="76">
        <v>15</v>
      </c>
      <c r="D43" s="76">
        <v>11</v>
      </c>
      <c r="E43" s="76">
        <v>67</v>
      </c>
      <c r="F43" s="76">
        <v>0</v>
      </c>
      <c r="G43" s="76">
        <v>0</v>
      </c>
      <c r="H43" s="76">
        <v>10</v>
      </c>
      <c r="I43" s="76">
        <v>2</v>
      </c>
      <c r="J43" s="76">
        <v>0</v>
      </c>
      <c r="K43" s="76">
        <v>0</v>
      </c>
      <c r="L43" s="76">
        <v>0</v>
      </c>
      <c r="M43" s="76">
        <v>0</v>
      </c>
      <c r="N43" s="76">
        <v>4</v>
      </c>
      <c r="O43" s="76">
        <v>0</v>
      </c>
      <c r="P43" s="76">
        <v>0</v>
      </c>
    </row>
    <row r="44" spans="1:16" ht="17.25">
      <c r="A44" s="72">
        <v>6</v>
      </c>
      <c r="B44" s="75" t="s">
        <v>177</v>
      </c>
      <c r="C44" s="77">
        <v>8</v>
      </c>
      <c r="D44" s="77">
        <v>8</v>
      </c>
      <c r="E44" s="77">
        <v>0</v>
      </c>
      <c r="F44" s="77">
        <v>50</v>
      </c>
      <c r="G44" s="77">
        <v>0</v>
      </c>
      <c r="H44" s="77">
        <v>23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</row>
    <row r="45" spans="1:16" ht="17.25">
      <c r="A45" s="72">
        <v>7</v>
      </c>
      <c r="B45" s="75" t="s">
        <v>176</v>
      </c>
      <c r="C45" s="76">
        <v>30</v>
      </c>
      <c r="D45" s="76">
        <v>17</v>
      </c>
      <c r="E45" s="76">
        <v>0</v>
      </c>
      <c r="F45" s="76">
        <v>0</v>
      </c>
      <c r="G45" s="76">
        <v>5</v>
      </c>
      <c r="H45" s="76">
        <v>42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8</v>
      </c>
      <c r="O45" s="76">
        <v>0</v>
      </c>
      <c r="P45" s="76">
        <v>0</v>
      </c>
    </row>
    <row r="46" spans="1:16" ht="17.25">
      <c r="A46" s="72">
        <v>8</v>
      </c>
      <c r="B46" s="75" t="s">
        <v>175</v>
      </c>
      <c r="C46" s="70">
        <v>2</v>
      </c>
      <c r="D46" s="70">
        <v>3</v>
      </c>
      <c r="E46" s="70">
        <v>4</v>
      </c>
      <c r="F46" s="70">
        <v>0</v>
      </c>
      <c r="G46" s="70">
        <v>7</v>
      </c>
      <c r="H46" s="70">
        <v>11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70">
        <v>0</v>
      </c>
      <c r="O46" s="70">
        <v>0</v>
      </c>
      <c r="P46" s="70">
        <v>0</v>
      </c>
    </row>
    <row r="47" spans="1:16" ht="17.25">
      <c r="A47" s="72">
        <v>9</v>
      </c>
      <c r="B47" s="75" t="s">
        <v>174</v>
      </c>
      <c r="C47" s="70">
        <v>21</v>
      </c>
      <c r="D47" s="70">
        <v>1</v>
      </c>
      <c r="E47" s="70">
        <v>0</v>
      </c>
      <c r="F47" s="70">
        <v>0</v>
      </c>
      <c r="G47" s="70">
        <v>0</v>
      </c>
      <c r="H47" s="70">
        <v>29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</row>
    <row r="48" spans="1:16" ht="16.5">
      <c r="A48" s="72">
        <v>10</v>
      </c>
      <c r="B48" s="71" t="s">
        <v>173</v>
      </c>
      <c r="C48" s="70">
        <v>33</v>
      </c>
      <c r="D48" s="70">
        <v>67</v>
      </c>
      <c r="E48" s="70">
        <v>376</v>
      </c>
      <c r="F48" s="70">
        <v>38</v>
      </c>
      <c r="G48" s="70">
        <v>13</v>
      </c>
      <c r="H48" s="70">
        <v>121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0">
        <v>0</v>
      </c>
    </row>
    <row r="49" spans="1:16" ht="16.5">
      <c r="A49" s="72">
        <v>11</v>
      </c>
      <c r="B49" s="71" t="s">
        <v>172</v>
      </c>
      <c r="C49" s="70">
        <v>20</v>
      </c>
      <c r="D49" s="70">
        <v>7</v>
      </c>
      <c r="E49" s="70">
        <v>31</v>
      </c>
      <c r="F49" s="70">
        <v>20</v>
      </c>
      <c r="G49" s="70">
        <v>0</v>
      </c>
      <c r="H49" s="70">
        <v>15</v>
      </c>
      <c r="I49" s="70">
        <v>0</v>
      </c>
      <c r="J49" s="70">
        <v>0</v>
      </c>
      <c r="K49" s="70">
        <v>0</v>
      </c>
      <c r="L49" s="70">
        <v>0</v>
      </c>
      <c r="M49" s="70">
        <v>0</v>
      </c>
      <c r="N49" s="70">
        <v>0</v>
      </c>
      <c r="O49" s="70">
        <v>0</v>
      </c>
      <c r="P49" s="70">
        <v>0</v>
      </c>
    </row>
    <row r="50" spans="1:16" ht="16.5">
      <c r="A50" s="72">
        <v>12</v>
      </c>
      <c r="B50" s="71" t="s">
        <v>171</v>
      </c>
      <c r="C50" s="74">
        <v>28</v>
      </c>
      <c r="D50" s="74">
        <v>4</v>
      </c>
      <c r="E50" s="74">
        <v>0</v>
      </c>
      <c r="F50" s="74">
        <v>0</v>
      </c>
      <c r="G50" s="74">
        <v>0</v>
      </c>
      <c r="H50" s="74">
        <v>11</v>
      </c>
      <c r="I50" s="74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</row>
    <row r="51" spans="1:16" ht="16.5">
      <c r="A51" s="72">
        <v>13</v>
      </c>
      <c r="B51" s="71" t="s">
        <v>170</v>
      </c>
      <c r="C51" s="70">
        <v>26</v>
      </c>
      <c r="D51" s="70">
        <v>8</v>
      </c>
      <c r="E51" s="70">
        <v>0</v>
      </c>
      <c r="F51" s="70">
        <v>0</v>
      </c>
      <c r="G51" s="70">
        <v>0</v>
      </c>
      <c r="H51" s="70">
        <v>24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0">
        <v>0</v>
      </c>
    </row>
    <row r="52" spans="1:16" ht="16.5">
      <c r="A52" s="72">
        <v>14</v>
      </c>
      <c r="B52" s="71" t="s">
        <v>169</v>
      </c>
      <c r="C52" s="73">
        <v>33</v>
      </c>
      <c r="D52" s="73">
        <v>15</v>
      </c>
      <c r="E52" s="73">
        <v>0</v>
      </c>
      <c r="F52" s="73">
        <v>0</v>
      </c>
      <c r="G52" s="73">
        <v>2</v>
      </c>
      <c r="H52" s="73">
        <v>44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v>7</v>
      </c>
      <c r="O52" s="70">
        <v>0</v>
      </c>
      <c r="P52" s="70">
        <v>0</v>
      </c>
    </row>
    <row r="53" spans="1:16" ht="16.5">
      <c r="A53" s="72">
        <v>15</v>
      </c>
      <c r="B53" s="71" t="s">
        <v>168</v>
      </c>
      <c r="C53" s="70">
        <v>75</v>
      </c>
      <c r="D53" s="70">
        <v>35</v>
      </c>
      <c r="E53" s="70">
        <v>46</v>
      </c>
      <c r="F53" s="70">
        <v>10</v>
      </c>
      <c r="G53" s="70">
        <v>9</v>
      </c>
      <c r="H53" s="70">
        <v>25</v>
      </c>
      <c r="I53" s="70">
        <v>0</v>
      </c>
      <c r="J53" s="70">
        <v>0</v>
      </c>
      <c r="K53" s="70">
        <v>0</v>
      </c>
      <c r="L53" s="70">
        <v>0</v>
      </c>
      <c r="M53" s="70">
        <v>0</v>
      </c>
      <c r="N53" s="70">
        <v>0</v>
      </c>
      <c r="O53" s="70">
        <v>0</v>
      </c>
      <c r="P53" s="70">
        <v>0</v>
      </c>
    </row>
    <row r="54" spans="1:16" ht="16.5">
      <c r="A54" s="72">
        <v>16</v>
      </c>
      <c r="B54" s="71" t="s">
        <v>167</v>
      </c>
      <c r="C54" s="70">
        <v>2</v>
      </c>
      <c r="D54" s="70">
        <v>0</v>
      </c>
      <c r="E54" s="70">
        <v>14</v>
      </c>
      <c r="F54" s="70">
        <v>15</v>
      </c>
      <c r="G54" s="70">
        <v>0</v>
      </c>
      <c r="H54" s="70">
        <v>19</v>
      </c>
      <c r="I54" s="70">
        <v>0</v>
      </c>
      <c r="J54" s="70">
        <v>0</v>
      </c>
      <c r="K54" s="70">
        <v>0</v>
      </c>
      <c r="L54" s="70">
        <v>0</v>
      </c>
      <c r="M54" s="70">
        <v>0</v>
      </c>
      <c r="N54" s="70">
        <v>2</v>
      </c>
      <c r="O54" s="70">
        <v>0</v>
      </c>
      <c r="P54" s="70">
        <v>0</v>
      </c>
    </row>
    <row r="55" spans="1:16" ht="16.5">
      <c r="A55" s="72">
        <v>17</v>
      </c>
      <c r="B55" s="71" t="s">
        <v>166</v>
      </c>
      <c r="C55" s="70">
        <v>1</v>
      </c>
      <c r="D55" s="70">
        <v>2</v>
      </c>
      <c r="E55" s="70">
        <v>9</v>
      </c>
      <c r="F55" s="70">
        <v>8</v>
      </c>
      <c r="G55" s="70">
        <v>0</v>
      </c>
      <c r="H55" s="70">
        <v>5</v>
      </c>
      <c r="I55" s="70">
        <v>9</v>
      </c>
      <c r="J55" s="70">
        <v>2</v>
      </c>
      <c r="K55" s="70">
        <v>0</v>
      </c>
      <c r="L55" s="70">
        <v>0</v>
      </c>
      <c r="M55" s="70">
        <v>0</v>
      </c>
      <c r="N55" s="70">
        <v>0</v>
      </c>
      <c r="O55" s="70">
        <v>0</v>
      </c>
      <c r="P55" s="70">
        <v>0</v>
      </c>
    </row>
    <row r="56" spans="1:16" ht="16.5">
      <c r="A56" s="72">
        <v>18</v>
      </c>
      <c r="B56" s="71" t="s">
        <v>165</v>
      </c>
      <c r="C56" s="70">
        <v>27</v>
      </c>
      <c r="D56" s="70">
        <v>11</v>
      </c>
      <c r="E56" s="70">
        <v>179</v>
      </c>
      <c r="F56" s="70">
        <v>1057</v>
      </c>
      <c r="G56" s="70">
        <v>0</v>
      </c>
      <c r="H56" s="70">
        <v>42</v>
      </c>
      <c r="I56" s="70">
        <v>0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0">
        <v>0</v>
      </c>
    </row>
    <row r="57" spans="1:16" ht="16.5">
      <c r="A57" s="72">
        <v>19</v>
      </c>
      <c r="B57" s="71" t="s">
        <v>164</v>
      </c>
      <c r="C57" s="70">
        <v>8</v>
      </c>
      <c r="D57" s="70">
        <v>2</v>
      </c>
      <c r="E57" s="70">
        <v>17</v>
      </c>
      <c r="F57" s="70">
        <v>0</v>
      </c>
      <c r="G57" s="70">
        <v>0</v>
      </c>
      <c r="H57" s="70">
        <v>34</v>
      </c>
      <c r="I57" s="70">
        <v>0</v>
      </c>
      <c r="J57" s="70">
        <v>0</v>
      </c>
      <c r="K57" s="70">
        <v>0</v>
      </c>
      <c r="L57" s="70">
        <v>0</v>
      </c>
      <c r="M57" s="70">
        <v>0</v>
      </c>
      <c r="N57" s="70">
        <v>0</v>
      </c>
      <c r="O57" s="70">
        <v>0</v>
      </c>
      <c r="P57" s="70">
        <v>0</v>
      </c>
    </row>
    <row r="59" spans="1:16" ht="236.25">
      <c r="A59" s="69" t="s">
        <v>0</v>
      </c>
      <c r="B59" s="69" t="s">
        <v>1</v>
      </c>
      <c r="C59" s="68" t="s">
        <v>3</v>
      </c>
      <c r="D59" s="68" t="s">
        <v>4</v>
      </c>
      <c r="E59" s="68" t="s">
        <v>8</v>
      </c>
      <c r="F59" s="68" t="s">
        <v>6</v>
      </c>
      <c r="G59" s="68" t="s">
        <v>9</v>
      </c>
      <c r="H59" s="68" t="s">
        <v>5</v>
      </c>
      <c r="I59" s="68" t="s">
        <v>10</v>
      </c>
      <c r="J59" s="68" t="s">
        <v>11</v>
      </c>
      <c r="K59" s="68" t="s">
        <v>12</v>
      </c>
      <c r="L59" s="68" t="s">
        <v>13</v>
      </c>
      <c r="M59" s="68" t="s">
        <v>14</v>
      </c>
      <c r="N59" s="68" t="s">
        <v>7</v>
      </c>
      <c r="O59" s="68" t="s">
        <v>15</v>
      </c>
      <c r="P59" s="68" t="s">
        <v>2</v>
      </c>
    </row>
    <row r="60" spans="1:16" ht="14.25">
      <c r="A60" s="63">
        <v>1</v>
      </c>
      <c r="B60" s="63">
        <v>2</v>
      </c>
      <c r="C60" s="63">
        <v>3</v>
      </c>
      <c r="D60" s="63">
        <v>4</v>
      </c>
      <c r="E60" s="63">
        <v>5</v>
      </c>
      <c r="F60" s="63">
        <v>6</v>
      </c>
      <c r="G60" s="63">
        <v>7</v>
      </c>
      <c r="H60" s="63">
        <v>8</v>
      </c>
      <c r="I60" s="63">
        <v>9</v>
      </c>
      <c r="J60" s="63">
        <v>10</v>
      </c>
      <c r="K60" s="63">
        <v>11</v>
      </c>
      <c r="L60" s="63">
        <v>12</v>
      </c>
      <c r="M60" s="63">
        <v>13</v>
      </c>
      <c r="N60" s="63">
        <v>14</v>
      </c>
      <c r="O60" s="63">
        <v>15</v>
      </c>
      <c r="P60" s="63">
        <v>16</v>
      </c>
    </row>
    <row r="61" spans="1:16" ht="14.25">
      <c r="A61" s="66"/>
      <c r="B61" s="67" t="s">
        <v>162</v>
      </c>
      <c r="C61" s="66">
        <f>C62+C63+C64+C65+C66+C67+C68+C69+C70+C71+C72+C73+C74+C75+C76+C77+C78</f>
        <v>765</v>
      </c>
      <c r="D61" s="66">
        <f>D62+D63+D64+D65+D66+D67+D68+D69+D70+D71+D72+D73+D74+D75+D76+D77+D78</f>
        <v>223</v>
      </c>
      <c r="E61" s="66">
        <f t="shared" ref="E61:F78" si="2">E1+E20+E39</f>
        <v>1330</v>
      </c>
      <c r="F61" s="66">
        <f t="shared" si="2"/>
        <v>55</v>
      </c>
      <c r="G61" s="66">
        <f>G62+G63+G64+G65+G66+G67+G68+G69+G70+G71+G72+G73+G74+G75+G76+G77+G78</f>
        <v>75</v>
      </c>
      <c r="H61" s="66">
        <f>H62+H63+H64+H65+H66+H67+H68+H69+H70+H71+H72+H73+H74+H75+H76+H77+H78</f>
        <v>556</v>
      </c>
      <c r="I61" s="540" t="e">
        <f t="shared" ref="I61:N61" si="3">I1+I39+I20</f>
        <v>#VALUE!</v>
      </c>
      <c r="J61" s="540" t="e">
        <f t="shared" si="3"/>
        <v>#VALUE!</v>
      </c>
      <c r="K61" s="540" t="e">
        <f>K1+K39+K20</f>
        <v>#VALUE!</v>
      </c>
      <c r="L61" s="540" t="e">
        <f t="shared" si="3"/>
        <v>#VALUE!</v>
      </c>
      <c r="M61" s="540" t="e">
        <f t="shared" si="3"/>
        <v>#VALUE!</v>
      </c>
      <c r="N61" s="540">
        <f t="shared" si="3"/>
        <v>3</v>
      </c>
      <c r="O61" s="65">
        <f>O62+O63+O64+O65+O66+O67+O68+O69+O70+O71+O72+O73+O74+O75+O76+O77+O78</f>
        <v>3</v>
      </c>
      <c r="P61" s="65" t="s">
        <v>163</v>
      </c>
    </row>
    <row r="62" spans="1:16" ht="14.25">
      <c r="A62" s="63">
        <v>1</v>
      </c>
      <c r="B62" s="64" t="s">
        <v>162</v>
      </c>
      <c r="C62" s="63">
        <v>233</v>
      </c>
      <c r="D62" s="63">
        <v>77</v>
      </c>
      <c r="E62" s="63">
        <f t="shared" si="2"/>
        <v>190</v>
      </c>
      <c r="F62" s="63">
        <f t="shared" si="2"/>
        <v>63</v>
      </c>
      <c r="G62" s="63">
        <v>11</v>
      </c>
      <c r="H62" s="63">
        <v>298</v>
      </c>
      <c r="I62" s="541"/>
      <c r="J62" s="541"/>
      <c r="K62" s="541"/>
      <c r="L62" s="541"/>
      <c r="M62" s="541"/>
      <c r="N62" s="541"/>
      <c r="O62" s="543">
        <v>3</v>
      </c>
      <c r="P62" s="62"/>
    </row>
    <row r="63" spans="1:16" ht="14.25">
      <c r="A63" s="63">
        <v>2</v>
      </c>
      <c r="B63" s="64" t="s">
        <v>161</v>
      </c>
      <c r="C63" s="63">
        <v>99</v>
      </c>
      <c r="D63" s="63">
        <v>32</v>
      </c>
      <c r="E63" s="63" t="e">
        <f>E3+E22+E41</f>
        <v>#VALUE!</v>
      </c>
      <c r="F63" s="63" t="e">
        <f t="shared" si="2"/>
        <v>#VALUE!</v>
      </c>
      <c r="G63" s="63">
        <v>7</v>
      </c>
      <c r="H63" s="63">
        <v>36</v>
      </c>
      <c r="I63" s="541"/>
      <c r="J63" s="541"/>
      <c r="K63" s="541"/>
      <c r="L63" s="541"/>
      <c r="M63" s="541"/>
      <c r="N63" s="541"/>
      <c r="O63" s="544"/>
      <c r="P63" s="62"/>
    </row>
    <row r="64" spans="1:16" ht="14.25">
      <c r="A64" s="63">
        <v>3</v>
      </c>
      <c r="B64" s="64" t="s">
        <v>160</v>
      </c>
      <c r="C64" s="63">
        <v>64</v>
      </c>
      <c r="D64" s="63">
        <v>12</v>
      </c>
      <c r="E64" s="63">
        <f t="shared" si="2"/>
        <v>10</v>
      </c>
      <c r="F64" s="63">
        <f t="shared" si="2"/>
        <v>35</v>
      </c>
      <c r="G64" s="63">
        <v>2</v>
      </c>
      <c r="H64" s="63">
        <v>37</v>
      </c>
      <c r="I64" s="541"/>
      <c r="J64" s="541"/>
      <c r="K64" s="541"/>
      <c r="L64" s="541"/>
      <c r="M64" s="541"/>
      <c r="N64" s="541"/>
      <c r="O64" s="544"/>
      <c r="P64" s="62"/>
    </row>
    <row r="65" spans="1:16" ht="14.25">
      <c r="A65" s="63">
        <v>4</v>
      </c>
      <c r="B65" s="64" t="s">
        <v>159</v>
      </c>
      <c r="C65" s="63">
        <v>10</v>
      </c>
      <c r="D65" s="63">
        <v>12</v>
      </c>
      <c r="E65" s="63">
        <f t="shared" si="2"/>
        <v>67</v>
      </c>
      <c r="F65" s="63">
        <f t="shared" si="2"/>
        <v>0</v>
      </c>
      <c r="G65" s="63">
        <v>3</v>
      </c>
      <c r="H65" s="63">
        <v>12</v>
      </c>
      <c r="I65" s="541"/>
      <c r="J65" s="541"/>
      <c r="K65" s="541"/>
      <c r="L65" s="541"/>
      <c r="M65" s="541"/>
      <c r="N65" s="541"/>
      <c r="O65" s="544"/>
      <c r="P65" s="62"/>
    </row>
    <row r="66" spans="1:16" ht="14.25">
      <c r="A66" s="63">
        <v>5</v>
      </c>
      <c r="B66" s="64" t="s">
        <v>158</v>
      </c>
      <c r="C66" s="63">
        <v>37</v>
      </c>
      <c r="D66" s="63">
        <v>3</v>
      </c>
      <c r="E66" s="63" t="e">
        <f t="shared" si="2"/>
        <v>#VALUE!</v>
      </c>
      <c r="F66" s="63" t="e">
        <f t="shared" si="2"/>
        <v>#VALUE!</v>
      </c>
      <c r="G66" s="63">
        <v>0</v>
      </c>
      <c r="H66" s="63">
        <v>0</v>
      </c>
      <c r="I66" s="541"/>
      <c r="J66" s="541"/>
      <c r="K66" s="541"/>
      <c r="L66" s="541"/>
      <c r="M66" s="541"/>
      <c r="N66" s="541"/>
      <c r="O66" s="544"/>
      <c r="P66" s="62"/>
    </row>
    <row r="67" spans="1:16" ht="14.25">
      <c r="A67" s="63">
        <v>6</v>
      </c>
      <c r="B67" s="64" t="s">
        <v>157</v>
      </c>
      <c r="C67" s="63">
        <v>34</v>
      </c>
      <c r="D67" s="63">
        <v>3</v>
      </c>
      <c r="E67" s="63">
        <f t="shared" si="2"/>
        <v>5</v>
      </c>
      <c r="F67" s="63">
        <f t="shared" si="2"/>
        <v>6</v>
      </c>
      <c r="G67" s="63">
        <v>2</v>
      </c>
      <c r="H67" s="63">
        <v>14</v>
      </c>
      <c r="I67" s="541"/>
      <c r="J67" s="541"/>
      <c r="K67" s="541"/>
      <c r="L67" s="541"/>
      <c r="M67" s="541"/>
      <c r="N67" s="541"/>
      <c r="O67" s="544"/>
      <c r="P67" s="62"/>
    </row>
    <row r="68" spans="1:16" ht="14.25">
      <c r="A68" s="63">
        <v>7</v>
      </c>
      <c r="B68" s="64" t="s">
        <v>156</v>
      </c>
      <c r="C68" s="63">
        <v>20</v>
      </c>
      <c r="D68" s="63">
        <v>15</v>
      </c>
      <c r="E68" s="63">
        <f t="shared" si="2"/>
        <v>522</v>
      </c>
      <c r="F68" s="63">
        <f t="shared" si="2"/>
        <v>175</v>
      </c>
      <c r="G68" s="63">
        <v>1</v>
      </c>
      <c r="H68" s="63">
        <v>26</v>
      </c>
      <c r="I68" s="541"/>
      <c r="J68" s="541"/>
      <c r="K68" s="541"/>
      <c r="L68" s="541"/>
      <c r="M68" s="541"/>
      <c r="N68" s="541"/>
      <c r="O68" s="544"/>
      <c r="P68" s="62"/>
    </row>
    <row r="69" spans="1:16" ht="14.25">
      <c r="A69" s="63">
        <v>8</v>
      </c>
      <c r="B69" s="64" t="s">
        <v>39</v>
      </c>
      <c r="C69" s="63">
        <v>22</v>
      </c>
      <c r="D69" s="63">
        <v>8</v>
      </c>
      <c r="E69" s="63">
        <f t="shared" si="2"/>
        <v>241</v>
      </c>
      <c r="F69" s="63">
        <f t="shared" si="2"/>
        <v>114</v>
      </c>
      <c r="G69" s="63">
        <v>4</v>
      </c>
      <c r="H69" s="63">
        <v>26</v>
      </c>
      <c r="I69" s="541"/>
      <c r="J69" s="541"/>
      <c r="K69" s="541"/>
      <c r="L69" s="541"/>
      <c r="M69" s="541"/>
      <c r="N69" s="541"/>
      <c r="O69" s="544"/>
      <c r="P69" s="62"/>
    </row>
    <row r="70" spans="1:16" ht="14.25">
      <c r="A70" s="63">
        <v>9</v>
      </c>
      <c r="B70" s="64" t="s">
        <v>155</v>
      </c>
      <c r="C70" s="63">
        <v>42</v>
      </c>
      <c r="D70" s="63">
        <v>10</v>
      </c>
      <c r="E70" s="63">
        <f t="shared" si="2"/>
        <v>444</v>
      </c>
      <c r="F70" s="63">
        <f t="shared" si="2"/>
        <v>52</v>
      </c>
      <c r="G70" s="63">
        <v>1</v>
      </c>
      <c r="H70" s="63">
        <v>0</v>
      </c>
      <c r="I70" s="541"/>
      <c r="J70" s="541"/>
      <c r="K70" s="541"/>
      <c r="L70" s="541"/>
      <c r="M70" s="541"/>
      <c r="N70" s="541"/>
      <c r="O70" s="544"/>
      <c r="P70" s="62"/>
    </row>
    <row r="71" spans="1:16" ht="14.25">
      <c r="A71" s="63">
        <v>10</v>
      </c>
      <c r="B71" s="64" t="s">
        <v>154</v>
      </c>
      <c r="C71" s="63">
        <v>12</v>
      </c>
      <c r="D71" s="63">
        <v>4</v>
      </c>
      <c r="E71" s="63">
        <f t="shared" si="2"/>
        <v>55</v>
      </c>
      <c r="F71" s="63">
        <f t="shared" si="2"/>
        <v>23</v>
      </c>
      <c r="G71" s="63">
        <v>11</v>
      </c>
      <c r="H71" s="63">
        <v>5</v>
      </c>
      <c r="I71" s="541"/>
      <c r="J71" s="541"/>
      <c r="K71" s="541"/>
      <c r="L71" s="541"/>
      <c r="M71" s="541"/>
      <c r="N71" s="541"/>
      <c r="O71" s="544"/>
      <c r="P71" s="62"/>
    </row>
    <row r="72" spans="1:16" ht="14.25">
      <c r="A72" s="63">
        <v>11</v>
      </c>
      <c r="B72" s="64" t="s">
        <v>153</v>
      </c>
      <c r="C72" s="63">
        <v>16</v>
      </c>
      <c r="D72" s="63">
        <v>0</v>
      </c>
      <c r="E72" s="63">
        <f t="shared" si="2"/>
        <v>8</v>
      </c>
      <c r="F72" s="63">
        <f t="shared" si="2"/>
        <v>3</v>
      </c>
      <c r="G72" s="63">
        <v>1</v>
      </c>
      <c r="H72" s="63">
        <v>0</v>
      </c>
      <c r="I72" s="541"/>
      <c r="J72" s="541"/>
      <c r="K72" s="541"/>
      <c r="L72" s="541"/>
      <c r="M72" s="541"/>
      <c r="N72" s="541"/>
      <c r="O72" s="544"/>
      <c r="P72" s="62"/>
    </row>
    <row r="73" spans="1:16" ht="14.25">
      <c r="A73" s="63">
        <v>12</v>
      </c>
      <c r="B73" s="64" t="s">
        <v>152</v>
      </c>
      <c r="C73" s="63">
        <v>10</v>
      </c>
      <c r="D73" s="63">
        <v>5</v>
      </c>
      <c r="E73" s="63">
        <f t="shared" si="2"/>
        <v>162</v>
      </c>
      <c r="F73" s="63">
        <f t="shared" si="2"/>
        <v>31</v>
      </c>
      <c r="G73" s="63">
        <v>2</v>
      </c>
      <c r="H73" s="63">
        <v>20</v>
      </c>
      <c r="I73" s="541"/>
      <c r="J73" s="541"/>
      <c r="K73" s="541"/>
      <c r="L73" s="541"/>
      <c r="M73" s="541"/>
      <c r="N73" s="541"/>
      <c r="O73" s="544"/>
      <c r="P73" s="62"/>
    </row>
    <row r="74" spans="1:16" ht="14.25">
      <c r="A74" s="63">
        <v>13</v>
      </c>
      <c r="B74" s="64" t="s">
        <v>151</v>
      </c>
      <c r="C74" s="63">
        <v>56</v>
      </c>
      <c r="D74" s="63">
        <v>10</v>
      </c>
      <c r="E74" s="63">
        <f t="shared" si="2"/>
        <v>4</v>
      </c>
      <c r="F74" s="63">
        <f t="shared" si="2"/>
        <v>7</v>
      </c>
      <c r="G74" s="63">
        <v>9</v>
      </c>
      <c r="H74" s="63">
        <v>42</v>
      </c>
      <c r="I74" s="541"/>
      <c r="J74" s="541"/>
      <c r="K74" s="541"/>
      <c r="L74" s="541"/>
      <c r="M74" s="541"/>
      <c r="N74" s="541"/>
      <c r="O74" s="544"/>
      <c r="P74" s="62"/>
    </row>
    <row r="75" spans="1:16" ht="14.25">
      <c r="A75" s="63">
        <v>14</v>
      </c>
      <c r="B75" s="64" t="s">
        <v>150</v>
      </c>
      <c r="C75" s="63">
        <v>27</v>
      </c>
      <c r="D75" s="63">
        <v>10</v>
      </c>
      <c r="E75" s="63">
        <f t="shared" si="2"/>
        <v>57</v>
      </c>
      <c r="F75" s="63">
        <f t="shared" si="2"/>
        <v>13</v>
      </c>
      <c r="G75" s="63">
        <v>10</v>
      </c>
      <c r="H75" s="63">
        <v>16</v>
      </c>
      <c r="I75" s="541"/>
      <c r="J75" s="541"/>
      <c r="K75" s="541"/>
      <c r="L75" s="541"/>
      <c r="M75" s="541"/>
      <c r="N75" s="541"/>
      <c r="O75" s="544"/>
      <c r="P75" s="62"/>
    </row>
    <row r="76" spans="1:16" ht="14.25">
      <c r="A76" s="63">
        <v>15</v>
      </c>
      <c r="B76" s="64" t="s">
        <v>149</v>
      </c>
      <c r="C76" s="63">
        <v>10</v>
      </c>
      <c r="D76" s="63">
        <v>3</v>
      </c>
      <c r="E76" s="63">
        <f t="shared" si="2"/>
        <v>14</v>
      </c>
      <c r="F76" s="63">
        <f t="shared" si="2"/>
        <v>15</v>
      </c>
      <c r="G76" s="63">
        <v>2</v>
      </c>
      <c r="H76" s="63">
        <v>8</v>
      </c>
      <c r="I76" s="541"/>
      <c r="J76" s="541"/>
      <c r="K76" s="541"/>
      <c r="L76" s="541"/>
      <c r="M76" s="541"/>
      <c r="N76" s="541"/>
      <c r="O76" s="544"/>
      <c r="P76" s="62"/>
    </row>
    <row r="77" spans="1:16" ht="14.25">
      <c r="A77" s="63">
        <v>16</v>
      </c>
      <c r="B77" s="64" t="s">
        <v>148</v>
      </c>
      <c r="C77" s="63">
        <v>12</v>
      </c>
      <c r="D77" s="63">
        <v>1</v>
      </c>
      <c r="E77" s="63">
        <f t="shared" si="2"/>
        <v>9</v>
      </c>
      <c r="F77" s="63">
        <f t="shared" si="2"/>
        <v>8</v>
      </c>
      <c r="G77" s="63">
        <v>0</v>
      </c>
      <c r="H77" s="63">
        <v>16</v>
      </c>
      <c r="I77" s="541"/>
      <c r="J77" s="541"/>
      <c r="K77" s="541"/>
      <c r="L77" s="541"/>
      <c r="M77" s="541"/>
      <c r="N77" s="541"/>
      <c r="O77" s="544"/>
      <c r="P77" s="62"/>
    </row>
    <row r="78" spans="1:16" ht="14.25">
      <c r="A78" s="63">
        <v>17</v>
      </c>
      <c r="B78" s="64" t="s">
        <v>147</v>
      </c>
      <c r="C78" s="63">
        <v>61</v>
      </c>
      <c r="D78" s="63">
        <v>18</v>
      </c>
      <c r="E78" s="63">
        <f t="shared" si="2"/>
        <v>179</v>
      </c>
      <c r="F78" s="63">
        <f t="shared" si="2"/>
        <v>1057</v>
      </c>
      <c r="G78" s="63">
        <v>9</v>
      </c>
      <c r="H78" s="63">
        <v>0</v>
      </c>
      <c r="I78" s="542"/>
      <c r="J78" s="542"/>
      <c r="K78" s="542"/>
      <c r="L78" s="542"/>
      <c r="M78" s="542"/>
      <c r="N78" s="542"/>
      <c r="O78" s="545"/>
      <c r="P78" s="62"/>
    </row>
    <row r="79" spans="1:16">
      <c r="A79" s="471"/>
      <c r="B79" s="471" t="s">
        <v>976</v>
      </c>
      <c r="C79" s="471">
        <f>C5+C27+C28+C38+C61</f>
        <v>1981</v>
      </c>
      <c r="D79" s="471">
        <f>D5+D27+D31+D38+D61</f>
        <v>1158</v>
      </c>
      <c r="E79" s="471">
        <f>E5+E27+E38+E61</f>
        <v>4126</v>
      </c>
      <c r="F79" s="471">
        <f>F4+F27+F38+F61</f>
        <v>1581</v>
      </c>
      <c r="G79" s="471">
        <f>G4+G27+G38+G61</f>
        <v>150</v>
      </c>
      <c r="H79" s="471">
        <f>H5+H27+H38+H61</f>
        <v>2287</v>
      </c>
      <c r="I79" s="471">
        <f>I5+I27+I38</f>
        <v>1852</v>
      </c>
      <c r="J79" s="471">
        <f>J5+J27+J38</f>
        <v>531</v>
      </c>
      <c r="K79" s="471">
        <f>K5+K27+129+601</f>
        <v>749</v>
      </c>
      <c r="L79" s="471">
        <f>L5+L27+L38</f>
        <v>2387</v>
      </c>
      <c r="M79" s="471">
        <f>M5+M27+M38</f>
        <v>2000</v>
      </c>
      <c r="N79" s="471">
        <f>N5+N27+N38+N61</f>
        <v>283</v>
      </c>
      <c r="O79" s="471">
        <f>O5+O27+O38+O39+O40+O62</f>
        <v>20</v>
      </c>
      <c r="P79" s="471">
        <f>P5+P27+P38+P39+P40</f>
        <v>32</v>
      </c>
    </row>
  </sheetData>
  <mergeCells count="10">
    <mergeCell ref="A1:P1"/>
    <mergeCell ref="A2:P2"/>
    <mergeCell ref="A38:B38"/>
    <mergeCell ref="I61:I78"/>
    <mergeCell ref="J61:J78"/>
    <mergeCell ref="K61:K78"/>
    <mergeCell ref="L61:L78"/>
    <mergeCell ref="M61:M78"/>
    <mergeCell ref="N61:N78"/>
    <mergeCell ref="O62:O7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55C8B-8DD2-4EDB-831E-0836EEEA9E6D}">
  <dimension ref="A1:P98"/>
  <sheetViews>
    <sheetView workbookViewId="0">
      <selection activeCell="D3" sqref="D3"/>
    </sheetView>
  </sheetViews>
  <sheetFormatPr defaultRowHeight="17.25"/>
  <cols>
    <col min="1" max="1" width="4.42578125" style="206" customWidth="1"/>
    <col min="2" max="2" width="26" style="205" customWidth="1"/>
    <col min="3" max="3" width="7" style="205" customWidth="1"/>
    <col min="4" max="4" width="10.28515625" style="205" customWidth="1"/>
    <col min="5" max="5" width="10.5703125" style="205" customWidth="1"/>
    <col min="6" max="6" width="11.5703125" style="205" customWidth="1"/>
    <col min="7" max="7" width="9.7109375" style="205" customWidth="1"/>
    <col min="8" max="8" width="8.5703125" style="205" customWidth="1"/>
    <col min="9" max="9" width="7.5703125" style="205" customWidth="1"/>
    <col min="10" max="10" width="7" style="205" customWidth="1"/>
    <col min="11" max="11" width="10.5703125" style="205" customWidth="1"/>
    <col min="12" max="12" width="8.7109375" style="205" customWidth="1"/>
    <col min="13" max="13" width="7.7109375" style="205" customWidth="1"/>
    <col min="14" max="14" width="9.85546875" style="205" customWidth="1"/>
    <col min="15" max="15" width="8.7109375" style="205" customWidth="1"/>
    <col min="16" max="16" width="13.85546875" style="205" customWidth="1"/>
    <col min="17" max="16384" width="9.140625" style="205"/>
  </cols>
  <sheetData>
    <row r="1" spans="1:16" ht="47.25" customHeight="1">
      <c r="A1" s="478" t="s">
        <v>521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</row>
    <row r="2" spans="1:16" ht="15" customHeight="1">
      <c r="A2" s="480" t="s">
        <v>520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</row>
    <row r="3" spans="1:16" ht="153.75" customHeight="1">
      <c r="A3" s="266" t="s">
        <v>0</v>
      </c>
      <c r="B3" s="266" t="s">
        <v>1</v>
      </c>
      <c r="C3" s="265" t="s">
        <v>3</v>
      </c>
      <c r="D3" s="265" t="s">
        <v>4</v>
      </c>
      <c r="E3" s="265" t="s">
        <v>8</v>
      </c>
      <c r="F3" s="265" t="s">
        <v>6</v>
      </c>
      <c r="G3" s="265" t="s">
        <v>9</v>
      </c>
      <c r="H3" s="265" t="s">
        <v>5</v>
      </c>
      <c r="I3" s="265" t="s">
        <v>10</v>
      </c>
      <c r="J3" s="265" t="s">
        <v>11</v>
      </c>
      <c r="K3" s="265" t="s">
        <v>12</v>
      </c>
      <c r="L3" s="265" t="s">
        <v>13</v>
      </c>
      <c r="M3" s="265" t="s">
        <v>14</v>
      </c>
      <c r="N3" s="265" t="s">
        <v>7</v>
      </c>
      <c r="O3" s="265" t="s">
        <v>15</v>
      </c>
      <c r="P3" s="265" t="s">
        <v>2</v>
      </c>
    </row>
    <row r="4" spans="1:16" ht="21" customHeight="1" thickBot="1">
      <c r="A4" s="264">
        <v>1</v>
      </c>
      <c r="B4" s="264">
        <v>2</v>
      </c>
      <c r="C4" s="264">
        <v>3</v>
      </c>
      <c r="D4" s="264">
        <v>4</v>
      </c>
      <c r="E4" s="264">
        <v>5</v>
      </c>
      <c r="F4" s="264">
        <v>6</v>
      </c>
      <c r="G4" s="264">
        <v>7</v>
      </c>
      <c r="H4" s="264">
        <v>8</v>
      </c>
      <c r="I4" s="264">
        <v>9</v>
      </c>
      <c r="J4" s="264">
        <v>10</v>
      </c>
      <c r="K4" s="264">
        <v>11</v>
      </c>
      <c r="L4" s="264">
        <v>12</v>
      </c>
      <c r="M4" s="264">
        <v>13</v>
      </c>
      <c r="N4" s="264">
        <v>14</v>
      </c>
      <c r="O4" s="264">
        <v>15</v>
      </c>
      <c r="P4" s="264">
        <v>16</v>
      </c>
    </row>
    <row r="5" spans="1:16" ht="24" customHeight="1">
      <c r="A5" s="263">
        <v>1</v>
      </c>
      <c r="B5" s="262" t="s">
        <v>519</v>
      </c>
      <c r="C5" s="260">
        <v>60</v>
      </c>
      <c r="D5" s="260">
        <v>151</v>
      </c>
      <c r="E5" s="261">
        <v>561</v>
      </c>
      <c r="F5" s="261">
        <v>1308</v>
      </c>
      <c r="G5" s="235">
        <v>0</v>
      </c>
      <c r="H5" s="260">
        <v>319</v>
      </c>
      <c r="I5" s="235">
        <v>367</v>
      </c>
      <c r="J5" s="235">
        <v>152</v>
      </c>
      <c r="K5" s="235">
        <v>61</v>
      </c>
      <c r="L5" s="235">
        <v>2360</v>
      </c>
      <c r="M5" s="235">
        <v>1110</v>
      </c>
      <c r="N5" s="235">
        <v>3</v>
      </c>
      <c r="O5" s="235">
        <v>3</v>
      </c>
      <c r="P5" s="234">
        <v>3</v>
      </c>
    </row>
    <row r="6" spans="1:16" ht="20.100000000000001" customHeight="1">
      <c r="A6" s="257">
        <v>2</v>
      </c>
      <c r="B6" s="256" t="s">
        <v>518</v>
      </c>
      <c r="C6" s="253">
        <v>9</v>
      </c>
      <c r="D6" s="230">
        <v>4</v>
      </c>
      <c r="E6" s="258">
        <v>46</v>
      </c>
      <c r="F6" s="254">
        <v>142</v>
      </c>
      <c r="G6" s="253">
        <v>0</v>
      </c>
      <c r="H6" s="230">
        <v>18</v>
      </c>
      <c r="I6" s="253">
        <v>10</v>
      </c>
      <c r="J6" s="253">
        <v>4</v>
      </c>
      <c r="K6" s="253">
        <v>0</v>
      </c>
      <c r="L6" s="253">
        <v>0</v>
      </c>
      <c r="M6" s="253">
        <v>0</v>
      </c>
      <c r="N6" s="253">
        <v>0</v>
      </c>
      <c r="O6" s="253">
        <v>0</v>
      </c>
      <c r="P6" s="252">
        <v>0</v>
      </c>
    </row>
    <row r="7" spans="1:16" ht="20.100000000000001" customHeight="1">
      <c r="A7" s="257">
        <v>3</v>
      </c>
      <c r="B7" s="256" t="s">
        <v>517</v>
      </c>
      <c r="C7" s="253">
        <v>6</v>
      </c>
      <c r="D7" s="230">
        <v>6</v>
      </c>
      <c r="E7" s="258">
        <v>63</v>
      </c>
      <c r="F7" s="254">
        <v>340</v>
      </c>
      <c r="G7" s="253">
        <v>0</v>
      </c>
      <c r="H7" s="230">
        <v>37</v>
      </c>
      <c r="I7" s="253">
        <v>27</v>
      </c>
      <c r="J7" s="253">
        <v>20</v>
      </c>
      <c r="K7" s="253">
        <v>0</v>
      </c>
      <c r="L7" s="253">
        <v>0</v>
      </c>
      <c r="M7" s="253">
        <v>0</v>
      </c>
      <c r="N7" s="253">
        <v>0</v>
      </c>
      <c r="O7" s="253">
        <v>0</v>
      </c>
      <c r="P7" s="252">
        <v>0</v>
      </c>
    </row>
    <row r="8" spans="1:16" ht="20.100000000000001" customHeight="1">
      <c r="A8" s="257">
        <v>4</v>
      </c>
      <c r="B8" s="256" t="s">
        <v>516</v>
      </c>
      <c r="C8" s="230">
        <v>3</v>
      </c>
      <c r="D8" s="230">
        <v>2</v>
      </c>
      <c r="E8" s="258">
        <v>38</v>
      </c>
      <c r="F8" s="254">
        <v>170</v>
      </c>
      <c r="G8" s="253">
        <v>0</v>
      </c>
      <c r="H8" s="230">
        <v>52</v>
      </c>
      <c r="I8" s="253">
        <v>11</v>
      </c>
      <c r="J8" s="253">
        <v>6</v>
      </c>
      <c r="K8" s="253">
        <v>0</v>
      </c>
      <c r="L8" s="253">
        <v>0</v>
      </c>
      <c r="M8" s="253">
        <v>0</v>
      </c>
      <c r="N8" s="253">
        <v>0</v>
      </c>
      <c r="O8" s="253">
        <v>0</v>
      </c>
      <c r="P8" s="252">
        <v>0</v>
      </c>
    </row>
    <row r="9" spans="1:16" ht="18" customHeight="1">
      <c r="A9" s="257">
        <v>5</v>
      </c>
      <c r="B9" s="256" t="s">
        <v>515</v>
      </c>
      <c r="C9" s="230">
        <v>13</v>
      </c>
      <c r="D9" s="230">
        <v>6</v>
      </c>
      <c r="E9" s="258">
        <v>65</v>
      </c>
      <c r="F9" s="254">
        <v>469</v>
      </c>
      <c r="G9" s="253">
        <v>0</v>
      </c>
      <c r="H9" s="230">
        <v>21</v>
      </c>
      <c r="I9" s="253">
        <v>14</v>
      </c>
      <c r="J9" s="253">
        <v>7</v>
      </c>
      <c r="K9" s="253">
        <v>0</v>
      </c>
      <c r="L9" s="253">
        <v>0</v>
      </c>
      <c r="M9" s="253">
        <v>0</v>
      </c>
      <c r="N9" s="253">
        <v>0</v>
      </c>
      <c r="O9" s="253">
        <v>0</v>
      </c>
      <c r="P9" s="252">
        <v>0</v>
      </c>
    </row>
    <row r="10" spans="1:16" ht="20.100000000000001" customHeight="1">
      <c r="A10" s="257">
        <v>6</v>
      </c>
      <c r="B10" s="259" t="s">
        <v>514</v>
      </c>
      <c r="C10" s="230" t="s">
        <v>513</v>
      </c>
      <c r="D10" s="253">
        <v>0</v>
      </c>
      <c r="E10" s="258">
        <v>25</v>
      </c>
      <c r="F10" s="254">
        <v>81</v>
      </c>
      <c r="G10" s="253">
        <v>0</v>
      </c>
      <c r="H10" s="230">
        <v>6</v>
      </c>
      <c r="I10" s="253">
        <v>2</v>
      </c>
      <c r="J10" s="253">
        <v>2</v>
      </c>
      <c r="K10" s="253">
        <v>0</v>
      </c>
      <c r="L10" s="253">
        <v>0</v>
      </c>
      <c r="M10" s="253">
        <v>0</v>
      </c>
      <c r="N10" s="253">
        <v>0</v>
      </c>
      <c r="O10" s="253">
        <v>0</v>
      </c>
      <c r="P10" s="252">
        <v>0</v>
      </c>
    </row>
    <row r="11" spans="1:16" ht="20.100000000000001" customHeight="1">
      <c r="A11" s="257">
        <v>7</v>
      </c>
      <c r="B11" s="259" t="s">
        <v>512</v>
      </c>
      <c r="C11" s="230">
        <v>1</v>
      </c>
      <c r="D11" s="230">
        <v>1</v>
      </c>
      <c r="E11" s="258">
        <v>29</v>
      </c>
      <c r="F11" s="254">
        <v>234</v>
      </c>
      <c r="G11" s="253">
        <v>0</v>
      </c>
      <c r="H11" s="233">
        <v>18</v>
      </c>
      <c r="I11" s="253">
        <v>4</v>
      </c>
      <c r="J11" s="253">
        <v>2</v>
      </c>
      <c r="K11" s="253">
        <v>0</v>
      </c>
      <c r="L11" s="253">
        <v>0</v>
      </c>
      <c r="M11" s="253">
        <v>0</v>
      </c>
      <c r="N11" s="253">
        <v>0</v>
      </c>
      <c r="O11" s="253">
        <v>0</v>
      </c>
      <c r="P11" s="252">
        <v>0</v>
      </c>
    </row>
    <row r="12" spans="1:16" ht="20.100000000000001" customHeight="1">
      <c r="A12" s="257">
        <v>8</v>
      </c>
      <c r="B12" s="259" t="s">
        <v>16</v>
      </c>
      <c r="C12" s="230">
        <v>5</v>
      </c>
      <c r="D12" s="230">
        <v>2</v>
      </c>
      <c r="E12" s="258">
        <v>20</v>
      </c>
      <c r="F12" s="254">
        <v>133</v>
      </c>
      <c r="G12" s="253">
        <v>0</v>
      </c>
      <c r="H12" s="230">
        <v>16</v>
      </c>
      <c r="I12" s="253">
        <v>4</v>
      </c>
      <c r="J12" s="253">
        <v>4</v>
      </c>
      <c r="K12" s="253">
        <v>0</v>
      </c>
      <c r="L12" s="253">
        <v>0</v>
      </c>
      <c r="M12" s="253">
        <v>0</v>
      </c>
      <c r="N12" s="253">
        <v>0</v>
      </c>
      <c r="O12" s="253">
        <v>0</v>
      </c>
      <c r="P12" s="252">
        <v>0</v>
      </c>
    </row>
    <row r="13" spans="1:16" ht="19.5" customHeight="1">
      <c r="A13" s="257">
        <v>9</v>
      </c>
      <c r="B13" s="259" t="s">
        <v>511</v>
      </c>
      <c r="C13" s="230">
        <v>2</v>
      </c>
      <c r="D13" s="253">
        <v>0</v>
      </c>
      <c r="E13" s="258">
        <v>33</v>
      </c>
      <c r="F13" s="254">
        <v>153</v>
      </c>
      <c r="G13" s="253">
        <v>0</v>
      </c>
      <c r="H13" s="230">
        <v>20</v>
      </c>
      <c r="I13" s="253">
        <v>12</v>
      </c>
      <c r="J13" s="253">
        <v>5</v>
      </c>
      <c r="K13" s="253">
        <v>0</v>
      </c>
      <c r="L13" s="253">
        <v>0</v>
      </c>
      <c r="M13" s="253">
        <v>0</v>
      </c>
      <c r="N13" s="253">
        <v>0</v>
      </c>
      <c r="O13" s="253">
        <v>0</v>
      </c>
      <c r="P13" s="252">
        <v>0</v>
      </c>
    </row>
    <row r="14" spans="1:16" ht="20.25" customHeight="1">
      <c r="A14" s="257">
        <v>10</v>
      </c>
      <c r="B14" s="256" t="s">
        <v>510</v>
      </c>
      <c r="C14" s="230">
        <v>2</v>
      </c>
      <c r="D14" s="253">
        <v>0</v>
      </c>
      <c r="E14" s="254">
        <v>9</v>
      </c>
      <c r="F14" s="254">
        <v>153</v>
      </c>
      <c r="G14" s="253">
        <v>0</v>
      </c>
      <c r="H14" s="230">
        <v>0</v>
      </c>
      <c r="I14" s="253">
        <v>5</v>
      </c>
      <c r="J14" s="253">
        <v>4</v>
      </c>
      <c r="K14" s="253">
        <v>0</v>
      </c>
      <c r="L14" s="253">
        <v>0</v>
      </c>
      <c r="M14" s="253">
        <v>0</v>
      </c>
      <c r="N14" s="253">
        <v>0</v>
      </c>
      <c r="O14" s="253">
        <v>0</v>
      </c>
      <c r="P14" s="252">
        <v>0</v>
      </c>
    </row>
    <row r="15" spans="1:16" ht="21.75" customHeight="1">
      <c r="A15" s="257">
        <v>11</v>
      </c>
      <c r="B15" s="256" t="s">
        <v>509</v>
      </c>
      <c r="C15" s="230">
        <v>21</v>
      </c>
      <c r="D15" s="230">
        <v>3</v>
      </c>
      <c r="E15" s="255">
        <v>74</v>
      </c>
      <c r="F15" s="254">
        <v>709</v>
      </c>
      <c r="G15" s="253">
        <v>0</v>
      </c>
      <c r="H15" s="230">
        <v>1</v>
      </c>
      <c r="I15" s="253">
        <v>19</v>
      </c>
      <c r="J15" s="253">
        <v>18</v>
      </c>
      <c r="K15" s="253">
        <v>0</v>
      </c>
      <c r="L15" s="253">
        <v>0</v>
      </c>
      <c r="M15" s="253">
        <v>0</v>
      </c>
      <c r="N15" s="253">
        <v>0</v>
      </c>
      <c r="O15" s="253">
        <v>0</v>
      </c>
      <c r="P15" s="252">
        <v>0</v>
      </c>
    </row>
    <row r="16" spans="1:16" ht="18" customHeight="1">
      <c r="A16" s="257">
        <v>12</v>
      </c>
      <c r="B16" s="256" t="s">
        <v>508</v>
      </c>
      <c r="C16" s="230">
        <v>17</v>
      </c>
      <c r="D16" s="230">
        <v>4</v>
      </c>
      <c r="E16" s="255">
        <v>200</v>
      </c>
      <c r="F16" s="254">
        <v>1058</v>
      </c>
      <c r="G16" s="253">
        <v>0</v>
      </c>
      <c r="H16" s="230">
        <v>59</v>
      </c>
      <c r="I16" s="253">
        <v>33</v>
      </c>
      <c r="J16" s="253">
        <v>14</v>
      </c>
      <c r="K16" s="253">
        <v>0</v>
      </c>
      <c r="L16" s="253">
        <v>0</v>
      </c>
      <c r="M16" s="253">
        <v>0</v>
      </c>
      <c r="N16" s="253">
        <v>0</v>
      </c>
      <c r="O16" s="253">
        <v>0</v>
      </c>
      <c r="P16" s="252">
        <v>0</v>
      </c>
    </row>
    <row r="17" spans="1:16" ht="19.5" customHeight="1">
      <c r="A17" s="257">
        <v>13</v>
      </c>
      <c r="B17" s="256" t="s">
        <v>17</v>
      </c>
      <c r="C17" s="230">
        <v>5</v>
      </c>
      <c r="D17" s="230">
        <v>3</v>
      </c>
      <c r="E17" s="258">
        <v>165</v>
      </c>
      <c r="F17" s="254">
        <v>369</v>
      </c>
      <c r="G17" s="253">
        <v>0</v>
      </c>
      <c r="H17" s="230">
        <v>56</v>
      </c>
      <c r="I17" s="253">
        <v>19</v>
      </c>
      <c r="J17" s="253">
        <v>16</v>
      </c>
      <c r="K17" s="253">
        <v>0</v>
      </c>
      <c r="L17" s="253">
        <v>0</v>
      </c>
      <c r="M17" s="253">
        <v>0</v>
      </c>
      <c r="N17" s="253">
        <v>0</v>
      </c>
      <c r="O17" s="253">
        <v>0</v>
      </c>
      <c r="P17" s="252">
        <v>0</v>
      </c>
    </row>
    <row r="18" spans="1:16" ht="19.5" customHeight="1">
      <c r="A18" s="257">
        <v>14</v>
      </c>
      <c r="B18" s="256" t="s">
        <v>507</v>
      </c>
      <c r="C18" s="242">
        <v>10</v>
      </c>
      <c r="D18" s="242">
        <v>6</v>
      </c>
      <c r="E18" s="255">
        <v>86</v>
      </c>
      <c r="F18" s="254">
        <v>205</v>
      </c>
      <c r="G18" s="253">
        <v>0</v>
      </c>
      <c r="H18" s="230">
        <v>13</v>
      </c>
      <c r="I18" s="253">
        <v>18</v>
      </c>
      <c r="J18" s="253">
        <v>7</v>
      </c>
      <c r="K18" s="253">
        <v>0</v>
      </c>
      <c r="L18" s="253">
        <v>0</v>
      </c>
      <c r="M18" s="253">
        <v>0</v>
      </c>
      <c r="N18" s="253">
        <v>0</v>
      </c>
      <c r="O18" s="253">
        <v>0</v>
      </c>
      <c r="P18" s="252">
        <v>0</v>
      </c>
    </row>
    <row r="19" spans="1:16" ht="18.75" customHeight="1">
      <c r="A19" s="257">
        <v>15</v>
      </c>
      <c r="B19" s="256" t="s">
        <v>506</v>
      </c>
      <c r="C19" s="242">
        <v>6</v>
      </c>
      <c r="D19" s="242">
        <v>7</v>
      </c>
      <c r="E19" s="255">
        <v>86</v>
      </c>
      <c r="F19" s="254">
        <v>332</v>
      </c>
      <c r="G19" s="253">
        <v>0</v>
      </c>
      <c r="H19" s="242">
        <v>34</v>
      </c>
      <c r="I19" s="253">
        <v>12</v>
      </c>
      <c r="J19" s="253">
        <v>9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2">
        <v>0</v>
      </c>
    </row>
    <row r="20" spans="1:16" ht="18" customHeight="1">
      <c r="A20" s="257">
        <v>16</v>
      </c>
      <c r="B20" s="256" t="s">
        <v>505</v>
      </c>
      <c r="C20" s="230">
        <v>9</v>
      </c>
      <c r="D20" s="253">
        <v>0</v>
      </c>
      <c r="E20" s="255">
        <v>40</v>
      </c>
      <c r="F20" s="254">
        <v>227</v>
      </c>
      <c r="G20" s="253">
        <v>0</v>
      </c>
      <c r="H20" s="242">
        <v>33</v>
      </c>
      <c r="I20" s="253">
        <v>8</v>
      </c>
      <c r="J20" s="253">
        <v>4</v>
      </c>
      <c r="K20" s="253">
        <v>0</v>
      </c>
      <c r="L20" s="253">
        <v>0</v>
      </c>
      <c r="M20" s="253">
        <v>0</v>
      </c>
      <c r="N20" s="253">
        <v>0</v>
      </c>
      <c r="O20" s="253">
        <v>0</v>
      </c>
      <c r="P20" s="252">
        <v>0</v>
      </c>
    </row>
    <row r="21" spans="1:16" ht="21.75" customHeight="1">
      <c r="A21" s="257">
        <v>17</v>
      </c>
      <c r="B21" s="256" t="s">
        <v>504</v>
      </c>
      <c r="C21" s="230">
        <v>5</v>
      </c>
      <c r="D21" s="230">
        <v>4</v>
      </c>
      <c r="E21" s="255">
        <v>65</v>
      </c>
      <c r="F21" s="254">
        <v>222</v>
      </c>
      <c r="G21" s="253">
        <v>0</v>
      </c>
      <c r="H21" s="242">
        <v>24</v>
      </c>
      <c r="I21" s="253">
        <v>18</v>
      </c>
      <c r="J21" s="253">
        <v>7</v>
      </c>
      <c r="K21" s="253">
        <v>0</v>
      </c>
      <c r="L21" s="253">
        <v>0</v>
      </c>
      <c r="M21" s="253">
        <v>0</v>
      </c>
      <c r="N21" s="253">
        <v>0</v>
      </c>
      <c r="O21" s="253">
        <v>0</v>
      </c>
      <c r="P21" s="252">
        <v>0</v>
      </c>
    </row>
    <row r="22" spans="1:16" ht="18.75" customHeight="1">
      <c r="A22" s="257">
        <v>18</v>
      </c>
      <c r="B22" s="256" t="s">
        <v>503</v>
      </c>
      <c r="C22" s="230">
        <v>10</v>
      </c>
      <c r="D22" s="230">
        <v>1</v>
      </c>
      <c r="E22" s="255">
        <v>38</v>
      </c>
      <c r="F22" s="254">
        <v>360</v>
      </c>
      <c r="G22" s="253">
        <v>0</v>
      </c>
      <c r="H22" s="230">
        <v>42</v>
      </c>
      <c r="I22" s="253">
        <v>11</v>
      </c>
      <c r="J22" s="253">
        <v>7</v>
      </c>
      <c r="K22" s="253">
        <v>0</v>
      </c>
      <c r="L22" s="253">
        <v>0</v>
      </c>
      <c r="M22" s="253">
        <v>0</v>
      </c>
      <c r="N22" s="253">
        <v>0</v>
      </c>
      <c r="O22" s="253">
        <v>0</v>
      </c>
      <c r="P22" s="252">
        <v>0</v>
      </c>
    </row>
    <row r="23" spans="1:16" ht="17.25" customHeight="1">
      <c r="A23" s="257">
        <v>19</v>
      </c>
      <c r="B23" s="256" t="s">
        <v>502</v>
      </c>
      <c r="C23" s="230">
        <v>11</v>
      </c>
      <c r="D23" s="253">
        <v>0</v>
      </c>
      <c r="E23" s="254">
        <v>17</v>
      </c>
      <c r="F23" s="254">
        <v>73</v>
      </c>
      <c r="G23" s="253">
        <v>0</v>
      </c>
      <c r="H23" s="230">
        <v>5</v>
      </c>
      <c r="I23" s="253">
        <v>13</v>
      </c>
      <c r="J23" s="253">
        <v>11</v>
      </c>
      <c r="K23" s="253">
        <v>0</v>
      </c>
      <c r="L23" s="253">
        <v>0</v>
      </c>
      <c r="M23" s="253">
        <v>0</v>
      </c>
      <c r="N23" s="253">
        <v>0</v>
      </c>
      <c r="O23" s="253">
        <v>0</v>
      </c>
      <c r="P23" s="252">
        <v>0</v>
      </c>
    </row>
    <row r="24" spans="1:16" ht="19.5" customHeight="1">
      <c r="A24" s="257">
        <v>20</v>
      </c>
      <c r="B24" s="256" t="s">
        <v>501</v>
      </c>
      <c r="C24" s="230">
        <v>6</v>
      </c>
      <c r="D24" s="230">
        <v>2</v>
      </c>
      <c r="E24" s="255">
        <v>51</v>
      </c>
      <c r="F24" s="254">
        <v>405</v>
      </c>
      <c r="G24" s="253">
        <v>0</v>
      </c>
      <c r="H24" s="242">
        <v>50</v>
      </c>
      <c r="I24" s="253">
        <v>18</v>
      </c>
      <c r="J24" s="253">
        <v>10</v>
      </c>
      <c r="K24" s="253">
        <v>0</v>
      </c>
      <c r="L24" s="253">
        <v>0</v>
      </c>
      <c r="M24" s="253">
        <v>0</v>
      </c>
      <c r="N24" s="253">
        <v>0</v>
      </c>
      <c r="O24" s="253">
        <v>0</v>
      </c>
      <c r="P24" s="252">
        <v>0</v>
      </c>
    </row>
    <row r="25" spans="1:16" ht="18" customHeight="1">
      <c r="A25" s="257">
        <v>21</v>
      </c>
      <c r="B25" s="256" t="s">
        <v>500</v>
      </c>
      <c r="C25" s="230">
        <v>69</v>
      </c>
      <c r="D25" s="230">
        <v>9</v>
      </c>
      <c r="E25" s="255">
        <v>277</v>
      </c>
      <c r="F25" s="254">
        <v>757</v>
      </c>
      <c r="G25" s="253">
        <v>0</v>
      </c>
      <c r="H25" s="230">
        <v>119</v>
      </c>
      <c r="I25" s="253">
        <v>55</v>
      </c>
      <c r="J25" s="242">
        <v>20</v>
      </c>
      <c r="K25" s="253">
        <v>0</v>
      </c>
      <c r="L25" s="253">
        <v>0</v>
      </c>
      <c r="M25" s="253">
        <v>0</v>
      </c>
      <c r="N25" s="253">
        <v>0</v>
      </c>
      <c r="O25" s="253">
        <v>0</v>
      </c>
      <c r="P25" s="252">
        <v>0</v>
      </c>
    </row>
    <row r="26" spans="1:16" ht="18" thickBot="1">
      <c r="A26" s="251">
        <v>22</v>
      </c>
      <c r="B26" s="250" t="s">
        <v>499</v>
      </c>
      <c r="C26" s="226">
        <v>20</v>
      </c>
      <c r="D26" s="226">
        <v>13</v>
      </c>
      <c r="E26" s="249">
        <v>91</v>
      </c>
      <c r="F26" s="248">
        <v>227</v>
      </c>
      <c r="G26" s="246">
        <v>0</v>
      </c>
      <c r="H26" s="226">
        <v>22</v>
      </c>
      <c r="I26" s="247">
        <v>27</v>
      </c>
      <c r="J26" s="246">
        <v>12</v>
      </c>
      <c r="K26" s="246">
        <v>0</v>
      </c>
      <c r="L26" s="246">
        <v>0</v>
      </c>
      <c r="M26" s="246">
        <v>0</v>
      </c>
      <c r="N26" s="246">
        <v>0</v>
      </c>
      <c r="O26" s="246">
        <v>0</v>
      </c>
      <c r="P26" s="245">
        <v>0</v>
      </c>
    </row>
    <row r="27" spans="1:16">
      <c r="A27" s="224">
        <v>1</v>
      </c>
      <c r="B27" s="244" t="s">
        <v>498</v>
      </c>
      <c r="C27" s="235">
        <v>70</v>
      </c>
      <c r="D27" s="235">
        <v>9</v>
      </c>
      <c r="E27" s="235">
        <v>373</v>
      </c>
      <c r="F27" s="235">
        <v>1459</v>
      </c>
      <c r="G27" s="235">
        <v>0</v>
      </c>
      <c r="H27" s="235">
        <v>33</v>
      </c>
      <c r="I27" s="235">
        <v>35</v>
      </c>
      <c r="J27" s="235">
        <v>35</v>
      </c>
      <c r="K27" s="235">
        <v>39</v>
      </c>
      <c r="L27" s="235">
        <v>230</v>
      </c>
      <c r="M27" s="235">
        <v>314</v>
      </c>
      <c r="N27" s="235">
        <v>3</v>
      </c>
      <c r="O27" s="235">
        <v>0</v>
      </c>
      <c r="P27" s="234">
        <v>5</v>
      </c>
    </row>
    <row r="28" spans="1:16">
      <c r="A28" s="215">
        <v>2</v>
      </c>
      <c r="B28" s="243" t="s">
        <v>39</v>
      </c>
      <c r="C28" s="242">
        <v>20</v>
      </c>
      <c r="D28" s="242">
        <v>5</v>
      </c>
      <c r="E28" s="242">
        <v>0</v>
      </c>
      <c r="F28" s="242">
        <v>0</v>
      </c>
      <c r="G28" s="242">
        <v>0</v>
      </c>
      <c r="H28" s="242">
        <v>20</v>
      </c>
      <c r="I28" s="242">
        <v>0</v>
      </c>
      <c r="J28" s="242">
        <v>0</v>
      </c>
      <c r="K28" s="242">
        <v>0</v>
      </c>
      <c r="L28" s="242">
        <v>0</v>
      </c>
      <c r="M28" s="242">
        <v>0</v>
      </c>
      <c r="N28" s="242">
        <v>0</v>
      </c>
      <c r="O28" s="242">
        <v>0</v>
      </c>
      <c r="P28" s="241">
        <v>0</v>
      </c>
    </row>
    <row r="29" spans="1:16">
      <c r="A29" s="215">
        <v>3</v>
      </c>
      <c r="B29" s="243" t="s">
        <v>497</v>
      </c>
      <c r="C29" s="242">
        <v>50</v>
      </c>
      <c r="D29" s="242">
        <v>6</v>
      </c>
      <c r="E29" s="242">
        <v>0</v>
      </c>
      <c r="F29" s="242">
        <v>0</v>
      </c>
      <c r="G29" s="242">
        <v>2</v>
      </c>
      <c r="H29" s="242">
        <v>16</v>
      </c>
      <c r="I29" s="242">
        <v>0</v>
      </c>
      <c r="J29" s="242">
        <v>0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241">
        <v>0</v>
      </c>
    </row>
    <row r="30" spans="1:16">
      <c r="A30" s="215">
        <v>4</v>
      </c>
      <c r="B30" s="243" t="s">
        <v>496</v>
      </c>
      <c r="C30" s="242">
        <v>38</v>
      </c>
      <c r="D30" s="242">
        <v>11</v>
      </c>
      <c r="E30" s="242">
        <v>0</v>
      </c>
      <c r="F30" s="242">
        <v>0</v>
      </c>
      <c r="G30" s="242">
        <v>0</v>
      </c>
      <c r="H30" s="242">
        <v>9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2">
        <v>0</v>
      </c>
      <c r="P30" s="241">
        <v>0</v>
      </c>
    </row>
    <row r="31" spans="1:16">
      <c r="A31" s="215">
        <v>5</v>
      </c>
      <c r="B31" s="243" t="s">
        <v>495</v>
      </c>
      <c r="C31" s="242">
        <v>53</v>
      </c>
      <c r="D31" s="242">
        <v>4</v>
      </c>
      <c r="E31" s="242">
        <v>0</v>
      </c>
      <c r="F31" s="242">
        <v>0</v>
      </c>
      <c r="G31" s="242">
        <v>1</v>
      </c>
      <c r="H31" s="242">
        <v>19</v>
      </c>
      <c r="I31" s="242">
        <v>0</v>
      </c>
      <c r="J31" s="242">
        <v>0</v>
      </c>
      <c r="K31" s="242">
        <v>0</v>
      </c>
      <c r="L31" s="242">
        <v>0</v>
      </c>
      <c r="M31" s="242">
        <v>0</v>
      </c>
      <c r="N31" s="242">
        <v>0</v>
      </c>
      <c r="O31" s="242">
        <v>0</v>
      </c>
      <c r="P31" s="241">
        <v>0</v>
      </c>
    </row>
    <row r="32" spans="1:16">
      <c r="A32" s="215">
        <v>6</v>
      </c>
      <c r="B32" s="243" t="s">
        <v>494</v>
      </c>
      <c r="C32" s="242">
        <v>39</v>
      </c>
      <c r="D32" s="242">
        <v>9</v>
      </c>
      <c r="E32" s="242">
        <v>0</v>
      </c>
      <c r="F32" s="242">
        <v>0</v>
      </c>
      <c r="G32" s="242">
        <v>1</v>
      </c>
      <c r="H32" s="242">
        <v>8</v>
      </c>
      <c r="I32" s="242">
        <v>0</v>
      </c>
      <c r="J32" s="242">
        <v>0</v>
      </c>
      <c r="K32" s="242">
        <v>0</v>
      </c>
      <c r="L32" s="242">
        <v>0</v>
      </c>
      <c r="M32" s="242">
        <v>0</v>
      </c>
      <c r="N32" s="242">
        <v>0</v>
      </c>
      <c r="O32" s="242">
        <v>0</v>
      </c>
      <c r="P32" s="241">
        <v>0</v>
      </c>
    </row>
    <row r="33" spans="1:16">
      <c r="A33" s="215">
        <v>7</v>
      </c>
      <c r="B33" s="243" t="s">
        <v>18</v>
      </c>
      <c r="C33" s="242">
        <v>37</v>
      </c>
      <c r="D33" s="242">
        <v>4</v>
      </c>
      <c r="E33" s="242">
        <v>0</v>
      </c>
      <c r="F33" s="242">
        <v>0</v>
      </c>
      <c r="G33" s="242">
        <v>1</v>
      </c>
      <c r="H33" s="242">
        <v>17</v>
      </c>
      <c r="I33" s="242">
        <v>0</v>
      </c>
      <c r="J33" s="242">
        <v>0</v>
      </c>
      <c r="K33" s="242">
        <v>0</v>
      </c>
      <c r="L33" s="242">
        <v>0</v>
      </c>
      <c r="M33" s="242">
        <v>0</v>
      </c>
      <c r="N33" s="242">
        <v>0</v>
      </c>
      <c r="O33" s="242">
        <v>0</v>
      </c>
      <c r="P33" s="241">
        <v>0</v>
      </c>
    </row>
    <row r="34" spans="1:16">
      <c r="A34" s="215">
        <v>8</v>
      </c>
      <c r="B34" s="243" t="s">
        <v>493</v>
      </c>
      <c r="C34" s="242">
        <v>38</v>
      </c>
      <c r="D34" s="242">
        <v>6</v>
      </c>
      <c r="E34" s="242">
        <v>0</v>
      </c>
      <c r="F34" s="242">
        <v>0</v>
      </c>
      <c r="G34" s="242">
        <v>0</v>
      </c>
      <c r="H34" s="242">
        <v>12</v>
      </c>
      <c r="I34" s="242">
        <v>0</v>
      </c>
      <c r="J34" s="242">
        <v>0</v>
      </c>
      <c r="K34" s="242">
        <v>0</v>
      </c>
      <c r="L34" s="242">
        <v>0</v>
      </c>
      <c r="M34" s="242">
        <v>0</v>
      </c>
      <c r="N34" s="242">
        <v>0</v>
      </c>
      <c r="O34" s="242">
        <v>0</v>
      </c>
      <c r="P34" s="241">
        <v>0</v>
      </c>
    </row>
    <row r="35" spans="1:16">
      <c r="A35" s="215">
        <v>9</v>
      </c>
      <c r="B35" s="243" t="s">
        <v>492</v>
      </c>
      <c r="C35" s="242">
        <v>22</v>
      </c>
      <c r="D35" s="242">
        <v>8</v>
      </c>
      <c r="E35" s="242">
        <v>0</v>
      </c>
      <c r="F35" s="242">
        <v>0</v>
      </c>
      <c r="G35" s="242">
        <v>0</v>
      </c>
      <c r="H35" s="242">
        <v>12</v>
      </c>
      <c r="I35" s="242">
        <v>0</v>
      </c>
      <c r="J35" s="242">
        <v>0</v>
      </c>
      <c r="K35" s="242">
        <v>0</v>
      </c>
      <c r="L35" s="242">
        <v>0</v>
      </c>
      <c r="M35" s="242">
        <v>0</v>
      </c>
      <c r="N35" s="242">
        <v>0</v>
      </c>
      <c r="O35" s="242">
        <v>0</v>
      </c>
      <c r="P35" s="241">
        <v>0</v>
      </c>
    </row>
    <row r="36" spans="1:16" ht="18" thickBot="1">
      <c r="A36" s="211">
        <v>10</v>
      </c>
      <c r="B36" s="240" t="s">
        <v>491</v>
      </c>
      <c r="C36" s="239">
        <v>15</v>
      </c>
      <c r="D36" s="239">
        <v>1</v>
      </c>
      <c r="E36" s="239">
        <v>0</v>
      </c>
      <c r="F36" s="239">
        <v>0</v>
      </c>
      <c r="G36" s="239">
        <v>0</v>
      </c>
      <c r="H36" s="239">
        <v>4</v>
      </c>
      <c r="I36" s="239">
        <v>0</v>
      </c>
      <c r="J36" s="239">
        <v>0</v>
      </c>
      <c r="K36" s="239">
        <v>0</v>
      </c>
      <c r="L36" s="239">
        <v>0</v>
      </c>
      <c r="M36" s="239">
        <v>0</v>
      </c>
      <c r="N36" s="239">
        <v>0</v>
      </c>
      <c r="O36" s="239">
        <v>0</v>
      </c>
      <c r="P36" s="238">
        <v>0</v>
      </c>
    </row>
    <row r="37" spans="1:16">
      <c r="A37" s="224">
        <v>1</v>
      </c>
      <c r="B37" s="237" t="s">
        <v>490</v>
      </c>
      <c r="C37" s="236">
        <v>559</v>
      </c>
      <c r="D37" s="236">
        <v>418</v>
      </c>
      <c r="E37" s="236">
        <v>458</v>
      </c>
      <c r="F37" s="236">
        <v>745</v>
      </c>
      <c r="G37" s="236">
        <v>0</v>
      </c>
      <c r="H37" s="236">
        <v>258</v>
      </c>
      <c r="I37" s="235">
        <v>2339</v>
      </c>
      <c r="J37" s="235">
        <v>2001</v>
      </c>
      <c r="K37" s="235">
        <v>49</v>
      </c>
      <c r="L37" s="235">
        <v>1895</v>
      </c>
      <c r="M37" s="235">
        <v>496</v>
      </c>
      <c r="N37" s="235">
        <v>131</v>
      </c>
      <c r="O37" s="235">
        <v>0</v>
      </c>
      <c r="P37" s="234">
        <v>4</v>
      </c>
    </row>
    <row r="38" spans="1:16">
      <c r="A38" s="215">
        <v>2</v>
      </c>
      <c r="B38" s="231" t="s">
        <v>25</v>
      </c>
      <c r="C38" s="230">
        <v>41</v>
      </c>
      <c r="D38" s="230">
        <v>6</v>
      </c>
      <c r="E38" s="230">
        <v>38</v>
      </c>
      <c r="F38" s="230">
        <v>61</v>
      </c>
      <c r="G38" s="230">
        <v>0</v>
      </c>
      <c r="H38" s="230">
        <v>58</v>
      </c>
      <c r="I38" s="230">
        <v>0</v>
      </c>
      <c r="J38" s="230">
        <v>0</v>
      </c>
      <c r="K38" s="230">
        <v>0</v>
      </c>
      <c r="L38" s="230">
        <v>0</v>
      </c>
      <c r="M38" s="230">
        <v>0</v>
      </c>
      <c r="N38" s="230">
        <v>0</v>
      </c>
      <c r="O38" s="230">
        <v>0</v>
      </c>
      <c r="P38" s="229">
        <v>0</v>
      </c>
    </row>
    <row r="39" spans="1:16">
      <c r="A39" s="215">
        <v>3</v>
      </c>
      <c r="B39" s="231" t="s">
        <v>489</v>
      </c>
      <c r="C39" s="230">
        <v>54</v>
      </c>
      <c r="D39" s="230">
        <v>36</v>
      </c>
      <c r="E39" s="230">
        <v>24</v>
      </c>
      <c r="F39" s="230">
        <v>153</v>
      </c>
      <c r="G39" s="230">
        <v>0</v>
      </c>
      <c r="H39" s="230">
        <v>47</v>
      </c>
      <c r="I39" s="230">
        <v>0</v>
      </c>
      <c r="J39" s="230">
        <v>0</v>
      </c>
      <c r="K39" s="230"/>
      <c r="L39" s="230">
        <v>0</v>
      </c>
      <c r="M39" s="230">
        <v>0</v>
      </c>
      <c r="N39" s="230">
        <v>0</v>
      </c>
      <c r="O39" s="230">
        <v>0</v>
      </c>
      <c r="P39" s="229">
        <v>0</v>
      </c>
    </row>
    <row r="40" spans="1:16">
      <c r="A40" s="232">
        <v>4</v>
      </c>
      <c r="B40" s="231" t="s">
        <v>488</v>
      </c>
      <c r="C40" s="230">
        <v>7</v>
      </c>
      <c r="D40" s="230">
        <v>3</v>
      </c>
      <c r="E40" s="230">
        <v>15</v>
      </c>
      <c r="F40" s="230">
        <v>53</v>
      </c>
      <c r="G40" s="230">
        <v>0</v>
      </c>
      <c r="H40" s="230">
        <v>15</v>
      </c>
      <c r="I40" s="230">
        <v>0</v>
      </c>
      <c r="J40" s="230">
        <v>0</v>
      </c>
      <c r="K40" s="230">
        <v>0</v>
      </c>
      <c r="L40" s="230">
        <v>0</v>
      </c>
      <c r="M40" s="230">
        <v>0</v>
      </c>
      <c r="N40" s="230">
        <v>0</v>
      </c>
      <c r="O40" s="230">
        <v>0</v>
      </c>
      <c r="P40" s="229">
        <v>0</v>
      </c>
    </row>
    <row r="41" spans="1:16" ht="33">
      <c r="A41" s="215">
        <v>5</v>
      </c>
      <c r="B41" s="231" t="s">
        <v>487</v>
      </c>
      <c r="C41" s="230">
        <v>7</v>
      </c>
      <c r="D41" s="230">
        <v>1</v>
      </c>
      <c r="E41" s="230">
        <v>4</v>
      </c>
      <c r="F41" s="230">
        <v>88</v>
      </c>
      <c r="G41" s="230">
        <v>0</v>
      </c>
      <c r="H41" s="230">
        <v>25</v>
      </c>
      <c r="I41" s="230">
        <v>5</v>
      </c>
      <c r="J41" s="230">
        <v>5</v>
      </c>
      <c r="K41" s="230">
        <v>0</v>
      </c>
      <c r="L41" s="230">
        <v>0</v>
      </c>
      <c r="M41" s="230">
        <v>0</v>
      </c>
      <c r="N41" s="230">
        <v>0</v>
      </c>
      <c r="O41" s="230">
        <v>0</v>
      </c>
      <c r="P41" s="229">
        <v>0</v>
      </c>
    </row>
    <row r="42" spans="1:16">
      <c r="A42" s="215">
        <v>6</v>
      </c>
      <c r="B42" s="231" t="s">
        <v>59</v>
      </c>
      <c r="C42" s="230">
        <v>21</v>
      </c>
      <c r="D42" s="230">
        <v>7</v>
      </c>
      <c r="E42" s="230">
        <v>120</v>
      </c>
      <c r="F42" s="230">
        <v>380</v>
      </c>
      <c r="G42" s="230">
        <v>1</v>
      </c>
      <c r="H42" s="230">
        <v>24</v>
      </c>
      <c r="I42" s="230">
        <v>2</v>
      </c>
      <c r="J42" s="230">
        <v>0</v>
      </c>
      <c r="K42" s="230">
        <v>0</v>
      </c>
      <c r="L42" s="230">
        <v>0</v>
      </c>
      <c r="M42" s="230">
        <v>0</v>
      </c>
      <c r="N42" s="230">
        <v>0</v>
      </c>
      <c r="O42" s="230">
        <v>0</v>
      </c>
      <c r="P42" s="229">
        <v>0</v>
      </c>
    </row>
    <row r="43" spans="1:16">
      <c r="A43" s="215">
        <v>7</v>
      </c>
      <c r="B43" s="231" t="s">
        <v>486</v>
      </c>
      <c r="C43" s="230">
        <v>54</v>
      </c>
      <c r="D43" s="230">
        <v>12</v>
      </c>
      <c r="E43" s="230">
        <v>18</v>
      </c>
      <c r="F43" s="230">
        <v>102</v>
      </c>
      <c r="G43" s="230">
        <v>2</v>
      </c>
      <c r="H43" s="230">
        <v>46</v>
      </c>
      <c r="I43" s="230">
        <v>4</v>
      </c>
      <c r="J43" s="230">
        <v>4</v>
      </c>
      <c r="K43" s="230">
        <v>0</v>
      </c>
      <c r="L43" s="230">
        <v>0</v>
      </c>
      <c r="M43" s="230">
        <v>0</v>
      </c>
      <c r="N43" s="230">
        <v>0</v>
      </c>
      <c r="O43" s="230">
        <v>0</v>
      </c>
      <c r="P43" s="229">
        <v>0</v>
      </c>
    </row>
    <row r="44" spans="1:16">
      <c r="A44" s="215">
        <v>8</v>
      </c>
      <c r="B44" s="231" t="s">
        <v>485</v>
      </c>
      <c r="C44" s="230">
        <v>8</v>
      </c>
      <c r="D44" s="230">
        <v>2</v>
      </c>
      <c r="E44" s="230">
        <v>15</v>
      </c>
      <c r="F44" s="230">
        <v>39</v>
      </c>
      <c r="G44" s="230">
        <v>0</v>
      </c>
      <c r="H44" s="230">
        <v>45</v>
      </c>
      <c r="I44" s="230">
        <v>0</v>
      </c>
      <c r="J44" s="230">
        <v>0</v>
      </c>
      <c r="K44" s="230">
        <v>0</v>
      </c>
      <c r="L44" s="230">
        <v>0</v>
      </c>
      <c r="M44" s="230">
        <v>0</v>
      </c>
      <c r="N44" s="230">
        <v>0</v>
      </c>
      <c r="O44" s="230">
        <v>0</v>
      </c>
      <c r="P44" s="229">
        <v>0</v>
      </c>
    </row>
    <row r="45" spans="1:16">
      <c r="A45" s="215">
        <v>9</v>
      </c>
      <c r="B45" s="231" t="s">
        <v>484</v>
      </c>
      <c r="C45" s="230">
        <v>34</v>
      </c>
      <c r="D45" s="230">
        <v>6</v>
      </c>
      <c r="E45" s="230">
        <v>42</v>
      </c>
      <c r="F45" s="230">
        <v>52</v>
      </c>
      <c r="G45" s="230">
        <v>0</v>
      </c>
      <c r="H45" s="230">
        <v>14</v>
      </c>
      <c r="I45" s="230">
        <v>0</v>
      </c>
      <c r="J45" s="230">
        <v>0</v>
      </c>
      <c r="K45" s="230">
        <v>0</v>
      </c>
      <c r="L45" s="230">
        <v>0</v>
      </c>
      <c r="M45" s="230">
        <v>0</v>
      </c>
      <c r="N45" s="230">
        <v>0</v>
      </c>
      <c r="O45" s="230">
        <v>0</v>
      </c>
      <c r="P45" s="229">
        <v>0</v>
      </c>
    </row>
    <row r="46" spans="1:16">
      <c r="A46" s="215">
        <v>10</v>
      </c>
      <c r="B46" s="231" t="s">
        <v>483</v>
      </c>
      <c r="C46" s="230">
        <v>65</v>
      </c>
      <c r="D46" s="230">
        <v>8</v>
      </c>
      <c r="E46" s="230">
        <v>1570</v>
      </c>
      <c r="F46" s="230">
        <v>2050</v>
      </c>
      <c r="G46" s="230">
        <v>4</v>
      </c>
      <c r="H46" s="230">
        <v>52</v>
      </c>
      <c r="I46" s="230">
        <v>4</v>
      </c>
      <c r="J46" s="230">
        <v>0</v>
      </c>
      <c r="K46" s="230">
        <v>0</v>
      </c>
      <c r="L46" s="230">
        <v>0</v>
      </c>
      <c r="M46" s="230">
        <v>0</v>
      </c>
      <c r="N46" s="230">
        <v>0</v>
      </c>
      <c r="O46" s="230">
        <v>0</v>
      </c>
      <c r="P46" s="229">
        <v>0</v>
      </c>
    </row>
    <row r="47" spans="1:16">
      <c r="A47" s="215">
        <v>11</v>
      </c>
      <c r="B47" s="231" t="s">
        <v>482</v>
      </c>
      <c r="C47" s="230">
        <v>4</v>
      </c>
      <c r="D47" s="230">
        <v>3</v>
      </c>
      <c r="E47" s="230">
        <v>2</v>
      </c>
      <c r="F47" s="230">
        <v>30</v>
      </c>
      <c r="G47" s="230">
        <v>0</v>
      </c>
      <c r="H47" s="230">
        <v>8</v>
      </c>
      <c r="I47" s="230">
        <v>0</v>
      </c>
      <c r="J47" s="230">
        <v>0</v>
      </c>
      <c r="K47" s="230">
        <v>0</v>
      </c>
      <c r="L47" s="230">
        <v>0</v>
      </c>
      <c r="M47" s="230">
        <v>0</v>
      </c>
      <c r="N47" s="230">
        <v>0</v>
      </c>
      <c r="O47" s="230">
        <v>0</v>
      </c>
      <c r="P47" s="229">
        <v>0</v>
      </c>
    </row>
    <row r="48" spans="1:16">
      <c r="A48" s="232">
        <v>12</v>
      </c>
      <c r="B48" s="231" t="s">
        <v>481</v>
      </c>
      <c r="C48" s="230">
        <v>48</v>
      </c>
      <c r="D48" s="230">
        <v>29</v>
      </c>
      <c r="E48" s="230">
        <v>15</v>
      </c>
      <c r="F48" s="230">
        <v>23</v>
      </c>
      <c r="G48" s="230">
        <v>14</v>
      </c>
      <c r="H48" s="230">
        <v>147</v>
      </c>
      <c r="I48" s="230">
        <v>15</v>
      </c>
      <c r="J48" s="230">
        <v>0</v>
      </c>
      <c r="K48" s="230">
        <v>0</v>
      </c>
      <c r="L48" s="230">
        <v>0</v>
      </c>
      <c r="M48" s="230">
        <v>0</v>
      </c>
      <c r="N48" s="230">
        <v>0</v>
      </c>
      <c r="O48" s="230">
        <v>0</v>
      </c>
      <c r="P48" s="229">
        <v>0</v>
      </c>
    </row>
    <row r="49" spans="1:16">
      <c r="A49" s="215">
        <v>13</v>
      </c>
      <c r="B49" s="231" t="s">
        <v>480</v>
      </c>
      <c r="C49" s="230">
        <v>94</v>
      </c>
      <c r="D49" s="230">
        <v>22</v>
      </c>
      <c r="E49" s="230">
        <v>8</v>
      </c>
      <c r="F49" s="230">
        <v>145</v>
      </c>
      <c r="G49" s="230">
        <v>9</v>
      </c>
      <c r="H49" s="230">
        <v>66</v>
      </c>
      <c r="I49" s="230">
        <v>0</v>
      </c>
      <c r="J49" s="230">
        <v>0</v>
      </c>
      <c r="K49" s="230">
        <v>0</v>
      </c>
      <c r="L49" s="230">
        <v>0</v>
      </c>
      <c r="M49" s="230">
        <v>0</v>
      </c>
      <c r="N49" s="230">
        <v>0</v>
      </c>
      <c r="O49" s="230">
        <v>0</v>
      </c>
      <c r="P49" s="229">
        <v>0</v>
      </c>
    </row>
    <row r="50" spans="1:16">
      <c r="A50" s="215">
        <v>14</v>
      </c>
      <c r="B50" s="231" t="s">
        <v>479</v>
      </c>
      <c r="C50" s="230">
        <v>8</v>
      </c>
      <c r="D50" s="230">
        <v>4</v>
      </c>
      <c r="E50" s="230">
        <v>42</v>
      </c>
      <c r="F50" s="230">
        <v>35</v>
      </c>
      <c r="G50" s="230">
        <v>3</v>
      </c>
      <c r="H50" s="230">
        <v>42</v>
      </c>
      <c r="I50" s="230">
        <v>0</v>
      </c>
      <c r="J50" s="230">
        <v>0</v>
      </c>
      <c r="K50" s="230">
        <v>0</v>
      </c>
      <c r="L50" s="230">
        <v>0</v>
      </c>
      <c r="M50" s="230">
        <v>0</v>
      </c>
      <c r="N50" s="230">
        <v>0</v>
      </c>
      <c r="O50" s="230">
        <v>0</v>
      </c>
      <c r="P50" s="229">
        <v>0</v>
      </c>
    </row>
    <row r="51" spans="1:16">
      <c r="A51" s="215">
        <v>15</v>
      </c>
      <c r="B51" s="231" t="s">
        <v>478</v>
      </c>
      <c r="C51" s="230">
        <v>3</v>
      </c>
      <c r="D51" s="230">
        <v>5</v>
      </c>
      <c r="E51" s="230">
        <v>59</v>
      </c>
      <c r="F51" s="230">
        <v>40</v>
      </c>
      <c r="G51" s="230">
        <v>1</v>
      </c>
      <c r="H51" s="230">
        <v>5</v>
      </c>
      <c r="I51" s="230">
        <v>0</v>
      </c>
      <c r="J51" s="230">
        <v>0</v>
      </c>
      <c r="K51" s="230">
        <v>0</v>
      </c>
      <c r="L51" s="230">
        <v>0</v>
      </c>
      <c r="M51" s="230">
        <v>0</v>
      </c>
      <c r="N51" s="230">
        <v>0</v>
      </c>
      <c r="O51" s="230">
        <v>0</v>
      </c>
      <c r="P51" s="229">
        <v>0</v>
      </c>
    </row>
    <row r="52" spans="1:16">
      <c r="A52" s="215">
        <v>16</v>
      </c>
      <c r="B52" s="231" t="s">
        <v>477</v>
      </c>
      <c r="C52" s="230">
        <v>9</v>
      </c>
      <c r="D52" s="230">
        <v>5</v>
      </c>
      <c r="E52" s="230">
        <v>27</v>
      </c>
      <c r="F52" s="230">
        <v>18</v>
      </c>
      <c r="G52" s="230">
        <v>0</v>
      </c>
      <c r="H52" s="230">
        <v>15</v>
      </c>
      <c r="I52" s="230">
        <v>0</v>
      </c>
      <c r="J52" s="230">
        <v>0</v>
      </c>
      <c r="K52" s="230">
        <v>0</v>
      </c>
      <c r="L52" s="230">
        <v>0</v>
      </c>
      <c r="M52" s="230">
        <v>0</v>
      </c>
      <c r="N52" s="230">
        <v>0</v>
      </c>
      <c r="O52" s="230">
        <v>0</v>
      </c>
      <c r="P52" s="229">
        <v>0</v>
      </c>
    </row>
    <row r="53" spans="1:16">
      <c r="A53" s="232">
        <v>17</v>
      </c>
      <c r="B53" s="231" t="s">
        <v>476</v>
      </c>
      <c r="C53" s="230">
        <v>49</v>
      </c>
      <c r="D53" s="230">
        <v>6</v>
      </c>
      <c r="E53" s="230">
        <v>250</v>
      </c>
      <c r="F53" s="230">
        <v>3</v>
      </c>
      <c r="G53" s="230">
        <v>1</v>
      </c>
      <c r="H53" s="230">
        <v>41</v>
      </c>
      <c r="I53" s="230">
        <v>6</v>
      </c>
      <c r="J53" s="230">
        <v>6</v>
      </c>
      <c r="K53" s="230">
        <v>0</v>
      </c>
      <c r="L53" s="230">
        <v>0</v>
      </c>
      <c r="M53" s="230">
        <v>0</v>
      </c>
      <c r="N53" s="230">
        <v>0</v>
      </c>
      <c r="O53" s="230">
        <v>0</v>
      </c>
      <c r="P53" s="229">
        <v>0</v>
      </c>
    </row>
    <row r="54" spans="1:16">
      <c r="A54" s="215">
        <v>18</v>
      </c>
      <c r="B54" s="231" t="s">
        <v>475</v>
      </c>
      <c r="C54" s="230">
        <v>12</v>
      </c>
      <c r="D54" s="230">
        <v>7</v>
      </c>
      <c r="E54" s="230">
        <v>45</v>
      </c>
      <c r="F54" s="230">
        <v>1</v>
      </c>
      <c r="G54" s="230">
        <v>0</v>
      </c>
      <c r="H54" s="230">
        <v>47</v>
      </c>
      <c r="I54" s="230">
        <v>5</v>
      </c>
      <c r="J54" s="230">
        <v>0</v>
      </c>
      <c r="K54" s="230">
        <v>3</v>
      </c>
      <c r="L54" s="230">
        <v>0</v>
      </c>
      <c r="M54" s="230">
        <v>0</v>
      </c>
      <c r="N54" s="230">
        <v>0</v>
      </c>
      <c r="O54" s="230">
        <v>0</v>
      </c>
      <c r="P54" s="229">
        <v>0</v>
      </c>
    </row>
    <row r="55" spans="1:16">
      <c r="A55" s="232">
        <v>19</v>
      </c>
      <c r="B55" s="231" t="s">
        <v>474</v>
      </c>
      <c r="C55" s="230">
        <v>66</v>
      </c>
      <c r="D55" s="230">
        <v>17</v>
      </c>
      <c r="E55" s="230">
        <v>88</v>
      </c>
      <c r="F55" s="230">
        <v>0</v>
      </c>
      <c r="G55" s="230">
        <v>0</v>
      </c>
      <c r="H55" s="230">
        <v>0</v>
      </c>
      <c r="I55" s="230">
        <v>0</v>
      </c>
      <c r="J55" s="230">
        <v>0</v>
      </c>
      <c r="K55" s="230">
        <v>0</v>
      </c>
      <c r="L55" s="230">
        <v>0</v>
      </c>
      <c r="M55" s="230">
        <v>0</v>
      </c>
      <c r="N55" s="230">
        <v>0</v>
      </c>
      <c r="O55" s="230">
        <v>0</v>
      </c>
      <c r="P55" s="229">
        <v>0</v>
      </c>
    </row>
    <row r="56" spans="1:16">
      <c r="A56" s="232">
        <v>20</v>
      </c>
      <c r="B56" s="231" t="s">
        <v>473</v>
      </c>
      <c r="C56" s="230">
        <v>4</v>
      </c>
      <c r="D56" s="230">
        <v>0</v>
      </c>
      <c r="E56" s="230">
        <v>0</v>
      </c>
      <c r="F56" s="230">
        <v>50</v>
      </c>
      <c r="G56" s="230">
        <v>0</v>
      </c>
      <c r="H56" s="230">
        <v>4</v>
      </c>
      <c r="I56" s="230">
        <v>0</v>
      </c>
      <c r="J56" s="230">
        <v>0</v>
      </c>
      <c r="K56" s="230">
        <v>0</v>
      </c>
      <c r="L56" s="230">
        <v>0</v>
      </c>
      <c r="M56" s="230">
        <v>0</v>
      </c>
      <c r="N56" s="230">
        <v>0</v>
      </c>
      <c r="O56" s="230">
        <v>0</v>
      </c>
      <c r="P56" s="229">
        <v>0</v>
      </c>
    </row>
    <row r="57" spans="1:16">
      <c r="A57" s="232">
        <v>21</v>
      </c>
      <c r="B57" s="231" t="s">
        <v>472</v>
      </c>
      <c r="C57" s="230">
        <v>52</v>
      </c>
      <c r="D57" s="230">
        <v>37</v>
      </c>
      <c r="E57" s="230">
        <v>97</v>
      </c>
      <c r="F57" s="230">
        <v>127</v>
      </c>
      <c r="G57" s="230">
        <v>27</v>
      </c>
      <c r="H57" s="230">
        <v>73</v>
      </c>
      <c r="I57" s="230">
        <v>0</v>
      </c>
      <c r="J57" s="230">
        <v>0</v>
      </c>
      <c r="K57" s="230">
        <v>0</v>
      </c>
      <c r="L57" s="230">
        <v>0</v>
      </c>
      <c r="M57" s="230">
        <v>0</v>
      </c>
      <c r="N57" s="230">
        <v>0</v>
      </c>
      <c r="O57" s="230">
        <v>0</v>
      </c>
      <c r="P57" s="229">
        <v>0</v>
      </c>
    </row>
    <row r="58" spans="1:16">
      <c r="A58" s="232">
        <v>22</v>
      </c>
      <c r="B58" s="231" t="s">
        <v>471</v>
      </c>
      <c r="C58" s="230">
        <v>1</v>
      </c>
      <c r="D58" s="230">
        <v>1</v>
      </c>
      <c r="E58" s="230">
        <v>0</v>
      </c>
      <c r="F58" s="230">
        <v>8</v>
      </c>
      <c r="G58" s="230">
        <v>0</v>
      </c>
      <c r="H58" s="230">
        <v>0</v>
      </c>
      <c r="I58" s="230">
        <v>0</v>
      </c>
      <c r="J58" s="230">
        <v>2</v>
      </c>
      <c r="K58" s="230">
        <v>0</v>
      </c>
      <c r="L58" s="230">
        <v>0</v>
      </c>
      <c r="M58" s="230">
        <v>0</v>
      </c>
      <c r="N58" s="230">
        <v>0</v>
      </c>
      <c r="O58" s="230">
        <v>0</v>
      </c>
      <c r="P58" s="229">
        <v>0</v>
      </c>
    </row>
    <row r="59" spans="1:16">
      <c r="A59" s="232">
        <v>23</v>
      </c>
      <c r="B59" s="231" t="s">
        <v>470</v>
      </c>
      <c r="C59" s="230">
        <v>50</v>
      </c>
      <c r="D59" s="230">
        <v>15</v>
      </c>
      <c r="E59" s="230">
        <v>100</v>
      </c>
      <c r="F59" s="230">
        <v>50</v>
      </c>
      <c r="G59" s="230">
        <v>10</v>
      </c>
      <c r="H59" s="230">
        <v>20</v>
      </c>
      <c r="I59" s="230">
        <v>5</v>
      </c>
      <c r="J59" s="230">
        <v>0</v>
      </c>
      <c r="K59" s="230">
        <v>0</v>
      </c>
      <c r="L59" s="230">
        <v>0</v>
      </c>
      <c r="M59" s="230">
        <v>0</v>
      </c>
      <c r="N59" s="230">
        <v>0</v>
      </c>
      <c r="O59" s="230">
        <v>0</v>
      </c>
      <c r="P59" s="229">
        <v>0</v>
      </c>
    </row>
    <row r="60" spans="1:16">
      <c r="A60" s="232">
        <v>24</v>
      </c>
      <c r="B60" s="231" t="s">
        <v>469</v>
      </c>
      <c r="C60" s="233">
        <v>49</v>
      </c>
      <c r="D60" s="233">
        <v>8</v>
      </c>
      <c r="E60" s="233">
        <v>92</v>
      </c>
      <c r="F60" s="233">
        <v>75</v>
      </c>
      <c r="G60" s="233">
        <v>7</v>
      </c>
      <c r="H60" s="233">
        <v>106</v>
      </c>
      <c r="I60" s="230">
        <v>2</v>
      </c>
      <c r="J60" s="230">
        <v>8</v>
      </c>
      <c r="K60" s="230">
        <v>0</v>
      </c>
      <c r="L60" s="230">
        <v>0</v>
      </c>
      <c r="M60" s="230">
        <v>0</v>
      </c>
      <c r="N60" s="230">
        <v>0</v>
      </c>
      <c r="O60" s="230">
        <v>0</v>
      </c>
      <c r="P60" s="229">
        <v>0</v>
      </c>
    </row>
    <row r="61" spans="1:16">
      <c r="A61" s="232">
        <v>25</v>
      </c>
      <c r="B61" s="231" t="s">
        <v>468</v>
      </c>
      <c r="C61" s="230">
        <v>48</v>
      </c>
      <c r="D61" s="230">
        <v>3</v>
      </c>
      <c r="E61" s="230">
        <v>43</v>
      </c>
      <c r="F61" s="230">
        <v>48</v>
      </c>
      <c r="G61" s="230">
        <v>0</v>
      </c>
      <c r="H61" s="230">
        <v>79</v>
      </c>
      <c r="I61" s="230">
        <v>10</v>
      </c>
      <c r="J61" s="230">
        <v>10</v>
      </c>
      <c r="K61" s="230">
        <v>0</v>
      </c>
      <c r="L61" s="230">
        <v>0</v>
      </c>
      <c r="M61" s="230">
        <v>0</v>
      </c>
      <c r="N61" s="230">
        <v>0</v>
      </c>
      <c r="O61" s="230">
        <v>0</v>
      </c>
      <c r="P61" s="229">
        <v>0</v>
      </c>
    </row>
    <row r="62" spans="1:16">
      <c r="A62" s="215">
        <v>26</v>
      </c>
      <c r="B62" s="231" t="s">
        <v>467</v>
      </c>
      <c r="C62" s="230">
        <v>127</v>
      </c>
      <c r="D62" s="230">
        <v>16</v>
      </c>
      <c r="E62" s="230">
        <v>149</v>
      </c>
      <c r="F62" s="230">
        <v>260</v>
      </c>
      <c r="G62" s="230">
        <v>2</v>
      </c>
      <c r="H62" s="230">
        <v>143</v>
      </c>
      <c r="I62" s="230">
        <v>4</v>
      </c>
      <c r="J62" s="230">
        <v>16</v>
      </c>
      <c r="K62" s="230">
        <v>0</v>
      </c>
      <c r="L62" s="230">
        <v>0</v>
      </c>
      <c r="M62" s="230">
        <v>0</v>
      </c>
      <c r="N62" s="230">
        <v>0</v>
      </c>
      <c r="O62" s="230">
        <v>0</v>
      </c>
      <c r="P62" s="229">
        <v>0</v>
      </c>
    </row>
    <row r="63" spans="1:16">
      <c r="A63" s="215">
        <v>27</v>
      </c>
      <c r="B63" s="231" t="s">
        <v>466</v>
      </c>
      <c r="C63" s="230">
        <v>93</v>
      </c>
      <c r="D63" s="230">
        <v>18</v>
      </c>
      <c r="E63" s="230">
        <v>270</v>
      </c>
      <c r="F63" s="230">
        <v>168</v>
      </c>
      <c r="G63" s="230">
        <v>21</v>
      </c>
      <c r="H63" s="230">
        <v>63</v>
      </c>
      <c r="I63" s="230">
        <v>19</v>
      </c>
      <c r="J63" s="230">
        <v>17</v>
      </c>
      <c r="K63" s="230">
        <v>0</v>
      </c>
      <c r="L63" s="230">
        <v>0</v>
      </c>
      <c r="M63" s="230">
        <v>0</v>
      </c>
      <c r="N63" s="230">
        <v>0</v>
      </c>
      <c r="O63" s="230">
        <v>0</v>
      </c>
      <c r="P63" s="229">
        <v>0</v>
      </c>
    </row>
    <row r="64" spans="1:16" ht="18" thickBot="1">
      <c r="A64" s="228">
        <v>28</v>
      </c>
      <c r="B64" s="227" t="s">
        <v>465</v>
      </c>
      <c r="C64" s="226">
        <v>2</v>
      </c>
      <c r="D64" s="226">
        <v>1</v>
      </c>
      <c r="E64" s="226">
        <v>2</v>
      </c>
      <c r="F64" s="226">
        <v>10</v>
      </c>
      <c r="G64" s="226">
        <v>6</v>
      </c>
      <c r="H64" s="226">
        <v>10</v>
      </c>
      <c r="I64" s="226">
        <v>0</v>
      </c>
      <c r="J64" s="226">
        <v>0</v>
      </c>
      <c r="K64" s="226">
        <v>0</v>
      </c>
      <c r="L64" s="226">
        <v>0</v>
      </c>
      <c r="M64" s="226">
        <v>0</v>
      </c>
      <c r="N64" s="226">
        <v>0</v>
      </c>
      <c r="O64" s="226">
        <v>0</v>
      </c>
      <c r="P64" s="225">
        <v>0</v>
      </c>
    </row>
    <row r="65" spans="1:16" s="219" customFormat="1" ht="24" customHeight="1">
      <c r="A65" s="224">
        <v>1</v>
      </c>
      <c r="B65" s="223" t="s">
        <v>464</v>
      </c>
      <c r="C65" s="221">
        <v>201</v>
      </c>
      <c r="D65" s="221">
        <v>22</v>
      </c>
      <c r="E65" s="221">
        <v>800</v>
      </c>
      <c r="F65" s="221">
        <v>500</v>
      </c>
      <c r="G65" s="221">
        <v>29</v>
      </c>
      <c r="H65" s="221">
        <v>63</v>
      </c>
      <c r="I65" s="221">
        <v>340</v>
      </c>
      <c r="J65" s="221">
        <v>300</v>
      </c>
      <c r="K65" s="221">
        <v>741</v>
      </c>
      <c r="L65" s="221">
        <v>300</v>
      </c>
      <c r="M65" s="221">
        <v>344</v>
      </c>
      <c r="N65" s="222">
        <v>0</v>
      </c>
      <c r="O65" s="221">
        <v>19</v>
      </c>
      <c r="P65" s="220">
        <v>5</v>
      </c>
    </row>
    <row r="66" spans="1:16">
      <c r="A66" s="215">
        <v>2</v>
      </c>
      <c r="B66" s="216" t="s">
        <v>463</v>
      </c>
      <c r="C66" s="213">
        <v>8</v>
      </c>
      <c r="D66" s="213">
        <v>9</v>
      </c>
      <c r="E66" s="213">
        <v>20</v>
      </c>
      <c r="F66" s="213">
        <v>35</v>
      </c>
      <c r="G66" s="213">
        <v>5</v>
      </c>
      <c r="H66" s="213">
        <v>6</v>
      </c>
      <c r="I66" s="213">
        <v>2</v>
      </c>
      <c r="J66" s="213">
        <v>2</v>
      </c>
      <c r="K66" s="213">
        <v>0</v>
      </c>
      <c r="L66" s="213">
        <v>0</v>
      </c>
      <c r="M66" s="213">
        <v>0</v>
      </c>
      <c r="N66" s="213">
        <v>0</v>
      </c>
      <c r="O66" s="213">
        <v>0</v>
      </c>
      <c r="P66" s="212">
        <v>0</v>
      </c>
    </row>
    <row r="67" spans="1:16">
      <c r="A67" s="215">
        <v>3</v>
      </c>
      <c r="B67" s="216" t="s">
        <v>462</v>
      </c>
      <c r="C67" s="213">
        <v>4</v>
      </c>
      <c r="D67" s="213">
        <v>6</v>
      </c>
      <c r="E67" s="218">
        <v>0</v>
      </c>
      <c r="F67" s="218">
        <v>0</v>
      </c>
      <c r="G67" s="213">
        <v>3</v>
      </c>
      <c r="H67" s="213">
        <v>3</v>
      </c>
      <c r="I67" s="218">
        <v>0</v>
      </c>
      <c r="J67" s="218">
        <v>0</v>
      </c>
      <c r="K67" s="218">
        <v>0</v>
      </c>
      <c r="L67" s="218">
        <v>0</v>
      </c>
      <c r="M67" s="218">
        <v>0</v>
      </c>
      <c r="N67" s="218">
        <v>0</v>
      </c>
      <c r="O67" s="218">
        <v>0</v>
      </c>
      <c r="P67" s="217">
        <v>0</v>
      </c>
    </row>
    <row r="68" spans="1:16">
      <c r="A68" s="215">
        <v>4</v>
      </c>
      <c r="B68" s="216" t="s">
        <v>461</v>
      </c>
      <c r="C68" s="218">
        <v>25</v>
      </c>
      <c r="D68" s="218">
        <v>1</v>
      </c>
      <c r="E68" s="218">
        <v>2</v>
      </c>
      <c r="F68" s="218">
        <v>4</v>
      </c>
      <c r="G68" s="218">
        <v>2</v>
      </c>
      <c r="H68" s="218">
        <v>15</v>
      </c>
      <c r="I68" s="218">
        <v>6</v>
      </c>
      <c r="J68" s="218">
        <v>4</v>
      </c>
      <c r="K68" s="218">
        <v>0</v>
      </c>
      <c r="L68" s="218">
        <v>3</v>
      </c>
      <c r="M68" s="218">
        <v>3</v>
      </c>
      <c r="N68" s="218">
        <v>2</v>
      </c>
      <c r="O68" s="218">
        <v>0</v>
      </c>
      <c r="P68" s="217">
        <v>0</v>
      </c>
    </row>
    <row r="69" spans="1:16">
      <c r="A69" s="215">
        <v>5</v>
      </c>
      <c r="B69" s="216" t="s">
        <v>53</v>
      </c>
      <c r="C69" s="213">
        <v>4</v>
      </c>
      <c r="D69" s="213">
        <v>0</v>
      </c>
      <c r="E69" s="213">
        <v>1</v>
      </c>
      <c r="F69" s="213">
        <v>0</v>
      </c>
      <c r="G69" s="213">
        <v>0</v>
      </c>
      <c r="H69" s="213">
        <v>10</v>
      </c>
      <c r="I69" s="213">
        <v>0</v>
      </c>
      <c r="J69" s="213">
        <v>0</v>
      </c>
      <c r="K69" s="213">
        <v>0</v>
      </c>
      <c r="L69" s="213">
        <v>0</v>
      </c>
      <c r="M69" s="213">
        <v>0</v>
      </c>
      <c r="N69" s="213">
        <v>0</v>
      </c>
      <c r="O69" s="213">
        <v>0</v>
      </c>
      <c r="P69" s="212">
        <v>0</v>
      </c>
    </row>
    <row r="70" spans="1:16">
      <c r="A70" s="215">
        <v>6</v>
      </c>
      <c r="B70" s="216" t="s">
        <v>460</v>
      </c>
      <c r="C70" s="213">
        <v>10</v>
      </c>
      <c r="D70" s="213">
        <v>10</v>
      </c>
      <c r="E70" s="213">
        <v>5</v>
      </c>
      <c r="F70" s="213">
        <v>50</v>
      </c>
      <c r="G70" s="213">
        <v>15</v>
      </c>
      <c r="H70" s="213">
        <v>8</v>
      </c>
      <c r="I70" s="213">
        <v>12</v>
      </c>
      <c r="J70" s="213">
        <v>12</v>
      </c>
      <c r="K70" s="213">
        <v>0</v>
      </c>
      <c r="L70" s="213">
        <v>0</v>
      </c>
      <c r="M70" s="213">
        <v>0</v>
      </c>
      <c r="N70" s="213">
        <v>0</v>
      </c>
      <c r="O70" s="213">
        <v>0</v>
      </c>
      <c r="P70" s="212">
        <v>0</v>
      </c>
    </row>
    <row r="71" spans="1:16">
      <c r="A71" s="215">
        <v>7</v>
      </c>
      <c r="B71" s="216" t="s">
        <v>459</v>
      </c>
      <c r="C71" s="213">
        <v>17</v>
      </c>
      <c r="D71" s="213">
        <v>8</v>
      </c>
      <c r="E71" s="213">
        <v>0</v>
      </c>
      <c r="F71" s="213">
        <v>5</v>
      </c>
      <c r="G71" s="213">
        <v>9</v>
      </c>
      <c r="H71" s="213">
        <v>0</v>
      </c>
      <c r="I71" s="213">
        <v>0</v>
      </c>
      <c r="J71" s="213">
        <v>0</v>
      </c>
      <c r="K71" s="213">
        <v>0</v>
      </c>
      <c r="L71" s="213">
        <v>0</v>
      </c>
      <c r="M71" s="213">
        <v>0</v>
      </c>
      <c r="N71" s="213">
        <v>0</v>
      </c>
      <c r="O71" s="213">
        <v>0</v>
      </c>
      <c r="P71" s="212">
        <v>0</v>
      </c>
    </row>
    <row r="72" spans="1:16">
      <c r="A72" s="215">
        <v>8</v>
      </c>
      <c r="B72" s="216" t="s">
        <v>458</v>
      </c>
      <c r="C72" s="213">
        <v>33</v>
      </c>
      <c r="D72" s="213">
        <v>3</v>
      </c>
      <c r="E72" s="213">
        <v>13</v>
      </c>
      <c r="F72" s="213">
        <v>24</v>
      </c>
      <c r="G72" s="213">
        <v>0</v>
      </c>
      <c r="H72" s="213">
        <v>2</v>
      </c>
      <c r="I72" s="213">
        <v>2</v>
      </c>
      <c r="J72" s="213">
        <v>0</v>
      </c>
      <c r="K72" s="213">
        <v>0</v>
      </c>
      <c r="L72" s="213">
        <v>0</v>
      </c>
      <c r="M72" s="213">
        <v>0</v>
      </c>
      <c r="N72" s="213">
        <v>0</v>
      </c>
      <c r="O72" s="213">
        <v>0</v>
      </c>
      <c r="P72" s="212">
        <v>0</v>
      </c>
    </row>
    <row r="73" spans="1:16">
      <c r="A73" s="215">
        <v>9</v>
      </c>
      <c r="B73" s="216" t="s">
        <v>457</v>
      </c>
      <c r="C73" s="213">
        <v>3</v>
      </c>
      <c r="D73" s="213">
        <v>1</v>
      </c>
      <c r="E73" s="213">
        <v>0</v>
      </c>
      <c r="F73" s="213">
        <v>0</v>
      </c>
      <c r="G73" s="213">
        <v>0</v>
      </c>
      <c r="H73" s="213">
        <v>0</v>
      </c>
      <c r="I73" s="213">
        <v>0</v>
      </c>
      <c r="J73" s="213">
        <v>0</v>
      </c>
      <c r="K73" s="213">
        <v>0</v>
      </c>
      <c r="L73" s="213">
        <v>0</v>
      </c>
      <c r="M73" s="213">
        <v>0</v>
      </c>
      <c r="N73" s="213">
        <v>0</v>
      </c>
      <c r="O73" s="213">
        <v>0</v>
      </c>
      <c r="P73" s="212">
        <v>0</v>
      </c>
    </row>
    <row r="74" spans="1:16">
      <c r="A74" s="215">
        <v>10</v>
      </c>
      <c r="B74" s="216" t="s">
        <v>456</v>
      </c>
      <c r="C74" s="213">
        <v>18</v>
      </c>
      <c r="D74" s="213">
        <v>10</v>
      </c>
      <c r="E74" s="213">
        <v>31</v>
      </c>
      <c r="F74" s="213">
        <v>42</v>
      </c>
      <c r="G74" s="213">
        <v>6</v>
      </c>
      <c r="H74" s="213">
        <v>23</v>
      </c>
      <c r="I74" s="213">
        <v>9</v>
      </c>
      <c r="J74" s="213">
        <v>0</v>
      </c>
      <c r="K74" s="213">
        <v>0</v>
      </c>
      <c r="L74" s="213">
        <v>0</v>
      </c>
      <c r="M74" s="213">
        <v>0</v>
      </c>
      <c r="N74" s="213">
        <v>0</v>
      </c>
      <c r="O74" s="213">
        <v>0</v>
      </c>
      <c r="P74" s="212">
        <v>0</v>
      </c>
    </row>
    <row r="75" spans="1:16">
      <c r="A75" s="215">
        <v>11</v>
      </c>
      <c r="B75" s="216" t="s">
        <v>455</v>
      </c>
      <c r="C75" s="213">
        <v>24</v>
      </c>
      <c r="D75" s="213">
        <v>1</v>
      </c>
      <c r="E75" s="213">
        <v>6</v>
      </c>
      <c r="F75" s="213">
        <v>50</v>
      </c>
      <c r="G75" s="213">
        <v>0</v>
      </c>
      <c r="H75" s="213">
        <v>1</v>
      </c>
      <c r="I75" s="213">
        <v>2</v>
      </c>
      <c r="J75" s="213">
        <v>1</v>
      </c>
      <c r="K75" s="213">
        <v>0</v>
      </c>
      <c r="L75" s="213">
        <v>0</v>
      </c>
      <c r="M75" s="213">
        <v>0</v>
      </c>
      <c r="N75" s="213">
        <v>0</v>
      </c>
      <c r="O75" s="213">
        <v>0</v>
      </c>
      <c r="P75" s="212">
        <v>0</v>
      </c>
    </row>
    <row r="76" spans="1:16">
      <c r="A76" s="215">
        <v>12</v>
      </c>
      <c r="B76" s="216" t="s">
        <v>454</v>
      </c>
      <c r="C76" s="213">
        <v>3</v>
      </c>
      <c r="D76" s="213">
        <v>2</v>
      </c>
      <c r="E76" s="213">
        <v>25</v>
      </c>
      <c r="F76" s="213">
        <v>35</v>
      </c>
      <c r="G76" s="213">
        <v>5</v>
      </c>
      <c r="H76" s="213">
        <v>0</v>
      </c>
      <c r="I76" s="213">
        <v>1</v>
      </c>
      <c r="J76" s="213">
        <v>1</v>
      </c>
      <c r="K76" s="213">
        <v>0</v>
      </c>
      <c r="L76" s="213">
        <v>0</v>
      </c>
      <c r="M76" s="213">
        <v>0</v>
      </c>
      <c r="N76" s="213">
        <v>0</v>
      </c>
      <c r="O76" s="213">
        <v>0</v>
      </c>
      <c r="P76" s="212">
        <v>0</v>
      </c>
    </row>
    <row r="77" spans="1:16">
      <c r="A77" s="215">
        <v>13</v>
      </c>
      <c r="B77" s="216" t="s">
        <v>453</v>
      </c>
      <c r="C77" s="213">
        <v>45</v>
      </c>
      <c r="D77" s="213">
        <v>24</v>
      </c>
      <c r="E77" s="213">
        <v>100</v>
      </c>
      <c r="F77" s="213">
        <v>85</v>
      </c>
      <c r="G77" s="213">
        <v>30</v>
      </c>
      <c r="H77" s="213">
        <v>20</v>
      </c>
      <c r="I77" s="213">
        <v>15</v>
      </c>
      <c r="J77" s="213">
        <v>0</v>
      </c>
      <c r="K77" s="213">
        <v>0</v>
      </c>
      <c r="L77" s="213">
        <v>8</v>
      </c>
      <c r="M77" s="213">
        <v>2</v>
      </c>
      <c r="N77" s="213">
        <v>0</v>
      </c>
      <c r="O77" s="213">
        <v>0</v>
      </c>
      <c r="P77" s="212">
        <v>0</v>
      </c>
    </row>
    <row r="78" spans="1:16">
      <c r="A78" s="215">
        <v>14</v>
      </c>
      <c r="B78" s="216" t="s">
        <v>452</v>
      </c>
      <c r="C78" s="213">
        <v>29</v>
      </c>
      <c r="D78" s="213">
        <v>6</v>
      </c>
      <c r="E78" s="213">
        <v>0</v>
      </c>
      <c r="F78" s="213">
        <v>32</v>
      </c>
      <c r="G78" s="213">
        <v>0</v>
      </c>
      <c r="H78" s="213">
        <v>32</v>
      </c>
      <c r="I78" s="213">
        <v>12</v>
      </c>
      <c r="J78" s="213">
        <v>5</v>
      </c>
      <c r="K78" s="213">
        <v>0</v>
      </c>
      <c r="L78" s="213">
        <v>0</v>
      </c>
      <c r="M78" s="213">
        <v>0</v>
      </c>
      <c r="N78" s="213">
        <v>1</v>
      </c>
      <c r="O78" s="213">
        <v>0</v>
      </c>
      <c r="P78" s="212">
        <v>0</v>
      </c>
    </row>
    <row r="79" spans="1:16">
      <c r="A79" s="215">
        <v>15</v>
      </c>
      <c r="B79" s="216" t="s">
        <v>451</v>
      </c>
      <c r="C79" s="213">
        <v>15</v>
      </c>
      <c r="D79" s="213">
        <v>17</v>
      </c>
      <c r="E79" s="213">
        <v>3</v>
      </c>
      <c r="F79" s="213">
        <v>2</v>
      </c>
      <c r="G79" s="213">
        <v>7</v>
      </c>
      <c r="H79" s="213">
        <v>1</v>
      </c>
      <c r="I79" s="213">
        <v>0</v>
      </c>
      <c r="J79" s="213">
        <v>0</v>
      </c>
      <c r="K79" s="213">
        <v>0</v>
      </c>
      <c r="L79" s="213">
        <v>0</v>
      </c>
      <c r="M79" s="213">
        <v>0</v>
      </c>
      <c r="N79" s="213">
        <v>0</v>
      </c>
      <c r="O79" s="213">
        <v>0</v>
      </c>
      <c r="P79" s="212">
        <v>0</v>
      </c>
    </row>
    <row r="80" spans="1:16">
      <c r="A80" s="215">
        <v>16</v>
      </c>
      <c r="B80" s="216" t="s">
        <v>450</v>
      </c>
      <c r="C80" s="213">
        <v>203</v>
      </c>
      <c r="D80" s="213">
        <v>37</v>
      </c>
      <c r="E80" s="213">
        <v>220</v>
      </c>
      <c r="F80" s="213">
        <v>989</v>
      </c>
      <c r="G80" s="213">
        <v>41</v>
      </c>
      <c r="H80" s="213">
        <v>35</v>
      </c>
      <c r="I80" s="213">
        <v>69</v>
      </c>
      <c r="J80" s="213">
        <v>59</v>
      </c>
      <c r="K80" s="213">
        <v>0</v>
      </c>
      <c r="L80" s="213">
        <v>0</v>
      </c>
      <c r="M80" s="213">
        <v>0</v>
      </c>
      <c r="N80" s="213">
        <v>0</v>
      </c>
      <c r="O80" s="213">
        <v>0</v>
      </c>
      <c r="P80" s="212">
        <v>0</v>
      </c>
    </row>
    <row r="81" spans="1:16">
      <c r="A81" s="215">
        <v>17</v>
      </c>
      <c r="B81" s="216" t="s">
        <v>449</v>
      </c>
      <c r="C81" s="213">
        <v>75</v>
      </c>
      <c r="D81" s="213">
        <v>42</v>
      </c>
      <c r="E81" s="213">
        <v>58</v>
      </c>
      <c r="F81" s="213">
        <v>63</v>
      </c>
      <c r="G81" s="213">
        <v>55</v>
      </c>
      <c r="H81" s="213">
        <v>15</v>
      </c>
      <c r="I81" s="213">
        <v>7</v>
      </c>
      <c r="J81" s="213">
        <v>0</v>
      </c>
      <c r="K81" s="213">
        <v>0</v>
      </c>
      <c r="L81" s="213">
        <v>0</v>
      </c>
      <c r="M81" s="213">
        <v>0</v>
      </c>
      <c r="N81" s="213">
        <v>0</v>
      </c>
      <c r="O81" s="213">
        <v>0</v>
      </c>
      <c r="P81" s="212">
        <v>0</v>
      </c>
    </row>
    <row r="82" spans="1:16">
      <c r="A82" s="215">
        <v>18</v>
      </c>
      <c r="B82" s="216" t="s">
        <v>448</v>
      </c>
      <c r="C82" s="213">
        <v>25</v>
      </c>
      <c r="D82" s="213">
        <v>10</v>
      </c>
      <c r="E82" s="213">
        <v>20</v>
      </c>
      <c r="F82" s="213">
        <v>30</v>
      </c>
      <c r="G82" s="213">
        <v>5</v>
      </c>
      <c r="H82" s="213">
        <v>8</v>
      </c>
      <c r="I82" s="213">
        <v>12</v>
      </c>
      <c r="J82" s="213">
        <v>12</v>
      </c>
      <c r="K82" s="213">
        <v>0</v>
      </c>
      <c r="L82" s="213">
        <v>0</v>
      </c>
      <c r="M82" s="213">
        <v>0</v>
      </c>
      <c r="N82" s="213">
        <v>0</v>
      </c>
      <c r="O82" s="213">
        <v>0</v>
      </c>
      <c r="P82" s="212">
        <v>0</v>
      </c>
    </row>
    <row r="83" spans="1:16">
      <c r="A83" s="215">
        <v>19</v>
      </c>
      <c r="B83" s="216" t="s">
        <v>447</v>
      </c>
      <c r="C83" s="213">
        <v>18</v>
      </c>
      <c r="D83" s="213">
        <v>7</v>
      </c>
      <c r="E83" s="213">
        <v>25</v>
      </c>
      <c r="F83" s="213">
        <v>30</v>
      </c>
      <c r="G83" s="213">
        <v>0</v>
      </c>
      <c r="H83" s="213">
        <v>25</v>
      </c>
      <c r="I83" s="213">
        <v>30</v>
      </c>
      <c r="J83" s="213">
        <v>0</v>
      </c>
      <c r="K83" s="213">
        <v>0</v>
      </c>
      <c r="L83" s="213">
        <v>0</v>
      </c>
      <c r="M83" s="213">
        <v>0</v>
      </c>
      <c r="N83" s="213">
        <v>2</v>
      </c>
      <c r="O83" s="213">
        <v>0</v>
      </c>
      <c r="P83" s="212">
        <v>0</v>
      </c>
    </row>
    <row r="84" spans="1:16">
      <c r="A84" s="215">
        <v>20</v>
      </c>
      <c r="B84" s="216" t="s">
        <v>446</v>
      </c>
      <c r="C84" s="213">
        <v>63</v>
      </c>
      <c r="D84" s="213">
        <v>4</v>
      </c>
      <c r="E84" s="213">
        <v>10</v>
      </c>
      <c r="F84" s="213">
        <v>17</v>
      </c>
      <c r="G84" s="213">
        <v>0</v>
      </c>
      <c r="H84" s="213">
        <v>20</v>
      </c>
      <c r="I84" s="213">
        <v>12</v>
      </c>
      <c r="J84" s="213">
        <v>12</v>
      </c>
      <c r="K84" s="213">
        <v>0</v>
      </c>
      <c r="L84" s="213">
        <v>1</v>
      </c>
      <c r="M84" s="213">
        <v>3</v>
      </c>
      <c r="N84" s="213">
        <v>0</v>
      </c>
      <c r="O84" s="213">
        <v>0</v>
      </c>
      <c r="P84" s="212">
        <v>0</v>
      </c>
    </row>
    <row r="85" spans="1:16">
      <c r="A85" s="215">
        <v>21</v>
      </c>
      <c r="B85" s="216" t="s">
        <v>326</v>
      </c>
      <c r="C85" s="213">
        <v>13</v>
      </c>
      <c r="D85" s="213">
        <v>0</v>
      </c>
      <c r="E85" s="213">
        <v>3</v>
      </c>
      <c r="F85" s="213">
        <v>4</v>
      </c>
      <c r="G85" s="213">
        <v>0</v>
      </c>
      <c r="H85" s="213">
        <v>5</v>
      </c>
      <c r="I85" s="213">
        <v>4</v>
      </c>
      <c r="J85" s="213">
        <v>0</v>
      </c>
      <c r="K85" s="213">
        <v>0</v>
      </c>
      <c r="L85" s="213">
        <v>0</v>
      </c>
      <c r="M85" s="213">
        <v>0</v>
      </c>
      <c r="N85" s="213">
        <v>0</v>
      </c>
      <c r="O85" s="213">
        <v>0</v>
      </c>
      <c r="P85" s="212">
        <v>0</v>
      </c>
    </row>
    <row r="86" spans="1:16">
      <c r="A86" s="215">
        <v>22</v>
      </c>
      <c r="B86" s="216" t="s">
        <v>445</v>
      </c>
      <c r="C86" s="213">
        <v>2</v>
      </c>
      <c r="D86" s="213">
        <v>0</v>
      </c>
      <c r="E86" s="213">
        <v>0</v>
      </c>
      <c r="F86" s="213">
        <v>0</v>
      </c>
      <c r="G86" s="213">
        <v>2</v>
      </c>
      <c r="H86" s="213">
        <v>0</v>
      </c>
      <c r="I86" s="213">
        <v>0</v>
      </c>
      <c r="J86" s="213">
        <v>7</v>
      </c>
      <c r="K86" s="213">
        <v>0</v>
      </c>
      <c r="L86" s="213">
        <v>0</v>
      </c>
      <c r="M86" s="213">
        <v>0</v>
      </c>
      <c r="N86" s="213">
        <v>0</v>
      </c>
      <c r="O86" s="213">
        <v>0</v>
      </c>
      <c r="P86" s="212">
        <v>0</v>
      </c>
    </row>
    <row r="87" spans="1:16">
      <c r="A87" s="215">
        <v>23</v>
      </c>
      <c r="B87" s="216" t="s">
        <v>444</v>
      </c>
      <c r="C87" s="213">
        <v>3</v>
      </c>
      <c r="D87" s="213">
        <v>6</v>
      </c>
      <c r="E87" s="213">
        <v>0</v>
      </c>
      <c r="F87" s="213">
        <v>0</v>
      </c>
      <c r="G87" s="213">
        <v>0</v>
      </c>
      <c r="H87" s="213">
        <v>3</v>
      </c>
      <c r="I87" s="213">
        <v>0</v>
      </c>
      <c r="J87" s="213">
        <v>0</v>
      </c>
      <c r="K87" s="213">
        <v>0</v>
      </c>
      <c r="L87" s="213">
        <v>0</v>
      </c>
      <c r="M87" s="213">
        <v>0</v>
      </c>
      <c r="N87" s="213">
        <v>0</v>
      </c>
      <c r="O87" s="213">
        <v>0</v>
      </c>
      <c r="P87" s="212">
        <v>0</v>
      </c>
    </row>
    <row r="88" spans="1:16">
      <c r="A88" s="215">
        <v>24</v>
      </c>
      <c r="B88" s="216" t="s">
        <v>443</v>
      </c>
      <c r="C88" s="218">
        <v>12</v>
      </c>
      <c r="D88" s="218">
        <v>2</v>
      </c>
      <c r="E88" s="218">
        <v>0</v>
      </c>
      <c r="F88" s="218">
        <v>0</v>
      </c>
      <c r="G88" s="218">
        <v>0</v>
      </c>
      <c r="H88" s="218">
        <v>15</v>
      </c>
      <c r="I88" s="218">
        <v>0</v>
      </c>
      <c r="J88" s="218">
        <v>0</v>
      </c>
      <c r="K88" s="218">
        <v>0</v>
      </c>
      <c r="L88" s="218">
        <v>0</v>
      </c>
      <c r="M88" s="218">
        <v>0</v>
      </c>
      <c r="N88" s="218">
        <v>0</v>
      </c>
      <c r="O88" s="218">
        <v>0</v>
      </c>
      <c r="P88" s="217">
        <v>0</v>
      </c>
    </row>
    <row r="89" spans="1:16">
      <c r="A89" s="215">
        <v>25</v>
      </c>
      <c r="B89" s="216" t="s">
        <v>442</v>
      </c>
      <c r="C89" s="213">
        <v>5</v>
      </c>
      <c r="D89" s="213">
        <v>1</v>
      </c>
      <c r="E89" s="213">
        <v>0</v>
      </c>
      <c r="F89" s="213">
        <v>0</v>
      </c>
      <c r="G89" s="213">
        <v>0</v>
      </c>
      <c r="H89" s="213">
        <v>0</v>
      </c>
      <c r="I89" s="213">
        <v>0</v>
      </c>
      <c r="J89" s="213">
        <v>0</v>
      </c>
      <c r="K89" s="213">
        <v>0</v>
      </c>
      <c r="L89" s="213">
        <v>0</v>
      </c>
      <c r="M89" s="213">
        <v>0</v>
      </c>
      <c r="N89" s="213">
        <v>0</v>
      </c>
      <c r="O89" s="213">
        <v>0</v>
      </c>
      <c r="P89" s="212">
        <v>0</v>
      </c>
    </row>
    <row r="90" spans="1:16">
      <c r="A90" s="215">
        <v>26</v>
      </c>
      <c r="B90" s="216" t="s">
        <v>441</v>
      </c>
      <c r="C90" s="213">
        <v>14</v>
      </c>
      <c r="D90" s="213">
        <v>10</v>
      </c>
      <c r="E90" s="213">
        <v>0</v>
      </c>
      <c r="F90" s="213">
        <v>0</v>
      </c>
      <c r="G90" s="213">
        <v>6</v>
      </c>
      <c r="H90" s="213">
        <v>4</v>
      </c>
      <c r="I90" s="213">
        <v>12</v>
      </c>
      <c r="J90" s="213">
        <v>12</v>
      </c>
      <c r="K90" s="213">
        <v>0</v>
      </c>
      <c r="L90" s="213">
        <v>0</v>
      </c>
      <c r="M90" s="213">
        <v>0</v>
      </c>
      <c r="N90" s="213">
        <v>0</v>
      </c>
      <c r="O90" s="213">
        <v>0</v>
      </c>
      <c r="P90" s="212">
        <v>0</v>
      </c>
    </row>
    <row r="91" spans="1:16">
      <c r="A91" s="215">
        <v>27</v>
      </c>
      <c r="B91" s="216" t="s">
        <v>440</v>
      </c>
      <c r="C91" s="213">
        <v>22</v>
      </c>
      <c r="D91" s="213">
        <v>6</v>
      </c>
      <c r="E91" s="213">
        <v>35</v>
      </c>
      <c r="F91" s="213">
        <v>60</v>
      </c>
      <c r="G91" s="213">
        <v>3</v>
      </c>
      <c r="H91" s="213">
        <v>1</v>
      </c>
      <c r="I91" s="213">
        <v>4</v>
      </c>
      <c r="J91" s="213">
        <v>4</v>
      </c>
      <c r="K91" s="213">
        <v>0</v>
      </c>
      <c r="L91" s="213">
        <v>0</v>
      </c>
      <c r="M91" s="213">
        <v>0</v>
      </c>
      <c r="N91" s="213">
        <v>0</v>
      </c>
      <c r="O91" s="213">
        <v>0</v>
      </c>
      <c r="P91" s="212">
        <v>0</v>
      </c>
    </row>
    <row r="92" spans="1:16">
      <c r="A92" s="215">
        <v>28</v>
      </c>
      <c r="B92" s="216" t="s">
        <v>439</v>
      </c>
      <c r="C92" s="213">
        <v>26</v>
      </c>
      <c r="D92" s="213">
        <v>10</v>
      </c>
      <c r="E92" s="213">
        <v>18</v>
      </c>
      <c r="F92" s="213">
        <v>42</v>
      </c>
      <c r="G92" s="213">
        <v>10</v>
      </c>
      <c r="H92" s="213">
        <v>36</v>
      </c>
      <c r="I92" s="213">
        <v>20</v>
      </c>
      <c r="J92" s="213">
        <v>20</v>
      </c>
      <c r="K92" s="213">
        <v>0</v>
      </c>
      <c r="L92" s="213">
        <v>0</v>
      </c>
      <c r="M92" s="213">
        <v>0</v>
      </c>
      <c r="N92" s="213">
        <v>0</v>
      </c>
      <c r="O92" s="213">
        <v>0</v>
      </c>
      <c r="P92" s="212">
        <v>0</v>
      </c>
    </row>
    <row r="93" spans="1:16">
      <c r="A93" s="215">
        <v>29</v>
      </c>
      <c r="B93" s="214" t="s">
        <v>438</v>
      </c>
      <c r="C93" s="213">
        <v>5</v>
      </c>
      <c r="D93" s="213">
        <v>0</v>
      </c>
      <c r="E93" s="213">
        <v>1</v>
      </c>
      <c r="F93" s="213">
        <v>2</v>
      </c>
      <c r="G93" s="213">
        <v>0</v>
      </c>
      <c r="H93" s="213">
        <v>2</v>
      </c>
      <c r="I93" s="213">
        <v>0</v>
      </c>
      <c r="J93" s="213">
        <v>0</v>
      </c>
      <c r="K93" s="213">
        <v>0</v>
      </c>
      <c r="L93" s="213">
        <v>0</v>
      </c>
      <c r="M93" s="213">
        <v>0</v>
      </c>
      <c r="N93" s="213">
        <v>0</v>
      </c>
      <c r="O93" s="213">
        <v>0</v>
      </c>
      <c r="P93" s="212">
        <v>0</v>
      </c>
    </row>
    <row r="94" spans="1:16">
      <c r="A94" s="215">
        <v>30</v>
      </c>
      <c r="B94" s="214" t="s">
        <v>437</v>
      </c>
      <c r="C94" s="213">
        <v>11</v>
      </c>
      <c r="D94" s="213">
        <v>8</v>
      </c>
      <c r="E94" s="213">
        <v>189</v>
      </c>
      <c r="F94" s="213">
        <v>110</v>
      </c>
      <c r="G94" s="213">
        <v>37</v>
      </c>
      <c r="H94" s="213">
        <v>12</v>
      </c>
      <c r="I94" s="213">
        <v>4</v>
      </c>
      <c r="J94" s="213">
        <v>4</v>
      </c>
      <c r="K94" s="213">
        <v>0</v>
      </c>
      <c r="L94" s="213">
        <v>0</v>
      </c>
      <c r="M94" s="213">
        <v>0</v>
      </c>
      <c r="N94" s="213">
        <v>0</v>
      </c>
      <c r="O94" s="213">
        <v>0</v>
      </c>
      <c r="P94" s="212">
        <v>0</v>
      </c>
    </row>
    <row r="95" spans="1:16">
      <c r="A95" s="215">
        <v>31</v>
      </c>
      <c r="B95" s="214" t="s">
        <v>436</v>
      </c>
      <c r="C95" s="213">
        <v>14</v>
      </c>
      <c r="D95" s="213">
        <v>0</v>
      </c>
      <c r="E95" s="213">
        <v>8</v>
      </c>
      <c r="F95" s="213">
        <v>5</v>
      </c>
      <c r="G95" s="213">
        <v>0</v>
      </c>
      <c r="H95" s="213">
        <v>7</v>
      </c>
      <c r="I95" s="213">
        <v>0</v>
      </c>
      <c r="J95" s="213">
        <v>2</v>
      </c>
      <c r="K95" s="213">
        <v>0</v>
      </c>
      <c r="L95" s="213">
        <v>0</v>
      </c>
      <c r="M95" s="213">
        <v>0</v>
      </c>
      <c r="N95" s="213">
        <v>0</v>
      </c>
      <c r="O95" s="213">
        <v>0</v>
      </c>
      <c r="P95" s="212">
        <v>0</v>
      </c>
    </row>
    <row r="96" spans="1:16">
      <c r="A96" s="215">
        <v>32</v>
      </c>
      <c r="B96" s="214" t="s">
        <v>435</v>
      </c>
      <c r="C96" s="213">
        <v>44</v>
      </c>
      <c r="D96" s="213">
        <v>1</v>
      </c>
      <c r="E96" s="213">
        <v>0</v>
      </c>
      <c r="F96" s="213">
        <v>0</v>
      </c>
      <c r="G96" s="213">
        <v>0</v>
      </c>
      <c r="H96" s="213">
        <v>30</v>
      </c>
      <c r="I96" s="213">
        <v>0</v>
      </c>
      <c r="J96" s="213">
        <v>0</v>
      </c>
      <c r="K96" s="213">
        <v>0</v>
      </c>
      <c r="L96" s="213">
        <v>0</v>
      </c>
      <c r="M96" s="213">
        <v>0</v>
      </c>
      <c r="N96" s="213">
        <v>0</v>
      </c>
      <c r="O96" s="213">
        <v>0</v>
      </c>
      <c r="P96" s="212">
        <v>0</v>
      </c>
    </row>
    <row r="97" spans="1:16" ht="18" thickBot="1">
      <c r="A97" s="211">
        <v>33</v>
      </c>
      <c r="B97" s="210" t="s">
        <v>434</v>
      </c>
      <c r="C97" s="209">
        <v>110</v>
      </c>
      <c r="D97" s="209">
        <v>4</v>
      </c>
      <c r="E97" s="209">
        <v>20</v>
      </c>
      <c r="F97" s="209">
        <v>570</v>
      </c>
      <c r="G97" s="209">
        <v>4</v>
      </c>
      <c r="H97" s="209">
        <v>67</v>
      </c>
      <c r="I97" s="209">
        <v>0</v>
      </c>
      <c r="J97" s="209">
        <v>0</v>
      </c>
      <c r="K97" s="209">
        <v>0</v>
      </c>
      <c r="L97" s="209">
        <v>0</v>
      </c>
      <c r="M97" s="209">
        <v>0</v>
      </c>
      <c r="N97" s="209">
        <v>0</v>
      </c>
      <c r="O97" s="209">
        <v>0</v>
      </c>
      <c r="P97" s="208">
        <v>0</v>
      </c>
    </row>
    <row r="98" spans="1:16">
      <c r="A98" s="481" t="s">
        <v>67</v>
      </c>
      <c r="B98" s="481"/>
      <c r="C98" s="207">
        <f t="shared" ref="C98:P98" si="0">SUM(C5:C97)</f>
        <v>3345</v>
      </c>
      <c r="D98" s="207">
        <f t="shared" si="0"/>
        <v>1251</v>
      </c>
      <c r="E98" s="207">
        <f t="shared" si="0"/>
        <v>7658</v>
      </c>
      <c r="F98" s="207">
        <f t="shared" si="0"/>
        <v>17186</v>
      </c>
      <c r="G98" s="207">
        <f t="shared" si="0"/>
        <v>387</v>
      </c>
      <c r="H98" s="207">
        <f t="shared" si="0"/>
        <v>3037</v>
      </c>
      <c r="I98" s="207">
        <f t="shared" si="0"/>
        <v>3737</v>
      </c>
      <c r="J98" s="207">
        <f t="shared" si="0"/>
        <v>2902</v>
      </c>
      <c r="K98" s="207">
        <f t="shared" si="0"/>
        <v>893</v>
      </c>
      <c r="L98" s="207">
        <f t="shared" si="0"/>
        <v>4797</v>
      </c>
      <c r="M98" s="207">
        <f t="shared" si="0"/>
        <v>2272</v>
      </c>
      <c r="N98" s="207">
        <f t="shared" si="0"/>
        <v>142</v>
      </c>
      <c r="O98" s="207">
        <f t="shared" si="0"/>
        <v>22</v>
      </c>
      <c r="P98" s="207">
        <f t="shared" si="0"/>
        <v>17</v>
      </c>
    </row>
  </sheetData>
  <mergeCells count="3">
    <mergeCell ref="A1:P1"/>
    <mergeCell ref="A2:P2"/>
    <mergeCell ref="A98:B98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AE23-B8FE-4CD1-A711-EBD9FD1F9B32}">
  <dimension ref="A1:P115"/>
  <sheetViews>
    <sheetView zoomScale="103" zoomScaleNormal="103" workbookViewId="0">
      <selection activeCell="C106" sqref="C106:P106"/>
    </sheetView>
  </sheetViews>
  <sheetFormatPr defaultRowHeight="13.5"/>
  <cols>
    <col min="1" max="1" width="5.5703125" style="1" customWidth="1"/>
    <col min="2" max="2" width="29.42578125" style="1" customWidth="1"/>
    <col min="3" max="3" width="11.28515625" style="1" customWidth="1"/>
    <col min="4" max="4" width="8.5703125" style="1" customWidth="1"/>
    <col min="5" max="5" width="10.7109375" style="1" customWidth="1"/>
    <col min="6" max="6" width="9.28515625" style="1" customWidth="1"/>
    <col min="7" max="7" width="8.140625" style="1" customWidth="1"/>
    <col min="8" max="9" width="10.42578125" style="1" customWidth="1"/>
    <col min="10" max="10" width="8.7109375" style="1" customWidth="1"/>
    <col min="11" max="11" width="12.140625" style="1" customWidth="1"/>
    <col min="12" max="12" width="7.5703125" style="1" customWidth="1"/>
    <col min="13" max="13" width="6.7109375" style="1" customWidth="1"/>
    <col min="14" max="14" width="8.7109375" style="1" customWidth="1"/>
    <col min="15" max="15" width="5.42578125" style="1" customWidth="1"/>
    <col min="16" max="16" width="23.28515625" style="1" customWidth="1"/>
    <col min="17" max="16384" width="9.140625" style="1"/>
  </cols>
  <sheetData>
    <row r="1" spans="1:16" ht="64.5" customHeight="1">
      <c r="A1" s="482" t="s">
        <v>308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</row>
    <row r="2" spans="1:16" ht="28.5" customHeight="1" thickBot="1">
      <c r="A2" s="484" t="s">
        <v>307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3" spans="1:16" ht="164.25" customHeight="1" thickBot="1">
      <c r="A3" s="151" t="s">
        <v>0</v>
      </c>
      <c r="B3" s="150" t="s">
        <v>1</v>
      </c>
      <c r="C3" s="149" t="s">
        <v>3</v>
      </c>
      <c r="D3" s="149" t="s">
        <v>4</v>
      </c>
      <c r="E3" s="149" t="s">
        <v>8</v>
      </c>
      <c r="F3" s="149" t="s">
        <v>6</v>
      </c>
      <c r="G3" s="149" t="s">
        <v>9</v>
      </c>
      <c r="H3" s="149" t="s">
        <v>5</v>
      </c>
      <c r="I3" s="149" t="s">
        <v>10</v>
      </c>
      <c r="J3" s="149" t="s">
        <v>11</v>
      </c>
      <c r="K3" s="149" t="s">
        <v>12</v>
      </c>
      <c r="L3" s="149" t="s">
        <v>13</v>
      </c>
      <c r="M3" s="149" t="s">
        <v>14</v>
      </c>
      <c r="N3" s="149" t="s">
        <v>7</v>
      </c>
      <c r="O3" s="149" t="s">
        <v>15</v>
      </c>
      <c r="P3" s="148" t="s">
        <v>2</v>
      </c>
    </row>
    <row r="4" spans="1:16" ht="15.75" customHeight="1">
      <c r="A4" s="147">
        <v>1</v>
      </c>
      <c r="B4" s="142">
        <v>2</v>
      </c>
      <c r="C4" s="142">
        <v>3</v>
      </c>
      <c r="D4" s="146">
        <v>4</v>
      </c>
      <c r="E4" s="142">
        <v>5</v>
      </c>
      <c r="F4" s="142">
        <v>6</v>
      </c>
      <c r="G4" s="142">
        <v>7</v>
      </c>
      <c r="H4" s="142">
        <v>8</v>
      </c>
      <c r="I4" s="142">
        <v>9</v>
      </c>
      <c r="J4" s="142">
        <v>10</v>
      </c>
      <c r="K4" s="142">
        <v>11</v>
      </c>
      <c r="L4" s="142">
        <v>12</v>
      </c>
      <c r="M4" s="142">
        <v>13</v>
      </c>
      <c r="N4" s="142">
        <v>14</v>
      </c>
      <c r="O4" s="142">
        <v>15</v>
      </c>
      <c r="P4" s="141">
        <v>16</v>
      </c>
    </row>
    <row r="5" spans="1:16" ht="4.5" customHeight="1" thickBot="1">
      <c r="A5" s="145"/>
      <c r="B5" s="144"/>
      <c r="C5" s="143"/>
      <c r="D5" s="143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1"/>
    </row>
    <row r="6" spans="1:16" s="111" customFormat="1" ht="21" customHeight="1" thickBot="1">
      <c r="A6" s="488" t="s">
        <v>306</v>
      </c>
      <c r="B6" s="489"/>
      <c r="C6" s="140">
        <v>1969</v>
      </c>
      <c r="D6" s="139">
        <v>797</v>
      </c>
      <c r="E6" s="137">
        <v>3454</v>
      </c>
      <c r="F6" s="137">
        <v>6832</v>
      </c>
      <c r="G6" s="137">
        <v>797</v>
      </c>
      <c r="H6" s="137">
        <v>1334</v>
      </c>
      <c r="I6" s="137">
        <v>5819</v>
      </c>
      <c r="J6" s="137">
        <v>5125</v>
      </c>
      <c r="K6" s="138">
        <v>1563</v>
      </c>
      <c r="L6" s="138">
        <v>1265</v>
      </c>
      <c r="M6" s="138">
        <v>487</v>
      </c>
      <c r="N6" s="137">
        <v>354</v>
      </c>
      <c r="O6" s="137">
        <v>1</v>
      </c>
      <c r="P6" s="485">
        <v>4</v>
      </c>
    </row>
    <row r="7" spans="1:16" ht="21" customHeight="1">
      <c r="A7" s="136">
        <v>1</v>
      </c>
      <c r="B7" s="135" t="s">
        <v>305</v>
      </c>
      <c r="C7" s="128">
        <v>458</v>
      </c>
      <c r="D7" s="128">
        <v>226</v>
      </c>
      <c r="E7" s="128">
        <v>195</v>
      </c>
      <c r="F7" s="128">
        <v>117</v>
      </c>
      <c r="G7" s="128">
        <v>25</v>
      </c>
      <c r="H7" s="128">
        <v>1</v>
      </c>
      <c r="I7" s="128">
        <v>4563</v>
      </c>
      <c r="J7" s="128">
        <v>4515</v>
      </c>
      <c r="K7" s="128">
        <v>1563</v>
      </c>
      <c r="L7" s="128">
        <v>1265</v>
      </c>
      <c r="M7" s="128">
        <v>487</v>
      </c>
      <c r="N7" s="128">
        <v>354</v>
      </c>
      <c r="O7" s="128">
        <v>1</v>
      </c>
      <c r="P7" s="486"/>
    </row>
    <row r="8" spans="1:16" ht="18.75" customHeight="1">
      <c r="A8" s="124">
        <v>2</v>
      </c>
      <c r="B8" s="134" t="s">
        <v>304</v>
      </c>
      <c r="C8" s="130">
        <v>26</v>
      </c>
      <c r="D8" s="130">
        <v>6</v>
      </c>
      <c r="E8" s="130">
        <v>6</v>
      </c>
      <c r="F8" s="130">
        <v>40</v>
      </c>
      <c r="G8" s="130">
        <v>4</v>
      </c>
      <c r="H8" s="130">
        <v>30</v>
      </c>
      <c r="I8" s="133">
        <v>2</v>
      </c>
      <c r="J8" s="133">
        <v>2</v>
      </c>
      <c r="K8" s="133">
        <v>0</v>
      </c>
      <c r="L8" s="133">
        <v>0</v>
      </c>
      <c r="M8" s="133">
        <v>0</v>
      </c>
      <c r="N8" s="133">
        <v>38</v>
      </c>
      <c r="O8" s="133">
        <v>0</v>
      </c>
      <c r="P8" s="486"/>
    </row>
    <row r="9" spans="1:16" ht="16.5" customHeight="1">
      <c r="A9" s="124">
        <v>3</v>
      </c>
      <c r="B9" s="48" t="s">
        <v>303</v>
      </c>
      <c r="C9" s="50">
        <v>98</v>
      </c>
      <c r="D9" s="50">
        <v>31</v>
      </c>
      <c r="E9" s="50">
        <v>151</v>
      </c>
      <c r="F9" s="130">
        <v>112</v>
      </c>
      <c r="G9" s="50">
        <v>2</v>
      </c>
      <c r="H9" s="50">
        <v>53</v>
      </c>
      <c r="I9" s="50">
        <v>75</v>
      </c>
      <c r="J9" s="50">
        <v>68</v>
      </c>
      <c r="K9" s="130">
        <v>0</v>
      </c>
      <c r="L9" s="130">
        <v>0</v>
      </c>
      <c r="M9" s="130">
        <v>0</v>
      </c>
      <c r="N9" s="130">
        <v>35</v>
      </c>
      <c r="O9" s="130">
        <v>0</v>
      </c>
      <c r="P9" s="486"/>
    </row>
    <row r="10" spans="1:16" ht="15.75" customHeight="1">
      <c r="A10" s="124">
        <v>4</v>
      </c>
      <c r="B10" s="48" t="s">
        <v>302</v>
      </c>
      <c r="C10" s="50">
        <v>101</v>
      </c>
      <c r="D10" s="50">
        <v>22</v>
      </c>
      <c r="E10" s="50">
        <v>0</v>
      </c>
      <c r="F10" s="130">
        <v>15</v>
      </c>
      <c r="G10" s="50">
        <v>92</v>
      </c>
      <c r="H10" s="50">
        <v>75</v>
      </c>
      <c r="I10" s="48">
        <v>215</v>
      </c>
      <c r="J10" s="48">
        <v>3</v>
      </c>
      <c r="K10" s="130">
        <v>0</v>
      </c>
      <c r="L10" s="130">
        <v>0</v>
      </c>
      <c r="M10" s="130">
        <v>0</v>
      </c>
      <c r="N10" s="130">
        <v>0</v>
      </c>
      <c r="O10" s="130">
        <v>0</v>
      </c>
      <c r="P10" s="486"/>
    </row>
    <row r="11" spans="1:16" ht="18" customHeight="1" thickBot="1">
      <c r="A11" s="132">
        <v>5</v>
      </c>
      <c r="B11" s="131" t="s">
        <v>301</v>
      </c>
      <c r="C11" s="50">
        <v>31</v>
      </c>
      <c r="D11" s="50">
        <v>13</v>
      </c>
      <c r="E11" s="50">
        <v>25</v>
      </c>
      <c r="F11" s="130">
        <v>35</v>
      </c>
      <c r="G11" s="50">
        <v>0</v>
      </c>
      <c r="H11" s="50">
        <v>134</v>
      </c>
      <c r="I11" s="50">
        <v>24</v>
      </c>
      <c r="J11" s="50">
        <v>6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486"/>
    </row>
    <row r="12" spans="1:16" s="3" customFormat="1" ht="19.5" customHeight="1">
      <c r="A12" s="129">
        <v>6</v>
      </c>
      <c r="B12" s="128" t="s">
        <v>300</v>
      </c>
      <c r="C12" s="52">
        <v>12</v>
      </c>
      <c r="D12" s="52">
        <v>9</v>
      </c>
      <c r="E12" s="52">
        <v>32</v>
      </c>
      <c r="F12" s="52">
        <v>18</v>
      </c>
      <c r="G12" s="52">
        <v>84</v>
      </c>
      <c r="H12" s="52">
        <v>25</v>
      </c>
      <c r="I12" s="52">
        <v>4</v>
      </c>
      <c r="J12" s="52">
        <v>3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486"/>
    </row>
    <row r="13" spans="1:16" ht="20.100000000000001" customHeight="1">
      <c r="A13" s="125">
        <v>7</v>
      </c>
      <c r="B13" s="48" t="s">
        <v>299</v>
      </c>
      <c r="C13" s="50">
        <v>12</v>
      </c>
      <c r="D13" s="50">
        <v>10</v>
      </c>
      <c r="E13" s="50">
        <v>90</v>
      </c>
      <c r="F13" s="50">
        <v>312</v>
      </c>
      <c r="G13" s="50">
        <v>4</v>
      </c>
      <c r="H13" s="50">
        <v>20</v>
      </c>
      <c r="I13" s="50">
        <v>13</v>
      </c>
      <c r="J13" s="50">
        <v>3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486"/>
    </row>
    <row r="14" spans="1:16" ht="20.100000000000001" customHeight="1">
      <c r="A14" s="125">
        <v>8</v>
      </c>
      <c r="B14" s="48" t="s">
        <v>298</v>
      </c>
      <c r="C14" s="50">
        <v>25</v>
      </c>
      <c r="D14" s="50">
        <v>2</v>
      </c>
      <c r="E14" s="50">
        <v>142</v>
      </c>
      <c r="F14" s="50">
        <v>433</v>
      </c>
      <c r="G14" s="50">
        <v>4</v>
      </c>
      <c r="H14" s="50">
        <v>23</v>
      </c>
      <c r="I14" s="50">
        <v>4</v>
      </c>
      <c r="J14" s="50">
        <v>2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486"/>
    </row>
    <row r="15" spans="1:16" ht="20.100000000000001" customHeight="1">
      <c r="A15" s="125">
        <v>9</v>
      </c>
      <c r="B15" s="48" t="s">
        <v>297</v>
      </c>
      <c r="C15" s="50">
        <v>68</v>
      </c>
      <c r="D15" s="50">
        <v>25</v>
      </c>
      <c r="E15" s="50">
        <v>72</v>
      </c>
      <c r="F15" s="50">
        <v>131</v>
      </c>
      <c r="G15" s="50">
        <v>56</v>
      </c>
      <c r="H15" s="50">
        <v>17</v>
      </c>
      <c r="I15" s="50">
        <v>27</v>
      </c>
      <c r="J15" s="50">
        <v>27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486"/>
    </row>
    <row r="16" spans="1:16" ht="20.100000000000001" customHeight="1">
      <c r="A16" s="125">
        <v>10</v>
      </c>
      <c r="B16" s="48" t="s">
        <v>296</v>
      </c>
      <c r="C16" s="50">
        <v>15</v>
      </c>
      <c r="D16" s="50">
        <v>12</v>
      </c>
      <c r="E16" s="50">
        <v>60</v>
      </c>
      <c r="F16" s="50">
        <v>30</v>
      </c>
      <c r="G16" s="50">
        <v>7</v>
      </c>
      <c r="H16" s="50">
        <v>30</v>
      </c>
      <c r="I16" s="50">
        <v>12</v>
      </c>
      <c r="J16" s="50">
        <v>12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486"/>
    </row>
    <row r="17" spans="1:16" ht="20.100000000000001" customHeight="1">
      <c r="A17" s="125">
        <v>11</v>
      </c>
      <c r="B17" s="48" t="s">
        <v>295</v>
      </c>
      <c r="C17" s="50">
        <v>24</v>
      </c>
      <c r="D17" s="50">
        <v>7</v>
      </c>
      <c r="E17" s="50">
        <v>5</v>
      </c>
      <c r="F17" s="50">
        <v>9</v>
      </c>
      <c r="G17" s="50">
        <v>11</v>
      </c>
      <c r="H17" s="50">
        <v>5</v>
      </c>
      <c r="I17" s="50">
        <v>10</v>
      </c>
      <c r="J17" s="50">
        <v>8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486"/>
    </row>
    <row r="18" spans="1:16" ht="20.100000000000001" customHeight="1">
      <c r="A18" s="125">
        <v>12</v>
      </c>
      <c r="B18" s="48" t="s">
        <v>294</v>
      </c>
      <c r="C18" s="50">
        <v>46</v>
      </c>
      <c r="D18" s="50">
        <v>12</v>
      </c>
      <c r="E18" s="50">
        <v>45</v>
      </c>
      <c r="F18" s="50">
        <v>56</v>
      </c>
      <c r="G18" s="50">
        <v>15</v>
      </c>
      <c r="H18" s="50">
        <v>43</v>
      </c>
      <c r="I18" s="50">
        <v>11</v>
      </c>
      <c r="J18" s="50">
        <v>6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486"/>
    </row>
    <row r="19" spans="1:16" ht="20.100000000000001" customHeight="1">
      <c r="A19" s="125">
        <v>13</v>
      </c>
      <c r="B19" s="48" t="s">
        <v>293</v>
      </c>
      <c r="C19" s="50">
        <v>18</v>
      </c>
      <c r="D19" s="50">
        <v>10</v>
      </c>
      <c r="E19" s="50">
        <v>20</v>
      </c>
      <c r="F19" s="50">
        <v>30</v>
      </c>
      <c r="G19" s="50">
        <v>15</v>
      </c>
      <c r="H19" s="50">
        <v>88</v>
      </c>
      <c r="I19" s="50">
        <v>10</v>
      </c>
      <c r="J19" s="50">
        <v>7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486"/>
    </row>
    <row r="20" spans="1:16" ht="20.100000000000001" customHeight="1">
      <c r="A20" s="125">
        <v>14</v>
      </c>
      <c r="B20" s="48" t="s">
        <v>292</v>
      </c>
      <c r="C20" s="50">
        <v>56</v>
      </c>
      <c r="D20" s="50">
        <v>26</v>
      </c>
      <c r="E20" s="50">
        <v>285</v>
      </c>
      <c r="F20" s="50">
        <v>949</v>
      </c>
      <c r="G20" s="50">
        <v>7</v>
      </c>
      <c r="H20" s="50">
        <v>25</v>
      </c>
      <c r="I20" s="50">
        <v>122</v>
      </c>
      <c r="J20" s="50">
        <v>118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486"/>
    </row>
    <row r="21" spans="1:16" ht="20.100000000000001" customHeight="1">
      <c r="A21" s="125">
        <v>15</v>
      </c>
      <c r="B21" s="48" t="s">
        <v>291</v>
      </c>
      <c r="C21" s="50">
        <v>16</v>
      </c>
      <c r="D21" s="50">
        <v>7</v>
      </c>
      <c r="E21" s="50">
        <v>55</v>
      </c>
      <c r="F21" s="50">
        <v>570</v>
      </c>
      <c r="G21" s="50">
        <v>12</v>
      </c>
      <c r="H21" s="50">
        <v>35</v>
      </c>
      <c r="I21" s="50">
        <v>7</v>
      </c>
      <c r="J21" s="50">
        <v>5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486"/>
    </row>
    <row r="22" spans="1:16" ht="20.100000000000001" customHeight="1">
      <c r="A22" s="125">
        <v>16</v>
      </c>
      <c r="B22" s="48" t="s">
        <v>290</v>
      </c>
      <c r="C22" s="50">
        <v>48</v>
      </c>
      <c r="D22" s="50">
        <v>23</v>
      </c>
      <c r="E22" s="50">
        <v>48</v>
      </c>
      <c r="F22" s="50">
        <v>150</v>
      </c>
      <c r="G22" s="50">
        <v>19</v>
      </c>
      <c r="H22" s="50">
        <v>11</v>
      </c>
      <c r="I22" s="50">
        <v>32</v>
      </c>
      <c r="J22" s="50">
        <v>32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486"/>
    </row>
    <row r="23" spans="1:16" ht="20.100000000000001" customHeight="1">
      <c r="A23" s="125">
        <v>17</v>
      </c>
      <c r="B23" s="48" t="s">
        <v>289</v>
      </c>
      <c r="C23" s="50">
        <v>35</v>
      </c>
      <c r="D23" s="50">
        <v>7</v>
      </c>
      <c r="E23" s="50">
        <v>135</v>
      </c>
      <c r="F23" s="50">
        <v>370</v>
      </c>
      <c r="G23" s="50">
        <v>8</v>
      </c>
      <c r="H23" s="50">
        <v>15</v>
      </c>
      <c r="I23" s="50">
        <v>12</v>
      </c>
      <c r="J23" s="50">
        <v>12</v>
      </c>
      <c r="K23" s="50">
        <v>0</v>
      </c>
      <c r="L23" s="50">
        <v>0</v>
      </c>
      <c r="M23" s="50">
        <v>0</v>
      </c>
      <c r="N23" s="50">
        <v>43</v>
      </c>
      <c r="O23" s="50">
        <v>0</v>
      </c>
      <c r="P23" s="486"/>
    </row>
    <row r="24" spans="1:16" ht="20.100000000000001" customHeight="1">
      <c r="A24" s="124">
        <v>18</v>
      </c>
      <c r="B24" s="3" t="s">
        <v>288</v>
      </c>
      <c r="C24" s="122">
        <v>7</v>
      </c>
      <c r="D24" s="122">
        <v>3</v>
      </c>
      <c r="E24" s="121">
        <v>81</v>
      </c>
      <c r="F24" s="3">
        <v>42</v>
      </c>
      <c r="G24" s="122">
        <v>0</v>
      </c>
      <c r="H24" s="122">
        <v>5</v>
      </c>
      <c r="I24" s="122">
        <v>2</v>
      </c>
      <c r="J24" s="121">
        <v>2</v>
      </c>
      <c r="K24" s="123">
        <v>0</v>
      </c>
      <c r="L24" s="122">
        <v>0</v>
      </c>
      <c r="M24" s="122">
        <v>0</v>
      </c>
      <c r="N24" s="122">
        <v>0</v>
      </c>
      <c r="O24" s="121">
        <v>0</v>
      </c>
      <c r="P24" s="486"/>
    </row>
    <row r="25" spans="1:16" ht="20.100000000000001" customHeight="1" thickBot="1">
      <c r="A25" s="120">
        <v>19</v>
      </c>
      <c r="B25" s="48" t="s">
        <v>287</v>
      </c>
      <c r="C25" s="50">
        <v>21</v>
      </c>
      <c r="D25" s="50">
        <v>19</v>
      </c>
      <c r="E25" s="50">
        <v>50</v>
      </c>
      <c r="F25" s="50">
        <v>46</v>
      </c>
      <c r="G25" s="50">
        <v>0</v>
      </c>
      <c r="H25" s="50">
        <v>28</v>
      </c>
      <c r="I25" s="50">
        <v>25</v>
      </c>
      <c r="J25" s="50"/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486"/>
    </row>
    <row r="26" spans="1:16" ht="19.5" customHeight="1">
      <c r="A26" s="110">
        <v>19</v>
      </c>
      <c r="B26" s="109" t="s">
        <v>286</v>
      </c>
      <c r="C26" s="108">
        <v>53</v>
      </c>
      <c r="D26" s="108">
        <v>25</v>
      </c>
      <c r="E26" s="108">
        <v>1</v>
      </c>
      <c r="F26" s="108">
        <v>22</v>
      </c>
      <c r="G26" s="108">
        <v>0</v>
      </c>
      <c r="H26" s="108">
        <v>59</v>
      </c>
      <c r="I26" s="108">
        <v>107</v>
      </c>
      <c r="J26" s="108">
        <v>5</v>
      </c>
      <c r="K26" s="108">
        <v>0</v>
      </c>
      <c r="L26" s="108">
        <v>0</v>
      </c>
      <c r="M26" s="108">
        <v>0</v>
      </c>
      <c r="N26" s="108">
        <v>46</v>
      </c>
      <c r="O26" s="108">
        <v>0</v>
      </c>
      <c r="P26" s="486"/>
    </row>
    <row r="27" spans="1:16" ht="20.100000000000001" customHeight="1">
      <c r="A27" s="107">
        <v>21</v>
      </c>
      <c r="B27" s="48" t="s">
        <v>285</v>
      </c>
      <c r="C27" s="50">
        <v>12</v>
      </c>
      <c r="D27" s="50">
        <v>9</v>
      </c>
      <c r="E27" s="50">
        <v>161</v>
      </c>
      <c r="F27" s="50">
        <v>293</v>
      </c>
      <c r="G27" s="50">
        <v>10</v>
      </c>
      <c r="H27" s="50">
        <v>26</v>
      </c>
      <c r="I27" s="50">
        <v>75</v>
      </c>
      <c r="J27" s="50">
        <v>70</v>
      </c>
      <c r="K27" s="106">
        <v>0</v>
      </c>
      <c r="L27" s="106">
        <v>0</v>
      </c>
      <c r="M27" s="106">
        <v>0</v>
      </c>
      <c r="N27" s="106">
        <v>0</v>
      </c>
      <c r="O27" s="106">
        <v>0</v>
      </c>
      <c r="P27" s="486"/>
    </row>
    <row r="28" spans="1:16" ht="20.100000000000001" customHeight="1">
      <c r="A28" s="107">
        <v>22</v>
      </c>
      <c r="B28" s="48" t="s">
        <v>284</v>
      </c>
      <c r="C28" s="50">
        <v>52</v>
      </c>
      <c r="D28" s="50">
        <v>0</v>
      </c>
      <c r="E28" s="50">
        <v>81</v>
      </c>
      <c r="F28" s="50">
        <v>112</v>
      </c>
      <c r="G28" s="50">
        <v>0</v>
      </c>
      <c r="H28" s="50">
        <v>29</v>
      </c>
      <c r="I28" s="48">
        <v>10</v>
      </c>
      <c r="J28" s="48">
        <v>8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486"/>
    </row>
    <row r="29" spans="1:16" ht="20.100000000000001" customHeight="1" thickBot="1">
      <c r="A29" s="107">
        <v>23</v>
      </c>
      <c r="B29" s="48" t="s">
        <v>283</v>
      </c>
      <c r="C29" s="50">
        <v>7</v>
      </c>
      <c r="D29" s="50">
        <v>6</v>
      </c>
      <c r="E29" s="50">
        <v>8</v>
      </c>
      <c r="F29" s="50">
        <v>2</v>
      </c>
      <c r="G29" s="50">
        <v>15</v>
      </c>
      <c r="H29" s="50">
        <v>6</v>
      </c>
      <c r="I29" s="50">
        <v>27</v>
      </c>
      <c r="J29" s="50">
        <v>2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486"/>
    </row>
    <row r="30" spans="1:16" ht="20.100000000000001" customHeight="1">
      <c r="A30" s="110">
        <v>24</v>
      </c>
      <c r="B30" s="109" t="s">
        <v>282</v>
      </c>
      <c r="C30" s="108">
        <v>11</v>
      </c>
      <c r="D30" s="108">
        <v>17</v>
      </c>
      <c r="E30" s="108">
        <v>0</v>
      </c>
      <c r="F30" s="108">
        <v>9</v>
      </c>
      <c r="G30" s="108">
        <v>4</v>
      </c>
      <c r="H30" s="108">
        <v>7</v>
      </c>
      <c r="I30" s="108">
        <v>39</v>
      </c>
      <c r="J30" s="108">
        <v>39</v>
      </c>
      <c r="K30" s="108">
        <v>0</v>
      </c>
      <c r="L30" s="108">
        <v>0</v>
      </c>
      <c r="M30" s="108">
        <v>0</v>
      </c>
      <c r="N30" s="108">
        <v>14</v>
      </c>
      <c r="O30" s="108">
        <v>0</v>
      </c>
      <c r="P30" s="486"/>
    </row>
    <row r="31" spans="1:16" ht="15" customHeight="1">
      <c r="A31" s="107">
        <v>25</v>
      </c>
      <c r="B31" s="48" t="s">
        <v>281</v>
      </c>
      <c r="C31" s="50">
        <v>47</v>
      </c>
      <c r="D31" s="50">
        <v>14</v>
      </c>
      <c r="E31" s="50">
        <v>61</v>
      </c>
      <c r="F31" s="50">
        <v>5</v>
      </c>
      <c r="G31" s="50">
        <v>6</v>
      </c>
      <c r="H31" s="50">
        <v>8</v>
      </c>
      <c r="I31" s="48">
        <v>50</v>
      </c>
      <c r="J31" s="48">
        <v>9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6"/>
    </row>
    <row r="32" spans="1:16" ht="15" customHeight="1">
      <c r="A32" s="107">
        <v>26</v>
      </c>
      <c r="B32" s="48" t="s">
        <v>280</v>
      </c>
      <c r="C32" s="50">
        <v>59</v>
      </c>
      <c r="D32" s="50">
        <v>26</v>
      </c>
      <c r="E32" s="50">
        <v>22</v>
      </c>
      <c r="F32" s="50">
        <v>211</v>
      </c>
      <c r="G32" s="50">
        <v>9</v>
      </c>
      <c r="H32" s="50">
        <v>54</v>
      </c>
      <c r="I32" s="50">
        <v>11</v>
      </c>
      <c r="J32" s="50">
        <v>11</v>
      </c>
      <c r="K32" s="106">
        <v>0</v>
      </c>
      <c r="L32" s="106"/>
      <c r="M32" s="106">
        <v>0</v>
      </c>
      <c r="N32" s="106">
        <v>0</v>
      </c>
      <c r="O32" s="106">
        <v>0</v>
      </c>
      <c r="P32" s="486"/>
    </row>
    <row r="33" spans="1:16" ht="15" customHeight="1">
      <c r="A33" s="107">
        <v>27</v>
      </c>
      <c r="B33" s="48" t="s">
        <v>279</v>
      </c>
      <c r="C33" s="50">
        <v>7</v>
      </c>
      <c r="D33" s="50">
        <v>5</v>
      </c>
      <c r="E33" s="50">
        <v>952</v>
      </c>
      <c r="F33" s="50">
        <v>58</v>
      </c>
      <c r="G33" s="50">
        <v>21</v>
      </c>
      <c r="H33" s="50">
        <v>7</v>
      </c>
      <c r="I33" s="48">
        <v>49</v>
      </c>
      <c r="J33" s="48">
        <v>13</v>
      </c>
      <c r="K33" s="106">
        <v>0</v>
      </c>
      <c r="L33" s="106">
        <v>0</v>
      </c>
      <c r="M33" s="106">
        <v>0</v>
      </c>
      <c r="N33" s="106">
        <v>37</v>
      </c>
      <c r="O33" s="106">
        <v>0</v>
      </c>
      <c r="P33" s="486"/>
    </row>
    <row r="34" spans="1:16" ht="15.75" customHeight="1" thickBot="1">
      <c r="A34" s="107">
        <v>28</v>
      </c>
      <c r="B34" s="48" t="s">
        <v>278</v>
      </c>
      <c r="C34" s="50">
        <v>60</v>
      </c>
      <c r="D34" s="50">
        <v>13</v>
      </c>
      <c r="E34" s="50">
        <v>2</v>
      </c>
      <c r="F34" s="50">
        <v>14</v>
      </c>
      <c r="G34" s="50">
        <v>16</v>
      </c>
      <c r="H34" s="50">
        <v>24</v>
      </c>
      <c r="I34" s="50">
        <v>2</v>
      </c>
      <c r="J34" s="50">
        <v>2</v>
      </c>
      <c r="K34" s="106">
        <v>0</v>
      </c>
      <c r="L34" s="106">
        <v>0</v>
      </c>
      <c r="M34" s="106">
        <v>0</v>
      </c>
      <c r="N34" s="106">
        <v>0</v>
      </c>
      <c r="O34" s="106"/>
      <c r="P34" s="486"/>
    </row>
    <row r="35" spans="1:16" ht="15" customHeight="1">
      <c r="A35" s="110">
        <v>29</v>
      </c>
      <c r="B35" s="109" t="s">
        <v>277</v>
      </c>
      <c r="C35" s="108">
        <v>43</v>
      </c>
      <c r="D35" s="108">
        <v>7</v>
      </c>
      <c r="E35" s="108">
        <v>200</v>
      </c>
      <c r="F35" s="108">
        <v>300</v>
      </c>
      <c r="G35" s="108">
        <v>8</v>
      </c>
      <c r="H35" s="108">
        <v>29</v>
      </c>
      <c r="I35" s="108">
        <v>2</v>
      </c>
      <c r="J35" s="108">
        <v>2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486"/>
    </row>
    <row r="36" spans="1:16" ht="15" customHeight="1">
      <c r="A36" s="107">
        <v>30</v>
      </c>
      <c r="B36" s="48" t="s">
        <v>276</v>
      </c>
      <c r="C36" s="50">
        <v>22</v>
      </c>
      <c r="D36" s="50">
        <v>15</v>
      </c>
      <c r="E36" s="50">
        <v>20</v>
      </c>
      <c r="F36" s="50">
        <v>50</v>
      </c>
      <c r="G36" s="50">
        <v>0</v>
      </c>
      <c r="H36" s="50">
        <v>22</v>
      </c>
      <c r="I36" s="48">
        <v>28</v>
      </c>
      <c r="J36" s="48">
        <v>12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6"/>
    </row>
    <row r="37" spans="1:16" ht="15" customHeight="1">
      <c r="A37" s="107">
        <v>31</v>
      </c>
      <c r="B37" s="48" t="s">
        <v>275</v>
      </c>
      <c r="C37" s="50">
        <v>25</v>
      </c>
      <c r="D37" s="50">
        <v>11</v>
      </c>
      <c r="E37" s="50">
        <v>235</v>
      </c>
      <c r="F37" s="50">
        <v>1143</v>
      </c>
      <c r="G37" s="50">
        <v>2</v>
      </c>
      <c r="H37" s="50">
        <v>83</v>
      </c>
      <c r="I37" s="50">
        <v>24</v>
      </c>
      <c r="J37" s="50">
        <v>20</v>
      </c>
      <c r="K37" s="106">
        <v>0</v>
      </c>
      <c r="L37" s="106">
        <v>0</v>
      </c>
      <c r="M37" s="106">
        <v>0</v>
      </c>
      <c r="N37" s="106">
        <v>72</v>
      </c>
      <c r="O37" s="106">
        <v>0</v>
      </c>
      <c r="P37" s="486"/>
    </row>
    <row r="38" spans="1:16" ht="15" customHeight="1">
      <c r="A38" s="107">
        <v>32</v>
      </c>
      <c r="B38" s="48" t="s">
        <v>39</v>
      </c>
      <c r="C38" s="50">
        <v>93</v>
      </c>
      <c r="D38" s="50">
        <v>31</v>
      </c>
      <c r="E38" s="50">
        <v>51</v>
      </c>
      <c r="F38" s="50">
        <v>54</v>
      </c>
      <c r="G38" s="50">
        <v>62</v>
      </c>
      <c r="H38" s="50">
        <v>20</v>
      </c>
      <c r="I38" s="48">
        <v>17</v>
      </c>
      <c r="J38" s="48">
        <v>13</v>
      </c>
      <c r="K38" s="106">
        <v>0</v>
      </c>
      <c r="L38" s="106">
        <v>0</v>
      </c>
      <c r="M38" s="106">
        <v>0</v>
      </c>
      <c r="N38" s="106">
        <v>0</v>
      </c>
      <c r="O38" s="106">
        <v>0</v>
      </c>
      <c r="P38" s="486"/>
    </row>
    <row r="39" spans="1:16" ht="15.75" customHeight="1" thickBot="1">
      <c r="A39" s="107">
        <v>33</v>
      </c>
      <c r="B39" s="48" t="s">
        <v>134</v>
      </c>
      <c r="C39" s="50">
        <v>87</v>
      </c>
      <c r="D39" s="50">
        <v>41</v>
      </c>
      <c r="E39" s="50">
        <v>30</v>
      </c>
      <c r="F39" s="50">
        <v>120</v>
      </c>
      <c r="G39" s="50">
        <v>4</v>
      </c>
      <c r="H39" s="50">
        <v>81</v>
      </c>
      <c r="I39" s="50">
        <v>88</v>
      </c>
      <c r="J39" s="50">
        <v>15</v>
      </c>
      <c r="K39" s="106">
        <v>0</v>
      </c>
      <c r="L39" s="106">
        <v>0</v>
      </c>
      <c r="M39" s="106">
        <v>0</v>
      </c>
      <c r="N39" s="106">
        <v>6</v>
      </c>
      <c r="O39" s="106">
        <v>0</v>
      </c>
      <c r="P39" s="486"/>
    </row>
    <row r="40" spans="1:16" ht="15" customHeight="1">
      <c r="A40" s="110">
        <v>34</v>
      </c>
      <c r="B40" s="109" t="s">
        <v>274</v>
      </c>
      <c r="C40" s="108">
        <v>109</v>
      </c>
      <c r="D40" s="108">
        <v>69</v>
      </c>
      <c r="E40" s="108">
        <v>4</v>
      </c>
      <c r="F40" s="108">
        <v>5</v>
      </c>
      <c r="G40" s="108">
        <v>108</v>
      </c>
      <c r="H40" s="108">
        <v>113</v>
      </c>
      <c r="I40" s="108">
        <v>37</v>
      </c>
      <c r="J40" s="108">
        <v>4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486"/>
    </row>
    <row r="41" spans="1:16" ht="15" customHeight="1">
      <c r="A41" s="107">
        <v>35</v>
      </c>
      <c r="B41" s="48" t="s">
        <v>104</v>
      </c>
      <c r="C41" s="50">
        <v>30</v>
      </c>
      <c r="D41" s="50">
        <v>5</v>
      </c>
      <c r="E41" s="50">
        <v>20</v>
      </c>
      <c r="F41" s="50">
        <v>520</v>
      </c>
      <c r="G41" s="50">
        <v>5</v>
      </c>
      <c r="H41" s="50">
        <v>11</v>
      </c>
      <c r="I41" s="48">
        <v>3</v>
      </c>
      <c r="J41" s="48">
        <v>3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6"/>
    </row>
    <row r="42" spans="1:16" ht="15" customHeight="1">
      <c r="A42" s="107">
        <v>36</v>
      </c>
      <c r="B42" s="48" t="s">
        <v>273</v>
      </c>
      <c r="C42" s="50">
        <v>5</v>
      </c>
      <c r="D42" s="50">
        <v>1</v>
      </c>
      <c r="E42" s="50">
        <v>40</v>
      </c>
      <c r="F42" s="50">
        <v>200</v>
      </c>
      <c r="G42" s="50">
        <v>10</v>
      </c>
      <c r="H42" s="50">
        <v>15</v>
      </c>
      <c r="I42" s="50">
        <v>35</v>
      </c>
      <c r="J42" s="50">
        <v>35</v>
      </c>
      <c r="K42" s="106">
        <v>0</v>
      </c>
      <c r="L42" s="106">
        <v>0</v>
      </c>
      <c r="M42" s="106">
        <v>0</v>
      </c>
      <c r="N42" s="106">
        <v>0</v>
      </c>
      <c r="O42" s="106">
        <v>0</v>
      </c>
      <c r="P42" s="486"/>
    </row>
    <row r="43" spans="1:16" ht="15" customHeight="1">
      <c r="A43" s="107">
        <v>37</v>
      </c>
      <c r="B43" s="48" t="s">
        <v>272</v>
      </c>
      <c r="C43" s="50">
        <v>80</v>
      </c>
      <c r="D43" s="50">
        <v>15</v>
      </c>
      <c r="E43" s="50">
        <v>60</v>
      </c>
      <c r="F43" s="50">
        <v>162</v>
      </c>
      <c r="G43" s="50">
        <v>4</v>
      </c>
      <c r="H43" s="50">
        <v>34</v>
      </c>
      <c r="I43" s="48">
        <v>6</v>
      </c>
      <c r="J43" s="48">
        <v>6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486"/>
    </row>
    <row r="44" spans="1:16" ht="15" customHeight="1">
      <c r="A44" s="107">
        <v>38</v>
      </c>
      <c r="B44" s="48" t="s">
        <v>271</v>
      </c>
      <c r="C44" s="50">
        <v>50</v>
      </c>
      <c r="D44" s="50">
        <v>17</v>
      </c>
      <c r="E44" s="50">
        <v>9</v>
      </c>
      <c r="F44" s="50">
        <v>87</v>
      </c>
      <c r="G44" s="50">
        <v>148</v>
      </c>
      <c r="H44" s="50">
        <v>43</v>
      </c>
      <c r="I44" s="50">
        <v>27</v>
      </c>
      <c r="J44" s="50">
        <v>25</v>
      </c>
      <c r="K44" s="106">
        <v>0</v>
      </c>
      <c r="L44" s="106">
        <v>0</v>
      </c>
      <c r="M44" s="106">
        <v>0</v>
      </c>
      <c r="N44" s="106">
        <v>63</v>
      </c>
      <c r="O44" s="106">
        <v>0</v>
      </c>
      <c r="P44" s="487"/>
    </row>
    <row r="45" spans="1:16" s="115" customFormat="1" ht="20.100000000000001" customHeight="1">
      <c r="A45" s="127"/>
      <c r="B45" s="126" t="s">
        <v>270</v>
      </c>
      <c r="C45" s="117">
        <v>937</v>
      </c>
      <c r="D45" s="117">
        <v>486</v>
      </c>
      <c r="E45" s="117">
        <v>1414</v>
      </c>
      <c r="F45" s="117">
        <v>2459</v>
      </c>
      <c r="G45" s="117">
        <v>483</v>
      </c>
      <c r="H45" s="117">
        <v>969</v>
      </c>
      <c r="I45" s="117">
        <v>1334</v>
      </c>
      <c r="J45" s="117">
        <v>307</v>
      </c>
      <c r="K45" s="117">
        <v>603</v>
      </c>
      <c r="L45" s="117">
        <v>1144</v>
      </c>
      <c r="M45" s="117">
        <v>327</v>
      </c>
      <c r="N45" s="117">
        <v>0</v>
      </c>
      <c r="O45" s="117">
        <v>0</v>
      </c>
      <c r="P45" s="115">
        <v>5</v>
      </c>
    </row>
    <row r="46" spans="1:16" ht="20.100000000000001" customHeight="1">
      <c r="A46" s="125">
        <v>1</v>
      </c>
      <c r="B46" s="48" t="s">
        <v>269</v>
      </c>
      <c r="C46" s="50">
        <v>254</v>
      </c>
      <c r="D46" s="50">
        <v>151</v>
      </c>
      <c r="E46" s="50">
        <v>0</v>
      </c>
      <c r="F46" s="50">
        <v>0</v>
      </c>
      <c r="G46" s="50">
        <v>0</v>
      </c>
      <c r="H46" s="50">
        <v>15</v>
      </c>
      <c r="I46" s="50">
        <v>841</v>
      </c>
      <c r="J46" s="50">
        <v>27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</row>
    <row r="47" spans="1:16" ht="20.100000000000001" customHeight="1">
      <c r="A47" s="125">
        <v>2</v>
      </c>
      <c r="B47" s="48" t="s">
        <v>268</v>
      </c>
      <c r="C47" s="50">
        <v>420</v>
      </c>
      <c r="D47" s="50">
        <v>215</v>
      </c>
      <c r="E47" s="50">
        <v>1230</v>
      </c>
      <c r="F47" s="50">
        <v>1610</v>
      </c>
      <c r="G47" s="50">
        <v>410</v>
      </c>
      <c r="H47" s="50">
        <v>723</v>
      </c>
      <c r="I47" s="50">
        <v>450</v>
      </c>
      <c r="J47" s="50">
        <v>250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</row>
    <row r="48" spans="1:16" ht="20.100000000000001" customHeight="1">
      <c r="A48" s="125">
        <v>3</v>
      </c>
      <c r="B48" s="48" t="s">
        <v>267</v>
      </c>
      <c r="C48" s="50">
        <v>53</v>
      </c>
      <c r="D48" s="50">
        <v>22</v>
      </c>
      <c r="E48" s="50">
        <v>14</v>
      </c>
      <c r="F48" s="50">
        <v>66</v>
      </c>
      <c r="G48" s="50">
        <v>16</v>
      </c>
      <c r="H48" s="50">
        <v>30</v>
      </c>
      <c r="I48" s="50">
        <v>30</v>
      </c>
      <c r="J48" s="50">
        <v>30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</row>
    <row r="49" spans="1:16" ht="20.100000000000001" customHeight="1">
      <c r="A49" s="125">
        <v>4</v>
      </c>
      <c r="B49" s="48" t="s">
        <v>266</v>
      </c>
      <c r="C49" s="50">
        <v>45</v>
      </c>
      <c r="D49" s="50">
        <v>14</v>
      </c>
      <c r="E49" s="50">
        <v>78</v>
      </c>
      <c r="F49" s="50">
        <v>520</v>
      </c>
      <c r="G49" s="50">
        <v>0</v>
      </c>
      <c r="H49" s="50">
        <v>13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</row>
    <row r="50" spans="1:16" ht="20.100000000000001" customHeight="1">
      <c r="A50" s="125">
        <v>5</v>
      </c>
      <c r="B50" s="48" t="s">
        <v>265</v>
      </c>
      <c r="C50" s="50">
        <v>60</v>
      </c>
      <c r="D50" s="50">
        <v>28</v>
      </c>
      <c r="E50" s="50">
        <v>56</v>
      </c>
      <c r="F50" s="50">
        <v>245</v>
      </c>
      <c r="G50" s="50">
        <v>35</v>
      </c>
      <c r="H50" s="50">
        <v>60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</row>
    <row r="51" spans="1:16" ht="20.100000000000001" customHeight="1">
      <c r="A51" s="125">
        <v>6</v>
      </c>
      <c r="B51" s="48" t="s">
        <v>264</v>
      </c>
      <c r="C51" s="50">
        <v>14</v>
      </c>
      <c r="D51" s="50">
        <v>23</v>
      </c>
      <c r="E51" s="50">
        <v>3</v>
      </c>
      <c r="F51" s="50">
        <v>2</v>
      </c>
      <c r="G51" s="50">
        <v>3</v>
      </c>
      <c r="H51" s="50">
        <v>28</v>
      </c>
      <c r="I51" s="50">
        <v>9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</row>
    <row r="52" spans="1:16" ht="20.100000000000001" customHeight="1">
      <c r="A52" s="125">
        <v>7</v>
      </c>
      <c r="B52" s="48" t="s">
        <v>263</v>
      </c>
      <c r="C52" s="50">
        <v>25</v>
      </c>
      <c r="D52" s="50">
        <v>12</v>
      </c>
      <c r="E52" s="50">
        <v>15</v>
      </c>
      <c r="F52" s="50">
        <v>8</v>
      </c>
      <c r="G52" s="50">
        <v>18</v>
      </c>
      <c r="H52" s="50">
        <v>19</v>
      </c>
      <c r="I52" s="50">
        <v>4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</row>
    <row r="53" spans="1:16" ht="20.100000000000001" customHeight="1">
      <c r="A53" s="125">
        <v>8</v>
      </c>
      <c r="B53" s="48" t="s">
        <v>262</v>
      </c>
      <c r="C53" s="50">
        <v>48</v>
      </c>
      <c r="D53" s="50">
        <v>9</v>
      </c>
      <c r="E53" s="50">
        <v>5</v>
      </c>
      <c r="F53" s="50">
        <v>0</v>
      </c>
      <c r="G53" s="50">
        <v>0</v>
      </c>
      <c r="H53" s="50">
        <v>40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</row>
    <row r="54" spans="1:16" ht="20.100000000000001" customHeight="1">
      <c r="A54" s="125">
        <v>9</v>
      </c>
      <c r="B54" s="48" t="s">
        <v>261</v>
      </c>
      <c r="C54" s="50">
        <v>2</v>
      </c>
      <c r="D54" s="50">
        <v>1</v>
      </c>
      <c r="E54" s="50">
        <v>1</v>
      </c>
      <c r="F54" s="50">
        <v>2</v>
      </c>
      <c r="G54" s="50">
        <v>0</v>
      </c>
      <c r="H54" s="50">
        <v>2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</row>
    <row r="55" spans="1:16" ht="20.100000000000001" customHeight="1">
      <c r="A55" s="124">
        <v>10</v>
      </c>
      <c r="B55" s="3" t="s">
        <v>260</v>
      </c>
      <c r="C55" s="122">
        <v>1</v>
      </c>
      <c r="D55" s="122">
        <v>0</v>
      </c>
      <c r="E55" s="121">
        <v>0</v>
      </c>
      <c r="F55" s="3">
        <v>2</v>
      </c>
      <c r="G55" s="122">
        <v>1</v>
      </c>
      <c r="H55" s="122">
        <v>1</v>
      </c>
      <c r="I55" s="122">
        <v>0</v>
      </c>
      <c r="J55" s="121">
        <v>0</v>
      </c>
      <c r="K55" s="123">
        <v>0</v>
      </c>
      <c r="L55" s="122">
        <v>0</v>
      </c>
      <c r="M55" s="122">
        <v>0</v>
      </c>
      <c r="N55" s="122">
        <v>0</v>
      </c>
      <c r="O55" s="121">
        <v>0</v>
      </c>
    </row>
    <row r="56" spans="1:16" ht="20.100000000000001" customHeight="1" thickBot="1">
      <c r="A56" s="120">
        <v>11</v>
      </c>
      <c r="B56" s="48" t="s">
        <v>259</v>
      </c>
      <c r="C56" s="50">
        <v>12</v>
      </c>
      <c r="D56" s="50">
        <v>10</v>
      </c>
      <c r="E56" s="50">
        <v>10</v>
      </c>
      <c r="F56" s="50">
        <v>3</v>
      </c>
      <c r="G56" s="50">
        <v>0</v>
      </c>
      <c r="H56" s="50">
        <v>38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</row>
    <row r="57" spans="1:16" ht="19.5" customHeight="1">
      <c r="A57" s="110">
        <v>12</v>
      </c>
      <c r="B57" s="109" t="s">
        <v>258</v>
      </c>
      <c r="C57" s="108">
        <v>3</v>
      </c>
      <c r="D57" s="108">
        <v>1</v>
      </c>
      <c r="E57" s="108">
        <v>2</v>
      </c>
      <c r="F57" s="108">
        <v>1</v>
      </c>
      <c r="G57" s="108">
        <v>0</v>
      </c>
      <c r="H57" s="108">
        <v>0</v>
      </c>
      <c r="I57" s="108">
        <v>0</v>
      </c>
      <c r="J57" s="108">
        <v>0</v>
      </c>
      <c r="K57" s="108">
        <v>0</v>
      </c>
      <c r="L57" s="108">
        <v>0</v>
      </c>
      <c r="M57" s="108">
        <v>0</v>
      </c>
      <c r="N57" s="108">
        <v>0</v>
      </c>
      <c r="O57" s="108">
        <v>0</v>
      </c>
    </row>
    <row r="58" spans="1:16" s="115" customFormat="1" ht="20.100000000000001" customHeight="1">
      <c r="A58" s="119"/>
      <c r="B58" s="118" t="s">
        <v>257</v>
      </c>
      <c r="C58" s="117">
        <v>2692</v>
      </c>
      <c r="D58" s="117">
        <v>512</v>
      </c>
      <c r="E58" s="117">
        <v>1466</v>
      </c>
      <c r="F58" s="117">
        <v>3137</v>
      </c>
      <c r="G58" s="117">
        <v>111</v>
      </c>
      <c r="H58" s="117">
        <v>1142</v>
      </c>
      <c r="I58" s="117">
        <v>2932</v>
      </c>
      <c r="J58" s="117">
        <v>2774</v>
      </c>
      <c r="K58" s="116">
        <v>1751</v>
      </c>
      <c r="L58" s="116">
        <v>3258</v>
      </c>
      <c r="M58" s="116">
        <v>816</v>
      </c>
      <c r="N58" s="116">
        <v>374</v>
      </c>
      <c r="O58" s="116">
        <v>0</v>
      </c>
      <c r="P58" s="115">
        <v>6</v>
      </c>
    </row>
    <row r="59" spans="1:16" ht="20.100000000000001" customHeight="1">
      <c r="A59" s="107">
        <v>1</v>
      </c>
      <c r="B59" s="48" t="s">
        <v>256</v>
      </c>
      <c r="C59" s="50">
        <v>584</v>
      </c>
      <c r="D59" s="50">
        <v>91</v>
      </c>
      <c r="E59" s="50">
        <v>67</v>
      </c>
      <c r="F59" s="50">
        <v>440</v>
      </c>
      <c r="G59" s="50">
        <v>7</v>
      </c>
      <c r="H59" s="50">
        <v>206</v>
      </c>
      <c r="I59" s="48">
        <v>2106</v>
      </c>
      <c r="J59" s="48">
        <v>2519</v>
      </c>
      <c r="K59" s="106">
        <v>1751</v>
      </c>
      <c r="L59" s="106">
        <v>2672</v>
      </c>
      <c r="M59" s="106">
        <v>759</v>
      </c>
      <c r="N59" s="106">
        <v>9</v>
      </c>
      <c r="O59" s="106">
        <v>0</v>
      </c>
      <c r="P59" s="1">
        <v>6</v>
      </c>
    </row>
    <row r="60" spans="1:16" ht="20.100000000000001" customHeight="1" thickBot="1">
      <c r="A60" s="107">
        <v>2</v>
      </c>
      <c r="B60" s="48" t="s">
        <v>255</v>
      </c>
      <c r="C60" s="50">
        <v>38</v>
      </c>
      <c r="D60" s="50">
        <v>3</v>
      </c>
      <c r="E60" s="50">
        <v>5</v>
      </c>
      <c r="F60" s="50">
        <v>6</v>
      </c>
      <c r="G60" s="50">
        <v>0</v>
      </c>
      <c r="H60" s="50">
        <v>17</v>
      </c>
      <c r="I60" s="50">
        <v>10</v>
      </c>
      <c r="J60" s="50">
        <v>0</v>
      </c>
      <c r="K60" s="106">
        <v>0</v>
      </c>
      <c r="L60" s="106">
        <v>0</v>
      </c>
      <c r="M60" s="106">
        <v>0</v>
      </c>
      <c r="N60" s="106">
        <v>33</v>
      </c>
      <c r="O60" s="106">
        <v>0</v>
      </c>
      <c r="P60" s="1">
        <v>0</v>
      </c>
    </row>
    <row r="61" spans="1:16" ht="20.100000000000001" customHeight="1">
      <c r="A61" s="110">
        <v>3</v>
      </c>
      <c r="B61" s="109" t="s">
        <v>254</v>
      </c>
      <c r="C61" s="108">
        <v>195</v>
      </c>
      <c r="D61" s="108">
        <v>98</v>
      </c>
      <c r="E61" s="108">
        <v>154</v>
      </c>
      <c r="F61" s="108">
        <v>364</v>
      </c>
      <c r="G61" s="108">
        <v>30</v>
      </c>
      <c r="H61" s="108">
        <v>123</v>
      </c>
      <c r="I61" s="108">
        <v>0</v>
      </c>
      <c r="J61" s="108">
        <v>0</v>
      </c>
      <c r="K61" s="108">
        <v>0</v>
      </c>
      <c r="L61" s="108">
        <v>0</v>
      </c>
      <c r="M61" s="108">
        <v>0</v>
      </c>
      <c r="N61" s="108">
        <v>0</v>
      </c>
      <c r="O61" s="108">
        <v>0</v>
      </c>
      <c r="P61" s="1">
        <v>0</v>
      </c>
    </row>
    <row r="62" spans="1:16" ht="15" customHeight="1">
      <c r="A62" s="107">
        <v>4</v>
      </c>
      <c r="B62" s="48" t="s">
        <v>253</v>
      </c>
      <c r="C62" s="50">
        <v>22</v>
      </c>
      <c r="D62" s="50">
        <v>12</v>
      </c>
      <c r="E62" s="50">
        <v>42</v>
      </c>
      <c r="F62" s="50">
        <v>7</v>
      </c>
      <c r="G62" s="50">
        <v>5</v>
      </c>
      <c r="H62" s="50">
        <v>50</v>
      </c>
      <c r="I62" s="48">
        <v>18</v>
      </c>
      <c r="J62" s="48">
        <v>25</v>
      </c>
      <c r="K62" s="48">
        <v>0</v>
      </c>
      <c r="L62" s="48">
        <v>25</v>
      </c>
      <c r="M62" s="48">
        <v>25</v>
      </c>
      <c r="N62" s="48">
        <v>30</v>
      </c>
      <c r="O62" s="48">
        <v>0</v>
      </c>
      <c r="P62" s="1">
        <v>0</v>
      </c>
    </row>
    <row r="63" spans="1:16" ht="15" customHeight="1">
      <c r="A63" s="107">
        <v>5</v>
      </c>
      <c r="B63" s="48" t="s">
        <v>252</v>
      </c>
      <c r="C63" s="50">
        <v>59</v>
      </c>
      <c r="D63" s="50">
        <v>3</v>
      </c>
      <c r="E63" s="50">
        <v>85</v>
      </c>
      <c r="F63" s="50">
        <v>0</v>
      </c>
      <c r="G63" s="50">
        <v>0</v>
      </c>
      <c r="H63" s="50">
        <v>22</v>
      </c>
      <c r="I63" s="50">
        <v>0</v>
      </c>
      <c r="J63" s="50">
        <v>0</v>
      </c>
      <c r="K63" s="106">
        <v>0</v>
      </c>
      <c r="L63" s="106">
        <v>12</v>
      </c>
      <c r="M63" s="106">
        <v>0</v>
      </c>
      <c r="N63" s="106">
        <v>15</v>
      </c>
      <c r="O63" s="106">
        <v>0</v>
      </c>
      <c r="P63" s="1">
        <v>0</v>
      </c>
    </row>
    <row r="64" spans="1:16" ht="15" customHeight="1">
      <c r="A64" s="107">
        <v>6</v>
      </c>
      <c r="B64" s="48" t="s">
        <v>251</v>
      </c>
      <c r="C64" s="50">
        <v>50</v>
      </c>
      <c r="D64" s="50">
        <v>16</v>
      </c>
      <c r="E64" s="50">
        <v>32</v>
      </c>
      <c r="F64" s="50">
        <v>14</v>
      </c>
      <c r="G64" s="50">
        <v>9</v>
      </c>
      <c r="H64" s="50">
        <v>15</v>
      </c>
      <c r="I64" s="48">
        <v>28</v>
      </c>
      <c r="J64" s="48">
        <v>7</v>
      </c>
      <c r="K64" s="106">
        <v>0</v>
      </c>
      <c r="L64" s="106">
        <v>7</v>
      </c>
      <c r="M64" s="106">
        <v>7</v>
      </c>
      <c r="N64" s="106">
        <v>5</v>
      </c>
      <c r="O64" s="106">
        <v>0</v>
      </c>
      <c r="P64" s="1">
        <v>0</v>
      </c>
    </row>
    <row r="65" spans="1:16" ht="15.75" customHeight="1" thickBot="1">
      <c r="A65" s="107">
        <v>7</v>
      </c>
      <c r="B65" s="48" t="s">
        <v>250</v>
      </c>
      <c r="C65" s="50">
        <v>34</v>
      </c>
      <c r="D65" s="50">
        <v>10</v>
      </c>
      <c r="E65" s="50">
        <v>30</v>
      </c>
      <c r="F65" s="50">
        <v>0</v>
      </c>
      <c r="G65" s="50">
        <v>0</v>
      </c>
      <c r="H65" s="50">
        <v>61</v>
      </c>
      <c r="I65" s="50">
        <v>6</v>
      </c>
      <c r="J65" s="50">
        <v>3</v>
      </c>
      <c r="K65" s="106">
        <v>0</v>
      </c>
      <c r="L65" s="106">
        <v>23</v>
      </c>
      <c r="M65" s="106">
        <v>0</v>
      </c>
      <c r="N65" s="106">
        <v>61</v>
      </c>
      <c r="O65" s="106">
        <v>0</v>
      </c>
      <c r="P65" s="1">
        <v>0</v>
      </c>
    </row>
    <row r="66" spans="1:16" ht="15" customHeight="1">
      <c r="A66" s="110">
        <v>8</v>
      </c>
      <c r="B66" s="109" t="s">
        <v>249</v>
      </c>
      <c r="C66" s="108">
        <v>33</v>
      </c>
      <c r="D66" s="108">
        <v>1</v>
      </c>
      <c r="E66" s="108">
        <v>247</v>
      </c>
      <c r="F66" s="108">
        <v>468</v>
      </c>
      <c r="G66" s="108">
        <v>9</v>
      </c>
      <c r="H66" s="108">
        <v>19</v>
      </c>
      <c r="I66" s="108">
        <v>9</v>
      </c>
      <c r="J66" s="108">
        <v>1</v>
      </c>
      <c r="K66" s="108">
        <v>0</v>
      </c>
      <c r="L66" s="108">
        <v>29</v>
      </c>
      <c r="M66" s="108">
        <v>0</v>
      </c>
      <c r="N66" s="108">
        <v>4</v>
      </c>
      <c r="O66" s="108">
        <v>0</v>
      </c>
      <c r="P66" s="1">
        <v>0</v>
      </c>
    </row>
    <row r="67" spans="1:16" ht="15" customHeight="1">
      <c r="A67" s="107">
        <v>9</v>
      </c>
      <c r="B67" s="48" t="s">
        <v>248</v>
      </c>
      <c r="C67" s="50">
        <v>41</v>
      </c>
      <c r="D67" s="50">
        <v>6</v>
      </c>
      <c r="E67" s="50">
        <v>28</v>
      </c>
      <c r="F67" s="50">
        <v>147</v>
      </c>
      <c r="G67" s="50">
        <v>8</v>
      </c>
      <c r="H67" s="50">
        <v>19</v>
      </c>
      <c r="I67" s="48">
        <v>79</v>
      </c>
      <c r="J67" s="48">
        <v>79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1">
        <v>0</v>
      </c>
    </row>
    <row r="68" spans="1:16" ht="15" customHeight="1">
      <c r="A68" s="107">
        <v>10</v>
      </c>
      <c r="B68" s="48" t="s">
        <v>247</v>
      </c>
      <c r="C68" s="50">
        <v>75</v>
      </c>
      <c r="D68" s="50">
        <v>12</v>
      </c>
      <c r="E68" s="50">
        <v>87</v>
      </c>
      <c r="F68" s="50">
        <v>52</v>
      </c>
      <c r="G68" s="50">
        <v>9</v>
      </c>
      <c r="H68" s="50">
        <v>48</v>
      </c>
      <c r="I68" s="50">
        <v>35</v>
      </c>
      <c r="J68" s="50">
        <v>7</v>
      </c>
      <c r="K68" s="106">
        <v>0</v>
      </c>
      <c r="L68" s="106">
        <v>38</v>
      </c>
      <c r="M68" s="106">
        <v>0</v>
      </c>
      <c r="N68" s="106">
        <v>23</v>
      </c>
      <c r="O68" s="106">
        <v>0</v>
      </c>
      <c r="P68" s="1">
        <v>0</v>
      </c>
    </row>
    <row r="69" spans="1:16" ht="15" customHeight="1">
      <c r="A69" s="107">
        <v>11</v>
      </c>
      <c r="B69" s="48" t="s">
        <v>246</v>
      </c>
      <c r="C69" s="50">
        <v>90</v>
      </c>
      <c r="D69" s="50">
        <v>20</v>
      </c>
      <c r="E69" s="50">
        <v>13</v>
      </c>
      <c r="F69" s="50">
        <v>22</v>
      </c>
      <c r="G69" s="50">
        <v>0</v>
      </c>
      <c r="H69" s="50">
        <v>23</v>
      </c>
      <c r="I69" s="48">
        <v>127</v>
      </c>
      <c r="J69" s="48">
        <v>0</v>
      </c>
      <c r="K69" s="106">
        <v>0</v>
      </c>
      <c r="L69" s="106">
        <v>49</v>
      </c>
      <c r="M69" s="106">
        <v>0</v>
      </c>
      <c r="N69" s="106">
        <v>10</v>
      </c>
      <c r="O69" s="106">
        <v>0</v>
      </c>
      <c r="P69" s="1">
        <v>0</v>
      </c>
    </row>
    <row r="70" spans="1:16" ht="15.75" customHeight="1" thickBot="1">
      <c r="A70" s="107">
        <v>12</v>
      </c>
      <c r="B70" s="48" t="s">
        <v>245</v>
      </c>
      <c r="C70" s="50">
        <v>97</v>
      </c>
      <c r="D70" s="50">
        <v>30</v>
      </c>
      <c r="E70" s="50">
        <v>144</v>
      </c>
      <c r="F70" s="50">
        <v>616</v>
      </c>
      <c r="G70" s="50">
        <v>3</v>
      </c>
      <c r="H70" s="50">
        <v>7</v>
      </c>
      <c r="I70" s="50">
        <v>20</v>
      </c>
      <c r="J70" s="50">
        <v>17</v>
      </c>
      <c r="K70" s="106">
        <v>0</v>
      </c>
      <c r="L70" s="106">
        <v>7</v>
      </c>
      <c r="M70" s="106">
        <v>0</v>
      </c>
      <c r="N70" s="106">
        <v>0</v>
      </c>
      <c r="O70" s="106">
        <v>0</v>
      </c>
      <c r="P70" s="1">
        <v>0</v>
      </c>
    </row>
    <row r="71" spans="1:16" ht="15" customHeight="1">
      <c r="A71" s="110">
        <v>13</v>
      </c>
      <c r="B71" s="109" t="s">
        <v>244</v>
      </c>
      <c r="C71" s="108">
        <v>100</v>
      </c>
      <c r="D71" s="108">
        <v>9</v>
      </c>
      <c r="E71" s="108">
        <v>7</v>
      </c>
      <c r="F71" s="108">
        <v>25</v>
      </c>
      <c r="G71" s="108">
        <v>0</v>
      </c>
      <c r="H71" s="108">
        <v>18</v>
      </c>
      <c r="I71" s="108">
        <v>38</v>
      </c>
      <c r="J71" s="108">
        <v>0</v>
      </c>
      <c r="K71" s="108">
        <v>0</v>
      </c>
      <c r="L71" s="108">
        <v>3</v>
      </c>
      <c r="M71" s="108">
        <v>0</v>
      </c>
      <c r="N71" s="108">
        <v>34</v>
      </c>
      <c r="O71" s="108">
        <v>0</v>
      </c>
      <c r="P71" s="1">
        <v>0</v>
      </c>
    </row>
    <row r="72" spans="1:16" ht="15" customHeight="1">
      <c r="A72" s="107">
        <v>14</v>
      </c>
      <c r="B72" s="48" t="s">
        <v>243</v>
      </c>
      <c r="C72" s="50">
        <v>178</v>
      </c>
      <c r="D72" s="50">
        <v>13</v>
      </c>
      <c r="E72" s="50">
        <v>25</v>
      </c>
      <c r="F72" s="50">
        <v>43</v>
      </c>
      <c r="G72" s="50">
        <v>0</v>
      </c>
      <c r="H72" s="50">
        <v>64</v>
      </c>
      <c r="I72" s="48">
        <v>5</v>
      </c>
      <c r="J72" s="48">
        <v>5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1">
        <v>0</v>
      </c>
    </row>
    <row r="73" spans="1:16" ht="15" customHeight="1">
      <c r="A73" s="107">
        <v>15</v>
      </c>
      <c r="B73" s="48" t="s">
        <v>242</v>
      </c>
      <c r="C73" s="50">
        <v>108</v>
      </c>
      <c r="D73" s="50">
        <v>16</v>
      </c>
      <c r="E73" s="50">
        <v>60</v>
      </c>
      <c r="F73" s="50">
        <v>50</v>
      </c>
      <c r="G73" s="50">
        <v>0</v>
      </c>
      <c r="H73" s="50">
        <v>55</v>
      </c>
      <c r="I73" s="50">
        <v>35</v>
      </c>
      <c r="J73" s="50">
        <v>15</v>
      </c>
      <c r="K73" s="106">
        <v>0</v>
      </c>
      <c r="L73" s="106">
        <v>0</v>
      </c>
      <c r="M73" s="106">
        <v>0</v>
      </c>
      <c r="N73" s="106">
        <v>5</v>
      </c>
      <c r="O73" s="106">
        <v>0</v>
      </c>
      <c r="P73" s="1">
        <v>0</v>
      </c>
    </row>
    <row r="74" spans="1:16" ht="15" customHeight="1">
      <c r="A74" s="107">
        <v>16</v>
      </c>
      <c r="B74" s="48" t="s">
        <v>241</v>
      </c>
      <c r="C74" s="50">
        <v>34</v>
      </c>
      <c r="D74" s="50">
        <v>16</v>
      </c>
      <c r="E74" s="50">
        <v>66</v>
      </c>
      <c r="F74" s="50">
        <v>89</v>
      </c>
      <c r="G74" s="50">
        <v>8</v>
      </c>
      <c r="H74" s="50">
        <v>30</v>
      </c>
      <c r="I74" s="48">
        <v>14</v>
      </c>
      <c r="J74" s="48">
        <v>0</v>
      </c>
      <c r="K74" s="106">
        <v>0</v>
      </c>
      <c r="L74" s="106">
        <v>0</v>
      </c>
      <c r="M74" s="106">
        <v>0</v>
      </c>
      <c r="N74" s="106">
        <v>8</v>
      </c>
      <c r="O74" s="106">
        <v>0</v>
      </c>
      <c r="P74" s="1">
        <v>0</v>
      </c>
    </row>
    <row r="75" spans="1:16" ht="15" customHeight="1" thickBot="1">
      <c r="A75" s="107">
        <v>17</v>
      </c>
      <c r="B75" s="48" t="s">
        <v>240</v>
      </c>
      <c r="C75" s="50">
        <v>93</v>
      </c>
      <c r="D75" s="50">
        <v>8</v>
      </c>
      <c r="E75" s="50">
        <v>108</v>
      </c>
      <c r="F75" s="50">
        <v>0</v>
      </c>
      <c r="G75" s="50">
        <v>5</v>
      </c>
      <c r="H75" s="50">
        <v>50</v>
      </c>
      <c r="I75" s="50">
        <v>55</v>
      </c>
      <c r="J75" s="50">
        <v>54</v>
      </c>
      <c r="K75" s="106">
        <v>0</v>
      </c>
      <c r="L75" s="106">
        <v>54</v>
      </c>
      <c r="M75" s="106">
        <v>1</v>
      </c>
      <c r="N75" s="106">
        <v>5</v>
      </c>
      <c r="O75" s="106">
        <v>0</v>
      </c>
      <c r="P75" s="1">
        <v>0</v>
      </c>
    </row>
    <row r="76" spans="1:16" ht="15" customHeight="1">
      <c r="A76" s="110">
        <v>18</v>
      </c>
      <c r="B76" s="109" t="s">
        <v>239</v>
      </c>
      <c r="C76" s="108">
        <v>51</v>
      </c>
      <c r="D76" s="108">
        <v>3</v>
      </c>
      <c r="E76" s="108">
        <v>5</v>
      </c>
      <c r="F76" s="108">
        <v>16</v>
      </c>
      <c r="G76" s="108">
        <v>0</v>
      </c>
      <c r="H76" s="108">
        <v>31</v>
      </c>
      <c r="I76" s="108">
        <v>46</v>
      </c>
      <c r="J76" s="108">
        <v>0</v>
      </c>
      <c r="K76" s="108">
        <v>0</v>
      </c>
      <c r="L76" s="108">
        <v>0</v>
      </c>
      <c r="M76" s="108">
        <v>0</v>
      </c>
      <c r="N76" s="108">
        <v>37</v>
      </c>
      <c r="O76" s="108">
        <v>0</v>
      </c>
      <c r="P76" s="1">
        <v>0</v>
      </c>
    </row>
    <row r="77" spans="1:16" ht="15" customHeight="1">
      <c r="A77" s="107">
        <v>19</v>
      </c>
      <c r="B77" s="48" t="s">
        <v>238</v>
      </c>
      <c r="C77" s="50">
        <v>274</v>
      </c>
      <c r="D77" s="50">
        <v>70</v>
      </c>
      <c r="E77" s="50">
        <v>0</v>
      </c>
      <c r="F77" s="50">
        <v>250</v>
      </c>
      <c r="G77" s="50">
        <v>0</v>
      </c>
      <c r="H77" s="50">
        <v>72</v>
      </c>
      <c r="I77" s="48">
        <v>40</v>
      </c>
      <c r="J77" s="48">
        <v>0</v>
      </c>
      <c r="K77" s="48">
        <v>0</v>
      </c>
      <c r="L77" s="48">
        <v>45</v>
      </c>
      <c r="M77" s="48">
        <v>0</v>
      </c>
      <c r="N77" s="48">
        <v>0</v>
      </c>
      <c r="O77" s="48">
        <v>0</v>
      </c>
      <c r="P77" s="1">
        <v>0</v>
      </c>
    </row>
    <row r="78" spans="1:16" ht="15" customHeight="1">
      <c r="A78" s="107">
        <v>20</v>
      </c>
      <c r="B78" s="48" t="s">
        <v>237</v>
      </c>
      <c r="C78" s="50">
        <v>46</v>
      </c>
      <c r="D78" s="50">
        <v>10</v>
      </c>
      <c r="E78" s="50">
        <v>21</v>
      </c>
      <c r="F78" s="50">
        <v>18</v>
      </c>
      <c r="G78" s="50">
        <v>22</v>
      </c>
      <c r="H78" s="50">
        <v>25</v>
      </c>
      <c r="I78" s="50">
        <v>26</v>
      </c>
      <c r="J78" s="50">
        <v>0</v>
      </c>
      <c r="K78" s="106">
        <v>0</v>
      </c>
      <c r="L78" s="106">
        <v>24</v>
      </c>
      <c r="M78" s="106">
        <v>0</v>
      </c>
      <c r="N78" s="106">
        <v>4</v>
      </c>
      <c r="O78" s="106">
        <v>0</v>
      </c>
      <c r="P78" s="1">
        <v>0</v>
      </c>
    </row>
    <row r="79" spans="1:16" ht="15" customHeight="1">
      <c r="A79" s="107">
        <v>21</v>
      </c>
      <c r="B79" s="48" t="s">
        <v>236</v>
      </c>
      <c r="C79" s="50">
        <v>69</v>
      </c>
      <c r="D79" s="50">
        <v>5</v>
      </c>
      <c r="E79" s="50">
        <v>8</v>
      </c>
      <c r="F79" s="50">
        <v>5</v>
      </c>
      <c r="G79" s="50">
        <v>0</v>
      </c>
      <c r="H79" s="50">
        <v>10</v>
      </c>
      <c r="I79" s="48">
        <v>6</v>
      </c>
      <c r="J79" s="48">
        <v>17</v>
      </c>
      <c r="K79" s="106">
        <v>0</v>
      </c>
      <c r="L79" s="106">
        <v>93</v>
      </c>
      <c r="M79" s="106">
        <v>0</v>
      </c>
      <c r="N79" s="106">
        <v>24</v>
      </c>
      <c r="O79" s="106">
        <v>0</v>
      </c>
      <c r="P79" s="1">
        <v>0</v>
      </c>
    </row>
    <row r="80" spans="1:16" ht="15.75" customHeight="1" thickBot="1">
      <c r="A80" s="107">
        <v>22</v>
      </c>
      <c r="B80" s="48" t="s">
        <v>235</v>
      </c>
      <c r="C80" s="50">
        <v>114</v>
      </c>
      <c r="D80" s="50">
        <v>14</v>
      </c>
      <c r="E80" s="50">
        <v>28</v>
      </c>
      <c r="F80" s="50">
        <v>420</v>
      </c>
      <c r="G80" s="50">
        <v>0</v>
      </c>
      <c r="H80" s="50">
        <v>37</v>
      </c>
      <c r="I80" s="50">
        <v>74</v>
      </c>
      <c r="J80" s="50">
        <v>0</v>
      </c>
      <c r="K80" s="106">
        <v>0</v>
      </c>
      <c r="L80" s="106">
        <v>43</v>
      </c>
      <c r="M80" s="106">
        <v>0</v>
      </c>
      <c r="N80" s="106">
        <v>0</v>
      </c>
      <c r="O80" s="106">
        <v>0</v>
      </c>
      <c r="P80" s="1">
        <v>0</v>
      </c>
    </row>
    <row r="81" spans="1:16" ht="15" customHeight="1">
      <c r="A81" s="110">
        <v>23</v>
      </c>
      <c r="B81" s="109" t="s">
        <v>234</v>
      </c>
      <c r="C81" s="108">
        <v>20</v>
      </c>
      <c r="D81" s="108">
        <v>8</v>
      </c>
      <c r="E81" s="108">
        <v>158</v>
      </c>
      <c r="F81" s="108">
        <v>16</v>
      </c>
      <c r="G81" s="108">
        <v>3</v>
      </c>
      <c r="H81" s="108">
        <v>21</v>
      </c>
      <c r="I81" s="108">
        <v>52</v>
      </c>
      <c r="J81" s="108">
        <v>6</v>
      </c>
      <c r="K81" s="108">
        <v>0</v>
      </c>
      <c r="L81" s="108">
        <v>8</v>
      </c>
      <c r="M81" s="108">
        <v>8</v>
      </c>
      <c r="N81" s="108">
        <v>11</v>
      </c>
      <c r="O81" s="108">
        <v>0</v>
      </c>
      <c r="P81" s="1">
        <v>0</v>
      </c>
    </row>
    <row r="82" spans="1:16" ht="15" customHeight="1">
      <c r="A82" s="107">
        <v>24</v>
      </c>
      <c r="B82" s="48" t="s">
        <v>233</v>
      </c>
      <c r="C82" s="50">
        <v>80</v>
      </c>
      <c r="D82" s="50">
        <v>15</v>
      </c>
      <c r="E82" s="50">
        <v>20</v>
      </c>
      <c r="F82" s="50">
        <v>18</v>
      </c>
      <c r="G82" s="50">
        <v>0</v>
      </c>
      <c r="H82" s="50">
        <v>42</v>
      </c>
      <c r="I82" s="48">
        <v>43</v>
      </c>
      <c r="J82" s="48">
        <v>0</v>
      </c>
      <c r="K82" s="48">
        <v>0</v>
      </c>
      <c r="L82" s="48">
        <v>38</v>
      </c>
      <c r="M82" s="48">
        <v>0</v>
      </c>
      <c r="N82" s="48">
        <v>32</v>
      </c>
      <c r="O82" s="48">
        <v>0</v>
      </c>
      <c r="P82" s="1">
        <v>0</v>
      </c>
    </row>
    <row r="83" spans="1:16" ht="15" customHeight="1">
      <c r="A83" s="107">
        <v>25</v>
      </c>
      <c r="B83" s="48" t="s">
        <v>232</v>
      </c>
      <c r="C83" s="50">
        <v>132</v>
      </c>
      <c r="D83" s="50">
        <v>15</v>
      </c>
      <c r="E83" s="50">
        <v>9</v>
      </c>
      <c r="F83" s="50">
        <v>0</v>
      </c>
      <c r="G83" s="50">
        <v>0</v>
      </c>
      <c r="H83" s="50">
        <v>32</v>
      </c>
      <c r="I83" s="50">
        <v>46</v>
      </c>
      <c r="J83" s="50">
        <v>10</v>
      </c>
      <c r="K83" s="106">
        <v>0</v>
      </c>
      <c r="L83" s="106">
        <v>16</v>
      </c>
      <c r="M83" s="106">
        <v>16</v>
      </c>
      <c r="N83" s="106">
        <v>19</v>
      </c>
      <c r="O83" s="106">
        <v>0</v>
      </c>
      <c r="P83" s="1">
        <v>0</v>
      </c>
    </row>
    <row r="84" spans="1:16" ht="15" customHeight="1">
      <c r="A84" s="107">
        <v>26</v>
      </c>
      <c r="B84" s="48" t="s">
        <v>231</v>
      </c>
      <c r="C84" s="50">
        <v>54</v>
      </c>
      <c r="D84" s="50">
        <v>7</v>
      </c>
      <c r="E84" s="50">
        <v>9</v>
      </c>
      <c r="F84" s="50">
        <v>42</v>
      </c>
      <c r="G84" s="50">
        <v>1</v>
      </c>
      <c r="H84" s="50">
        <v>25</v>
      </c>
      <c r="I84" s="48">
        <v>3</v>
      </c>
      <c r="J84" s="48">
        <v>3</v>
      </c>
      <c r="K84" s="106">
        <v>0</v>
      </c>
      <c r="L84" s="106">
        <v>72</v>
      </c>
      <c r="M84" s="106">
        <v>0</v>
      </c>
      <c r="N84" s="106">
        <v>5</v>
      </c>
      <c r="O84" s="106">
        <v>0</v>
      </c>
      <c r="P84" s="1">
        <v>0</v>
      </c>
    </row>
    <row r="85" spans="1:16" ht="15" customHeight="1" thickBot="1">
      <c r="A85" s="107">
        <v>27</v>
      </c>
      <c r="B85" s="48" t="s">
        <v>230</v>
      </c>
      <c r="C85" s="50">
        <v>21</v>
      </c>
      <c r="D85" s="50">
        <v>1</v>
      </c>
      <c r="E85" s="50">
        <v>8</v>
      </c>
      <c r="F85" s="50">
        <v>8</v>
      </c>
      <c r="G85" s="50">
        <v>0</v>
      </c>
      <c r="H85" s="50">
        <v>20</v>
      </c>
      <c r="I85" s="50">
        <v>11</v>
      </c>
      <c r="J85" s="50">
        <v>11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">
        <v>0</v>
      </c>
    </row>
    <row r="86" spans="1:16" s="111" customFormat="1" ht="23.25" customHeight="1">
      <c r="A86" s="114"/>
      <c r="B86" s="113" t="s">
        <v>229</v>
      </c>
      <c r="C86" s="112">
        <v>1402</v>
      </c>
      <c r="D86" s="112">
        <v>332</v>
      </c>
      <c r="E86" s="112">
        <v>1988</v>
      </c>
      <c r="F86" s="112">
        <v>7100</v>
      </c>
      <c r="G86" s="112">
        <v>387</v>
      </c>
      <c r="H86" s="112">
        <v>804</v>
      </c>
      <c r="I86" s="112">
        <v>2318</v>
      </c>
      <c r="J86" s="112">
        <v>184</v>
      </c>
      <c r="K86" s="112">
        <v>640</v>
      </c>
      <c r="L86" s="112">
        <v>2758</v>
      </c>
      <c r="M86" s="112">
        <v>1281</v>
      </c>
      <c r="N86" s="112">
        <v>528</v>
      </c>
      <c r="O86" s="112">
        <v>3</v>
      </c>
      <c r="P86" s="111">
        <v>4</v>
      </c>
    </row>
    <row r="87" spans="1:16" ht="15" customHeight="1">
      <c r="A87" s="107">
        <v>1</v>
      </c>
      <c r="B87" s="48" t="s">
        <v>228</v>
      </c>
      <c r="C87" s="50">
        <v>204</v>
      </c>
      <c r="D87" s="50">
        <v>88</v>
      </c>
      <c r="E87" s="50">
        <v>721</v>
      </c>
      <c r="F87" s="50">
        <v>1147</v>
      </c>
      <c r="G87" s="50">
        <v>1</v>
      </c>
      <c r="H87" s="50">
        <v>86</v>
      </c>
      <c r="I87" s="48">
        <v>1922</v>
      </c>
      <c r="J87" s="48">
        <v>184</v>
      </c>
      <c r="K87" s="48">
        <v>640</v>
      </c>
      <c r="L87" s="48">
        <v>2758</v>
      </c>
      <c r="M87" s="48">
        <v>1281</v>
      </c>
      <c r="N87" s="48">
        <v>0</v>
      </c>
      <c r="O87" s="48">
        <v>3</v>
      </c>
      <c r="P87" s="1">
        <v>4</v>
      </c>
    </row>
    <row r="88" spans="1:16" ht="15" customHeight="1">
      <c r="A88" s="107">
        <v>2</v>
      </c>
      <c r="B88" s="48" t="s">
        <v>227</v>
      </c>
      <c r="C88" s="50">
        <v>141</v>
      </c>
      <c r="D88" s="50">
        <v>40</v>
      </c>
      <c r="E88" s="50">
        <v>39</v>
      </c>
      <c r="F88" s="50">
        <v>475</v>
      </c>
      <c r="G88" s="50">
        <v>15</v>
      </c>
      <c r="H88" s="50">
        <v>21</v>
      </c>
      <c r="I88" s="50">
        <v>41</v>
      </c>
      <c r="J88" s="50">
        <v>0</v>
      </c>
      <c r="K88" s="106">
        <v>0</v>
      </c>
      <c r="L88" s="106">
        <v>0</v>
      </c>
      <c r="M88" s="106">
        <v>0</v>
      </c>
      <c r="N88" s="106">
        <v>5</v>
      </c>
      <c r="O88" s="106">
        <v>0</v>
      </c>
      <c r="P88" s="1">
        <v>0</v>
      </c>
    </row>
    <row r="89" spans="1:16" ht="15" customHeight="1">
      <c r="A89" s="107">
        <v>3</v>
      </c>
      <c r="B89" s="48" t="s">
        <v>226</v>
      </c>
      <c r="C89" s="50">
        <v>108</v>
      </c>
      <c r="D89" s="50">
        <v>2</v>
      </c>
      <c r="E89" s="50">
        <v>53</v>
      </c>
      <c r="F89" s="50">
        <v>538</v>
      </c>
      <c r="G89" s="50">
        <v>60</v>
      </c>
      <c r="H89" s="50">
        <v>118</v>
      </c>
      <c r="I89" s="48">
        <v>27</v>
      </c>
      <c r="J89" s="48">
        <v>0</v>
      </c>
      <c r="K89" s="106">
        <v>0</v>
      </c>
      <c r="L89" s="106">
        <v>0</v>
      </c>
      <c r="M89" s="106">
        <v>0</v>
      </c>
      <c r="N89" s="106">
        <v>25</v>
      </c>
      <c r="O89" s="106">
        <v>0</v>
      </c>
      <c r="P89" s="1">
        <v>0</v>
      </c>
    </row>
    <row r="90" spans="1:16" ht="15" customHeight="1" thickBot="1">
      <c r="A90" s="107">
        <v>4</v>
      </c>
      <c r="B90" s="48" t="s">
        <v>225</v>
      </c>
      <c r="C90" s="50">
        <v>59</v>
      </c>
      <c r="D90" s="50">
        <v>30</v>
      </c>
      <c r="E90" s="50">
        <v>50</v>
      </c>
      <c r="F90" s="50">
        <v>950</v>
      </c>
      <c r="G90" s="50">
        <v>54</v>
      </c>
      <c r="H90" s="50">
        <v>32</v>
      </c>
      <c r="I90" s="50">
        <v>40</v>
      </c>
      <c r="J90" s="50">
        <v>0</v>
      </c>
      <c r="K90" s="106">
        <v>0</v>
      </c>
      <c r="L90" s="106">
        <v>0</v>
      </c>
      <c r="M90" s="106">
        <v>0</v>
      </c>
      <c r="N90" s="106">
        <v>36</v>
      </c>
      <c r="O90" s="106">
        <v>0</v>
      </c>
      <c r="P90" s="1">
        <v>0</v>
      </c>
    </row>
    <row r="91" spans="1:16" ht="15" customHeight="1">
      <c r="A91" s="110">
        <v>5</v>
      </c>
      <c r="B91" s="109" t="s">
        <v>224</v>
      </c>
      <c r="C91" s="108">
        <v>15</v>
      </c>
      <c r="D91" s="108">
        <v>5</v>
      </c>
      <c r="E91" s="108">
        <v>32</v>
      </c>
      <c r="F91" s="108">
        <v>74</v>
      </c>
      <c r="G91" s="108">
        <v>7</v>
      </c>
      <c r="H91" s="108">
        <v>54</v>
      </c>
      <c r="I91" s="108">
        <v>13</v>
      </c>
      <c r="J91" s="108">
        <v>0</v>
      </c>
      <c r="K91" s="108">
        <v>0</v>
      </c>
      <c r="L91" s="108">
        <v>0</v>
      </c>
      <c r="M91" s="108">
        <v>0</v>
      </c>
      <c r="N91" s="108">
        <v>42</v>
      </c>
      <c r="O91" s="108">
        <v>0</v>
      </c>
      <c r="P91" s="1">
        <v>0</v>
      </c>
    </row>
    <row r="92" spans="1:16" ht="15" customHeight="1">
      <c r="A92" s="107">
        <v>6</v>
      </c>
      <c r="B92" s="48" t="s">
        <v>223</v>
      </c>
      <c r="C92" s="50">
        <v>31</v>
      </c>
      <c r="D92" s="50">
        <v>12</v>
      </c>
      <c r="E92" s="50">
        <v>72</v>
      </c>
      <c r="F92" s="50">
        <v>250</v>
      </c>
      <c r="G92" s="50">
        <v>1</v>
      </c>
      <c r="H92" s="50">
        <v>5</v>
      </c>
      <c r="I92" s="48">
        <v>27</v>
      </c>
      <c r="J92" s="48">
        <v>0</v>
      </c>
      <c r="K92" s="48">
        <v>0</v>
      </c>
      <c r="L92" s="48">
        <v>0</v>
      </c>
      <c r="M92" s="48">
        <v>0</v>
      </c>
      <c r="N92" s="48">
        <v>39</v>
      </c>
      <c r="O92" s="48">
        <v>0</v>
      </c>
      <c r="P92" s="1">
        <v>0</v>
      </c>
    </row>
    <row r="93" spans="1:16" ht="15" customHeight="1">
      <c r="A93" s="107">
        <v>7</v>
      </c>
      <c r="B93" s="48" t="s">
        <v>222</v>
      </c>
      <c r="C93" s="50">
        <v>56</v>
      </c>
      <c r="D93" s="50">
        <v>16</v>
      </c>
      <c r="E93" s="50">
        <v>2</v>
      </c>
      <c r="F93" s="50">
        <v>16</v>
      </c>
      <c r="G93" s="50">
        <v>9</v>
      </c>
      <c r="H93" s="50">
        <v>47</v>
      </c>
      <c r="I93" s="50">
        <v>19</v>
      </c>
      <c r="J93" s="50">
        <v>0</v>
      </c>
      <c r="K93" s="106">
        <v>0</v>
      </c>
      <c r="L93" s="106">
        <v>0</v>
      </c>
      <c r="M93" s="106">
        <v>0</v>
      </c>
      <c r="N93" s="106">
        <v>10</v>
      </c>
      <c r="O93" s="106">
        <v>0</v>
      </c>
      <c r="P93" s="1">
        <v>0</v>
      </c>
    </row>
    <row r="94" spans="1:16" ht="15" customHeight="1">
      <c r="A94" s="107">
        <v>8</v>
      </c>
      <c r="B94" s="48" t="s">
        <v>221</v>
      </c>
      <c r="C94" s="50">
        <v>51</v>
      </c>
      <c r="D94" s="50">
        <v>16</v>
      </c>
      <c r="E94" s="50">
        <v>36</v>
      </c>
      <c r="F94" s="50">
        <v>369</v>
      </c>
      <c r="G94" s="50">
        <v>26</v>
      </c>
      <c r="H94" s="50">
        <v>16</v>
      </c>
      <c r="I94" s="48">
        <v>22</v>
      </c>
      <c r="J94" s="48">
        <v>0</v>
      </c>
      <c r="K94" s="106">
        <v>0</v>
      </c>
      <c r="L94" s="106">
        <v>0</v>
      </c>
      <c r="M94" s="106">
        <v>0</v>
      </c>
      <c r="N94" s="106">
        <v>41</v>
      </c>
      <c r="O94" s="106">
        <v>0</v>
      </c>
      <c r="P94" s="1">
        <v>0</v>
      </c>
    </row>
    <row r="95" spans="1:16" ht="15.75" customHeight="1" thickBot="1">
      <c r="A95" s="107">
        <v>9</v>
      </c>
      <c r="B95" s="48" t="s">
        <v>220</v>
      </c>
      <c r="C95" s="50">
        <v>174</v>
      </c>
      <c r="D95" s="50">
        <v>23</v>
      </c>
      <c r="E95" s="50">
        <v>57</v>
      </c>
      <c r="F95" s="50">
        <v>379</v>
      </c>
      <c r="G95" s="50">
        <v>23</v>
      </c>
      <c r="H95" s="50">
        <v>67</v>
      </c>
      <c r="I95" s="50">
        <v>42</v>
      </c>
      <c r="J95" s="50">
        <v>0</v>
      </c>
      <c r="K95" s="106">
        <v>0</v>
      </c>
      <c r="L95" s="106">
        <v>0</v>
      </c>
      <c r="M95" s="106">
        <v>0</v>
      </c>
      <c r="N95" s="106">
        <v>50</v>
      </c>
      <c r="O95" s="106">
        <v>0</v>
      </c>
      <c r="P95" s="1">
        <v>0</v>
      </c>
    </row>
    <row r="96" spans="1:16" ht="15" customHeight="1">
      <c r="A96" s="110">
        <v>10</v>
      </c>
      <c r="B96" s="109" t="s">
        <v>219</v>
      </c>
      <c r="C96" s="108">
        <v>97</v>
      </c>
      <c r="D96" s="108">
        <v>25</v>
      </c>
      <c r="E96" s="108">
        <v>520</v>
      </c>
      <c r="F96" s="108">
        <v>1760</v>
      </c>
      <c r="G96" s="108">
        <v>49</v>
      </c>
      <c r="H96" s="108">
        <v>62</v>
      </c>
      <c r="I96" s="108">
        <v>43</v>
      </c>
      <c r="J96" s="108">
        <v>0</v>
      </c>
      <c r="K96" s="108">
        <v>0</v>
      </c>
      <c r="L96" s="108">
        <v>0</v>
      </c>
      <c r="M96" s="108">
        <v>0</v>
      </c>
      <c r="N96" s="108">
        <v>42</v>
      </c>
      <c r="O96" s="108">
        <v>0</v>
      </c>
      <c r="P96" s="1">
        <v>0</v>
      </c>
    </row>
    <row r="97" spans="1:16" ht="15" customHeight="1">
      <c r="A97" s="107">
        <v>11</v>
      </c>
      <c r="B97" s="48" t="s">
        <v>218</v>
      </c>
      <c r="C97" s="50">
        <v>84</v>
      </c>
      <c r="D97" s="50">
        <v>10</v>
      </c>
      <c r="E97" s="50">
        <v>28</v>
      </c>
      <c r="F97" s="50">
        <v>18</v>
      </c>
      <c r="G97" s="50">
        <v>30</v>
      </c>
      <c r="H97" s="50">
        <v>15</v>
      </c>
      <c r="I97" s="48">
        <v>13</v>
      </c>
      <c r="J97" s="48">
        <v>0</v>
      </c>
      <c r="K97" s="48">
        <v>0</v>
      </c>
      <c r="L97" s="48">
        <v>0</v>
      </c>
      <c r="M97" s="48">
        <v>0</v>
      </c>
      <c r="N97" s="48">
        <v>10</v>
      </c>
      <c r="O97" s="48">
        <v>0</v>
      </c>
      <c r="P97" s="1">
        <v>0</v>
      </c>
    </row>
    <row r="98" spans="1:16" ht="15" customHeight="1">
      <c r="A98" s="107">
        <v>12</v>
      </c>
      <c r="B98" s="48" t="s">
        <v>217</v>
      </c>
      <c r="C98" s="50">
        <v>48</v>
      </c>
      <c r="D98" s="50">
        <v>18</v>
      </c>
      <c r="E98" s="50">
        <v>27</v>
      </c>
      <c r="F98" s="50">
        <v>167</v>
      </c>
      <c r="G98" s="50">
        <v>31</v>
      </c>
      <c r="H98" s="50">
        <v>67</v>
      </c>
      <c r="I98" s="50">
        <v>23</v>
      </c>
      <c r="J98" s="50">
        <v>0</v>
      </c>
      <c r="K98" s="106">
        <v>0</v>
      </c>
      <c r="L98" s="106">
        <v>0</v>
      </c>
      <c r="M98" s="106">
        <v>0</v>
      </c>
      <c r="N98" s="106">
        <v>42</v>
      </c>
      <c r="O98" s="106">
        <v>0</v>
      </c>
      <c r="P98" s="1">
        <v>0</v>
      </c>
    </row>
    <row r="99" spans="1:16" ht="15" customHeight="1">
      <c r="A99" s="107">
        <v>13</v>
      </c>
      <c r="B99" s="48" t="s">
        <v>216</v>
      </c>
      <c r="C99" s="50">
        <v>89</v>
      </c>
      <c r="D99" s="50">
        <v>8</v>
      </c>
      <c r="E99" s="50">
        <v>9</v>
      </c>
      <c r="F99" s="50">
        <v>38</v>
      </c>
      <c r="G99" s="50">
        <v>37</v>
      </c>
      <c r="H99" s="50">
        <v>78</v>
      </c>
      <c r="I99" s="48">
        <v>23</v>
      </c>
      <c r="J99" s="48">
        <v>0</v>
      </c>
      <c r="K99" s="106">
        <v>0</v>
      </c>
      <c r="L99" s="106">
        <v>0</v>
      </c>
      <c r="M99" s="106">
        <v>0</v>
      </c>
      <c r="N99" s="106">
        <v>49</v>
      </c>
      <c r="O99" s="106">
        <v>0</v>
      </c>
      <c r="P99" s="1">
        <v>0</v>
      </c>
    </row>
    <row r="100" spans="1:16" ht="15" customHeight="1" thickBot="1">
      <c r="A100" s="107">
        <v>14</v>
      </c>
      <c r="B100" s="48" t="s">
        <v>215</v>
      </c>
      <c r="C100" s="50">
        <v>93</v>
      </c>
      <c r="D100" s="50">
        <v>15</v>
      </c>
      <c r="E100" s="50">
        <v>232</v>
      </c>
      <c r="F100" s="50">
        <v>392</v>
      </c>
      <c r="G100" s="50">
        <v>7</v>
      </c>
      <c r="H100" s="50">
        <v>52</v>
      </c>
      <c r="I100" s="50">
        <v>22</v>
      </c>
      <c r="J100" s="50">
        <v>0</v>
      </c>
      <c r="K100" s="106">
        <v>0</v>
      </c>
      <c r="L100" s="106">
        <v>0</v>
      </c>
      <c r="M100" s="106">
        <v>0</v>
      </c>
      <c r="N100" s="106">
        <v>45</v>
      </c>
      <c r="O100" s="106">
        <v>0</v>
      </c>
      <c r="P100" s="1">
        <v>0</v>
      </c>
    </row>
    <row r="101" spans="1:16" ht="15" customHeight="1">
      <c r="A101" s="110">
        <v>15</v>
      </c>
      <c r="B101" s="109" t="s">
        <v>214</v>
      </c>
      <c r="C101" s="108">
        <v>12</v>
      </c>
      <c r="D101" s="108">
        <v>2</v>
      </c>
      <c r="E101" s="108">
        <v>69</v>
      </c>
      <c r="F101" s="108">
        <v>0</v>
      </c>
      <c r="G101" s="108">
        <v>4</v>
      </c>
      <c r="H101" s="108">
        <v>12</v>
      </c>
      <c r="I101" s="108">
        <v>0</v>
      </c>
      <c r="J101" s="108">
        <v>0</v>
      </c>
      <c r="K101" s="108">
        <v>0</v>
      </c>
      <c r="L101" s="108">
        <v>0</v>
      </c>
      <c r="M101" s="108">
        <v>0</v>
      </c>
      <c r="N101" s="108">
        <v>0</v>
      </c>
      <c r="O101" s="108">
        <v>0</v>
      </c>
      <c r="P101" s="1">
        <v>0</v>
      </c>
    </row>
    <row r="102" spans="1:16" ht="15" customHeight="1">
      <c r="A102" s="107">
        <v>16</v>
      </c>
      <c r="B102" s="48" t="s">
        <v>213</v>
      </c>
      <c r="C102" s="50">
        <v>113</v>
      </c>
      <c r="D102" s="50">
        <v>13</v>
      </c>
      <c r="E102" s="50">
        <v>38</v>
      </c>
      <c r="F102" s="50">
        <v>524</v>
      </c>
      <c r="G102" s="50">
        <v>5</v>
      </c>
      <c r="H102" s="50">
        <v>54</v>
      </c>
      <c r="I102" s="48">
        <v>31</v>
      </c>
      <c r="J102" s="48">
        <v>0</v>
      </c>
      <c r="K102" s="48">
        <v>0</v>
      </c>
      <c r="L102" s="48">
        <v>0</v>
      </c>
      <c r="M102" s="48">
        <v>0</v>
      </c>
      <c r="N102" s="48">
        <v>40</v>
      </c>
      <c r="O102" s="48">
        <v>0</v>
      </c>
      <c r="P102" s="1">
        <v>0</v>
      </c>
    </row>
    <row r="103" spans="1:16" ht="15" customHeight="1">
      <c r="A103" s="107">
        <v>17</v>
      </c>
      <c r="B103" s="48" t="s">
        <v>212</v>
      </c>
      <c r="C103" s="50">
        <v>18</v>
      </c>
      <c r="D103" s="50">
        <v>8</v>
      </c>
      <c r="E103" s="50">
        <v>3</v>
      </c>
      <c r="F103" s="50">
        <v>3</v>
      </c>
      <c r="G103" s="50">
        <v>26</v>
      </c>
      <c r="H103" s="50">
        <v>10</v>
      </c>
      <c r="I103" s="50">
        <v>0</v>
      </c>
      <c r="J103" s="50">
        <v>0</v>
      </c>
      <c r="K103" s="106">
        <v>0</v>
      </c>
      <c r="L103" s="106">
        <v>0</v>
      </c>
      <c r="M103" s="106">
        <v>0</v>
      </c>
      <c r="N103" s="106">
        <v>43</v>
      </c>
      <c r="O103" s="106">
        <v>0</v>
      </c>
      <c r="P103" s="1">
        <v>0</v>
      </c>
    </row>
    <row r="104" spans="1:16" ht="15" customHeight="1">
      <c r="A104" s="107">
        <v>18</v>
      </c>
      <c r="B104" s="48" t="s">
        <v>211</v>
      </c>
      <c r="C104" s="50">
        <v>4</v>
      </c>
      <c r="D104" s="50">
        <v>0</v>
      </c>
      <c r="E104" s="50">
        <v>0</v>
      </c>
      <c r="F104" s="50">
        <v>0</v>
      </c>
      <c r="G104" s="50">
        <v>0</v>
      </c>
      <c r="H104" s="50">
        <v>3</v>
      </c>
      <c r="I104" s="48">
        <v>4</v>
      </c>
      <c r="J104" s="48">
        <v>0</v>
      </c>
      <c r="K104" s="106">
        <v>0</v>
      </c>
      <c r="L104" s="106">
        <v>0</v>
      </c>
      <c r="M104" s="106">
        <v>0</v>
      </c>
      <c r="N104" s="106">
        <v>9</v>
      </c>
      <c r="O104" s="106">
        <v>0</v>
      </c>
      <c r="P104" s="1">
        <v>0</v>
      </c>
    </row>
    <row r="105" spans="1:16" ht="15" customHeight="1" thickBot="1">
      <c r="A105" s="107">
        <v>19</v>
      </c>
      <c r="B105" s="48" t="s">
        <v>210</v>
      </c>
      <c r="C105" s="50">
        <v>5</v>
      </c>
      <c r="D105" s="50">
        <v>1</v>
      </c>
      <c r="E105" s="50">
        <v>0</v>
      </c>
      <c r="F105" s="50">
        <v>0</v>
      </c>
      <c r="G105" s="50">
        <v>2</v>
      </c>
      <c r="H105" s="50">
        <v>5</v>
      </c>
      <c r="I105" s="50">
        <v>6</v>
      </c>
      <c r="J105" s="50">
        <v>0</v>
      </c>
      <c r="K105" s="106">
        <v>0</v>
      </c>
      <c r="L105" s="106">
        <v>0</v>
      </c>
      <c r="M105" s="106">
        <v>0</v>
      </c>
      <c r="N105" s="106">
        <v>0</v>
      </c>
      <c r="O105" s="106">
        <v>0</v>
      </c>
      <c r="P105" s="1">
        <v>0</v>
      </c>
    </row>
    <row r="106" spans="1:16" ht="20.25" customHeight="1">
      <c r="A106" s="110"/>
      <c r="B106" s="464" t="s">
        <v>887</v>
      </c>
      <c r="C106" s="108">
        <f t="shared" ref="C106:O106" si="0">C6+C45+C58+C86</f>
        <v>7000</v>
      </c>
      <c r="D106" s="108">
        <f t="shared" si="0"/>
        <v>2127</v>
      </c>
      <c r="E106" s="108">
        <f t="shared" si="0"/>
        <v>8322</v>
      </c>
      <c r="F106" s="108">
        <f t="shared" si="0"/>
        <v>19528</v>
      </c>
      <c r="G106" s="108">
        <f t="shared" si="0"/>
        <v>1778</v>
      </c>
      <c r="H106" s="108">
        <f t="shared" si="0"/>
        <v>4249</v>
      </c>
      <c r="I106" s="108">
        <f t="shared" si="0"/>
        <v>12403</v>
      </c>
      <c r="J106" s="108">
        <f t="shared" si="0"/>
        <v>8390</v>
      </c>
      <c r="K106" s="108">
        <f t="shared" si="0"/>
        <v>4557</v>
      </c>
      <c r="L106" s="108">
        <f t="shared" si="0"/>
        <v>8425</v>
      </c>
      <c r="M106" s="108">
        <f t="shared" si="0"/>
        <v>2911</v>
      </c>
      <c r="N106" s="108">
        <f t="shared" si="0"/>
        <v>1256</v>
      </c>
      <c r="O106" s="108">
        <f t="shared" si="0"/>
        <v>4</v>
      </c>
      <c r="P106" s="3">
        <v>19</v>
      </c>
    </row>
    <row r="107" spans="1:16" ht="15" customHeight="1">
      <c r="A107" s="107"/>
      <c r="B107" s="48"/>
      <c r="C107" s="50"/>
      <c r="D107" s="50"/>
      <c r="E107" s="50"/>
      <c r="F107" s="50"/>
      <c r="G107" s="50"/>
      <c r="H107" s="50"/>
      <c r="I107" s="48"/>
      <c r="J107" s="48"/>
      <c r="K107" s="48"/>
      <c r="L107" s="48"/>
      <c r="M107" s="48"/>
      <c r="N107" s="48"/>
      <c r="O107" s="48"/>
    </row>
    <row r="108" spans="1:16" ht="15" customHeight="1">
      <c r="A108" s="107"/>
      <c r="B108" s="48"/>
      <c r="C108" s="50"/>
      <c r="D108" s="50"/>
      <c r="E108" s="50"/>
      <c r="F108" s="50"/>
      <c r="G108" s="50"/>
      <c r="H108" s="50"/>
      <c r="I108" s="50"/>
      <c r="J108" s="50"/>
      <c r="K108" s="106"/>
      <c r="L108" s="106"/>
      <c r="M108" s="106"/>
      <c r="N108" s="106"/>
      <c r="O108" s="106"/>
    </row>
    <row r="109" spans="1:16" ht="15" customHeight="1">
      <c r="A109" s="107"/>
      <c r="B109" s="48"/>
      <c r="C109" s="50"/>
      <c r="D109" s="50"/>
      <c r="E109" s="50"/>
      <c r="F109" s="50"/>
      <c r="G109" s="50"/>
      <c r="H109" s="50"/>
      <c r="I109" s="48"/>
      <c r="J109" s="48"/>
      <c r="K109" s="106"/>
      <c r="L109" s="106"/>
      <c r="M109" s="106"/>
      <c r="N109" s="106"/>
      <c r="O109" s="106"/>
    </row>
    <row r="110" spans="1:16" ht="15.75" customHeight="1" thickBot="1">
      <c r="A110" s="107"/>
      <c r="B110" s="48"/>
      <c r="C110" s="50"/>
      <c r="D110" s="50"/>
      <c r="E110" s="50"/>
      <c r="F110" s="50"/>
      <c r="G110" s="50"/>
      <c r="H110" s="50"/>
      <c r="I110" s="50"/>
      <c r="J110" s="50"/>
      <c r="K110" s="106"/>
      <c r="L110" s="106"/>
      <c r="M110" s="106"/>
      <c r="N110" s="106"/>
      <c r="O110" s="106"/>
    </row>
    <row r="111" spans="1:16" ht="15" customHeight="1">
      <c r="A111" s="110"/>
      <c r="B111" s="109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</row>
    <row r="112" spans="1:16" ht="15" customHeight="1">
      <c r="A112" s="107"/>
      <c r="B112" s="48"/>
      <c r="C112" s="50"/>
      <c r="D112" s="50"/>
      <c r="E112" s="50"/>
      <c r="F112" s="50"/>
      <c r="G112" s="50"/>
      <c r="H112" s="50"/>
      <c r="I112" s="48"/>
      <c r="J112" s="48"/>
      <c r="K112" s="48"/>
      <c r="L112" s="48"/>
      <c r="M112" s="48"/>
      <c r="N112" s="48"/>
      <c r="O112" s="48"/>
    </row>
    <row r="113" spans="1:15" ht="15" customHeight="1">
      <c r="A113" s="107"/>
      <c r="B113" s="48"/>
      <c r="C113" s="50"/>
      <c r="D113" s="50"/>
      <c r="E113" s="50"/>
      <c r="F113" s="50"/>
      <c r="G113" s="50"/>
      <c r="H113" s="50"/>
      <c r="I113" s="50"/>
      <c r="J113" s="50"/>
      <c r="K113" s="106"/>
      <c r="L113" s="106"/>
      <c r="M113" s="106"/>
      <c r="N113" s="106"/>
      <c r="O113" s="106"/>
    </row>
    <row r="114" spans="1:15" ht="15" customHeight="1">
      <c r="A114" s="107"/>
      <c r="B114" s="48"/>
      <c r="C114" s="50"/>
      <c r="D114" s="50"/>
      <c r="E114" s="50"/>
      <c r="F114" s="50"/>
      <c r="G114" s="50"/>
      <c r="H114" s="50"/>
      <c r="I114" s="48"/>
      <c r="J114" s="48"/>
      <c r="K114" s="106"/>
      <c r="L114" s="106"/>
      <c r="M114" s="106"/>
      <c r="N114" s="106"/>
      <c r="O114" s="106"/>
    </row>
    <row r="115" spans="1:15" ht="15" customHeight="1">
      <c r="A115" s="107"/>
      <c r="B115" s="48"/>
      <c r="C115" s="50"/>
      <c r="D115" s="50"/>
      <c r="E115" s="50"/>
      <c r="F115" s="50"/>
      <c r="G115" s="50"/>
      <c r="H115" s="50"/>
      <c r="I115" s="50"/>
      <c r="J115" s="50"/>
      <c r="K115" s="106"/>
      <c r="L115" s="106"/>
      <c r="M115" s="106"/>
      <c r="N115" s="106"/>
      <c r="O115" s="106"/>
    </row>
  </sheetData>
  <mergeCells count="4">
    <mergeCell ref="A1:P1"/>
    <mergeCell ref="A2:P2"/>
    <mergeCell ref="P6:P44"/>
    <mergeCell ref="A6:B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CF894-2341-4869-9FE0-C8384CFEAF7B}">
  <dimension ref="A1:AM110"/>
  <sheetViews>
    <sheetView workbookViewId="0">
      <selection activeCell="C109" sqref="C109:P110"/>
    </sheetView>
  </sheetViews>
  <sheetFormatPr defaultRowHeight="15"/>
  <cols>
    <col min="1" max="1" width="5.140625" style="56" customWidth="1"/>
    <col min="2" max="2" width="20" style="56" customWidth="1"/>
    <col min="3" max="4" width="9.140625" style="56"/>
    <col min="5" max="5" width="19" style="56" customWidth="1"/>
    <col min="6" max="6" width="22.85546875" style="56" customWidth="1"/>
    <col min="7" max="7" width="14.28515625" style="14" customWidth="1"/>
    <col min="8" max="9" width="9.140625" style="56"/>
    <col min="10" max="10" width="9.140625" style="14"/>
    <col min="11" max="11" width="13.28515625" style="56" customWidth="1"/>
    <col min="12" max="16384" width="9.140625" style="56"/>
  </cols>
  <sheetData>
    <row r="1" spans="1:16" ht="48.75" customHeight="1">
      <c r="A1" s="490" t="s">
        <v>975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</row>
    <row r="2" spans="1:16" ht="24.75" customHeight="1">
      <c r="A2" s="492" t="s">
        <v>974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</row>
    <row r="3" spans="1:16" ht="313.5">
      <c r="A3" s="463" t="s">
        <v>0</v>
      </c>
      <c r="B3" s="463" t="s">
        <v>1</v>
      </c>
      <c r="C3" s="461" t="s">
        <v>3</v>
      </c>
      <c r="D3" s="461" t="s">
        <v>4</v>
      </c>
      <c r="E3" s="461" t="s">
        <v>8</v>
      </c>
      <c r="F3" s="461" t="s">
        <v>6</v>
      </c>
      <c r="G3" s="462" t="s">
        <v>9</v>
      </c>
      <c r="H3" s="461" t="s">
        <v>5</v>
      </c>
      <c r="I3" s="461" t="s">
        <v>10</v>
      </c>
      <c r="J3" s="462" t="s">
        <v>11</v>
      </c>
      <c r="K3" s="461" t="s">
        <v>12</v>
      </c>
      <c r="L3" s="461" t="s">
        <v>13</v>
      </c>
      <c r="M3" s="461" t="s">
        <v>14</v>
      </c>
      <c r="N3" s="461" t="s">
        <v>7</v>
      </c>
      <c r="O3" s="461" t="s">
        <v>15</v>
      </c>
      <c r="P3" s="461" t="s">
        <v>2</v>
      </c>
    </row>
    <row r="4" spans="1:16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460">
        <v>7</v>
      </c>
      <c r="H4" s="5">
        <v>8</v>
      </c>
      <c r="I4" s="5">
        <v>9</v>
      </c>
      <c r="J4" s="460">
        <v>10</v>
      </c>
      <c r="K4" s="5">
        <v>11</v>
      </c>
      <c r="L4" s="5">
        <v>12</v>
      </c>
      <c r="M4" s="5">
        <v>13</v>
      </c>
      <c r="N4" s="5">
        <v>14</v>
      </c>
      <c r="O4" s="5">
        <v>15</v>
      </c>
      <c r="P4" s="5">
        <v>16</v>
      </c>
    </row>
    <row r="5" spans="1:16" ht="21" customHeight="1">
      <c r="A5" s="17">
        <v>1</v>
      </c>
      <c r="B5" s="441" t="s">
        <v>136</v>
      </c>
      <c r="C5" s="325">
        <v>344</v>
      </c>
      <c r="D5" s="325">
        <v>59</v>
      </c>
      <c r="E5" s="325">
        <v>638</v>
      </c>
      <c r="F5" s="325">
        <v>0</v>
      </c>
      <c r="G5" s="451">
        <v>0</v>
      </c>
      <c r="H5" s="325">
        <v>0</v>
      </c>
      <c r="I5" s="325">
        <v>1610</v>
      </c>
      <c r="J5" s="451">
        <v>1131</v>
      </c>
      <c r="K5" s="325">
        <v>351</v>
      </c>
      <c r="L5" s="325">
        <v>2110</v>
      </c>
      <c r="M5" s="325">
        <v>1730</v>
      </c>
      <c r="N5" s="325">
        <v>566</v>
      </c>
      <c r="O5" s="325">
        <v>7</v>
      </c>
      <c r="P5" s="325">
        <v>3</v>
      </c>
    </row>
    <row r="6" spans="1:16">
      <c r="A6" s="17">
        <v>1</v>
      </c>
      <c r="B6" s="18" t="s">
        <v>973</v>
      </c>
      <c r="C6" s="17">
        <v>10</v>
      </c>
      <c r="D6" s="17">
        <v>10</v>
      </c>
      <c r="E6" s="17">
        <v>90</v>
      </c>
      <c r="F6" s="17">
        <v>0</v>
      </c>
      <c r="G6" s="200">
        <v>0</v>
      </c>
      <c r="H6" s="17">
        <v>0</v>
      </c>
      <c r="I6" s="17"/>
      <c r="J6" s="200">
        <v>0</v>
      </c>
      <c r="K6" s="17">
        <v>0</v>
      </c>
      <c r="L6" s="17">
        <v>0</v>
      </c>
      <c r="M6" s="17">
        <v>0</v>
      </c>
      <c r="N6" s="17">
        <v>299</v>
      </c>
      <c r="O6" s="17">
        <v>0</v>
      </c>
      <c r="P6" s="17">
        <v>0</v>
      </c>
    </row>
    <row r="7" spans="1:16">
      <c r="A7" s="17">
        <v>2</v>
      </c>
      <c r="B7" s="18" t="s">
        <v>972</v>
      </c>
      <c r="C7" s="17">
        <v>36</v>
      </c>
      <c r="D7" s="17">
        <v>0</v>
      </c>
      <c r="E7" s="17">
        <v>49</v>
      </c>
      <c r="F7" s="17">
        <v>0</v>
      </c>
      <c r="G7" s="200">
        <v>0</v>
      </c>
      <c r="H7" s="17">
        <v>0</v>
      </c>
      <c r="I7" s="17">
        <v>0</v>
      </c>
      <c r="J7" s="200">
        <v>0</v>
      </c>
      <c r="K7" s="17">
        <v>0</v>
      </c>
      <c r="L7" s="17">
        <v>0</v>
      </c>
      <c r="M7" s="17">
        <v>0</v>
      </c>
      <c r="N7" s="17">
        <v>24</v>
      </c>
      <c r="O7" s="17">
        <v>0</v>
      </c>
      <c r="P7" s="17">
        <v>0</v>
      </c>
    </row>
    <row r="8" spans="1:16">
      <c r="A8" s="17">
        <v>3</v>
      </c>
      <c r="B8" s="18" t="s">
        <v>971</v>
      </c>
      <c r="C8" s="17">
        <v>33</v>
      </c>
      <c r="D8" s="17">
        <v>4</v>
      </c>
      <c r="E8" s="17">
        <v>4</v>
      </c>
      <c r="F8" s="17">
        <v>0</v>
      </c>
      <c r="G8" s="200">
        <v>0</v>
      </c>
      <c r="H8" s="17">
        <v>0</v>
      </c>
      <c r="I8" s="17">
        <v>0</v>
      </c>
      <c r="J8" s="200">
        <v>0</v>
      </c>
      <c r="K8" s="17">
        <v>0</v>
      </c>
      <c r="L8" s="17">
        <v>0</v>
      </c>
      <c r="M8" s="17">
        <v>0</v>
      </c>
      <c r="N8" s="17">
        <v>25</v>
      </c>
      <c r="O8" s="17">
        <v>0</v>
      </c>
      <c r="P8" s="17">
        <v>0</v>
      </c>
    </row>
    <row r="9" spans="1:16" ht="17.25" customHeight="1">
      <c r="A9" s="17">
        <v>4</v>
      </c>
      <c r="B9" s="18" t="s">
        <v>970</v>
      </c>
      <c r="C9" s="17">
        <v>52</v>
      </c>
      <c r="D9" s="17">
        <v>0</v>
      </c>
      <c r="E9" s="325">
        <v>82</v>
      </c>
      <c r="F9" s="325">
        <v>0</v>
      </c>
      <c r="G9" s="451">
        <v>0</v>
      </c>
      <c r="H9" s="17">
        <v>0</v>
      </c>
      <c r="I9" s="325">
        <v>0</v>
      </c>
      <c r="J9" s="451">
        <v>0</v>
      </c>
      <c r="K9" s="325">
        <v>0</v>
      </c>
      <c r="L9" s="325">
        <v>0</v>
      </c>
      <c r="M9" s="325">
        <v>0</v>
      </c>
      <c r="N9" s="325">
        <v>20</v>
      </c>
      <c r="O9" s="325">
        <v>0</v>
      </c>
      <c r="P9" s="325">
        <v>0</v>
      </c>
    </row>
    <row r="10" spans="1:16">
      <c r="A10" s="17">
        <v>5</v>
      </c>
      <c r="B10" s="18" t="s">
        <v>969</v>
      </c>
      <c r="C10" s="17">
        <v>42</v>
      </c>
      <c r="D10" s="17">
        <v>2</v>
      </c>
      <c r="E10" s="17">
        <v>40</v>
      </c>
      <c r="F10" s="17">
        <v>0</v>
      </c>
      <c r="G10" s="200">
        <v>0</v>
      </c>
      <c r="H10" s="17">
        <v>0</v>
      </c>
      <c r="I10" s="17">
        <v>0</v>
      </c>
      <c r="J10" s="200">
        <v>0</v>
      </c>
      <c r="K10" s="17">
        <v>0</v>
      </c>
      <c r="L10" s="17">
        <v>0</v>
      </c>
      <c r="M10" s="17">
        <v>0</v>
      </c>
      <c r="N10" s="17">
        <v>29</v>
      </c>
      <c r="O10" s="17">
        <v>0</v>
      </c>
      <c r="P10" s="17">
        <v>0</v>
      </c>
    </row>
    <row r="11" spans="1:16">
      <c r="A11" s="17">
        <v>6</v>
      </c>
      <c r="B11" s="18" t="s">
        <v>394</v>
      </c>
      <c r="C11" s="17">
        <v>33</v>
      </c>
      <c r="D11" s="17">
        <v>14</v>
      </c>
      <c r="E11" s="17">
        <v>94</v>
      </c>
      <c r="F11" s="17">
        <v>0</v>
      </c>
      <c r="G11" s="200">
        <v>0</v>
      </c>
      <c r="H11" s="17">
        <v>0</v>
      </c>
      <c r="I11" s="17">
        <v>0</v>
      </c>
      <c r="J11" s="200">
        <v>0</v>
      </c>
      <c r="K11" s="17">
        <v>0</v>
      </c>
      <c r="L11" s="17">
        <v>0</v>
      </c>
      <c r="M11" s="17">
        <v>0</v>
      </c>
      <c r="N11" s="17">
        <v>21</v>
      </c>
      <c r="O11" s="17">
        <v>0</v>
      </c>
      <c r="P11" s="17">
        <v>0</v>
      </c>
    </row>
    <row r="12" spans="1:16">
      <c r="A12" s="17">
        <v>7</v>
      </c>
      <c r="B12" s="18" t="s">
        <v>968</v>
      </c>
      <c r="C12" s="17">
        <v>22</v>
      </c>
      <c r="D12" s="17">
        <v>10</v>
      </c>
      <c r="E12" s="17">
        <v>0</v>
      </c>
      <c r="F12" s="17">
        <v>0</v>
      </c>
      <c r="G12" s="200">
        <v>0</v>
      </c>
      <c r="H12" s="17">
        <v>0</v>
      </c>
      <c r="I12" s="17">
        <v>0</v>
      </c>
      <c r="J12" s="200">
        <v>0</v>
      </c>
      <c r="K12" s="17">
        <v>0</v>
      </c>
      <c r="L12" s="17">
        <v>0</v>
      </c>
      <c r="M12" s="17">
        <v>0</v>
      </c>
      <c r="N12" s="17">
        <v>50</v>
      </c>
      <c r="O12" s="17">
        <v>0</v>
      </c>
      <c r="P12" s="17">
        <v>0</v>
      </c>
    </row>
    <row r="13" spans="1:16">
      <c r="A13" s="17">
        <v>8</v>
      </c>
      <c r="B13" s="18" t="s">
        <v>967</v>
      </c>
      <c r="C13" s="17">
        <v>33</v>
      </c>
      <c r="D13" s="17">
        <v>13</v>
      </c>
      <c r="E13" s="17">
        <v>55</v>
      </c>
      <c r="F13" s="17">
        <v>0</v>
      </c>
      <c r="G13" s="200">
        <v>0</v>
      </c>
      <c r="H13" s="17">
        <v>0</v>
      </c>
      <c r="I13" s="17">
        <v>0</v>
      </c>
      <c r="J13" s="200">
        <v>0</v>
      </c>
      <c r="K13" s="17">
        <v>0</v>
      </c>
      <c r="L13" s="17">
        <v>0</v>
      </c>
      <c r="M13" s="17">
        <v>0</v>
      </c>
      <c r="N13" s="17">
        <v>25</v>
      </c>
      <c r="O13" s="17">
        <v>0</v>
      </c>
      <c r="P13" s="17">
        <v>0</v>
      </c>
    </row>
    <row r="14" spans="1:16">
      <c r="A14" s="17">
        <v>9</v>
      </c>
      <c r="B14" s="18" t="s">
        <v>406</v>
      </c>
      <c r="C14" s="17">
        <v>16</v>
      </c>
      <c r="D14" s="17">
        <v>0</v>
      </c>
      <c r="E14" s="17">
        <v>31</v>
      </c>
      <c r="F14" s="17">
        <v>0</v>
      </c>
      <c r="G14" s="200">
        <v>0</v>
      </c>
      <c r="H14" s="17">
        <v>0</v>
      </c>
      <c r="I14" s="17">
        <v>0</v>
      </c>
      <c r="J14" s="200">
        <v>0</v>
      </c>
      <c r="K14" s="17">
        <v>0</v>
      </c>
      <c r="L14" s="17">
        <v>0</v>
      </c>
      <c r="M14" s="17">
        <v>0</v>
      </c>
      <c r="N14" s="17">
        <v>21</v>
      </c>
      <c r="O14" s="17">
        <v>0</v>
      </c>
      <c r="P14" s="17">
        <v>0</v>
      </c>
    </row>
    <row r="15" spans="1:16" ht="21.75" customHeight="1">
      <c r="A15" s="17">
        <v>10</v>
      </c>
      <c r="B15" s="18" t="s">
        <v>796</v>
      </c>
      <c r="C15" s="35">
        <v>46</v>
      </c>
      <c r="D15" s="35">
        <v>0</v>
      </c>
      <c r="E15" s="445">
        <v>42</v>
      </c>
      <c r="F15" s="445">
        <v>0</v>
      </c>
      <c r="G15" s="452">
        <v>0</v>
      </c>
      <c r="H15" s="35">
        <v>0</v>
      </c>
      <c r="I15" s="445">
        <v>0</v>
      </c>
      <c r="J15" s="452">
        <v>0</v>
      </c>
      <c r="K15" s="445">
        <v>0</v>
      </c>
      <c r="L15" s="445">
        <v>0</v>
      </c>
      <c r="M15" s="445">
        <v>0</v>
      </c>
      <c r="N15" s="445">
        <v>20</v>
      </c>
      <c r="O15" s="445">
        <v>0</v>
      </c>
      <c r="P15" s="445">
        <v>0</v>
      </c>
    </row>
    <row r="16" spans="1:16">
      <c r="A16" s="17">
        <v>11</v>
      </c>
      <c r="B16" s="18" t="s">
        <v>966</v>
      </c>
      <c r="C16" s="17">
        <v>21</v>
      </c>
      <c r="D16" s="17">
        <v>6</v>
      </c>
      <c r="E16" s="17">
        <v>151</v>
      </c>
      <c r="F16" s="17">
        <v>0</v>
      </c>
      <c r="G16" s="200">
        <v>0</v>
      </c>
      <c r="H16" s="17">
        <v>0</v>
      </c>
      <c r="I16" s="17">
        <v>0</v>
      </c>
      <c r="J16" s="200">
        <v>0</v>
      </c>
      <c r="K16" s="17">
        <v>0</v>
      </c>
      <c r="L16" s="17">
        <v>0</v>
      </c>
      <c r="M16" s="17">
        <v>0</v>
      </c>
      <c r="N16" s="17">
        <v>32</v>
      </c>
      <c r="O16" s="17">
        <v>0</v>
      </c>
      <c r="P16" s="17">
        <v>0</v>
      </c>
    </row>
    <row r="17" spans="1:16" ht="40.5" customHeight="1">
      <c r="A17" s="57">
        <v>2</v>
      </c>
      <c r="B17" s="459" t="s">
        <v>965</v>
      </c>
      <c r="C17" s="325">
        <v>302</v>
      </c>
      <c r="D17" s="325">
        <v>174</v>
      </c>
      <c r="E17" s="325" t="s">
        <v>964</v>
      </c>
      <c r="F17" s="325" t="s">
        <v>964</v>
      </c>
      <c r="G17" s="445">
        <v>58</v>
      </c>
      <c r="H17" s="325">
        <v>302</v>
      </c>
      <c r="I17" s="325">
        <v>1089</v>
      </c>
      <c r="J17" s="325">
        <v>167</v>
      </c>
      <c r="K17" s="17" t="s">
        <v>963</v>
      </c>
      <c r="L17" s="325"/>
      <c r="M17" s="325">
        <v>1561</v>
      </c>
      <c r="N17" s="325">
        <v>38</v>
      </c>
      <c r="O17" s="325">
        <v>7</v>
      </c>
      <c r="P17" s="325">
        <v>4</v>
      </c>
    </row>
    <row r="18" spans="1:16" ht="34.5">
      <c r="A18" s="17">
        <v>1</v>
      </c>
      <c r="B18" s="458" t="s">
        <v>962</v>
      </c>
      <c r="C18" s="325">
        <v>275</v>
      </c>
      <c r="D18" s="325">
        <v>165</v>
      </c>
      <c r="E18" s="17" t="s">
        <v>961</v>
      </c>
      <c r="F18" s="17" t="s">
        <v>961</v>
      </c>
      <c r="G18" s="325">
        <v>52</v>
      </c>
      <c r="H18" s="325">
        <v>290</v>
      </c>
      <c r="I18" s="325">
        <v>1028</v>
      </c>
      <c r="J18" s="17">
        <v>0</v>
      </c>
      <c r="K18" s="21">
        <v>0</v>
      </c>
      <c r="L18" s="17">
        <v>898</v>
      </c>
      <c r="M18" s="17">
        <v>1561</v>
      </c>
      <c r="N18" s="17">
        <v>0</v>
      </c>
      <c r="O18" s="17">
        <v>0</v>
      </c>
      <c r="P18" s="325">
        <v>0</v>
      </c>
    </row>
    <row r="19" spans="1:16" ht="21" customHeight="1">
      <c r="A19" s="17">
        <v>2</v>
      </c>
      <c r="B19" s="458" t="s">
        <v>475</v>
      </c>
      <c r="C19" s="325">
        <v>27</v>
      </c>
      <c r="D19" s="325">
        <v>9</v>
      </c>
      <c r="E19" s="17" t="s">
        <v>960</v>
      </c>
      <c r="F19" s="17" t="s">
        <v>960</v>
      </c>
      <c r="G19" s="445">
        <v>6</v>
      </c>
      <c r="H19" s="325">
        <v>12</v>
      </c>
      <c r="I19" s="325">
        <v>61</v>
      </c>
      <c r="J19" s="17">
        <v>0</v>
      </c>
      <c r="K19" s="17">
        <v>0</v>
      </c>
      <c r="L19" s="17">
        <v>0</v>
      </c>
      <c r="M19" s="17">
        <v>0</v>
      </c>
      <c r="N19" s="325">
        <v>38</v>
      </c>
      <c r="O19" s="17">
        <v>0</v>
      </c>
      <c r="P19" s="17">
        <v>0</v>
      </c>
    </row>
    <row r="20" spans="1:16" ht="28.5" customHeight="1">
      <c r="A20" s="57">
        <v>3</v>
      </c>
      <c r="B20" s="441" t="s">
        <v>918</v>
      </c>
      <c r="C20" s="457">
        <v>532</v>
      </c>
      <c r="D20" s="457">
        <v>339</v>
      </c>
      <c r="E20" s="451">
        <v>1137</v>
      </c>
      <c r="F20" s="451">
        <v>183</v>
      </c>
      <c r="G20" s="382">
        <v>225</v>
      </c>
      <c r="H20" s="457">
        <v>1594</v>
      </c>
      <c r="I20" s="382">
        <v>176</v>
      </c>
      <c r="J20" s="382">
        <v>176</v>
      </c>
      <c r="K20" s="382">
        <v>954</v>
      </c>
      <c r="L20" s="382">
        <v>2283</v>
      </c>
      <c r="M20" s="382">
        <v>1825</v>
      </c>
      <c r="N20" s="457">
        <v>110</v>
      </c>
      <c r="O20" s="457">
        <v>5</v>
      </c>
      <c r="P20" s="457">
        <v>3</v>
      </c>
    </row>
    <row r="21" spans="1:16" ht="17.25">
      <c r="A21" s="17">
        <v>1</v>
      </c>
      <c r="B21" s="443" t="s">
        <v>959</v>
      </c>
      <c r="C21" s="173">
        <v>123</v>
      </c>
      <c r="D21" s="173">
        <v>112</v>
      </c>
      <c r="E21" s="173">
        <v>256</v>
      </c>
      <c r="F21" s="173">
        <v>8</v>
      </c>
      <c r="G21" s="173">
        <v>7</v>
      </c>
      <c r="H21" s="106">
        <v>685</v>
      </c>
      <c r="I21" s="174">
        <v>176</v>
      </c>
      <c r="J21" s="174">
        <v>176</v>
      </c>
      <c r="K21" s="174">
        <v>0</v>
      </c>
      <c r="L21" s="174">
        <v>0</v>
      </c>
      <c r="M21" s="174">
        <v>0</v>
      </c>
      <c r="N21" s="106">
        <v>110</v>
      </c>
      <c r="O21" s="106">
        <v>5</v>
      </c>
      <c r="P21" s="106">
        <v>3</v>
      </c>
    </row>
    <row r="22" spans="1:16" ht="17.25">
      <c r="A22" s="17">
        <v>2</v>
      </c>
      <c r="B22" s="443" t="s">
        <v>958</v>
      </c>
      <c r="C22" s="17">
        <v>13</v>
      </c>
      <c r="D22" s="17">
        <v>9</v>
      </c>
      <c r="E22" s="17">
        <v>30</v>
      </c>
      <c r="F22" s="17">
        <v>4</v>
      </c>
      <c r="G22" s="17">
        <v>5</v>
      </c>
      <c r="H22" s="17">
        <v>60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</row>
    <row r="23" spans="1:16" ht="17.25">
      <c r="A23" s="17">
        <v>3</v>
      </c>
      <c r="B23" s="443" t="s">
        <v>355</v>
      </c>
      <c r="C23" s="17">
        <v>14</v>
      </c>
      <c r="D23" s="17">
        <v>11</v>
      </c>
      <c r="E23" s="17">
        <v>29</v>
      </c>
      <c r="F23" s="17">
        <v>7</v>
      </c>
      <c r="G23" s="17">
        <v>9</v>
      </c>
      <c r="H23" s="17">
        <v>45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</row>
    <row r="24" spans="1:16" ht="17.25">
      <c r="A24" s="17">
        <v>4</v>
      </c>
      <c r="B24" s="443" t="s">
        <v>957</v>
      </c>
      <c r="C24" s="17">
        <v>11</v>
      </c>
      <c r="D24" s="17">
        <v>6</v>
      </c>
      <c r="E24" s="17">
        <v>28</v>
      </c>
      <c r="F24" s="17">
        <v>6</v>
      </c>
      <c r="G24" s="35">
        <v>9</v>
      </c>
      <c r="H24" s="17">
        <v>41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17">
        <v>0</v>
      </c>
      <c r="O24" s="17">
        <v>0</v>
      </c>
      <c r="P24" s="17">
        <v>0</v>
      </c>
    </row>
    <row r="25" spans="1:16" ht="17.25">
      <c r="A25" s="17">
        <v>5</v>
      </c>
      <c r="B25" s="443" t="s">
        <v>956</v>
      </c>
      <c r="C25" s="35">
        <v>12</v>
      </c>
      <c r="D25" s="35">
        <v>8</v>
      </c>
      <c r="E25" s="35">
        <v>26</v>
      </c>
      <c r="F25" s="35">
        <v>3</v>
      </c>
      <c r="G25" s="17">
        <v>11</v>
      </c>
      <c r="H25" s="35">
        <v>23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</row>
    <row r="26" spans="1:16" ht="17.25">
      <c r="A26" s="17">
        <v>6</v>
      </c>
      <c r="B26" s="443" t="s">
        <v>252</v>
      </c>
      <c r="C26" s="17">
        <v>20</v>
      </c>
      <c r="D26" s="17">
        <v>9</v>
      </c>
      <c r="E26" s="17">
        <v>23</v>
      </c>
      <c r="F26" s="17">
        <v>3</v>
      </c>
      <c r="G26" s="17">
        <v>10</v>
      </c>
      <c r="H26" s="17">
        <v>25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</row>
    <row r="27" spans="1:16" ht="17.25">
      <c r="A27" s="17">
        <v>7</v>
      </c>
      <c r="B27" s="443" t="s">
        <v>136</v>
      </c>
      <c r="C27" s="17">
        <v>12</v>
      </c>
      <c r="D27" s="17">
        <v>6</v>
      </c>
      <c r="E27" s="17">
        <v>25</v>
      </c>
      <c r="F27" s="17">
        <v>4</v>
      </c>
      <c r="G27" s="17">
        <v>6</v>
      </c>
      <c r="H27" s="17">
        <v>36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</row>
    <row r="28" spans="1:16" ht="17.25">
      <c r="A28" s="17">
        <v>8</v>
      </c>
      <c r="B28" s="443" t="s">
        <v>955</v>
      </c>
      <c r="C28" s="17">
        <v>8</v>
      </c>
      <c r="D28" s="17">
        <v>9</v>
      </c>
      <c r="E28" s="17">
        <v>27</v>
      </c>
      <c r="F28" s="17">
        <v>7</v>
      </c>
      <c r="G28" s="17">
        <v>8</v>
      </c>
      <c r="H28" s="17">
        <v>41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</row>
    <row r="29" spans="1:16" ht="17.25">
      <c r="A29" s="17">
        <v>9</v>
      </c>
      <c r="B29" s="443" t="s">
        <v>412</v>
      </c>
      <c r="C29" s="17">
        <v>15</v>
      </c>
      <c r="D29" s="17">
        <v>7</v>
      </c>
      <c r="E29" s="17">
        <v>19</v>
      </c>
      <c r="F29" s="17">
        <v>2</v>
      </c>
      <c r="G29" s="17">
        <v>5</v>
      </c>
      <c r="H29" s="17">
        <v>44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</row>
    <row r="30" spans="1:16" ht="17.25">
      <c r="A30" s="17">
        <v>10</v>
      </c>
      <c r="B30" s="443" t="s">
        <v>954</v>
      </c>
      <c r="C30" s="17">
        <v>16</v>
      </c>
      <c r="D30" s="17">
        <v>8</v>
      </c>
      <c r="E30" s="17">
        <v>26</v>
      </c>
      <c r="F30" s="17">
        <v>6</v>
      </c>
      <c r="G30" s="35">
        <v>9</v>
      </c>
      <c r="H30" s="17">
        <v>21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17">
        <v>0</v>
      </c>
    </row>
    <row r="31" spans="1:16" ht="17.25">
      <c r="A31" s="17">
        <v>11</v>
      </c>
      <c r="B31" s="443" t="s">
        <v>953</v>
      </c>
      <c r="C31" s="17">
        <v>15</v>
      </c>
      <c r="D31" s="17">
        <v>11</v>
      </c>
      <c r="E31" s="17">
        <v>35</v>
      </c>
      <c r="F31" s="17">
        <v>3</v>
      </c>
      <c r="G31" s="17">
        <v>4</v>
      </c>
      <c r="H31" s="17">
        <v>36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</row>
    <row r="32" spans="1:16" ht="17.25">
      <c r="A32" s="17">
        <v>12</v>
      </c>
      <c r="B32" s="443" t="s">
        <v>952</v>
      </c>
      <c r="C32" s="17">
        <v>17</v>
      </c>
      <c r="D32" s="17">
        <v>6</v>
      </c>
      <c r="E32" s="17">
        <v>32</v>
      </c>
      <c r="F32" s="17">
        <v>9</v>
      </c>
      <c r="G32" s="17">
        <v>6</v>
      </c>
      <c r="H32" s="17">
        <v>25</v>
      </c>
      <c r="I32" s="17">
        <v>0</v>
      </c>
      <c r="J32" s="45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</row>
    <row r="33" spans="1:16" ht="17.25">
      <c r="A33" s="17">
        <v>13</v>
      </c>
      <c r="B33" s="443" t="s">
        <v>126</v>
      </c>
      <c r="C33" s="17">
        <v>11</v>
      </c>
      <c r="D33" s="17">
        <v>9</v>
      </c>
      <c r="E33" s="17">
        <v>36</v>
      </c>
      <c r="F33" s="17">
        <v>4</v>
      </c>
      <c r="G33" s="17">
        <v>6</v>
      </c>
      <c r="H33" s="17">
        <v>35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</row>
    <row r="34" spans="1:16" ht="17.25">
      <c r="A34" s="17">
        <v>14</v>
      </c>
      <c r="B34" s="443" t="s">
        <v>951</v>
      </c>
      <c r="C34" s="17">
        <v>13</v>
      </c>
      <c r="D34" s="17">
        <v>6</v>
      </c>
      <c r="E34" s="17">
        <v>33</v>
      </c>
      <c r="F34" s="17">
        <v>8</v>
      </c>
      <c r="G34" s="35">
        <v>7</v>
      </c>
      <c r="H34" s="17">
        <v>29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17">
        <v>0</v>
      </c>
      <c r="O34" s="17">
        <v>0</v>
      </c>
      <c r="P34" s="17">
        <v>0</v>
      </c>
    </row>
    <row r="35" spans="1:16" ht="17.25">
      <c r="A35" s="17">
        <v>15</v>
      </c>
      <c r="B35" s="443" t="s">
        <v>950</v>
      </c>
      <c r="C35" s="17">
        <v>18</v>
      </c>
      <c r="D35" s="17">
        <v>8</v>
      </c>
      <c r="E35" s="17">
        <v>38</v>
      </c>
      <c r="F35" s="17">
        <v>9</v>
      </c>
      <c r="G35" s="17">
        <v>5</v>
      </c>
      <c r="H35" s="17">
        <v>32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</row>
    <row r="36" spans="1:16" ht="17.25">
      <c r="A36" s="17">
        <v>16</v>
      </c>
      <c r="B36" s="443" t="s">
        <v>389</v>
      </c>
      <c r="C36" s="17">
        <v>14</v>
      </c>
      <c r="D36" s="17">
        <v>8</v>
      </c>
      <c r="E36" s="17">
        <v>35</v>
      </c>
      <c r="F36" s="17">
        <v>5</v>
      </c>
      <c r="G36" s="17">
        <v>8</v>
      </c>
      <c r="H36" s="17">
        <v>23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</row>
    <row r="37" spans="1:16" ht="17.25">
      <c r="A37" s="17">
        <v>17</v>
      </c>
      <c r="B37" s="443" t="s">
        <v>949</v>
      </c>
      <c r="C37" s="17">
        <v>16</v>
      </c>
      <c r="D37" s="17">
        <v>9</v>
      </c>
      <c r="E37" s="17">
        <v>35</v>
      </c>
      <c r="F37" s="17">
        <v>1</v>
      </c>
      <c r="G37" s="17">
        <v>8</v>
      </c>
      <c r="H37" s="17">
        <v>36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</row>
    <row r="38" spans="1:16" ht="17.25">
      <c r="A38" s="17">
        <v>18</v>
      </c>
      <c r="B38" s="443" t="s">
        <v>948</v>
      </c>
      <c r="C38" s="35">
        <v>12</v>
      </c>
      <c r="D38" s="35">
        <v>11</v>
      </c>
      <c r="E38" s="35">
        <v>24</v>
      </c>
      <c r="F38" s="35">
        <v>5</v>
      </c>
      <c r="G38" s="17">
        <v>3</v>
      </c>
      <c r="H38" s="35">
        <v>24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</row>
    <row r="39" spans="1:16" ht="17.25">
      <c r="A39" s="17">
        <v>19</v>
      </c>
      <c r="B39" s="443" t="s">
        <v>947</v>
      </c>
      <c r="C39" s="17">
        <v>14</v>
      </c>
      <c r="D39" s="17">
        <v>7</v>
      </c>
      <c r="E39" s="17">
        <v>28</v>
      </c>
      <c r="F39" s="17">
        <v>7</v>
      </c>
      <c r="G39" s="17">
        <v>11</v>
      </c>
      <c r="H39" s="17">
        <v>27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</row>
    <row r="40" spans="1:16" ht="17.25">
      <c r="A40" s="17">
        <v>20</v>
      </c>
      <c r="B40" s="443" t="s">
        <v>946</v>
      </c>
      <c r="C40" s="17">
        <v>16</v>
      </c>
      <c r="D40" s="17">
        <v>6</v>
      </c>
      <c r="E40" s="17">
        <v>19</v>
      </c>
      <c r="F40" s="17">
        <v>6</v>
      </c>
      <c r="G40" s="35">
        <v>14</v>
      </c>
      <c r="H40" s="17">
        <v>25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17">
        <v>0</v>
      </c>
    </row>
    <row r="41" spans="1:16" ht="17.25">
      <c r="A41" s="17">
        <v>21</v>
      </c>
      <c r="B41" s="443" t="s">
        <v>945</v>
      </c>
      <c r="C41" s="440">
        <v>8</v>
      </c>
      <c r="D41" s="440">
        <v>6</v>
      </c>
      <c r="E41" s="440">
        <v>30</v>
      </c>
      <c r="F41" s="440">
        <v>4</v>
      </c>
      <c r="G41" s="17">
        <v>10</v>
      </c>
      <c r="H41" s="440">
        <v>25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</row>
    <row r="42" spans="1:16" ht="17.25">
      <c r="A42" s="17">
        <v>22</v>
      </c>
      <c r="B42" s="443" t="s">
        <v>944</v>
      </c>
      <c r="C42" s="440">
        <v>15</v>
      </c>
      <c r="D42" s="440">
        <v>5</v>
      </c>
      <c r="E42" s="440">
        <v>34</v>
      </c>
      <c r="F42" s="440">
        <v>3</v>
      </c>
      <c r="G42" s="17">
        <v>5</v>
      </c>
      <c r="H42" s="440">
        <v>22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</row>
    <row r="43" spans="1:16" ht="17.25">
      <c r="A43" s="17">
        <v>23</v>
      </c>
      <c r="B43" s="443" t="s">
        <v>943</v>
      </c>
      <c r="C43" s="440">
        <v>12</v>
      </c>
      <c r="D43" s="440">
        <v>10</v>
      </c>
      <c r="E43" s="440">
        <v>26</v>
      </c>
      <c r="F43" s="440">
        <v>4</v>
      </c>
      <c r="G43" s="17">
        <v>2</v>
      </c>
      <c r="H43" s="440">
        <v>26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</row>
    <row r="44" spans="1:16" ht="17.25">
      <c r="A44" s="17">
        <v>24</v>
      </c>
      <c r="B44" s="443" t="s">
        <v>17</v>
      </c>
      <c r="C44" s="440">
        <v>9</v>
      </c>
      <c r="D44" s="440">
        <v>5</v>
      </c>
      <c r="E44" s="440">
        <v>31</v>
      </c>
      <c r="F44" s="440">
        <v>9</v>
      </c>
      <c r="G44" s="35">
        <v>8</v>
      </c>
      <c r="H44" s="440">
        <v>21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17">
        <v>0</v>
      </c>
      <c r="O44" s="17">
        <v>0</v>
      </c>
      <c r="P44" s="17">
        <v>0</v>
      </c>
    </row>
    <row r="45" spans="1:16" ht="17.25">
      <c r="A45" s="17">
        <v>25</v>
      </c>
      <c r="B45" s="443" t="s">
        <v>942</v>
      </c>
      <c r="C45" s="440">
        <v>11</v>
      </c>
      <c r="D45" s="440">
        <v>9</v>
      </c>
      <c r="E45" s="440">
        <v>31</v>
      </c>
      <c r="F45" s="440">
        <v>6</v>
      </c>
      <c r="G45" s="17">
        <v>9</v>
      </c>
      <c r="H45" s="440">
        <v>23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</row>
    <row r="46" spans="1:16" ht="17.25">
      <c r="A46" s="17">
        <v>26</v>
      </c>
      <c r="B46" s="443" t="s">
        <v>104</v>
      </c>
      <c r="C46" s="440">
        <v>17</v>
      </c>
      <c r="D46" s="440">
        <v>8</v>
      </c>
      <c r="E46" s="440">
        <v>28</v>
      </c>
      <c r="F46" s="440">
        <v>8</v>
      </c>
      <c r="G46" s="17">
        <v>9</v>
      </c>
      <c r="H46" s="440">
        <v>33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</row>
    <row r="47" spans="1:16" ht="17.25">
      <c r="A47" s="17">
        <v>27</v>
      </c>
      <c r="B47" s="443" t="s">
        <v>941</v>
      </c>
      <c r="C47" s="440">
        <v>15</v>
      </c>
      <c r="D47" s="440">
        <v>7</v>
      </c>
      <c r="E47" s="440">
        <v>29</v>
      </c>
      <c r="F47" s="440">
        <v>8</v>
      </c>
      <c r="G47" s="17">
        <v>6</v>
      </c>
      <c r="H47" s="440">
        <v>32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</row>
    <row r="48" spans="1:16" ht="17.25">
      <c r="A48" s="17">
        <v>28</v>
      </c>
      <c r="B48" s="443" t="s">
        <v>940</v>
      </c>
      <c r="C48" s="440">
        <v>16</v>
      </c>
      <c r="D48" s="440">
        <v>4</v>
      </c>
      <c r="E48" s="440">
        <v>31</v>
      </c>
      <c r="F48" s="440">
        <v>8</v>
      </c>
      <c r="G48" s="17">
        <v>7</v>
      </c>
      <c r="H48" s="440">
        <v>28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</row>
    <row r="49" spans="1:39" ht="17.25">
      <c r="A49" s="17">
        <v>29</v>
      </c>
      <c r="B49" s="443" t="s">
        <v>939</v>
      </c>
      <c r="C49" s="440">
        <v>14</v>
      </c>
      <c r="D49" s="440">
        <v>4</v>
      </c>
      <c r="E49" s="440">
        <v>30</v>
      </c>
      <c r="F49" s="440">
        <v>9</v>
      </c>
      <c r="G49" s="17">
        <v>6</v>
      </c>
      <c r="H49" s="440">
        <v>24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</row>
    <row r="50" spans="1:39" ht="17.25">
      <c r="A50" s="17">
        <v>30</v>
      </c>
      <c r="B50" s="443" t="s">
        <v>938</v>
      </c>
      <c r="C50" s="440">
        <v>13</v>
      </c>
      <c r="D50" s="440">
        <v>6</v>
      </c>
      <c r="E50" s="440">
        <v>32</v>
      </c>
      <c r="F50" s="440">
        <v>8</v>
      </c>
      <c r="G50" s="35">
        <v>8</v>
      </c>
      <c r="H50" s="440">
        <v>25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17">
        <v>0</v>
      </c>
    </row>
    <row r="51" spans="1:39" ht="17.25">
      <c r="A51" s="17">
        <v>31</v>
      </c>
      <c r="B51" s="443" t="s">
        <v>937</v>
      </c>
      <c r="C51" s="440">
        <v>12</v>
      </c>
      <c r="D51" s="440">
        <v>9</v>
      </c>
      <c r="E51" s="440">
        <v>31</v>
      </c>
      <c r="F51" s="440">
        <v>9</v>
      </c>
      <c r="G51" s="17">
        <v>4</v>
      </c>
      <c r="H51" s="440">
        <v>22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</row>
    <row r="52" spans="1:39" ht="33" customHeight="1">
      <c r="A52" s="57">
        <v>4</v>
      </c>
      <c r="B52" s="441" t="s">
        <v>936</v>
      </c>
      <c r="C52" s="451">
        <f t="shared" ref="C52:P52" si="0">C61+C60+C59+C58+C57+C56+C55+C54+C53</f>
        <v>468</v>
      </c>
      <c r="D52" s="451">
        <f t="shared" si="0"/>
        <v>150</v>
      </c>
      <c r="E52" s="451">
        <f t="shared" si="0"/>
        <v>1858</v>
      </c>
      <c r="F52" s="451">
        <f t="shared" si="0"/>
        <v>3368</v>
      </c>
      <c r="G52" s="451">
        <f t="shared" si="0"/>
        <v>75</v>
      </c>
      <c r="H52" s="451">
        <f t="shared" si="0"/>
        <v>382</v>
      </c>
      <c r="I52" s="451">
        <f t="shared" si="0"/>
        <v>1562</v>
      </c>
      <c r="J52" s="451">
        <f t="shared" si="0"/>
        <v>822</v>
      </c>
      <c r="K52" s="451">
        <f t="shared" si="0"/>
        <v>233</v>
      </c>
      <c r="L52" s="451">
        <f t="shared" si="0"/>
        <v>698</v>
      </c>
      <c r="M52" s="451">
        <f t="shared" si="0"/>
        <v>1100</v>
      </c>
      <c r="N52" s="451">
        <f t="shared" si="0"/>
        <v>340</v>
      </c>
      <c r="O52" s="451">
        <f t="shared" si="0"/>
        <v>0</v>
      </c>
      <c r="P52" s="451">
        <f t="shared" si="0"/>
        <v>1</v>
      </c>
    </row>
    <row r="53" spans="1:39" ht="17.25">
      <c r="A53" s="17">
        <v>1</v>
      </c>
      <c r="B53" s="443" t="s">
        <v>936</v>
      </c>
      <c r="C53" s="200">
        <v>109</v>
      </c>
      <c r="D53" s="200">
        <v>36</v>
      </c>
      <c r="E53" s="444">
        <v>1200</v>
      </c>
      <c r="F53" s="444">
        <v>1350</v>
      </c>
      <c r="G53" s="173">
        <v>40</v>
      </c>
      <c r="H53" s="200">
        <v>82</v>
      </c>
      <c r="I53" s="200">
        <v>1273</v>
      </c>
      <c r="J53" s="200">
        <v>820</v>
      </c>
      <c r="K53" s="200">
        <v>233</v>
      </c>
      <c r="L53" s="200">
        <v>698</v>
      </c>
      <c r="M53" s="200">
        <v>1100</v>
      </c>
      <c r="N53" s="200">
        <v>218</v>
      </c>
      <c r="O53" s="200">
        <v>0</v>
      </c>
      <c r="P53" s="200">
        <v>1</v>
      </c>
    </row>
    <row r="54" spans="1:39" ht="17.25">
      <c r="A54" s="17">
        <v>2</v>
      </c>
      <c r="B54" s="443" t="s">
        <v>935</v>
      </c>
      <c r="C54" s="444">
        <v>45</v>
      </c>
      <c r="D54" s="444">
        <v>11</v>
      </c>
      <c r="E54" s="444">
        <v>0</v>
      </c>
      <c r="F54" s="444">
        <v>0</v>
      </c>
      <c r="G54" s="200">
        <v>0</v>
      </c>
      <c r="H54" s="200">
        <v>12</v>
      </c>
      <c r="I54" s="200">
        <v>53</v>
      </c>
      <c r="J54" s="200">
        <v>0</v>
      </c>
      <c r="K54" s="200">
        <v>0</v>
      </c>
      <c r="L54" s="200">
        <v>0</v>
      </c>
      <c r="M54" s="200">
        <v>0</v>
      </c>
      <c r="N54" s="200">
        <v>37</v>
      </c>
      <c r="O54" s="200">
        <v>0</v>
      </c>
      <c r="P54" s="200">
        <v>0</v>
      </c>
    </row>
    <row r="55" spans="1:39" ht="17.25">
      <c r="A55" s="17">
        <v>3</v>
      </c>
      <c r="B55" s="443" t="s">
        <v>934</v>
      </c>
      <c r="C55" s="444">
        <v>80</v>
      </c>
      <c r="D55" s="444">
        <v>8</v>
      </c>
      <c r="E55" s="444">
        <v>8</v>
      </c>
      <c r="F55" s="444">
        <v>16</v>
      </c>
      <c r="G55" s="173">
        <v>0</v>
      </c>
      <c r="H55" s="173">
        <v>13</v>
      </c>
      <c r="I55" s="173">
        <v>4</v>
      </c>
      <c r="J55" s="173">
        <v>2</v>
      </c>
      <c r="K55" s="173">
        <v>0</v>
      </c>
      <c r="L55" s="173">
        <v>0</v>
      </c>
      <c r="M55" s="173">
        <v>0</v>
      </c>
      <c r="N55" s="200">
        <v>24</v>
      </c>
      <c r="O55" s="200">
        <v>0</v>
      </c>
      <c r="P55" s="200">
        <v>0</v>
      </c>
    </row>
    <row r="56" spans="1:39" ht="17.25">
      <c r="A56" s="17">
        <v>4</v>
      </c>
      <c r="B56" s="443" t="s">
        <v>933</v>
      </c>
      <c r="C56" s="444">
        <v>24</v>
      </c>
      <c r="D56" s="444">
        <v>6</v>
      </c>
      <c r="E56" s="444">
        <v>175</v>
      </c>
      <c r="F56" s="444">
        <v>621</v>
      </c>
      <c r="G56" s="200">
        <v>2</v>
      </c>
      <c r="H56" s="200">
        <v>51</v>
      </c>
      <c r="I56" s="200">
        <v>26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>
        <v>0</v>
      </c>
      <c r="P56" s="200">
        <v>0</v>
      </c>
    </row>
    <row r="57" spans="1:39" ht="17.25">
      <c r="A57" s="17">
        <v>5</v>
      </c>
      <c r="B57" s="443" t="s">
        <v>932</v>
      </c>
      <c r="C57" s="200">
        <v>76</v>
      </c>
      <c r="D57" s="200">
        <v>9</v>
      </c>
      <c r="E57" s="200">
        <v>67</v>
      </c>
      <c r="F57" s="200">
        <v>34</v>
      </c>
      <c r="G57" s="173">
        <v>10</v>
      </c>
      <c r="H57" s="200">
        <v>38</v>
      </c>
      <c r="I57" s="200">
        <v>53</v>
      </c>
      <c r="J57" s="200">
        <v>0</v>
      </c>
      <c r="K57" s="200">
        <v>0</v>
      </c>
      <c r="L57" s="200">
        <v>0</v>
      </c>
      <c r="M57" s="200">
        <v>0</v>
      </c>
      <c r="N57" s="200">
        <v>31</v>
      </c>
      <c r="O57" s="200">
        <v>0</v>
      </c>
      <c r="P57" s="200">
        <v>0</v>
      </c>
    </row>
    <row r="58" spans="1:39" ht="17.25">
      <c r="A58" s="17">
        <v>6</v>
      </c>
      <c r="B58" s="443" t="s">
        <v>931</v>
      </c>
      <c r="C58" s="444">
        <v>35</v>
      </c>
      <c r="D58" s="444">
        <v>29</v>
      </c>
      <c r="E58" s="444">
        <v>15</v>
      </c>
      <c r="F58" s="444">
        <v>40</v>
      </c>
      <c r="G58" s="200">
        <v>3</v>
      </c>
      <c r="H58" s="200">
        <v>65</v>
      </c>
      <c r="I58" s="200">
        <v>13</v>
      </c>
      <c r="J58" s="200">
        <v>0</v>
      </c>
      <c r="K58" s="200">
        <v>0</v>
      </c>
      <c r="L58" s="200">
        <v>0</v>
      </c>
      <c r="M58" s="200">
        <v>0</v>
      </c>
      <c r="N58" s="200">
        <v>0</v>
      </c>
      <c r="O58" s="200">
        <v>0</v>
      </c>
      <c r="P58" s="200">
        <v>0</v>
      </c>
    </row>
    <row r="59" spans="1:39" ht="17.25">
      <c r="A59" s="17">
        <v>7</v>
      </c>
      <c r="B59" s="443" t="s">
        <v>930</v>
      </c>
      <c r="C59" s="455">
        <v>33</v>
      </c>
      <c r="D59" s="455">
        <v>41</v>
      </c>
      <c r="E59" s="455">
        <v>110</v>
      </c>
      <c r="F59" s="455">
        <v>200</v>
      </c>
      <c r="G59" s="200">
        <v>15</v>
      </c>
      <c r="H59" s="200">
        <v>20</v>
      </c>
      <c r="I59" s="200">
        <v>82</v>
      </c>
      <c r="J59" s="200">
        <v>0</v>
      </c>
      <c r="K59" s="200">
        <v>0</v>
      </c>
      <c r="L59" s="200">
        <v>0</v>
      </c>
      <c r="M59" s="200">
        <v>0</v>
      </c>
      <c r="N59" s="200">
        <v>30</v>
      </c>
      <c r="O59" s="200">
        <v>0</v>
      </c>
      <c r="P59" s="200">
        <v>0</v>
      </c>
    </row>
    <row r="60" spans="1:39" ht="17.25">
      <c r="A60" s="17">
        <v>8</v>
      </c>
      <c r="B60" s="443" t="s">
        <v>634</v>
      </c>
      <c r="C60" s="444">
        <v>31</v>
      </c>
      <c r="D60" s="444">
        <v>3</v>
      </c>
      <c r="E60" s="444">
        <v>166</v>
      </c>
      <c r="F60" s="444">
        <v>1050</v>
      </c>
      <c r="G60" s="200">
        <v>2</v>
      </c>
      <c r="H60" s="200">
        <v>79</v>
      </c>
      <c r="I60" s="200">
        <v>11</v>
      </c>
      <c r="J60" s="200">
        <v>0</v>
      </c>
      <c r="K60" s="200">
        <v>0</v>
      </c>
      <c r="L60" s="200">
        <v>0</v>
      </c>
      <c r="M60" s="200">
        <v>0</v>
      </c>
      <c r="N60" s="200">
        <v>0</v>
      </c>
      <c r="O60" s="200">
        <v>0</v>
      </c>
      <c r="P60" s="200">
        <v>0</v>
      </c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</row>
    <row r="61" spans="1:39" ht="17.25">
      <c r="A61" s="17">
        <v>9</v>
      </c>
      <c r="B61" s="443" t="s">
        <v>929</v>
      </c>
      <c r="C61" s="444">
        <v>35</v>
      </c>
      <c r="D61" s="444">
        <v>7</v>
      </c>
      <c r="E61" s="444">
        <v>117</v>
      </c>
      <c r="F61" s="444">
        <v>57</v>
      </c>
      <c r="G61" s="173">
        <v>3</v>
      </c>
      <c r="H61" s="173">
        <v>22</v>
      </c>
      <c r="I61" s="173">
        <v>47</v>
      </c>
      <c r="J61" s="173">
        <v>0</v>
      </c>
      <c r="K61" s="200">
        <v>0</v>
      </c>
      <c r="L61" s="200">
        <v>0</v>
      </c>
      <c r="M61" s="200">
        <v>0</v>
      </c>
      <c r="N61" s="200">
        <v>0</v>
      </c>
      <c r="O61" s="200">
        <v>0</v>
      </c>
      <c r="P61" s="200">
        <v>0</v>
      </c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</row>
    <row r="62" spans="1:39" s="446" customFormat="1" ht="16.5">
      <c r="A62" s="454">
        <v>5</v>
      </c>
      <c r="B62" s="453" t="s">
        <v>928</v>
      </c>
      <c r="C62" s="451">
        <v>1291</v>
      </c>
      <c r="D62" s="451">
        <v>163</v>
      </c>
      <c r="E62" s="451">
        <v>772</v>
      </c>
      <c r="F62" s="451">
        <v>1231</v>
      </c>
      <c r="G62" s="452">
        <v>232</v>
      </c>
      <c r="H62" s="451">
        <v>558</v>
      </c>
      <c r="I62" s="451">
        <v>112</v>
      </c>
      <c r="J62" s="451">
        <v>0</v>
      </c>
      <c r="K62" s="451">
        <v>388</v>
      </c>
      <c r="L62" s="451">
        <v>1036</v>
      </c>
      <c r="M62" s="451">
        <v>949</v>
      </c>
      <c r="N62" s="451">
        <v>227</v>
      </c>
      <c r="O62" s="451">
        <v>0</v>
      </c>
      <c r="P62" s="451">
        <v>1</v>
      </c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</row>
    <row r="63" spans="1:39" ht="17.25">
      <c r="A63" s="17">
        <v>1</v>
      </c>
      <c r="B63" s="443" t="s">
        <v>927</v>
      </c>
      <c r="C63" s="440">
        <v>22</v>
      </c>
      <c r="D63" s="440">
        <v>3</v>
      </c>
      <c r="E63" s="440">
        <v>6</v>
      </c>
      <c r="F63" s="440">
        <v>18</v>
      </c>
      <c r="G63" s="440">
        <v>8</v>
      </c>
      <c r="H63" s="440">
        <v>26</v>
      </c>
      <c r="I63" s="325">
        <v>0</v>
      </c>
      <c r="J63" s="325">
        <v>0</v>
      </c>
      <c r="K63" s="325">
        <v>0</v>
      </c>
      <c r="L63" s="325">
        <v>9</v>
      </c>
      <c r="M63" s="325">
        <v>12</v>
      </c>
      <c r="N63" s="325">
        <v>25</v>
      </c>
      <c r="O63" s="325">
        <v>0</v>
      </c>
      <c r="P63" s="325">
        <v>0</v>
      </c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</row>
    <row r="64" spans="1:39" s="446" customFormat="1" ht="17.25">
      <c r="A64" s="17">
        <v>2</v>
      </c>
      <c r="B64" s="443" t="s">
        <v>926</v>
      </c>
      <c r="C64" s="444">
        <v>15</v>
      </c>
      <c r="D64" s="444">
        <v>11</v>
      </c>
      <c r="E64" s="444">
        <v>0</v>
      </c>
      <c r="F64" s="444">
        <v>0</v>
      </c>
      <c r="G64" s="444">
        <v>0</v>
      </c>
      <c r="H64" s="444">
        <v>45</v>
      </c>
      <c r="I64" s="200">
        <v>3</v>
      </c>
      <c r="J64" s="200">
        <v>0</v>
      </c>
      <c r="K64" s="200">
        <v>0</v>
      </c>
      <c r="L64" s="200">
        <v>30</v>
      </c>
      <c r="M64" s="200">
        <v>22</v>
      </c>
      <c r="N64" s="200">
        <v>53</v>
      </c>
      <c r="O64" s="200">
        <v>0</v>
      </c>
      <c r="P64" s="200">
        <v>0</v>
      </c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</row>
    <row r="65" spans="1:39" s="446" customFormat="1" ht="17.25">
      <c r="A65" s="17">
        <v>3</v>
      </c>
      <c r="B65" s="443" t="s">
        <v>925</v>
      </c>
      <c r="C65" s="440">
        <v>32</v>
      </c>
      <c r="D65" s="440">
        <v>2</v>
      </c>
      <c r="E65" s="440">
        <v>196</v>
      </c>
      <c r="F65" s="440">
        <v>690</v>
      </c>
      <c r="G65" s="440">
        <v>12</v>
      </c>
      <c r="H65" s="440">
        <v>22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17">
        <v>0</v>
      </c>
      <c r="O65" s="17">
        <v>0</v>
      </c>
      <c r="P65" s="17">
        <v>0</v>
      </c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</row>
    <row r="66" spans="1:39" s="446" customFormat="1" ht="17.25">
      <c r="A66" s="17">
        <v>4</v>
      </c>
      <c r="B66" s="443" t="s">
        <v>924</v>
      </c>
      <c r="C66" s="440">
        <v>4</v>
      </c>
      <c r="D66" s="440">
        <v>1</v>
      </c>
      <c r="E66" s="440">
        <v>0</v>
      </c>
      <c r="F66" s="440">
        <v>0</v>
      </c>
      <c r="G66" s="440">
        <v>0</v>
      </c>
      <c r="H66" s="440">
        <v>32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</row>
    <row r="67" spans="1:39" s="446" customFormat="1" ht="17.25">
      <c r="A67" s="17">
        <v>5</v>
      </c>
      <c r="B67" s="443" t="s">
        <v>923</v>
      </c>
      <c r="C67" s="440">
        <v>36</v>
      </c>
      <c r="D67" s="440">
        <v>5</v>
      </c>
      <c r="E67" s="440">
        <v>26</v>
      </c>
      <c r="F67" s="440">
        <v>151</v>
      </c>
      <c r="G67" s="440">
        <v>35</v>
      </c>
      <c r="H67" s="440">
        <v>11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</row>
    <row r="68" spans="1:39" s="446" customFormat="1" ht="17.25">
      <c r="A68" s="200">
        <v>6</v>
      </c>
      <c r="B68" s="443" t="s">
        <v>922</v>
      </c>
      <c r="C68" s="449">
        <v>173</v>
      </c>
      <c r="D68" s="449">
        <v>17</v>
      </c>
      <c r="E68" s="450">
        <v>0</v>
      </c>
      <c r="F68" s="449">
        <v>0</v>
      </c>
      <c r="G68" s="449">
        <v>0</v>
      </c>
      <c r="H68" s="449">
        <v>35</v>
      </c>
      <c r="I68" s="448">
        <v>5</v>
      </c>
      <c r="J68" s="448">
        <v>5</v>
      </c>
      <c r="K68" s="448">
        <v>0</v>
      </c>
      <c r="L68" s="448">
        <v>0</v>
      </c>
      <c r="M68" s="448">
        <v>57</v>
      </c>
      <c r="N68" s="448">
        <v>0</v>
      </c>
      <c r="O68" s="448">
        <v>0</v>
      </c>
      <c r="P68" s="448">
        <v>0</v>
      </c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</row>
    <row r="69" spans="1:39" s="446" customFormat="1" ht="17.25">
      <c r="A69" s="17">
        <v>7</v>
      </c>
      <c r="B69" s="443" t="s">
        <v>921</v>
      </c>
      <c r="C69" s="440">
        <v>38</v>
      </c>
      <c r="D69" s="440">
        <v>7</v>
      </c>
      <c r="E69" s="440">
        <v>0</v>
      </c>
      <c r="F69" s="440">
        <v>0</v>
      </c>
      <c r="G69" s="440">
        <v>0</v>
      </c>
      <c r="H69" s="440">
        <v>83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</row>
    <row r="70" spans="1:39" s="446" customFormat="1" ht="17.25">
      <c r="A70" s="17">
        <v>8</v>
      </c>
      <c r="B70" s="443" t="s">
        <v>517</v>
      </c>
      <c r="C70" s="444">
        <v>6</v>
      </c>
      <c r="D70" s="444">
        <v>1</v>
      </c>
      <c r="E70" s="444">
        <v>15</v>
      </c>
      <c r="F70" s="444">
        <v>7</v>
      </c>
      <c r="G70" s="444">
        <v>0</v>
      </c>
      <c r="H70" s="444">
        <v>30</v>
      </c>
      <c r="I70" s="200">
        <v>0</v>
      </c>
      <c r="J70" s="200">
        <v>0</v>
      </c>
      <c r="K70" s="200">
        <v>0</v>
      </c>
      <c r="L70" s="200">
        <v>0</v>
      </c>
      <c r="M70" s="200">
        <v>0</v>
      </c>
      <c r="N70" s="200">
        <v>0</v>
      </c>
      <c r="O70" s="200">
        <v>0</v>
      </c>
      <c r="P70" s="200">
        <v>0</v>
      </c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</row>
    <row r="71" spans="1:39" s="14" customFormat="1" ht="17.25">
      <c r="A71" s="200">
        <v>9</v>
      </c>
      <c r="B71" s="443" t="s">
        <v>920</v>
      </c>
      <c r="C71" s="444">
        <v>140</v>
      </c>
      <c r="D71" s="444">
        <v>2</v>
      </c>
      <c r="E71" s="444">
        <v>0</v>
      </c>
      <c r="F71" s="444">
        <v>0</v>
      </c>
      <c r="G71" s="444">
        <v>10</v>
      </c>
      <c r="H71" s="444">
        <v>60</v>
      </c>
      <c r="I71" s="173">
        <v>0</v>
      </c>
      <c r="J71" s="173">
        <v>0</v>
      </c>
      <c r="K71" s="173">
        <v>0</v>
      </c>
      <c r="L71" s="173">
        <v>0</v>
      </c>
      <c r="M71" s="173">
        <v>0</v>
      </c>
      <c r="N71" s="173">
        <v>0</v>
      </c>
      <c r="O71" s="173">
        <v>0</v>
      </c>
      <c r="P71" s="200">
        <v>0</v>
      </c>
    </row>
    <row r="72" spans="1:39" s="446" customFormat="1" ht="17.25">
      <c r="A72" s="17">
        <v>10</v>
      </c>
      <c r="B72" s="447" t="s">
        <v>919</v>
      </c>
      <c r="C72" s="440">
        <v>20</v>
      </c>
      <c r="D72" s="440">
        <v>5</v>
      </c>
      <c r="E72" s="440">
        <v>0</v>
      </c>
      <c r="F72" s="440">
        <v>0</v>
      </c>
      <c r="G72" s="440">
        <v>0</v>
      </c>
      <c r="H72" s="440">
        <v>27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</row>
    <row r="73" spans="1:39" s="446" customFormat="1" ht="17.25">
      <c r="A73" s="17">
        <v>11</v>
      </c>
      <c r="B73" s="447" t="s">
        <v>918</v>
      </c>
      <c r="C73" s="440">
        <v>34</v>
      </c>
      <c r="D73" s="440">
        <v>3</v>
      </c>
      <c r="E73" s="440">
        <v>0</v>
      </c>
      <c r="F73" s="440">
        <v>0</v>
      </c>
      <c r="G73" s="440">
        <v>0</v>
      </c>
      <c r="H73" s="440">
        <v>11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</row>
    <row r="74" spans="1:39" s="446" customFormat="1" ht="17.25">
      <c r="A74" s="17">
        <v>12</v>
      </c>
      <c r="B74" s="447" t="s">
        <v>407</v>
      </c>
      <c r="C74" s="440">
        <v>180</v>
      </c>
      <c r="D74" s="440">
        <v>18</v>
      </c>
      <c r="E74" s="440">
        <v>0</v>
      </c>
      <c r="F74" s="440">
        <v>0</v>
      </c>
      <c r="G74" s="440">
        <v>0</v>
      </c>
      <c r="H74" s="440">
        <v>282</v>
      </c>
      <c r="I74" s="17">
        <v>17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</row>
    <row r="75" spans="1:39" s="446" customFormat="1" ht="17.25">
      <c r="A75" s="17">
        <v>13</v>
      </c>
      <c r="B75" s="447" t="s">
        <v>917</v>
      </c>
      <c r="C75" s="440">
        <v>50</v>
      </c>
      <c r="D75" s="440">
        <v>6</v>
      </c>
      <c r="E75" s="440">
        <v>0</v>
      </c>
      <c r="F75" s="440">
        <v>0</v>
      </c>
      <c r="G75" s="440">
        <v>0</v>
      </c>
      <c r="H75" s="440">
        <v>22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17">
        <v>0</v>
      </c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</row>
    <row r="76" spans="1:39" ht="16.5">
      <c r="A76" s="325">
        <v>6</v>
      </c>
      <c r="B76" s="441" t="s">
        <v>916</v>
      </c>
      <c r="C76" s="325">
        <v>526</v>
      </c>
      <c r="D76" s="325">
        <v>149</v>
      </c>
      <c r="E76" s="325">
        <v>1429</v>
      </c>
      <c r="F76" s="325">
        <v>2817</v>
      </c>
      <c r="G76" s="445">
        <v>86</v>
      </c>
      <c r="H76" s="325">
        <v>487</v>
      </c>
      <c r="I76" s="325">
        <v>968</v>
      </c>
      <c r="J76" s="325">
        <v>171</v>
      </c>
      <c r="K76" s="325">
        <v>67</v>
      </c>
      <c r="L76" s="325">
        <v>462</v>
      </c>
      <c r="M76" s="325">
        <v>358</v>
      </c>
      <c r="N76" s="325">
        <v>6</v>
      </c>
      <c r="O76" s="17">
        <v>0</v>
      </c>
      <c r="P76" s="325">
        <v>6</v>
      </c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</row>
    <row r="77" spans="1:39" ht="17.25">
      <c r="A77" s="17">
        <v>1</v>
      </c>
      <c r="B77" s="443" t="s">
        <v>915</v>
      </c>
      <c r="C77" s="440">
        <v>14</v>
      </c>
      <c r="D77" s="440">
        <v>20</v>
      </c>
      <c r="E77" s="440">
        <v>12</v>
      </c>
      <c r="F77" s="440">
        <v>151</v>
      </c>
      <c r="G77" s="440">
        <v>1</v>
      </c>
      <c r="H77" s="440">
        <v>73</v>
      </c>
      <c r="I77" s="440">
        <v>65</v>
      </c>
      <c r="J77" s="440">
        <v>34</v>
      </c>
      <c r="K77" s="440">
        <v>0</v>
      </c>
      <c r="L77" s="440">
        <v>0</v>
      </c>
      <c r="M77" s="440">
        <v>0</v>
      </c>
      <c r="N77" s="17">
        <v>0</v>
      </c>
      <c r="O77" s="17">
        <v>0</v>
      </c>
      <c r="P77" s="17">
        <v>0</v>
      </c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</row>
    <row r="78" spans="1:39" ht="17.25">
      <c r="A78" s="17">
        <v>2</v>
      </c>
      <c r="B78" s="443" t="s">
        <v>914</v>
      </c>
      <c r="C78" s="440">
        <v>60</v>
      </c>
      <c r="D78" s="440">
        <v>20</v>
      </c>
      <c r="E78" s="440">
        <v>129</v>
      </c>
      <c r="F78" s="440">
        <v>495</v>
      </c>
      <c r="G78" s="440">
        <v>0</v>
      </c>
      <c r="H78" s="440">
        <v>4</v>
      </c>
      <c r="I78" s="440">
        <v>84</v>
      </c>
      <c r="J78" s="440">
        <v>28</v>
      </c>
      <c r="K78" s="440">
        <v>0</v>
      </c>
      <c r="L78" s="440">
        <v>0</v>
      </c>
      <c r="M78" s="440">
        <v>0</v>
      </c>
      <c r="N78" s="17">
        <v>0</v>
      </c>
      <c r="O78" s="17">
        <v>0</v>
      </c>
      <c r="P78" s="17">
        <v>0</v>
      </c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</row>
    <row r="79" spans="1:39" ht="17.25">
      <c r="A79" s="17">
        <v>3</v>
      </c>
      <c r="B79" s="443" t="s">
        <v>913</v>
      </c>
      <c r="C79" s="440">
        <v>9</v>
      </c>
      <c r="D79" s="440">
        <v>6</v>
      </c>
      <c r="E79" s="440">
        <v>25</v>
      </c>
      <c r="F79" s="440">
        <v>67</v>
      </c>
      <c r="G79" s="440">
        <v>4</v>
      </c>
      <c r="H79" s="440">
        <v>12</v>
      </c>
      <c r="I79" s="440">
        <v>32</v>
      </c>
      <c r="J79" s="440">
        <v>0</v>
      </c>
      <c r="K79" s="440">
        <v>0</v>
      </c>
      <c r="L79" s="440">
        <v>0</v>
      </c>
      <c r="M79" s="440">
        <v>0</v>
      </c>
      <c r="N79" s="17">
        <v>0</v>
      </c>
      <c r="O79" s="17">
        <v>0</v>
      </c>
      <c r="P79" s="17">
        <v>0</v>
      </c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</row>
    <row r="80" spans="1:39" ht="17.25">
      <c r="A80" s="17">
        <v>4</v>
      </c>
      <c r="B80" s="443" t="s">
        <v>500</v>
      </c>
      <c r="C80" s="440">
        <v>68</v>
      </c>
      <c r="D80" s="440">
        <v>7</v>
      </c>
      <c r="E80" s="440">
        <v>70</v>
      </c>
      <c r="F80" s="440">
        <v>180</v>
      </c>
      <c r="G80" s="440">
        <v>4</v>
      </c>
      <c r="H80" s="440">
        <v>171</v>
      </c>
      <c r="I80" s="440">
        <v>45</v>
      </c>
      <c r="J80" s="440">
        <v>0</v>
      </c>
      <c r="K80" s="440">
        <v>0</v>
      </c>
      <c r="L80" s="440">
        <v>0</v>
      </c>
      <c r="M80" s="440">
        <v>0</v>
      </c>
      <c r="N80" s="17">
        <v>0</v>
      </c>
      <c r="O80" s="17">
        <v>0</v>
      </c>
      <c r="P80" s="17">
        <v>0</v>
      </c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</row>
    <row r="81" spans="1:39" ht="17.25">
      <c r="A81" s="17">
        <v>5</v>
      </c>
      <c r="B81" s="443" t="s">
        <v>912</v>
      </c>
      <c r="C81" s="442">
        <v>76</v>
      </c>
      <c r="D81" s="442">
        <v>11</v>
      </c>
      <c r="E81" s="442">
        <v>573</v>
      </c>
      <c r="F81" s="442">
        <v>716</v>
      </c>
      <c r="G81" s="442">
        <v>0</v>
      </c>
      <c r="H81" s="442">
        <v>108</v>
      </c>
      <c r="I81" s="442">
        <v>195</v>
      </c>
      <c r="J81" s="442">
        <v>0</v>
      </c>
      <c r="K81" s="440">
        <v>0</v>
      </c>
      <c r="L81" s="440">
        <v>0</v>
      </c>
      <c r="M81" s="440">
        <v>0</v>
      </c>
      <c r="N81" s="17">
        <v>0</v>
      </c>
      <c r="O81" s="17">
        <v>0</v>
      </c>
      <c r="P81" s="17">
        <v>0</v>
      </c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</row>
    <row r="82" spans="1:39" ht="17.25">
      <c r="A82" s="17">
        <v>6</v>
      </c>
      <c r="B82" s="443" t="s">
        <v>911</v>
      </c>
      <c r="C82" s="440">
        <v>14</v>
      </c>
      <c r="D82" s="440">
        <v>7</v>
      </c>
      <c r="E82" s="440">
        <v>13</v>
      </c>
      <c r="F82" s="440">
        <v>113</v>
      </c>
      <c r="G82" s="440">
        <v>2</v>
      </c>
      <c r="H82" s="440">
        <v>9</v>
      </c>
      <c r="I82" s="440">
        <v>79</v>
      </c>
      <c r="J82" s="440">
        <v>0</v>
      </c>
      <c r="K82" s="440">
        <v>0</v>
      </c>
      <c r="L82" s="440">
        <v>0</v>
      </c>
      <c r="M82" s="440">
        <v>0</v>
      </c>
      <c r="N82" s="17">
        <v>0</v>
      </c>
      <c r="O82" s="17">
        <v>0</v>
      </c>
      <c r="P82" s="17">
        <v>0</v>
      </c>
    </row>
    <row r="83" spans="1:39" ht="17.25">
      <c r="A83" s="17">
        <v>7</v>
      </c>
      <c r="B83" s="443" t="s">
        <v>910</v>
      </c>
      <c r="C83" s="440">
        <v>4</v>
      </c>
      <c r="D83" s="440">
        <v>1</v>
      </c>
      <c r="E83" s="440">
        <v>126</v>
      </c>
      <c r="F83" s="440">
        <v>183</v>
      </c>
      <c r="G83" s="440">
        <v>0</v>
      </c>
      <c r="H83" s="440">
        <v>5</v>
      </c>
      <c r="I83" s="440">
        <v>22</v>
      </c>
      <c r="J83" s="440">
        <v>0</v>
      </c>
      <c r="K83" s="440">
        <v>0</v>
      </c>
      <c r="L83" s="440">
        <v>0</v>
      </c>
      <c r="M83" s="440">
        <v>0</v>
      </c>
      <c r="N83" s="17">
        <v>0</v>
      </c>
      <c r="O83" s="17">
        <v>0</v>
      </c>
      <c r="P83" s="17">
        <v>0</v>
      </c>
    </row>
    <row r="84" spans="1:39" ht="17.25">
      <c r="A84" s="17">
        <v>8</v>
      </c>
      <c r="B84" s="443" t="s">
        <v>909</v>
      </c>
      <c r="C84" s="440">
        <v>3</v>
      </c>
      <c r="D84" s="440">
        <v>0</v>
      </c>
      <c r="E84" s="440">
        <v>25</v>
      </c>
      <c r="F84" s="440">
        <v>94</v>
      </c>
      <c r="G84" s="440">
        <v>0</v>
      </c>
      <c r="H84" s="440">
        <v>4</v>
      </c>
      <c r="I84" s="440">
        <v>0</v>
      </c>
      <c r="J84" s="440">
        <v>10</v>
      </c>
      <c r="K84" s="440">
        <v>0</v>
      </c>
      <c r="L84" s="440">
        <v>0</v>
      </c>
      <c r="M84" s="440">
        <v>0</v>
      </c>
      <c r="N84" s="17">
        <v>0</v>
      </c>
      <c r="O84" s="17">
        <v>0</v>
      </c>
      <c r="P84" s="17">
        <v>0</v>
      </c>
    </row>
    <row r="85" spans="1:39" ht="17.25">
      <c r="A85" s="17">
        <v>9</v>
      </c>
      <c r="B85" s="443" t="s">
        <v>908</v>
      </c>
      <c r="C85" s="440">
        <v>56</v>
      </c>
      <c r="D85" s="440">
        <v>10</v>
      </c>
      <c r="E85" s="440">
        <v>25</v>
      </c>
      <c r="F85" s="440">
        <v>40</v>
      </c>
      <c r="G85" s="440">
        <v>7</v>
      </c>
      <c r="H85" s="440">
        <v>13</v>
      </c>
      <c r="I85" s="440">
        <v>27</v>
      </c>
      <c r="J85" s="440">
        <v>0</v>
      </c>
      <c r="K85" s="440">
        <v>0</v>
      </c>
      <c r="L85" s="440">
        <v>0</v>
      </c>
      <c r="M85" s="440">
        <v>0</v>
      </c>
      <c r="N85" s="17">
        <v>0</v>
      </c>
      <c r="O85" s="17">
        <v>0</v>
      </c>
      <c r="P85" s="17">
        <v>0</v>
      </c>
    </row>
    <row r="86" spans="1:39" ht="17.25">
      <c r="A86" s="17">
        <v>10</v>
      </c>
      <c r="B86" s="443" t="s">
        <v>648</v>
      </c>
      <c r="C86" s="444">
        <v>15</v>
      </c>
      <c r="D86" s="444">
        <v>2</v>
      </c>
      <c r="E86" s="444">
        <v>59</v>
      </c>
      <c r="F86" s="444">
        <v>40</v>
      </c>
      <c r="G86" s="444">
        <v>3</v>
      </c>
      <c r="H86" s="444">
        <v>20</v>
      </c>
      <c r="I86" s="444">
        <v>48</v>
      </c>
      <c r="J86" s="444">
        <v>0</v>
      </c>
      <c r="K86" s="440">
        <v>0</v>
      </c>
      <c r="L86" s="440">
        <v>0</v>
      </c>
      <c r="M86" s="440">
        <v>0</v>
      </c>
      <c r="N86" s="17">
        <v>0</v>
      </c>
      <c r="O86" s="17">
        <v>0</v>
      </c>
      <c r="P86" s="17">
        <v>0</v>
      </c>
    </row>
    <row r="87" spans="1:39" ht="17.25">
      <c r="A87" s="17">
        <v>11</v>
      </c>
      <c r="B87" s="443" t="s">
        <v>907</v>
      </c>
      <c r="C87" s="440">
        <v>12</v>
      </c>
      <c r="D87" s="440">
        <v>2</v>
      </c>
      <c r="E87" s="440">
        <v>11</v>
      </c>
      <c r="F87" s="440">
        <v>38</v>
      </c>
      <c r="G87" s="440">
        <v>0</v>
      </c>
      <c r="H87" s="440">
        <v>12</v>
      </c>
      <c r="I87" s="440">
        <v>28</v>
      </c>
      <c r="J87" s="440">
        <v>23</v>
      </c>
      <c r="K87" s="440">
        <v>0</v>
      </c>
      <c r="L87" s="440">
        <v>0</v>
      </c>
      <c r="M87" s="440">
        <v>0</v>
      </c>
      <c r="N87" s="17">
        <v>0</v>
      </c>
      <c r="O87" s="17">
        <v>0</v>
      </c>
      <c r="P87" s="17">
        <v>0</v>
      </c>
    </row>
    <row r="88" spans="1:39" ht="17.25">
      <c r="A88" s="17">
        <v>12</v>
      </c>
      <c r="B88" s="443" t="s">
        <v>906</v>
      </c>
      <c r="C88" s="440">
        <v>28</v>
      </c>
      <c r="D88" s="440">
        <v>12</v>
      </c>
      <c r="E88" s="440">
        <v>316</v>
      </c>
      <c r="F88" s="440">
        <v>219</v>
      </c>
      <c r="G88" s="440">
        <v>26</v>
      </c>
      <c r="H88" s="440">
        <v>18</v>
      </c>
      <c r="I88" s="440">
        <v>112</v>
      </c>
      <c r="J88" s="440">
        <v>32</v>
      </c>
      <c r="K88" s="440">
        <v>0</v>
      </c>
      <c r="L88" s="440">
        <v>0</v>
      </c>
      <c r="M88" s="440">
        <v>0</v>
      </c>
      <c r="N88" s="17">
        <v>0</v>
      </c>
      <c r="O88" s="17">
        <v>0</v>
      </c>
      <c r="P88" s="17">
        <v>0</v>
      </c>
    </row>
    <row r="89" spans="1:39" ht="17.25">
      <c r="A89" s="17">
        <v>13</v>
      </c>
      <c r="B89" s="443" t="s">
        <v>905</v>
      </c>
      <c r="C89" s="440">
        <v>14</v>
      </c>
      <c r="D89" s="440">
        <v>6</v>
      </c>
      <c r="E89" s="440">
        <v>0</v>
      </c>
      <c r="F89" s="440">
        <v>0</v>
      </c>
      <c r="G89" s="440">
        <v>6</v>
      </c>
      <c r="H89" s="440">
        <v>22</v>
      </c>
      <c r="I89" s="440">
        <v>0</v>
      </c>
      <c r="J89" s="440">
        <v>11</v>
      </c>
      <c r="K89" s="440">
        <v>0</v>
      </c>
      <c r="L89" s="440">
        <v>0</v>
      </c>
      <c r="M89" s="440">
        <v>0</v>
      </c>
      <c r="N89" s="17">
        <v>0</v>
      </c>
      <c r="O89" s="17">
        <v>0</v>
      </c>
      <c r="P89" s="17">
        <v>0</v>
      </c>
    </row>
    <row r="90" spans="1:39" ht="17.25">
      <c r="A90" s="17">
        <v>14</v>
      </c>
      <c r="B90" s="443" t="s">
        <v>904</v>
      </c>
      <c r="C90" s="440">
        <v>13</v>
      </c>
      <c r="D90" s="440">
        <v>6</v>
      </c>
      <c r="E90" s="440">
        <v>8</v>
      </c>
      <c r="F90" s="440">
        <v>435</v>
      </c>
      <c r="G90" s="440">
        <v>0</v>
      </c>
      <c r="H90" s="440">
        <v>12</v>
      </c>
      <c r="I90" s="440">
        <v>25</v>
      </c>
      <c r="J90" s="440">
        <v>0</v>
      </c>
      <c r="K90" s="440">
        <v>0</v>
      </c>
      <c r="L90" s="440">
        <v>0</v>
      </c>
      <c r="M90" s="440">
        <v>0</v>
      </c>
      <c r="N90" s="17">
        <v>0</v>
      </c>
      <c r="O90" s="17">
        <v>0</v>
      </c>
      <c r="P90" s="17">
        <v>0</v>
      </c>
    </row>
    <row r="91" spans="1:39" ht="17.25">
      <c r="A91" s="17">
        <v>15</v>
      </c>
      <c r="B91" s="443" t="s">
        <v>134</v>
      </c>
      <c r="C91" s="440">
        <v>73</v>
      </c>
      <c r="D91" s="440">
        <v>9</v>
      </c>
      <c r="E91" s="440">
        <v>0</v>
      </c>
      <c r="F91" s="440">
        <v>11</v>
      </c>
      <c r="G91" s="440">
        <v>3</v>
      </c>
      <c r="H91" s="440">
        <v>0</v>
      </c>
      <c r="I91" s="440">
        <v>110</v>
      </c>
      <c r="J91" s="440">
        <v>0</v>
      </c>
      <c r="K91" s="440">
        <v>0</v>
      </c>
      <c r="L91" s="440">
        <v>0</v>
      </c>
      <c r="M91" s="440">
        <v>0</v>
      </c>
      <c r="N91" s="17">
        <v>0</v>
      </c>
      <c r="O91" s="17">
        <v>0</v>
      </c>
      <c r="P91" s="17">
        <v>0</v>
      </c>
    </row>
    <row r="92" spans="1:39" ht="17.25">
      <c r="A92" s="17">
        <v>16</v>
      </c>
      <c r="B92" s="443" t="s">
        <v>903</v>
      </c>
      <c r="C92" s="440">
        <v>37</v>
      </c>
      <c r="D92" s="440">
        <v>3</v>
      </c>
      <c r="E92" s="440">
        <v>7</v>
      </c>
      <c r="F92" s="440">
        <v>20</v>
      </c>
      <c r="G92" s="440">
        <v>4</v>
      </c>
      <c r="H92" s="440">
        <v>4</v>
      </c>
      <c r="I92" s="440">
        <v>61</v>
      </c>
      <c r="J92" s="440">
        <v>13</v>
      </c>
      <c r="K92" s="440">
        <v>0</v>
      </c>
      <c r="L92" s="440">
        <v>0</v>
      </c>
      <c r="M92" s="440">
        <v>0</v>
      </c>
      <c r="N92" s="17">
        <v>0</v>
      </c>
      <c r="O92" s="17">
        <v>0</v>
      </c>
      <c r="P92" s="17">
        <v>0</v>
      </c>
    </row>
    <row r="93" spans="1:39" ht="17.25">
      <c r="A93" s="17">
        <v>17</v>
      </c>
      <c r="B93" s="443" t="s">
        <v>902</v>
      </c>
      <c r="C93" s="50">
        <v>30</v>
      </c>
      <c r="D93" s="50">
        <v>27</v>
      </c>
      <c r="E93" s="50">
        <v>30</v>
      </c>
      <c r="F93" s="50">
        <v>15</v>
      </c>
      <c r="G93" s="48">
        <v>26</v>
      </c>
      <c r="H93" s="50">
        <v>0</v>
      </c>
      <c r="I93" s="442">
        <v>35</v>
      </c>
      <c r="J93" s="442">
        <v>20</v>
      </c>
      <c r="K93" s="440">
        <v>0</v>
      </c>
      <c r="L93" s="440">
        <v>0</v>
      </c>
      <c r="M93" s="440">
        <v>0</v>
      </c>
      <c r="N93" s="17">
        <v>0</v>
      </c>
      <c r="O93" s="17">
        <v>0</v>
      </c>
      <c r="P93" s="17">
        <v>0</v>
      </c>
    </row>
    <row r="94" spans="1:39" ht="16.5">
      <c r="A94" s="325">
        <v>7</v>
      </c>
      <c r="B94" s="441" t="s">
        <v>297</v>
      </c>
      <c r="C94" s="325">
        <v>155</v>
      </c>
      <c r="D94" s="325">
        <v>80</v>
      </c>
      <c r="E94" s="325">
        <v>496</v>
      </c>
      <c r="F94" s="325">
        <v>286</v>
      </c>
      <c r="G94" s="325">
        <v>22</v>
      </c>
      <c r="H94" s="325">
        <v>246</v>
      </c>
      <c r="I94" s="325">
        <v>0</v>
      </c>
      <c r="J94" s="325">
        <v>35</v>
      </c>
      <c r="K94" s="325">
        <v>461</v>
      </c>
      <c r="L94" s="325">
        <v>257</v>
      </c>
      <c r="M94" s="325">
        <v>461</v>
      </c>
      <c r="N94" s="325">
        <v>107</v>
      </c>
      <c r="O94" s="325">
        <v>36</v>
      </c>
      <c r="P94" s="325">
        <v>0</v>
      </c>
    </row>
    <row r="95" spans="1:39">
      <c r="A95" s="17">
        <v>1</v>
      </c>
      <c r="B95" s="18" t="s">
        <v>901</v>
      </c>
      <c r="C95" s="440">
        <v>20</v>
      </c>
      <c r="D95" s="440">
        <v>12</v>
      </c>
      <c r="E95" s="440">
        <v>55</v>
      </c>
      <c r="F95" s="440">
        <v>16</v>
      </c>
      <c r="G95" s="440">
        <v>22</v>
      </c>
      <c r="H95" s="440">
        <v>60</v>
      </c>
      <c r="I95" s="17">
        <v>0</v>
      </c>
      <c r="J95" s="17">
        <v>35</v>
      </c>
      <c r="K95" s="17">
        <v>461</v>
      </c>
      <c r="L95" s="17">
        <v>257</v>
      </c>
      <c r="M95" s="17">
        <v>461</v>
      </c>
      <c r="N95" s="17">
        <v>107</v>
      </c>
      <c r="O95" s="17">
        <v>36</v>
      </c>
      <c r="P95" s="17">
        <v>0</v>
      </c>
    </row>
    <row r="96" spans="1:39">
      <c r="A96" s="17">
        <v>2</v>
      </c>
      <c r="B96" s="18" t="s">
        <v>900</v>
      </c>
      <c r="C96" s="440">
        <v>33</v>
      </c>
      <c r="D96" s="440">
        <v>14</v>
      </c>
      <c r="E96" s="440">
        <v>48</v>
      </c>
      <c r="F96" s="440">
        <v>37</v>
      </c>
      <c r="G96" s="440">
        <v>0</v>
      </c>
      <c r="H96" s="440">
        <v>27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</row>
    <row r="97" spans="1:16">
      <c r="A97" s="17">
        <v>3</v>
      </c>
      <c r="B97" s="18" t="s">
        <v>899</v>
      </c>
      <c r="C97" s="17">
        <v>7</v>
      </c>
      <c r="D97" s="17">
        <v>3</v>
      </c>
      <c r="E97" s="17">
        <v>30</v>
      </c>
      <c r="F97" s="17">
        <v>28</v>
      </c>
      <c r="G97" s="17">
        <v>0</v>
      </c>
      <c r="H97" s="17">
        <v>9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</row>
    <row r="98" spans="1:16">
      <c r="A98" s="17">
        <v>4</v>
      </c>
      <c r="B98" s="18" t="s">
        <v>898</v>
      </c>
      <c r="C98" s="17">
        <v>6</v>
      </c>
      <c r="D98" s="17">
        <v>5</v>
      </c>
      <c r="E98" s="17">
        <v>55</v>
      </c>
      <c r="F98" s="17">
        <v>24</v>
      </c>
      <c r="G98" s="17">
        <v>0</v>
      </c>
      <c r="H98" s="17">
        <v>17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</row>
    <row r="99" spans="1:16">
      <c r="A99" s="17">
        <v>5</v>
      </c>
      <c r="B99" s="18" t="s">
        <v>897</v>
      </c>
      <c r="C99" s="17">
        <v>9</v>
      </c>
      <c r="D99" s="17">
        <v>6</v>
      </c>
      <c r="E99" s="17">
        <v>50</v>
      </c>
      <c r="F99" s="17">
        <v>33</v>
      </c>
      <c r="G99" s="17">
        <v>0</v>
      </c>
      <c r="H99" s="17">
        <v>4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17">
        <v>0</v>
      </c>
      <c r="O99" s="17">
        <v>0</v>
      </c>
      <c r="P99" s="17">
        <v>0</v>
      </c>
    </row>
    <row r="100" spans="1:16">
      <c r="A100" s="17">
        <v>6</v>
      </c>
      <c r="B100" s="18" t="s">
        <v>896</v>
      </c>
      <c r="C100" s="17">
        <v>28</v>
      </c>
      <c r="D100" s="17">
        <v>10</v>
      </c>
      <c r="E100" s="17">
        <v>78</v>
      </c>
      <c r="F100" s="17">
        <v>28</v>
      </c>
      <c r="G100" s="17">
        <v>0</v>
      </c>
      <c r="H100" s="17">
        <v>13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</row>
    <row r="101" spans="1:16">
      <c r="A101" s="17">
        <v>7</v>
      </c>
      <c r="B101" s="18" t="s">
        <v>895</v>
      </c>
      <c r="C101" s="17">
        <v>8</v>
      </c>
      <c r="D101" s="17">
        <v>5</v>
      </c>
      <c r="E101" s="17">
        <v>23</v>
      </c>
      <c r="F101" s="17">
        <v>19</v>
      </c>
      <c r="G101" s="17">
        <v>0</v>
      </c>
      <c r="H101" s="17">
        <v>16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</row>
    <row r="102" spans="1:16">
      <c r="A102" s="17">
        <v>8</v>
      </c>
      <c r="B102" s="18" t="s">
        <v>894</v>
      </c>
      <c r="C102" s="17">
        <v>10</v>
      </c>
      <c r="D102" s="17">
        <v>4</v>
      </c>
      <c r="E102" s="17">
        <v>35</v>
      </c>
      <c r="F102" s="17">
        <v>19</v>
      </c>
      <c r="G102" s="17">
        <v>0</v>
      </c>
      <c r="H102" s="17">
        <v>11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</row>
    <row r="103" spans="1:16">
      <c r="A103" s="17">
        <v>9</v>
      </c>
      <c r="B103" s="18" t="s">
        <v>893</v>
      </c>
      <c r="C103" s="17">
        <v>7</v>
      </c>
      <c r="D103" s="17">
        <v>5</v>
      </c>
      <c r="E103" s="17">
        <v>17</v>
      </c>
      <c r="F103" s="17">
        <v>12</v>
      </c>
      <c r="G103" s="17">
        <v>0</v>
      </c>
      <c r="H103" s="17">
        <v>10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</row>
    <row r="104" spans="1:16">
      <c r="A104" s="17">
        <v>10</v>
      </c>
      <c r="B104" s="18" t="s">
        <v>892</v>
      </c>
      <c r="C104" s="17">
        <v>6</v>
      </c>
      <c r="D104" s="17">
        <v>4</v>
      </c>
      <c r="E104" s="17">
        <v>16</v>
      </c>
      <c r="F104" s="17">
        <v>14</v>
      </c>
      <c r="G104" s="17">
        <v>0</v>
      </c>
      <c r="H104" s="17">
        <v>19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</row>
    <row r="105" spans="1:16">
      <c r="A105" s="17">
        <v>11</v>
      </c>
      <c r="B105" s="18" t="s">
        <v>891</v>
      </c>
      <c r="C105" s="17">
        <v>3</v>
      </c>
      <c r="D105" s="17">
        <v>3</v>
      </c>
      <c r="E105" s="17">
        <v>15</v>
      </c>
      <c r="F105" s="17">
        <v>18</v>
      </c>
      <c r="G105" s="17">
        <v>0</v>
      </c>
      <c r="H105" s="17">
        <v>16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17">
        <v>0</v>
      </c>
    </row>
    <row r="106" spans="1:16">
      <c r="A106" s="17">
        <v>12</v>
      </c>
      <c r="B106" s="18" t="s">
        <v>890</v>
      </c>
      <c r="C106" s="17">
        <v>6</v>
      </c>
      <c r="D106" s="17">
        <v>5</v>
      </c>
      <c r="E106" s="17">
        <v>22</v>
      </c>
      <c r="F106" s="17">
        <v>12</v>
      </c>
      <c r="G106" s="17">
        <v>0</v>
      </c>
      <c r="H106" s="17">
        <v>13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</row>
    <row r="107" spans="1:16">
      <c r="A107" s="17">
        <v>13</v>
      </c>
      <c r="B107" s="18" t="s">
        <v>889</v>
      </c>
      <c r="C107" s="17">
        <v>7</v>
      </c>
      <c r="D107" s="17">
        <v>6</v>
      </c>
      <c r="E107" s="17">
        <v>35</v>
      </c>
      <c r="F107" s="17">
        <v>13</v>
      </c>
      <c r="G107" s="17">
        <v>0</v>
      </c>
      <c r="H107" s="17">
        <v>14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</row>
    <row r="108" spans="1:16">
      <c r="A108" s="17">
        <v>14</v>
      </c>
      <c r="B108" s="18" t="s">
        <v>888</v>
      </c>
      <c r="C108" s="17">
        <v>4</v>
      </c>
      <c r="D108" s="17">
        <v>3</v>
      </c>
      <c r="E108" s="17">
        <v>17</v>
      </c>
      <c r="F108" s="17">
        <v>11</v>
      </c>
      <c r="G108" s="17">
        <v>0</v>
      </c>
      <c r="H108" s="17">
        <v>17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17">
        <v>0</v>
      </c>
    </row>
    <row r="109" spans="1:16">
      <c r="A109" s="493" t="s">
        <v>887</v>
      </c>
      <c r="B109" s="493"/>
      <c r="C109" s="493">
        <v>3618</v>
      </c>
      <c r="D109" s="493">
        <v>1114</v>
      </c>
      <c r="E109" s="493">
        <v>9630</v>
      </c>
      <c r="F109" s="493">
        <v>11185</v>
      </c>
      <c r="G109" s="494">
        <v>698</v>
      </c>
      <c r="H109" s="493">
        <v>3569</v>
      </c>
      <c r="I109" s="493">
        <v>5517</v>
      </c>
      <c r="J109" s="494">
        <v>2502</v>
      </c>
      <c r="K109" s="493">
        <v>3050</v>
      </c>
      <c r="L109" s="493">
        <v>7744</v>
      </c>
      <c r="M109" s="493">
        <v>7984</v>
      </c>
      <c r="N109" s="493">
        <v>1394</v>
      </c>
      <c r="O109" s="493">
        <v>55</v>
      </c>
      <c r="P109" s="493">
        <v>18</v>
      </c>
    </row>
    <row r="110" spans="1:16">
      <c r="A110" s="493"/>
      <c r="B110" s="493"/>
      <c r="C110" s="493"/>
      <c r="D110" s="493"/>
      <c r="E110" s="493"/>
      <c r="F110" s="493"/>
      <c r="G110" s="494"/>
      <c r="H110" s="493"/>
      <c r="I110" s="493"/>
      <c r="J110" s="494"/>
      <c r="K110" s="493"/>
      <c r="L110" s="493"/>
      <c r="M110" s="493"/>
      <c r="N110" s="493"/>
      <c r="O110" s="493"/>
      <c r="P110" s="493"/>
    </row>
  </sheetData>
  <mergeCells count="17">
    <mergeCell ref="I109:I110"/>
    <mergeCell ref="A1:P1"/>
    <mergeCell ref="A2:P2"/>
    <mergeCell ref="A109:B110"/>
    <mergeCell ref="C109:C110"/>
    <mergeCell ref="D109:D110"/>
    <mergeCell ref="P109:P110"/>
    <mergeCell ref="J109:J110"/>
    <mergeCell ref="K109:K110"/>
    <mergeCell ref="L109:L110"/>
    <mergeCell ref="M109:M110"/>
    <mergeCell ref="N109:N110"/>
    <mergeCell ref="O109:O110"/>
    <mergeCell ref="E109:E110"/>
    <mergeCell ref="F109:F110"/>
    <mergeCell ref="G109:G110"/>
    <mergeCell ref="H109:H1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1F4B7-075D-4E65-A70D-35C3BA6E4B6E}">
  <sheetPr>
    <pageSetUpPr fitToPage="1"/>
  </sheetPr>
  <dimension ref="A1:R439"/>
  <sheetViews>
    <sheetView workbookViewId="0">
      <selection activeCell="C101" sqref="C101:P101"/>
    </sheetView>
  </sheetViews>
  <sheetFormatPr defaultRowHeight="13.5"/>
  <cols>
    <col min="1" max="1" width="6.42578125" style="1" customWidth="1"/>
    <col min="2" max="2" width="24.85546875" style="1" customWidth="1"/>
    <col min="3" max="3" width="17" style="1" customWidth="1"/>
    <col min="4" max="7" width="8.7109375" style="1" customWidth="1"/>
    <col min="8" max="8" width="11.14062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8" ht="64.5" customHeight="1">
      <c r="A1" s="482" t="s">
        <v>673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</row>
    <row r="2" spans="1:18" ht="28.5" customHeight="1">
      <c r="A2" s="484" t="s">
        <v>672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3" spans="1:18" ht="164.25" customHeight="1">
      <c r="A3" s="204" t="s">
        <v>0</v>
      </c>
      <c r="B3" s="204" t="s">
        <v>1</v>
      </c>
      <c r="C3" s="203" t="s">
        <v>3</v>
      </c>
      <c r="D3" s="203" t="s">
        <v>4</v>
      </c>
      <c r="E3" s="203" t="s">
        <v>8</v>
      </c>
      <c r="F3" s="203" t="s">
        <v>6</v>
      </c>
      <c r="G3" s="203" t="s">
        <v>9</v>
      </c>
      <c r="H3" s="203" t="s">
        <v>5</v>
      </c>
      <c r="I3" s="203" t="s">
        <v>10</v>
      </c>
      <c r="J3" s="203" t="s">
        <v>11</v>
      </c>
      <c r="K3" s="203" t="s">
        <v>12</v>
      </c>
      <c r="L3" s="203" t="s">
        <v>13</v>
      </c>
      <c r="M3" s="203" t="s">
        <v>14</v>
      </c>
      <c r="N3" s="203" t="s">
        <v>7</v>
      </c>
      <c r="O3" s="203" t="s">
        <v>15</v>
      </c>
      <c r="P3" s="203" t="s">
        <v>2</v>
      </c>
    </row>
    <row r="4" spans="1:18" ht="21" customHeight="1">
      <c r="A4" s="182">
        <v>1</v>
      </c>
      <c r="B4" s="182">
        <v>2</v>
      </c>
      <c r="C4" s="182">
        <v>3</v>
      </c>
      <c r="D4" s="182">
        <v>4</v>
      </c>
      <c r="E4" s="182">
        <v>5</v>
      </c>
      <c r="F4" s="182">
        <v>6</v>
      </c>
      <c r="G4" s="182">
        <v>7</v>
      </c>
      <c r="H4" s="182">
        <v>8</v>
      </c>
      <c r="I4" s="182">
        <v>9</v>
      </c>
      <c r="J4" s="182">
        <v>10</v>
      </c>
      <c r="K4" s="182">
        <v>11</v>
      </c>
      <c r="L4" s="182">
        <v>12</v>
      </c>
      <c r="M4" s="182">
        <v>13</v>
      </c>
      <c r="N4" s="182">
        <v>14</v>
      </c>
      <c r="O4" s="182">
        <v>15</v>
      </c>
      <c r="P4" s="182">
        <v>16</v>
      </c>
    </row>
    <row r="5" spans="1:18" ht="27" customHeight="1">
      <c r="A5" s="313">
        <v>1</v>
      </c>
      <c r="B5" s="335" t="s">
        <v>671</v>
      </c>
      <c r="C5" s="298">
        <f>SUM(C6:C21)</f>
        <v>256</v>
      </c>
      <c r="D5" s="298">
        <f>SUM(D6:D21)</f>
        <v>161</v>
      </c>
      <c r="E5" s="298">
        <v>915</v>
      </c>
      <c r="F5" s="298">
        <v>1398</v>
      </c>
      <c r="G5" s="298">
        <f t="shared" ref="G5:P5" si="0">SUM(G6:G21)</f>
        <v>91</v>
      </c>
      <c r="H5" s="298">
        <f t="shared" si="0"/>
        <v>263</v>
      </c>
      <c r="I5" s="298">
        <f t="shared" si="0"/>
        <v>184</v>
      </c>
      <c r="J5" s="298">
        <f t="shared" si="0"/>
        <v>157</v>
      </c>
      <c r="K5" s="298">
        <f t="shared" si="0"/>
        <v>329</v>
      </c>
      <c r="L5" s="298">
        <f t="shared" si="0"/>
        <v>866</v>
      </c>
      <c r="M5" s="298">
        <f t="shared" si="0"/>
        <v>565</v>
      </c>
      <c r="N5" s="298">
        <f t="shared" si="0"/>
        <v>28</v>
      </c>
      <c r="O5" s="298">
        <f t="shared" si="0"/>
        <v>0</v>
      </c>
      <c r="P5" s="298">
        <f t="shared" si="0"/>
        <v>3</v>
      </c>
    </row>
    <row r="6" spans="1:18" ht="21" customHeight="1">
      <c r="A6" s="50">
        <v>2</v>
      </c>
      <c r="B6" s="40" t="s">
        <v>670</v>
      </c>
      <c r="C6" s="161">
        <v>149</v>
      </c>
      <c r="D6" s="161">
        <v>70</v>
      </c>
      <c r="E6" s="161">
        <v>915</v>
      </c>
      <c r="F6" s="161">
        <v>1398</v>
      </c>
      <c r="G6" s="161">
        <v>27</v>
      </c>
      <c r="H6" s="161">
        <v>109</v>
      </c>
      <c r="I6" s="161">
        <v>184</v>
      </c>
      <c r="J6" s="161">
        <v>157</v>
      </c>
      <c r="K6" s="161">
        <v>329</v>
      </c>
      <c r="L6" s="161">
        <v>866</v>
      </c>
      <c r="M6" s="161">
        <v>565</v>
      </c>
      <c r="N6" s="161">
        <v>28</v>
      </c>
      <c r="O6" s="161">
        <v>0</v>
      </c>
      <c r="P6" s="164">
        <v>3</v>
      </c>
    </row>
    <row r="7" spans="1:18" ht="20.100000000000001" customHeight="1" thickBot="1">
      <c r="A7" s="313">
        <v>3</v>
      </c>
      <c r="B7" s="40" t="s">
        <v>669</v>
      </c>
      <c r="C7" s="50">
        <v>2</v>
      </c>
      <c r="D7" s="50">
        <v>9</v>
      </c>
      <c r="E7" s="50">
        <v>0</v>
      </c>
      <c r="F7" s="50">
        <v>0</v>
      </c>
      <c r="G7" s="50">
        <v>6</v>
      </c>
      <c r="H7" s="50">
        <v>12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186">
        <v>0</v>
      </c>
    </row>
    <row r="8" spans="1:18" ht="20.100000000000001" customHeight="1">
      <c r="A8" s="312">
        <v>4</v>
      </c>
      <c r="B8" s="40" t="s">
        <v>668</v>
      </c>
      <c r="C8" s="50">
        <v>19</v>
      </c>
      <c r="D8" s="50">
        <v>4</v>
      </c>
      <c r="E8" s="50">
        <v>0</v>
      </c>
      <c r="F8" s="50">
        <v>0</v>
      </c>
      <c r="G8" s="50">
        <v>7</v>
      </c>
      <c r="H8" s="50">
        <v>1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50">
        <v>0</v>
      </c>
      <c r="O8" s="50">
        <v>0</v>
      </c>
      <c r="P8" s="186">
        <v>0</v>
      </c>
    </row>
    <row r="9" spans="1:18" ht="20.100000000000001" customHeight="1" thickBot="1">
      <c r="A9" s="313">
        <v>5</v>
      </c>
      <c r="B9" s="40" t="s">
        <v>667</v>
      </c>
      <c r="C9" s="50">
        <v>7</v>
      </c>
      <c r="D9" s="50">
        <v>3</v>
      </c>
      <c r="E9" s="50">
        <v>0</v>
      </c>
      <c r="F9" s="50">
        <v>0</v>
      </c>
      <c r="G9" s="50">
        <v>1</v>
      </c>
      <c r="H9" s="50">
        <v>19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50">
        <v>0</v>
      </c>
      <c r="O9" s="50">
        <v>0</v>
      </c>
      <c r="P9" s="186">
        <v>0</v>
      </c>
    </row>
    <row r="10" spans="1:18" ht="20.100000000000001" customHeight="1">
      <c r="A10" s="312">
        <v>6</v>
      </c>
      <c r="B10" s="40" t="s">
        <v>666</v>
      </c>
      <c r="C10" s="307">
        <v>6</v>
      </c>
      <c r="D10" s="307">
        <v>2</v>
      </c>
      <c r="E10" s="307">
        <v>0</v>
      </c>
      <c r="F10" s="307">
        <v>0</v>
      </c>
      <c r="G10" s="307">
        <v>1</v>
      </c>
      <c r="H10" s="307">
        <v>11</v>
      </c>
      <c r="I10" s="334">
        <v>0</v>
      </c>
      <c r="J10" s="334">
        <v>0</v>
      </c>
      <c r="K10" s="334">
        <v>0</v>
      </c>
      <c r="L10" s="334">
        <v>0</v>
      </c>
      <c r="M10" s="334">
        <v>0</v>
      </c>
      <c r="N10" s="307">
        <v>0</v>
      </c>
      <c r="O10" s="307">
        <v>0</v>
      </c>
      <c r="P10" s="333">
        <v>0</v>
      </c>
    </row>
    <row r="11" spans="1:18" ht="20.100000000000001" customHeight="1" thickBot="1">
      <c r="A11" s="313">
        <v>7</v>
      </c>
      <c r="B11" s="40" t="s">
        <v>665</v>
      </c>
      <c r="C11" s="50">
        <v>9</v>
      </c>
      <c r="D11" s="50">
        <v>16</v>
      </c>
      <c r="E11" s="50">
        <v>0</v>
      </c>
      <c r="F11" s="50">
        <v>0</v>
      </c>
      <c r="G11" s="50">
        <v>2</v>
      </c>
      <c r="H11" s="50">
        <v>13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186">
        <v>0</v>
      </c>
    </row>
    <row r="12" spans="1:18" ht="20.100000000000001" customHeight="1">
      <c r="A12" s="312">
        <v>8</v>
      </c>
      <c r="B12" s="40" t="s">
        <v>664</v>
      </c>
      <c r="C12" s="161">
        <v>18</v>
      </c>
      <c r="D12" s="161">
        <v>9</v>
      </c>
      <c r="E12" s="161">
        <v>0</v>
      </c>
      <c r="F12" s="161">
        <v>0</v>
      </c>
      <c r="G12" s="161">
        <v>9</v>
      </c>
      <c r="H12" s="161">
        <v>17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50">
        <v>0</v>
      </c>
      <c r="O12" s="50">
        <v>0</v>
      </c>
      <c r="P12" s="186">
        <v>0</v>
      </c>
    </row>
    <row r="13" spans="1:18" ht="20.100000000000001" customHeight="1" thickBot="1">
      <c r="A13" s="313">
        <v>9</v>
      </c>
      <c r="B13" s="40" t="s">
        <v>663</v>
      </c>
      <c r="C13" s="50">
        <v>5</v>
      </c>
      <c r="D13" s="50">
        <v>4</v>
      </c>
      <c r="E13" s="50">
        <v>0</v>
      </c>
      <c r="F13" s="50">
        <v>0</v>
      </c>
      <c r="G13" s="50">
        <v>0</v>
      </c>
      <c r="H13" s="50">
        <v>7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50">
        <v>0</v>
      </c>
      <c r="O13" s="50">
        <v>0</v>
      </c>
      <c r="P13" s="186">
        <v>0</v>
      </c>
      <c r="R13" s="1" t="s">
        <v>662</v>
      </c>
    </row>
    <row r="14" spans="1:18" ht="20.100000000000001" customHeight="1">
      <c r="A14" s="312">
        <v>10</v>
      </c>
      <c r="B14" s="40" t="s">
        <v>661</v>
      </c>
      <c r="C14" s="50">
        <v>4</v>
      </c>
      <c r="D14" s="50">
        <v>9</v>
      </c>
      <c r="E14" s="50">
        <v>0</v>
      </c>
      <c r="F14" s="50">
        <v>0</v>
      </c>
      <c r="G14" s="50">
        <v>4</v>
      </c>
      <c r="H14" s="50">
        <v>11</v>
      </c>
      <c r="I14" s="50">
        <v>0</v>
      </c>
      <c r="J14" s="50">
        <v>0</v>
      </c>
      <c r="K14" s="48">
        <v>0</v>
      </c>
      <c r="L14" s="50">
        <v>0</v>
      </c>
      <c r="M14" s="50">
        <v>0</v>
      </c>
      <c r="N14" s="50">
        <v>0</v>
      </c>
      <c r="O14" s="50">
        <v>0</v>
      </c>
      <c r="P14" s="186">
        <v>0</v>
      </c>
    </row>
    <row r="15" spans="1:18" ht="20.100000000000001" customHeight="1" thickBot="1">
      <c r="A15" s="313">
        <v>11</v>
      </c>
      <c r="B15" s="40" t="s">
        <v>660</v>
      </c>
      <c r="C15" s="50">
        <v>6</v>
      </c>
      <c r="D15" s="50">
        <v>6</v>
      </c>
      <c r="E15" s="50">
        <v>0</v>
      </c>
      <c r="F15" s="50">
        <v>0</v>
      </c>
      <c r="G15" s="50">
        <v>3</v>
      </c>
      <c r="H15" s="50">
        <v>4</v>
      </c>
      <c r="I15" s="50">
        <v>0</v>
      </c>
      <c r="J15" s="50">
        <v>0</v>
      </c>
      <c r="K15" s="48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</row>
    <row r="16" spans="1:18">
      <c r="A16" s="312">
        <v>12</v>
      </c>
      <c r="B16" s="40" t="s">
        <v>659</v>
      </c>
      <c r="C16" s="50">
        <v>5</v>
      </c>
      <c r="D16" s="50">
        <v>2</v>
      </c>
      <c r="E16" s="50">
        <v>0</v>
      </c>
      <c r="F16" s="50">
        <v>0</v>
      </c>
      <c r="G16" s="50">
        <v>3</v>
      </c>
      <c r="H16" s="50">
        <v>8</v>
      </c>
      <c r="I16" s="48">
        <v>0</v>
      </c>
      <c r="J16" s="48">
        <v>0</v>
      </c>
      <c r="K16" s="332">
        <v>0</v>
      </c>
      <c r="L16" s="48">
        <v>0</v>
      </c>
      <c r="M16" s="48">
        <v>0</v>
      </c>
      <c r="N16" s="50">
        <v>0</v>
      </c>
      <c r="O16" s="50">
        <v>0</v>
      </c>
      <c r="P16" s="186">
        <v>0</v>
      </c>
    </row>
    <row r="17" spans="1:16" ht="14.25" thickBot="1">
      <c r="A17" s="313">
        <v>13</v>
      </c>
      <c r="B17" s="40" t="s">
        <v>658</v>
      </c>
      <c r="C17" s="50">
        <v>8</v>
      </c>
      <c r="D17" s="50">
        <v>7</v>
      </c>
      <c r="E17" s="50">
        <v>0</v>
      </c>
      <c r="F17" s="50">
        <v>0</v>
      </c>
      <c r="G17" s="50">
        <v>5</v>
      </c>
      <c r="H17" s="50">
        <v>7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186">
        <v>0</v>
      </c>
    </row>
    <row r="18" spans="1:16">
      <c r="A18" s="312">
        <v>14</v>
      </c>
      <c r="B18" s="40" t="s">
        <v>657</v>
      </c>
      <c r="C18" s="50">
        <v>3</v>
      </c>
      <c r="D18" s="50">
        <v>4</v>
      </c>
      <c r="E18" s="50">
        <v>0</v>
      </c>
      <c r="F18" s="50">
        <v>0</v>
      </c>
      <c r="G18" s="50">
        <v>5</v>
      </c>
      <c r="H18" s="50">
        <v>8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186">
        <v>0</v>
      </c>
    </row>
    <row r="19" spans="1:16" ht="14.25" thickBot="1">
      <c r="A19" s="313">
        <v>15</v>
      </c>
      <c r="B19" s="40" t="s">
        <v>656</v>
      </c>
      <c r="C19" s="50">
        <v>5</v>
      </c>
      <c r="D19" s="50">
        <v>9</v>
      </c>
      <c r="E19" s="50">
        <v>0</v>
      </c>
      <c r="F19" s="50">
        <v>0</v>
      </c>
      <c r="G19" s="50">
        <v>7</v>
      </c>
      <c r="H19" s="50">
        <v>14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50">
        <v>0</v>
      </c>
      <c r="O19" s="50">
        <v>0</v>
      </c>
      <c r="P19" s="186">
        <v>0</v>
      </c>
    </row>
    <row r="20" spans="1:16">
      <c r="A20" s="312">
        <v>16</v>
      </c>
      <c r="B20" s="331" t="s">
        <v>655</v>
      </c>
      <c r="C20" s="50">
        <v>3</v>
      </c>
      <c r="D20" s="50">
        <v>3</v>
      </c>
      <c r="E20" s="50">
        <v>0</v>
      </c>
      <c r="F20" s="50">
        <v>0</v>
      </c>
      <c r="G20" s="50">
        <v>5</v>
      </c>
      <c r="H20" s="50">
        <v>9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186">
        <v>0</v>
      </c>
    </row>
    <row r="21" spans="1:16" ht="14.25" thickBot="1">
      <c r="A21" s="313">
        <v>17</v>
      </c>
      <c r="B21" s="330" t="s">
        <v>654</v>
      </c>
      <c r="C21" s="50">
        <v>7</v>
      </c>
      <c r="D21" s="50">
        <v>4</v>
      </c>
      <c r="E21" s="50">
        <v>0</v>
      </c>
      <c r="F21" s="50">
        <v>0</v>
      </c>
      <c r="G21" s="50">
        <v>6</v>
      </c>
      <c r="H21" s="50">
        <v>13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</row>
    <row r="22" spans="1:16" s="310" customFormat="1" ht="24" customHeight="1">
      <c r="A22" s="129">
        <v>18</v>
      </c>
      <c r="B22" s="329" t="s">
        <v>653</v>
      </c>
      <c r="C22" s="50"/>
      <c r="D22" s="50"/>
      <c r="E22" s="50"/>
      <c r="F22" s="50"/>
      <c r="G22" s="48"/>
      <c r="H22" s="50"/>
      <c r="I22" s="50"/>
      <c r="J22" s="50"/>
      <c r="K22" s="50"/>
      <c r="L22" s="50"/>
      <c r="M22" s="50"/>
      <c r="N22" s="50"/>
      <c r="O22" s="50"/>
      <c r="P22" s="50"/>
    </row>
    <row r="23" spans="1:16" ht="20.25" customHeight="1" thickBot="1">
      <c r="A23" s="313">
        <v>19</v>
      </c>
      <c r="B23" s="28" t="s">
        <v>652</v>
      </c>
      <c r="C23" s="50">
        <v>355</v>
      </c>
      <c r="D23" s="50">
        <v>165</v>
      </c>
      <c r="E23" s="50">
        <v>941</v>
      </c>
      <c r="F23" s="50">
        <v>473</v>
      </c>
      <c r="G23" s="50">
        <v>27</v>
      </c>
      <c r="H23" s="50">
        <v>461</v>
      </c>
      <c r="I23" s="50">
        <v>1906</v>
      </c>
      <c r="J23" s="50">
        <v>901</v>
      </c>
      <c r="K23" s="50">
        <v>2067</v>
      </c>
      <c r="L23" s="328">
        <v>1874</v>
      </c>
      <c r="M23" s="50">
        <v>1248</v>
      </c>
      <c r="N23" s="50">
        <v>711</v>
      </c>
      <c r="O23" s="50">
        <v>21</v>
      </c>
      <c r="P23" s="50">
        <v>3</v>
      </c>
    </row>
    <row r="24" spans="1:16" ht="20.25" customHeight="1">
      <c r="A24" s="312">
        <v>20</v>
      </c>
      <c r="B24" s="28" t="s">
        <v>651</v>
      </c>
      <c r="C24" s="50">
        <v>220</v>
      </c>
      <c r="D24" s="50">
        <v>100</v>
      </c>
      <c r="E24" s="50">
        <v>630</v>
      </c>
      <c r="F24" s="50">
        <v>100</v>
      </c>
      <c r="G24" s="50">
        <v>3</v>
      </c>
      <c r="H24" s="50">
        <v>198</v>
      </c>
      <c r="I24" s="50">
        <v>1744</v>
      </c>
      <c r="J24" s="50">
        <v>890</v>
      </c>
      <c r="K24" s="50">
        <v>2067</v>
      </c>
      <c r="L24" s="50">
        <v>1744</v>
      </c>
      <c r="M24" s="50">
        <v>1129</v>
      </c>
      <c r="N24" s="50">
        <v>700</v>
      </c>
      <c r="O24" s="50">
        <v>6</v>
      </c>
      <c r="P24" s="50">
        <v>3</v>
      </c>
    </row>
    <row r="25" spans="1:16" ht="20.25" customHeight="1" thickBot="1">
      <c r="A25" s="313">
        <v>21</v>
      </c>
      <c r="B25" s="28" t="s">
        <v>650</v>
      </c>
      <c r="C25" s="50">
        <v>8</v>
      </c>
      <c r="D25" s="50">
        <v>2</v>
      </c>
      <c r="E25" s="50">
        <v>5</v>
      </c>
      <c r="F25" s="50">
        <v>15</v>
      </c>
      <c r="G25" s="50">
        <v>0</v>
      </c>
      <c r="H25" s="50">
        <v>13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</row>
    <row r="26" spans="1:16" ht="20.25" customHeight="1">
      <c r="A26" s="312">
        <v>22</v>
      </c>
      <c r="B26" s="28" t="s">
        <v>649</v>
      </c>
      <c r="C26" s="106">
        <v>12</v>
      </c>
      <c r="D26" s="106">
        <v>15</v>
      </c>
      <c r="E26" s="106">
        <v>35</v>
      </c>
      <c r="F26" s="106">
        <v>28</v>
      </c>
      <c r="G26" s="106">
        <v>0</v>
      </c>
      <c r="H26" s="106">
        <v>30</v>
      </c>
      <c r="I26" s="106">
        <v>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0</v>
      </c>
    </row>
    <row r="27" spans="1:16" ht="20.25" customHeight="1" thickBot="1">
      <c r="A27" s="313">
        <v>23</v>
      </c>
      <c r="B27" s="28" t="s">
        <v>648</v>
      </c>
      <c r="C27" s="50">
        <v>31</v>
      </c>
      <c r="D27" s="50">
        <v>2</v>
      </c>
      <c r="E27" s="50">
        <v>2</v>
      </c>
      <c r="F27" s="50">
        <v>21</v>
      </c>
      <c r="G27" s="50">
        <v>2</v>
      </c>
      <c r="H27" s="50">
        <v>10</v>
      </c>
      <c r="I27" s="50">
        <v>91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</row>
    <row r="28" spans="1:16" ht="20.25" customHeight="1">
      <c r="A28" s="312">
        <v>24</v>
      </c>
      <c r="B28" s="28" t="s">
        <v>647</v>
      </c>
      <c r="C28" s="50">
        <v>10</v>
      </c>
      <c r="D28" s="50">
        <v>10</v>
      </c>
      <c r="E28" s="50">
        <v>0</v>
      </c>
      <c r="F28" s="50">
        <v>7</v>
      </c>
      <c r="G28" s="50">
        <v>8</v>
      </c>
      <c r="H28" s="50">
        <v>31</v>
      </c>
      <c r="I28" s="50">
        <v>2</v>
      </c>
      <c r="J28" s="50">
        <v>2</v>
      </c>
      <c r="K28" s="50">
        <v>0</v>
      </c>
      <c r="L28" s="106">
        <v>50</v>
      </c>
      <c r="M28" s="106">
        <v>52</v>
      </c>
      <c r="N28" s="50">
        <v>5</v>
      </c>
      <c r="O28" s="50">
        <v>5</v>
      </c>
      <c r="P28" s="50">
        <v>0</v>
      </c>
    </row>
    <row r="29" spans="1:16" ht="20.25" customHeight="1" thickBot="1">
      <c r="A29" s="313">
        <v>25</v>
      </c>
      <c r="B29" s="28" t="s">
        <v>646</v>
      </c>
      <c r="C29" s="106">
        <v>12</v>
      </c>
      <c r="D29" s="106">
        <v>2</v>
      </c>
      <c r="E29" s="106">
        <v>190</v>
      </c>
      <c r="F29" s="106">
        <v>220</v>
      </c>
      <c r="G29" s="106">
        <v>2</v>
      </c>
      <c r="H29" s="106">
        <v>57</v>
      </c>
      <c r="I29" s="106">
        <v>9</v>
      </c>
      <c r="J29" s="106">
        <v>0</v>
      </c>
      <c r="K29" s="106">
        <v>0</v>
      </c>
      <c r="L29" s="106">
        <v>0</v>
      </c>
      <c r="M29" s="106">
        <v>12</v>
      </c>
      <c r="N29" s="50">
        <v>0</v>
      </c>
      <c r="O29" s="50">
        <v>0</v>
      </c>
      <c r="P29" s="50">
        <v>0</v>
      </c>
    </row>
    <row r="30" spans="1:16" ht="20.25" customHeight="1">
      <c r="A30" s="312">
        <v>26</v>
      </c>
      <c r="B30" s="28" t="s">
        <v>645</v>
      </c>
      <c r="C30" s="50">
        <v>46</v>
      </c>
      <c r="D30" s="50">
        <v>13</v>
      </c>
      <c r="E30" s="50">
        <v>7</v>
      </c>
      <c r="F30" s="50">
        <v>16</v>
      </c>
      <c r="G30" s="50">
        <v>3</v>
      </c>
      <c r="H30" s="50">
        <v>55</v>
      </c>
      <c r="I30" s="50">
        <v>32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</row>
    <row r="31" spans="1:16" ht="20.25" customHeight="1" thickBot="1">
      <c r="A31" s="313">
        <v>27</v>
      </c>
      <c r="B31" s="28" t="s">
        <v>644</v>
      </c>
      <c r="C31" s="50">
        <v>2</v>
      </c>
      <c r="D31" s="50">
        <v>3</v>
      </c>
      <c r="E31" s="50">
        <v>8</v>
      </c>
      <c r="F31" s="50">
        <v>11</v>
      </c>
      <c r="G31" s="50">
        <v>3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</row>
    <row r="32" spans="1:16" ht="20.25" customHeight="1">
      <c r="A32" s="312">
        <v>28</v>
      </c>
      <c r="B32" s="28" t="s">
        <v>643</v>
      </c>
      <c r="C32" s="50">
        <v>9</v>
      </c>
      <c r="D32" s="50">
        <v>8</v>
      </c>
      <c r="E32" s="50">
        <v>7</v>
      </c>
      <c r="F32" s="50">
        <v>17</v>
      </c>
      <c r="G32" s="48">
        <v>5</v>
      </c>
      <c r="H32" s="50">
        <v>6</v>
      </c>
      <c r="I32" s="50">
        <v>0</v>
      </c>
      <c r="J32" s="50">
        <v>0</v>
      </c>
      <c r="K32" s="50">
        <v>0</v>
      </c>
      <c r="L32" s="50">
        <v>29</v>
      </c>
      <c r="M32" s="50">
        <v>28</v>
      </c>
      <c r="N32" s="50">
        <v>6</v>
      </c>
      <c r="O32" s="50">
        <v>8</v>
      </c>
      <c r="P32" s="50">
        <v>0</v>
      </c>
    </row>
    <row r="33" spans="1:16" ht="20.25" customHeight="1" thickBot="1">
      <c r="A33" s="313">
        <v>29</v>
      </c>
      <c r="B33" s="28" t="s">
        <v>642</v>
      </c>
      <c r="C33" s="50">
        <v>3</v>
      </c>
      <c r="D33" s="50">
        <v>3</v>
      </c>
      <c r="E33" s="50">
        <v>31</v>
      </c>
      <c r="F33" s="50">
        <v>6</v>
      </c>
      <c r="G33" s="50">
        <v>1</v>
      </c>
      <c r="H33" s="50">
        <v>37</v>
      </c>
      <c r="I33" s="50">
        <v>19</v>
      </c>
      <c r="J33" s="50">
        <v>0</v>
      </c>
      <c r="K33" s="50">
        <v>0</v>
      </c>
      <c r="L33" s="50">
        <v>23</v>
      </c>
      <c r="M33" s="50">
        <v>21</v>
      </c>
      <c r="N33" s="50">
        <v>0</v>
      </c>
      <c r="O33" s="50">
        <v>0</v>
      </c>
      <c r="P33" s="50">
        <v>0</v>
      </c>
    </row>
    <row r="34" spans="1:16">
      <c r="A34" s="312">
        <v>30</v>
      </c>
      <c r="B34" s="28" t="s">
        <v>641</v>
      </c>
      <c r="C34" s="50">
        <v>2</v>
      </c>
      <c r="D34" s="50">
        <v>7</v>
      </c>
      <c r="E34" s="50">
        <v>26</v>
      </c>
      <c r="F34" s="50">
        <v>32</v>
      </c>
      <c r="G34" s="50">
        <v>0</v>
      </c>
      <c r="H34" s="50">
        <v>24</v>
      </c>
      <c r="I34" s="50">
        <v>9</v>
      </c>
      <c r="J34" s="50">
        <v>9</v>
      </c>
      <c r="K34" s="50">
        <v>0</v>
      </c>
      <c r="L34" s="50">
        <v>28</v>
      </c>
      <c r="M34" s="50">
        <v>6</v>
      </c>
      <c r="N34" s="50">
        <v>0</v>
      </c>
      <c r="O34" s="50">
        <v>2</v>
      </c>
      <c r="P34" s="50">
        <v>0</v>
      </c>
    </row>
    <row r="35" spans="1:16" s="314" customFormat="1" ht="25.5">
      <c r="A35" s="298"/>
      <c r="B35" s="327" t="s">
        <v>640</v>
      </c>
      <c r="C35" s="325">
        <v>485</v>
      </c>
      <c r="D35" s="325">
        <v>348</v>
      </c>
      <c r="E35" s="325">
        <v>1495</v>
      </c>
      <c r="F35" s="325">
        <v>890</v>
      </c>
      <c r="G35" s="326" t="s">
        <v>639</v>
      </c>
      <c r="H35" s="325">
        <v>870</v>
      </c>
      <c r="I35" s="325">
        <v>121</v>
      </c>
      <c r="J35" s="325">
        <v>526</v>
      </c>
      <c r="K35" s="325">
        <v>65</v>
      </c>
      <c r="L35" s="325">
        <v>835</v>
      </c>
      <c r="M35" s="325">
        <v>455</v>
      </c>
      <c r="N35" s="325">
        <v>5</v>
      </c>
      <c r="O35" s="325">
        <v>0</v>
      </c>
      <c r="P35" s="325">
        <v>0</v>
      </c>
    </row>
    <row r="36" spans="1:16" ht="15.75" customHeight="1">
      <c r="A36" s="50">
        <v>31</v>
      </c>
      <c r="B36" s="43" t="s">
        <v>120</v>
      </c>
      <c r="C36" s="322"/>
      <c r="D36" s="17"/>
      <c r="E36" s="17">
        <v>1</v>
      </c>
      <c r="F36" s="17">
        <v>1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5.75" customHeight="1">
      <c r="A37" s="324">
        <v>32</v>
      </c>
      <c r="B37" s="43" t="s">
        <v>638</v>
      </c>
      <c r="C37" s="322"/>
      <c r="D37" s="17"/>
      <c r="E37" s="17"/>
      <c r="F37" s="17">
        <v>1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5.75" customHeight="1" thickBot="1">
      <c r="A38" s="313">
        <v>33</v>
      </c>
      <c r="B38" s="43" t="s">
        <v>637</v>
      </c>
      <c r="C38" s="322"/>
      <c r="D38" s="17"/>
      <c r="E38" s="17">
        <v>1</v>
      </c>
      <c r="F38" s="17">
        <v>1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5.75" customHeight="1">
      <c r="A39" s="312">
        <v>34</v>
      </c>
      <c r="B39" s="43" t="s">
        <v>636</v>
      </c>
      <c r="C39" s="322"/>
      <c r="D39" s="17"/>
      <c r="E39" s="17">
        <v>1</v>
      </c>
      <c r="F39" s="17">
        <v>1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5.75" customHeight="1" thickBot="1">
      <c r="A40" s="313">
        <v>35</v>
      </c>
      <c r="B40" s="43" t="s">
        <v>635</v>
      </c>
      <c r="C40" s="322"/>
      <c r="D40" s="17"/>
      <c r="E40" s="17"/>
      <c r="F40" s="17">
        <v>1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5.75" customHeight="1">
      <c r="A41" s="312">
        <v>36</v>
      </c>
      <c r="B41" s="43" t="s">
        <v>634</v>
      </c>
      <c r="C41" s="322"/>
      <c r="D41" s="17"/>
      <c r="E41" s="17">
        <v>1</v>
      </c>
      <c r="F41" s="17">
        <v>1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5.75" customHeight="1" thickBot="1">
      <c r="A42" s="313">
        <v>37</v>
      </c>
      <c r="B42" s="43" t="s">
        <v>633</v>
      </c>
      <c r="C42" s="322"/>
      <c r="D42" s="17"/>
      <c r="E42" s="17">
        <v>1</v>
      </c>
      <c r="F42" s="17">
        <v>1</v>
      </c>
      <c r="G42" s="17"/>
      <c r="H42" s="17">
        <v>1</v>
      </c>
      <c r="I42" s="17"/>
      <c r="J42" s="17"/>
      <c r="K42" s="17"/>
      <c r="L42" s="17"/>
      <c r="M42" s="17"/>
      <c r="N42" s="17"/>
      <c r="O42" s="17"/>
      <c r="P42" s="17"/>
    </row>
    <row r="43" spans="1:16" ht="15.75" customHeight="1">
      <c r="A43" s="312">
        <v>38</v>
      </c>
      <c r="B43" s="43" t="s">
        <v>632</v>
      </c>
      <c r="C43" s="322"/>
      <c r="D43" s="17"/>
      <c r="E43" s="17">
        <v>1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5.75" customHeight="1" thickBot="1">
      <c r="A44" s="313">
        <v>39</v>
      </c>
      <c r="B44" s="43" t="s">
        <v>631</v>
      </c>
      <c r="C44" s="322"/>
      <c r="D44" s="17"/>
      <c r="E44" s="17"/>
      <c r="F44" s="17">
        <v>1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5.75" customHeight="1">
      <c r="A45" s="312">
        <v>40</v>
      </c>
      <c r="B45" s="43" t="s">
        <v>630</v>
      </c>
      <c r="C45" s="322"/>
      <c r="D45" s="17"/>
      <c r="E45" s="17">
        <v>1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5.75" customHeight="1" thickBot="1">
      <c r="A46" s="313">
        <v>41</v>
      </c>
      <c r="B46" s="43" t="s">
        <v>629</v>
      </c>
      <c r="C46" s="322"/>
      <c r="D46" s="17"/>
      <c r="E46" s="17">
        <v>1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5.75" customHeight="1">
      <c r="A47" s="312">
        <v>42</v>
      </c>
      <c r="B47" s="43" t="s">
        <v>628</v>
      </c>
      <c r="C47" s="322"/>
      <c r="D47" s="17"/>
      <c r="E47" s="17"/>
      <c r="F47" s="17">
        <v>1</v>
      </c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5.75" customHeight="1" thickBot="1">
      <c r="A48" s="313">
        <v>43</v>
      </c>
      <c r="B48" s="43" t="s">
        <v>627</v>
      </c>
      <c r="C48" s="322"/>
      <c r="D48" s="17"/>
      <c r="E48" s="17">
        <v>1</v>
      </c>
      <c r="F48" s="17">
        <v>1</v>
      </c>
      <c r="G48" s="17"/>
      <c r="H48" s="17">
        <v>1</v>
      </c>
      <c r="I48" s="17"/>
      <c r="J48" s="17"/>
      <c r="K48" s="17"/>
      <c r="L48" s="17"/>
      <c r="M48" s="17"/>
      <c r="N48" s="17"/>
      <c r="O48" s="17"/>
      <c r="P48" s="17"/>
    </row>
    <row r="49" spans="1:16" ht="15.75" customHeight="1">
      <c r="A49" s="312">
        <v>44</v>
      </c>
      <c r="B49" s="43" t="s">
        <v>626</v>
      </c>
      <c r="C49" s="322"/>
      <c r="D49" s="17"/>
      <c r="E49" s="17"/>
      <c r="F49" s="17">
        <v>1</v>
      </c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5.75" customHeight="1" thickBot="1">
      <c r="A50" s="313">
        <v>45</v>
      </c>
      <c r="B50" s="43" t="s">
        <v>625</v>
      </c>
      <c r="C50" s="322"/>
      <c r="D50" s="17"/>
      <c r="E50" s="17"/>
      <c r="F50" s="17">
        <v>1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5.75" customHeight="1">
      <c r="A51" s="312">
        <v>46</v>
      </c>
      <c r="B51" s="43" t="s">
        <v>624</v>
      </c>
      <c r="C51" s="322"/>
      <c r="D51" s="17"/>
      <c r="E51" s="17">
        <v>1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5.75" customHeight="1" thickBot="1">
      <c r="A52" s="313">
        <v>47</v>
      </c>
      <c r="B52" s="43" t="s">
        <v>623</v>
      </c>
      <c r="C52" s="322"/>
      <c r="D52" s="17"/>
      <c r="E52" s="17"/>
      <c r="F52" s="17">
        <v>1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5.75" customHeight="1">
      <c r="A53" s="312">
        <v>48</v>
      </c>
      <c r="B53" s="43" t="s">
        <v>622</v>
      </c>
      <c r="C53" s="322"/>
      <c r="D53" s="17"/>
      <c r="E53" s="17"/>
      <c r="F53" s="17">
        <v>1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5.75" customHeight="1" thickBot="1">
      <c r="A54" s="313">
        <v>49</v>
      </c>
      <c r="B54" s="43" t="s">
        <v>621</v>
      </c>
      <c r="C54" s="322"/>
      <c r="D54" s="17"/>
      <c r="E54" s="17">
        <v>1</v>
      </c>
      <c r="F54" s="17"/>
      <c r="G54" s="17"/>
      <c r="H54" s="17">
        <v>1</v>
      </c>
      <c r="I54" s="17"/>
      <c r="J54" s="17"/>
      <c r="K54" s="17"/>
      <c r="L54" s="17"/>
      <c r="M54" s="17"/>
      <c r="N54" s="17"/>
      <c r="O54" s="17"/>
      <c r="P54" s="17"/>
    </row>
    <row r="55" spans="1:16" ht="15.75" customHeight="1">
      <c r="A55" s="312">
        <v>50</v>
      </c>
      <c r="B55" s="43" t="s">
        <v>620</v>
      </c>
      <c r="C55" s="322"/>
      <c r="D55" s="17"/>
      <c r="E55" s="17"/>
      <c r="F55" s="17">
        <v>1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5.75" customHeight="1" thickBot="1">
      <c r="A56" s="313">
        <v>51</v>
      </c>
      <c r="B56" s="36" t="s">
        <v>619</v>
      </c>
      <c r="C56" s="322"/>
      <c r="D56" s="17">
        <v>1</v>
      </c>
      <c r="E56" s="17">
        <v>0</v>
      </c>
      <c r="F56" s="17">
        <v>1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</row>
    <row r="57" spans="1:16" ht="15.75" customHeight="1">
      <c r="A57" s="312">
        <v>52</v>
      </c>
      <c r="B57" s="36" t="s">
        <v>618</v>
      </c>
      <c r="C57" s="322"/>
      <c r="D57" s="17">
        <v>1</v>
      </c>
      <c r="E57" s="17">
        <v>0</v>
      </c>
      <c r="F57" s="17">
        <v>1</v>
      </c>
      <c r="G57" s="323" t="s">
        <v>617</v>
      </c>
      <c r="H57" s="17"/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</row>
    <row r="58" spans="1:16" ht="15.75" customHeight="1" thickBot="1">
      <c r="A58" s="313">
        <v>53</v>
      </c>
      <c r="B58" s="36" t="s">
        <v>616</v>
      </c>
      <c r="C58" s="322"/>
      <c r="D58" s="17">
        <v>1</v>
      </c>
      <c r="E58" s="17">
        <v>0</v>
      </c>
      <c r="F58" s="17">
        <v>1</v>
      </c>
      <c r="G58" s="17">
        <v>0</v>
      </c>
      <c r="H58" s="17">
        <v>1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</row>
    <row r="59" spans="1:16" ht="15.75" customHeight="1">
      <c r="A59" s="312">
        <v>54</v>
      </c>
      <c r="B59" s="43" t="s">
        <v>443</v>
      </c>
      <c r="C59" s="322"/>
      <c r="D59" s="17"/>
      <c r="E59" s="17"/>
      <c r="F59" s="17">
        <v>1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5.75" customHeight="1" thickBot="1">
      <c r="A60" s="313">
        <v>55</v>
      </c>
      <c r="B60" s="43" t="s">
        <v>615</v>
      </c>
      <c r="C60" s="322"/>
      <c r="D60" s="17"/>
      <c r="E60" s="17"/>
      <c r="F60" s="17">
        <v>1</v>
      </c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5.75" customHeight="1">
      <c r="A61" s="312">
        <v>56</v>
      </c>
      <c r="B61" s="43" t="s">
        <v>614</v>
      </c>
      <c r="C61" s="322"/>
      <c r="D61" s="17"/>
      <c r="E61" s="17">
        <v>1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5.75" customHeight="1" thickBot="1">
      <c r="A62" s="313">
        <v>57</v>
      </c>
      <c r="B62" s="43" t="s">
        <v>613</v>
      </c>
      <c r="C62" s="322"/>
      <c r="D62" s="17"/>
      <c r="E62" s="17">
        <v>1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5.75" customHeight="1">
      <c r="A63" s="312">
        <v>58</v>
      </c>
      <c r="B63" s="43" t="s">
        <v>612</v>
      </c>
      <c r="C63" s="322"/>
      <c r="D63" s="17"/>
      <c r="E63" s="17"/>
      <c r="F63" s="17">
        <v>1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5.75" customHeight="1" thickBot="1">
      <c r="A64" s="313">
        <v>59</v>
      </c>
      <c r="B64" s="43" t="s">
        <v>611</v>
      </c>
      <c r="C64" s="322"/>
      <c r="D64" s="17"/>
      <c r="E64" s="17"/>
      <c r="F64" s="17">
        <v>1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5.75" customHeight="1">
      <c r="A65" s="312">
        <v>60</v>
      </c>
      <c r="B65" s="43" t="s">
        <v>610</v>
      </c>
      <c r="C65" s="322"/>
      <c r="D65" s="17"/>
      <c r="E65" s="17">
        <v>1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5.75" customHeight="1" thickBot="1">
      <c r="A66" s="313">
        <v>61</v>
      </c>
      <c r="B66" s="43" t="s">
        <v>609</v>
      </c>
      <c r="C66" s="322"/>
      <c r="D66" s="17"/>
      <c r="E66" s="17">
        <v>1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5.75" customHeight="1">
      <c r="A67" s="312">
        <v>62</v>
      </c>
      <c r="B67" s="43" t="s">
        <v>608</v>
      </c>
      <c r="C67" s="322"/>
      <c r="D67" s="17"/>
      <c r="E67" s="17">
        <v>1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5.75" customHeight="1" thickBot="1">
      <c r="A68" s="313">
        <v>63</v>
      </c>
      <c r="B68" s="43" t="s">
        <v>607</v>
      </c>
      <c r="C68" s="322"/>
      <c r="D68" s="17"/>
      <c r="E68" s="17"/>
      <c r="F68" s="17">
        <v>1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5.75" customHeight="1">
      <c r="A69" s="312">
        <v>64</v>
      </c>
      <c r="B69" s="43" t="s">
        <v>606</v>
      </c>
      <c r="C69" s="322"/>
      <c r="D69" s="17"/>
      <c r="E69" s="17"/>
      <c r="F69" s="17">
        <v>1</v>
      </c>
      <c r="G69" s="17"/>
      <c r="H69" s="17"/>
      <c r="I69" s="35"/>
      <c r="J69" s="35"/>
      <c r="K69" s="35"/>
      <c r="L69" s="35"/>
      <c r="M69" s="35"/>
      <c r="N69" s="17"/>
      <c r="O69" s="17"/>
      <c r="P69" s="17"/>
    </row>
    <row r="70" spans="1:16" ht="16.5" customHeight="1" thickBot="1">
      <c r="A70" s="313">
        <v>65</v>
      </c>
      <c r="B70" s="321" t="s">
        <v>605</v>
      </c>
      <c r="C70" s="320">
        <v>1980</v>
      </c>
      <c r="D70" s="320">
        <v>1732</v>
      </c>
      <c r="E70" s="320">
        <v>1476</v>
      </c>
      <c r="F70" s="320">
        <v>831</v>
      </c>
      <c r="G70" s="320">
        <v>635</v>
      </c>
      <c r="H70" s="320">
        <v>1432</v>
      </c>
      <c r="I70" s="320">
        <v>419</v>
      </c>
      <c r="J70" s="320">
        <v>230</v>
      </c>
      <c r="K70" s="320" t="s">
        <v>603</v>
      </c>
      <c r="L70" s="320">
        <v>1628</v>
      </c>
      <c r="M70" s="320">
        <v>1199</v>
      </c>
      <c r="N70" s="320">
        <v>1475</v>
      </c>
      <c r="O70" s="320">
        <v>0</v>
      </c>
      <c r="P70" s="320">
        <v>3</v>
      </c>
    </row>
    <row r="71" spans="1:16" ht="16.5" customHeight="1">
      <c r="A71" s="312">
        <v>66</v>
      </c>
      <c r="B71" s="319" t="s">
        <v>604</v>
      </c>
      <c r="C71" s="317">
        <v>916</v>
      </c>
      <c r="D71" s="317">
        <v>771</v>
      </c>
      <c r="E71" s="106">
        <v>568</v>
      </c>
      <c r="F71" s="106">
        <v>184</v>
      </c>
      <c r="G71" s="174">
        <v>296</v>
      </c>
      <c r="H71" s="106">
        <v>547</v>
      </c>
      <c r="I71" s="106">
        <v>419</v>
      </c>
      <c r="J71" s="106">
        <v>230</v>
      </c>
      <c r="K71" s="106" t="s">
        <v>603</v>
      </c>
      <c r="L71" s="106">
        <v>1628</v>
      </c>
      <c r="M71" s="106">
        <v>1199</v>
      </c>
      <c r="N71" s="106">
        <v>1475</v>
      </c>
      <c r="O71" s="106">
        <v>0</v>
      </c>
      <c r="P71" s="106">
        <v>3</v>
      </c>
    </row>
    <row r="72" spans="1:16" ht="16.5" customHeight="1" thickBot="1">
      <c r="A72" s="313">
        <v>67</v>
      </c>
      <c r="B72" s="319" t="s">
        <v>602</v>
      </c>
      <c r="C72" s="317">
        <v>161</v>
      </c>
      <c r="D72" s="317">
        <v>121</v>
      </c>
      <c r="E72" s="317">
        <v>129</v>
      </c>
      <c r="F72" s="317">
        <v>66</v>
      </c>
      <c r="G72" s="318">
        <v>29</v>
      </c>
      <c r="H72" s="317">
        <v>152</v>
      </c>
      <c r="I72" s="317">
        <v>0</v>
      </c>
      <c r="J72" s="317">
        <v>0</v>
      </c>
      <c r="K72" s="317">
        <v>0</v>
      </c>
      <c r="L72" s="317">
        <v>7</v>
      </c>
      <c r="M72" s="317">
        <v>0</v>
      </c>
      <c r="N72" s="317">
        <v>0</v>
      </c>
      <c r="O72" s="317">
        <v>0</v>
      </c>
      <c r="P72" s="317">
        <v>0</v>
      </c>
    </row>
    <row r="73" spans="1:16" ht="16.5" customHeight="1">
      <c r="A73" s="312">
        <v>68</v>
      </c>
      <c r="B73" s="319" t="s">
        <v>601</v>
      </c>
      <c r="C73" s="317">
        <v>127</v>
      </c>
      <c r="D73" s="317">
        <v>140</v>
      </c>
      <c r="E73" s="317">
        <v>158</v>
      </c>
      <c r="F73" s="317">
        <v>56</v>
      </c>
      <c r="G73" s="318">
        <v>52</v>
      </c>
      <c r="H73" s="317">
        <v>168</v>
      </c>
      <c r="I73" s="317">
        <v>0</v>
      </c>
      <c r="J73" s="317">
        <v>0</v>
      </c>
      <c r="K73" s="317">
        <v>0</v>
      </c>
      <c r="L73" s="317">
        <v>6</v>
      </c>
      <c r="M73" s="317">
        <v>0</v>
      </c>
      <c r="N73" s="317">
        <v>0</v>
      </c>
      <c r="O73" s="317">
        <v>0</v>
      </c>
      <c r="P73" s="317">
        <v>0</v>
      </c>
    </row>
    <row r="74" spans="1:16" ht="16.5" customHeight="1" thickBot="1">
      <c r="A74" s="313">
        <v>69</v>
      </c>
      <c r="B74" s="319" t="s">
        <v>600</v>
      </c>
      <c r="C74" s="317">
        <v>38</v>
      </c>
      <c r="D74" s="317">
        <v>42</v>
      </c>
      <c r="E74" s="317">
        <v>37</v>
      </c>
      <c r="F74" s="317">
        <v>24</v>
      </c>
      <c r="G74" s="318">
        <v>11</v>
      </c>
      <c r="H74" s="317">
        <v>41</v>
      </c>
      <c r="I74" s="317">
        <v>0</v>
      </c>
      <c r="J74" s="317">
        <v>0</v>
      </c>
      <c r="K74" s="317">
        <v>0</v>
      </c>
      <c r="L74" s="317">
        <v>0</v>
      </c>
      <c r="M74" s="317">
        <v>0</v>
      </c>
      <c r="N74" s="317">
        <v>0</v>
      </c>
      <c r="O74" s="317">
        <v>0</v>
      </c>
      <c r="P74" s="317">
        <v>0</v>
      </c>
    </row>
    <row r="75" spans="1:16" ht="16.5" customHeight="1">
      <c r="A75" s="312">
        <v>70</v>
      </c>
      <c r="B75" s="319" t="s">
        <v>599</v>
      </c>
      <c r="C75" s="317">
        <v>56</v>
      </c>
      <c r="D75" s="317">
        <v>56</v>
      </c>
      <c r="E75" s="317">
        <v>57</v>
      </c>
      <c r="F75" s="317">
        <v>32</v>
      </c>
      <c r="G75" s="318">
        <v>18</v>
      </c>
      <c r="H75" s="317">
        <v>49</v>
      </c>
      <c r="I75" s="317">
        <v>0</v>
      </c>
      <c r="J75" s="317">
        <v>0</v>
      </c>
      <c r="K75" s="317">
        <v>0</v>
      </c>
      <c r="L75" s="317">
        <v>0</v>
      </c>
      <c r="M75" s="317">
        <v>0</v>
      </c>
      <c r="N75" s="317">
        <v>0</v>
      </c>
      <c r="O75" s="317">
        <v>0</v>
      </c>
      <c r="P75" s="317">
        <v>0</v>
      </c>
    </row>
    <row r="76" spans="1:16" ht="16.5" customHeight="1" thickBot="1">
      <c r="A76" s="313">
        <v>71</v>
      </c>
      <c r="B76" s="319" t="s">
        <v>598</v>
      </c>
      <c r="C76" s="317">
        <v>49</v>
      </c>
      <c r="D76" s="317">
        <v>37</v>
      </c>
      <c r="E76" s="317">
        <v>48</v>
      </c>
      <c r="F76" s="317">
        <v>45</v>
      </c>
      <c r="G76" s="318">
        <v>24</v>
      </c>
      <c r="H76" s="317">
        <v>23</v>
      </c>
      <c r="I76" s="317">
        <v>0</v>
      </c>
      <c r="J76" s="317">
        <v>0</v>
      </c>
      <c r="K76" s="317">
        <v>0</v>
      </c>
      <c r="L76" s="317">
        <v>0</v>
      </c>
      <c r="M76" s="317">
        <v>0</v>
      </c>
      <c r="N76" s="317">
        <v>0</v>
      </c>
      <c r="O76" s="317">
        <v>0</v>
      </c>
      <c r="P76" s="317">
        <v>0</v>
      </c>
    </row>
    <row r="77" spans="1:16" ht="16.5" customHeight="1">
      <c r="A77" s="312">
        <v>72</v>
      </c>
      <c r="B77" s="319" t="s">
        <v>597</v>
      </c>
      <c r="C77" s="317">
        <v>88</v>
      </c>
      <c r="D77" s="317">
        <v>58</v>
      </c>
      <c r="E77" s="317">
        <v>78</v>
      </c>
      <c r="F77" s="317">
        <v>46</v>
      </c>
      <c r="G77" s="318">
        <v>31</v>
      </c>
      <c r="H77" s="317">
        <v>48</v>
      </c>
      <c r="I77" s="317">
        <v>0</v>
      </c>
      <c r="J77" s="317">
        <v>0</v>
      </c>
      <c r="K77" s="317">
        <v>0</v>
      </c>
      <c r="L77" s="317">
        <v>0</v>
      </c>
      <c r="M77" s="317">
        <v>0</v>
      </c>
      <c r="N77" s="317">
        <v>0</v>
      </c>
      <c r="O77" s="317">
        <v>0</v>
      </c>
      <c r="P77" s="317">
        <v>0</v>
      </c>
    </row>
    <row r="78" spans="1:16" ht="16.5" customHeight="1" thickBot="1">
      <c r="A78" s="313">
        <v>73</v>
      </c>
      <c r="B78" s="319" t="s">
        <v>596</v>
      </c>
      <c r="C78" s="317">
        <v>138</v>
      </c>
      <c r="D78" s="317">
        <v>136</v>
      </c>
      <c r="E78" s="317">
        <v>114</v>
      </c>
      <c r="F78" s="317">
        <v>90</v>
      </c>
      <c r="G78" s="318">
        <v>47</v>
      </c>
      <c r="H78" s="317">
        <v>47</v>
      </c>
      <c r="I78" s="317">
        <v>0</v>
      </c>
      <c r="J78" s="317">
        <v>0</v>
      </c>
      <c r="K78" s="317">
        <v>0</v>
      </c>
      <c r="L78" s="317">
        <v>0</v>
      </c>
      <c r="M78" s="317">
        <v>0</v>
      </c>
      <c r="N78" s="317">
        <v>0</v>
      </c>
      <c r="O78" s="317">
        <v>0</v>
      </c>
      <c r="P78" s="317">
        <v>0</v>
      </c>
    </row>
    <row r="79" spans="1:16" ht="16.5" customHeight="1">
      <c r="A79" s="312">
        <v>74</v>
      </c>
      <c r="B79" s="319" t="s">
        <v>595</v>
      </c>
      <c r="C79" s="317">
        <v>201</v>
      </c>
      <c r="D79" s="317">
        <v>189</v>
      </c>
      <c r="E79" s="317">
        <v>164</v>
      </c>
      <c r="F79" s="317">
        <v>129</v>
      </c>
      <c r="G79" s="318">
        <v>36</v>
      </c>
      <c r="H79" s="317">
        <v>146</v>
      </c>
      <c r="I79" s="317">
        <v>0</v>
      </c>
      <c r="J79" s="317">
        <v>0</v>
      </c>
      <c r="K79" s="317">
        <v>0</v>
      </c>
      <c r="L79" s="317">
        <v>9</v>
      </c>
      <c r="M79" s="317">
        <v>0</v>
      </c>
      <c r="N79" s="317">
        <v>0</v>
      </c>
      <c r="O79" s="317">
        <v>0</v>
      </c>
      <c r="P79" s="317">
        <v>0</v>
      </c>
    </row>
    <row r="80" spans="1:16" ht="16.5" customHeight="1" thickBot="1">
      <c r="A80" s="313">
        <v>75</v>
      </c>
      <c r="B80" s="319" t="s">
        <v>61</v>
      </c>
      <c r="C80" s="317">
        <v>95</v>
      </c>
      <c r="D80" s="317">
        <v>75</v>
      </c>
      <c r="E80" s="317">
        <v>58</v>
      </c>
      <c r="F80" s="317">
        <v>48</v>
      </c>
      <c r="G80" s="318">
        <v>30</v>
      </c>
      <c r="H80" s="317">
        <v>49</v>
      </c>
      <c r="I80" s="317">
        <v>0</v>
      </c>
      <c r="J80" s="317">
        <v>0</v>
      </c>
      <c r="K80" s="317">
        <v>0</v>
      </c>
      <c r="L80" s="317">
        <v>0</v>
      </c>
      <c r="M80" s="317">
        <v>0</v>
      </c>
      <c r="N80" s="317">
        <v>0</v>
      </c>
      <c r="O80" s="317">
        <v>0</v>
      </c>
      <c r="P80" s="317">
        <v>0</v>
      </c>
    </row>
    <row r="81" spans="1:16" ht="16.5" customHeight="1">
      <c r="A81" s="312">
        <v>76</v>
      </c>
      <c r="B81" s="319" t="s">
        <v>594</v>
      </c>
      <c r="C81" s="317">
        <v>49</v>
      </c>
      <c r="D81" s="317">
        <v>49</v>
      </c>
      <c r="E81" s="317">
        <v>36</v>
      </c>
      <c r="F81" s="317">
        <v>64</v>
      </c>
      <c r="G81" s="318">
        <v>16</v>
      </c>
      <c r="H81" s="317">
        <v>27</v>
      </c>
      <c r="I81" s="317">
        <v>0</v>
      </c>
      <c r="J81" s="317">
        <v>0</v>
      </c>
      <c r="K81" s="317">
        <v>0</v>
      </c>
      <c r="L81" s="317">
        <v>0</v>
      </c>
      <c r="M81" s="317">
        <v>0</v>
      </c>
      <c r="N81" s="317">
        <v>0</v>
      </c>
      <c r="O81" s="317">
        <v>0</v>
      </c>
      <c r="P81" s="317">
        <v>0</v>
      </c>
    </row>
    <row r="82" spans="1:16" ht="16.5" customHeight="1" thickBot="1">
      <c r="A82" s="313">
        <v>77</v>
      </c>
      <c r="B82" s="319" t="s">
        <v>593</v>
      </c>
      <c r="C82" s="317">
        <v>62</v>
      </c>
      <c r="D82" s="317">
        <v>58</v>
      </c>
      <c r="E82" s="317">
        <v>29</v>
      </c>
      <c r="F82" s="317">
        <v>47</v>
      </c>
      <c r="G82" s="318">
        <v>45</v>
      </c>
      <c r="H82" s="317">
        <v>135</v>
      </c>
      <c r="I82" s="317">
        <v>0</v>
      </c>
      <c r="J82" s="317">
        <v>0</v>
      </c>
      <c r="K82" s="317">
        <v>0</v>
      </c>
      <c r="L82" s="317">
        <v>0</v>
      </c>
      <c r="M82" s="317">
        <v>0</v>
      </c>
      <c r="N82" s="317">
        <v>0</v>
      </c>
      <c r="O82" s="317">
        <v>0</v>
      </c>
      <c r="P82" s="317">
        <v>0</v>
      </c>
    </row>
    <row r="83" spans="1:16" s="314" customFormat="1" ht="18.75" customHeight="1">
      <c r="A83" s="316">
        <v>78</v>
      </c>
      <c r="B83" s="315" t="s">
        <v>592</v>
      </c>
      <c r="C83" s="298">
        <f t="shared" ref="C83:P83" si="1">SUM(C84:C100)</f>
        <v>514</v>
      </c>
      <c r="D83" s="298">
        <f t="shared" si="1"/>
        <v>673</v>
      </c>
      <c r="E83" s="298">
        <f t="shared" si="1"/>
        <v>1956</v>
      </c>
      <c r="F83" s="298">
        <f t="shared" si="1"/>
        <v>5111</v>
      </c>
      <c r="G83" s="298">
        <f t="shared" si="1"/>
        <v>521</v>
      </c>
      <c r="H83" s="298">
        <f t="shared" si="1"/>
        <v>1445</v>
      </c>
      <c r="I83" s="298">
        <f t="shared" si="1"/>
        <v>1744</v>
      </c>
      <c r="J83" s="298">
        <f t="shared" si="1"/>
        <v>2163</v>
      </c>
      <c r="K83" s="298">
        <f t="shared" si="1"/>
        <v>765</v>
      </c>
      <c r="L83" s="298">
        <f t="shared" si="1"/>
        <v>1062</v>
      </c>
      <c r="M83" s="298">
        <f t="shared" si="1"/>
        <v>1493</v>
      </c>
      <c r="N83" s="298">
        <f t="shared" si="1"/>
        <v>258</v>
      </c>
      <c r="O83" s="298">
        <f t="shared" si="1"/>
        <v>0</v>
      </c>
      <c r="P83" s="298">
        <f t="shared" si="1"/>
        <v>0</v>
      </c>
    </row>
    <row r="84" spans="1:16" ht="18.75" customHeight="1" thickBot="1">
      <c r="A84" s="313">
        <v>79</v>
      </c>
      <c r="B84" s="36" t="s">
        <v>591</v>
      </c>
      <c r="C84" s="17">
        <v>36</v>
      </c>
      <c r="D84" s="17">
        <v>61</v>
      </c>
      <c r="E84" s="17">
        <v>73</v>
      </c>
      <c r="F84" s="17">
        <v>128</v>
      </c>
      <c r="G84" s="17">
        <v>111</v>
      </c>
      <c r="H84" s="17">
        <v>317</v>
      </c>
      <c r="I84" s="17">
        <v>1521</v>
      </c>
      <c r="J84" s="17">
        <v>1975</v>
      </c>
      <c r="K84" s="35">
        <v>765</v>
      </c>
      <c r="L84" s="17">
        <v>851</v>
      </c>
      <c r="M84" s="17">
        <v>1304</v>
      </c>
      <c r="N84" s="17">
        <v>68</v>
      </c>
      <c r="O84" s="17">
        <v>0</v>
      </c>
      <c r="P84" s="17">
        <v>0</v>
      </c>
    </row>
    <row r="85" spans="1:16" ht="18.75" customHeight="1">
      <c r="A85" s="312">
        <v>80</v>
      </c>
      <c r="B85" s="311" t="s">
        <v>590</v>
      </c>
      <c r="C85" s="17">
        <v>15</v>
      </c>
      <c r="D85" s="17">
        <v>19</v>
      </c>
      <c r="E85" s="17">
        <v>48</v>
      </c>
      <c r="F85" s="17">
        <v>77</v>
      </c>
      <c r="G85" s="35">
        <v>7</v>
      </c>
      <c r="H85" s="17">
        <v>179</v>
      </c>
      <c r="I85" s="17">
        <v>9</v>
      </c>
      <c r="J85" s="17">
        <v>9</v>
      </c>
      <c r="K85" s="17">
        <v>0</v>
      </c>
      <c r="L85" s="17">
        <v>0</v>
      </c>
      <c r="M85" s="17">
        <v>0</v>
      </c>
      <c r="N85" s="17">
        <v>18</v>
      </c>
      <c r="O85" s="17">
        <v>0</v>
      </c>
      <c r="P85" s="17">
        <v>0</v>
      </c>
    </row>
    <row r="86" spans="1:16" ht="18.75" customHeight="1" thickBot="1">
      <c r="A86" s="313">
        <v>81</v>
      </c>
      <c r="B86" s="311" t="s">
        <v>589</v>
      </c>
      <c r="C86" s="17">
        <v>32</v>
      </c>
      <c r="D86" s="17">
        <v>36</v>
      </c>
      <c r="E86" s="17">
        <v>17</v>
      </c>
      <c r="F86" s="17">
        <v>19</v>
      </c>
      <c r="G86" s="17">
        <v>23</v>
      </c>
      <c r="H86" s="17">
        <v>36</v>
      </c>
      <c r="I86" s="17">
        <v>13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</row>
    <row r="87" spans="1:16" ht="18.75" customHeight="1">
      <c r="A87" s="312">
        <v>82</v>
      </c>
      <c r="B87" s="28" t="s">
        <v>588</v>
      </c>
      <c r="C87" s="17">
        <v>45</v>
      </c>
      <c r="D87" s="17">
        <v>48</v>
      </c>
      <c r="E87" s="17">
        <v>20</v>
      </c>
      <c r="F87" s="17">
        <v>19</v>
      </c>
      <c r="G87" s="17">
        <v>5</v>
      </c>
      <c r="H87" s="17">
        <v>84</v>
      </c>
      <c r="I87" s="17">
        <v>20</v>
      </c>
      <c r="J87" s="17">
        <v>3</v>
      </c>
      <c r="K87" s="35">
        <v>0</v>
      </c>
      <c r="L87" s="35">
        <v>0</v>
      </c>
      <c r="M87" s="35">
        <v>0</v>
      </c>
      <c r="N87" s="17">
        <v>0</v>
      </c>
      <c r="O87" s="17">
        <v>0</v>
      </c>
      <c r="P87" s="17">
        <v>0</v>
      </c>
    </row>
    <row r="88" spans="1:16" ht="18.75" customHeight="1" thickBot="1">
      <c r="A88" s="313">
        <v>83</v>
      </c>
      <c r="B88" s="311" t="s">
        <v>587</v>
      </c>
      <c r="C88" s="17">
        <v>28</v>
      </c>
      <c r="D88" s="17">
        <v>29</v>
      </c>
      <c r="E88" s="17">
        <v>40</v>
      </c>
      <c r="F88" s="17">
        <v>37</v>
      </c>
      <c r="G88" s="17">
        <v>0</v>
      </c>
      <c r="H88" s="17">
        <v>186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</row>
    <row r="89" spans="1:16" ht="18.75" customHeight="1">
      <c r="A89" s="312">
        <v>84</v>
      </c>
      <c r="B89" s="311" t="s">
        <v>586</v>
      </c>
      <c r="C89" s="17">
        <v>7</v>
      </c>
      <c r="D89" s="17">
        <v>33</v>
      </c>
      <c r="E89" s="17">
        <v>68</v>
      </c>
      <c r="F89" s="17">
        <v>695</v>
      </c>
      <c r="G89" s="35">
        <v>12</v>
      </c>
      <c r="H89" s="17">
        <v>74</v>
      </c>
      <c r="I89" s="17">
        <v>15</v>
      </c>
      <c r="J89" s="17">
        <v>15</v>
      </c>
      <c r="K89" s="17">
        <v>0</v>
      </c>
      <c r="L89" s="17">
        <v>0</v>
      </c>
      <c r="M89" s="17">
        <v>0</v>
      </c>
      <c r="N89" s="17">
        <v>18</v>
      </c>
      <c r="O89" s="17">
        <v>0</v>
      </c>
      <c r="P89" s="17">
        <v>0</v>
      </c>
    </row>
    <row r="90" spans="1:16" ht="18.75" customHeight="1" thickBot="1">
      <c r="A90" s="313">
        <v>85</v>
      </c>
      <c r="B90" s="311" t="s">
        <v>585</v>
      </c>
      <c r="C90" s="17">
        <v>53</v>
      </c>
      <c r="D90" s="17">
        <v>17</v>
      </c>
      <c r="E90" s="17">
        <v>58</v>
      </c>
      <c r="F90" s="17">
        <v>39</v>
      </c>
      <c r="G90" s="17">
        <v>13</v>
      </c>
      <c r="H90" s="17">
        <v>76</v>
      </c>
      <c r="I90" s="17">
        <v>13</v>
      </c>
      <c r="J90" s="17">
        <v>13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</row>
    <row r="91" spans="1:16" ht="18.75" customHeight="1">
      <c r="A91" s="312">
        <v>86</v>
      </c>
      <c r="B91" s="311" t="s">
        <v>584</v>
      </c>
      <c r="C91" s="17">
        <v>32</v>
      </c>
      <c r="D91" s="17">
        <v>40</v>
      </c>
      <c r="E91" s="17">
        <v>752</v>
      </c>
      <c r="F91" s="17">
        <v>2155</v>
      </c>
      <c r="G91" s="17">
        <v>0</v>
      </c>
      <c r="H91" s="17">
        <v>88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</row>
    <row r="92" spans="1:16" ht="18.75" customHeight="1" thickBot="1">
      <c r="A92" s="313">
        <v>87</v>
      </c>
      <c r="B92" s="311" t="s">
        <v>583</v>
      </c>
      <c r="C92" s="17">
        <v>72</v>
      </c>
      <c r="D92" s="17">
        <v>28</v>
      </c>
      <c r="E92" s="17">
        <v>0</v>
      </c>
      <c r="F92" s="17">
        <v>0</v>
      </c>
      <c r="G92" s="17">
        <v>7</v>
      </c>
      <c r="H92" s="17">
        <v>10</v>
      </c>
      <c r="I92" s="17">
        <v>12</v>
      </c>
      <c r="J92" s="17">
        <v>12</v>
      </c>
      <c r="K92" s="17">
        <v>0</v>
      </c>
      <c r="L92" s="17">
        <v>71</v>
      </c>
      <c r="M92" s="17">
        <v>66</v>
      </c>
      <c r="N92" s="17">
        <v>18</v>
      </c>
      <c r="O92" s="17">
        <v>0</v>
      </c>
      <c r="P92" s="17">
        <v>0</v>
      </c>
    </row>
    <row r="93" spans="1:16" ht="18.75" customHeight="1">
      <c r="A93" s="312">
        <v>88</v>
      </c>
      <c r="B93" s="311" t="s">
        <v>582</v>
      </c>
      <c r="C93" s="17">
        <v>29</v>
      </c>
      <c r="D93" s="17">
        <v>79</v>
      </c>
      <c r="E93" s="17">
        <v>216</v>
      </c>
      <c r="F93" s="17">
        <v>128</v>
      </c>
      <c r="G93" s="17">
        <v>210</v>
      </c>
      <c r="H93" s="17">
        <v>9</v>
      </c>
      <c r="I93" s="17">
        <v>5</v>
      </c>
      <c r="J93" s="17">
        <v>5</v>
      </c>
      <c r="K93" s="17">
        <v>0</v>
      </c>
      <c r="L93" s="17">
        <v>42</v>
      </c>
      <c r="M93" s="17">
        <v>42</v>
      </c>
      <c r="N93" s="17">
        <v>42</v>
      </c>
      <c r="O93" s="17">
        <v>0</v>
      </c>
      <c r="P93" s="17">
        <v>0</v>
      </c>
    </row>
    <row r="94" spans="1:16" ht="18.75" customHeight="1" thickBot="1">
      <c r="A94" s="313">
        <v>89</v>
      </c>
      <c r="B94" s="311" t="s">
        <v>581</v>
      </c>
      <c r="C94" s="17">
        <v>46</v>
      </c>
      <c r="D94" s="17">
        <v>127</v>
      </c>
      <c r="E94" s="17">
        <v>18</v>
      </c>
      <c r="F94" s="17">
        <v>1150</v>
      </c>
      <c r="G94" s="17">
        <v>45</v>
      </c>
      <c r="H94" s="17">
        <v>42</v>
      </c>
      <c r="I94" s="17">
        <v>25</v>
      </c>
      <c r="J94" s="17">
        <v>25</v>
      </c>
      <c r="K94" s="17">
        <v>0</v>
      </c>
      <c r="L94" s="17">
        <v>40</v>
      </c>
      <c r="M94" s="17">
        <v>40</v>
      </c>
      <c r="N94" s="17">
        <v>40</v>
      </c>
      <c r="O94" s="17">
        <v>0</v>
      </c>
      <c r="P94" s="17">
        <v>0</v>
      </c>
    </row>
    <row r="95" spans="1:16" ht="18.75" customHeight="1">
      <c r="A95" s="312">
        <v>90</v>
      </c>
      <c r="B95" s="311" t="s">
        <v>127</v>
      </c>
      <c r="C95" s="17">
        <v>34</v>
      </c>
      <c r="D95" s="17">
        <v>17</v>
      </c>
      <c r="E95" s="17">
        <v>560</v>
      </c>
      <c r="F95" s="17">
        <v>446</v>
      </c>
      <c r="G95" s="17">
        <v>38</v>
      </c>
      <c r="H95" s="17">
        <v>55</v>
      </c>
      <c r="I95" s="17">
        <v>16</v>
      </c>
      <c r="J95" s="17">
        <v>8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</row>
    <row r="96" spans="1:16" ht="18.75" customHeight="1" thickBot="1">
      <c r="A96" s="313">
        <v>91</v>
      </c>
      <c r="B96" s="311" t="s">
        <v>580</v>
      </c>
      <c r="C96" s="17">
        <v>6</v>
      </c>
      <c r="D96" s="17">
        <v>31</v>
      </c>
      <c r="E96" s="17">
        <v>12</v>
      </c>
      <c r="F96" s="17">
        <v>15</v>
      </c>
      <c r="G96" s="17">
        <v>0</v>
      </c>
      <c r="H96" s="17">
        <v>40</v>
      </c>
      <c r="I96" s="17">
        <v>9</v>
      </c>
      <c r="J96" s="17">
        <v>3</v>
      </c>
      <c r="K96" s="17">
        <v>0</v>
      </c>
      <c r="L96" s="17">
        <v>0</v>
      </c>
      <c r="M96" s="17">
        <v>0</v>
      </c>
      <c r="N96" s="17">
        <v>22</v>
      </c>
      <c r="O96" s="17">
        <v>0</v>
      </c>
      <c r="P96" s="17">
        <v>0</v>
      </c>
    </row>
    <row r="97" spans="1:16" ht="18.75" customHeight="1">
      <c r="A97" s="312">
        <v>92</v>
      </c>
      <c r="B97" s="311" t="s">
        <v>579</v>
      </c>
      <c r="C97" s="17">
        <v>25</v>
      </c>
      <c r="D97" s="17">
        <v>31</v>
      </c>
      <c r="E97" s="17">
        <v>47</v>
      </c>
      <c r="F97" s="17">
        <v>137</v>
      </c>
      <c r="G97" s="17">
        <v>12</v>
      </c>
      <c r="H97" s="17">
        <v>63</v>
      </c>
      <c r="I97" s="17">
        <v>2</v>
      </c>
      <c r="J97" s="17">
        <v>2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</row>
    <row r="98" spans="1:16" ht="18.75" customHeight="1" thickBot="1">
      <c r="A98" s="313">
        <v>93</v>
      </c>
      <c r="B98" s="311" t="s">
        <v>578</v>
      </c>
      <c r="C98" s="17">
        <v>9</v>
      </c>
      <c r="D98" s="17">
        <v>35</v>
      </c>
      <c r="E98" s="17">
        <v>25</v>
      </c>
      <c r="F98" s="17">
        <v>52</v>
      </c>
      <c r="G98" s="17">
        <v>1</v>
      </c>
      <c r="H98" s="17">
        <v>94</v>
      </c>
      <c r="I98" s="17">
        <v>15</v>
      </c>
      <c r="J98" s="17">
        <v>14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</row>
    <row r="99" spans="1:16" ht="18.75" customHeight="1">
      <c r="A99" s="312">
        <v>94</v>
      </c>
      <c r="B99" s="311" t="s">
        <v>577</v>
      </c>
      <c r="C99" s="17">
        <v>10</v>
      </c>
      <c r="D99" s="17">
        <v>20</v>
      </c>
      <c r="E99" s="17">
        <v>2</v>
      </c>
      <c r="F99" s="17">
        <v>14</v>
      </c>
      <c r="G99" s="17">
        <v>29</v>
      </c>
      <c r="H99" s="17">
        <v>74</v>
      </c>
      <c r="I99" s="17">
        <v>62</v>
      </c>
      <c r="J99" s="17">
        <v>73</v>
      </c>
      <c r="K99" s="17">
        <v>0</v>
      </c>
      <c r="L99" s="17">
        <v>0</v>
      </c>
      <c r="M99" s="17">
        <v>0</v>
      </c>
      <c r="N99" s="17">
        <v>14</v>
      </c>
      <c r="O99" s="17">
        <v>0</v>
      </c>
      <c r="P99" s="17">
        <v>0</v>
      </c>
    </row>
    <row r="100" spans="1:16" ht="18.75" customHeight="1">
      <c r="A100" s="50">
        <v>95</v>
      </c>
      <c r="B100" s="311" t="s">
        <v>576</v>
      </c>
      <c r="C100" s="17">
        <v>35</v>
      </c>
      <c r="D100" s="17">
        <v>22</v>
      </c>
      <c r="E100" s="17">
        <v>0</v>
      </c>
      <c r="F100" s="17">
        <v>0</v>
      </c>
      <c r="G100" s="17">
        <v>8</v>
      </c>
      <c r="H100" s="17">
        <v>18</v>
      </c>
      <c r="I100" s="17">
        <v>7</v>
      </c>
      <c r="J100" s="17">
        <v>6</v>
      </c>
      <c r="K100" s="17">
        <v>0</v>
      </c>
      <c r="L100" s="17">
        <v>58</v>
      </c>
      <c r="M100" s="17">
        <v>41</v>
      </c>
      <c r="N100" s="17">
        <v>18</v>
      </c>
      <c r="O100" s="17">
        <v>0</v>
      </c>
      <c r="P100" s="17">
        <v>0</v>
      </c>
    </row>
    <row r="101" spans="1:16" ht="19.5" customHeight="1">
      <c r="A101" s="465"/>
      <c r="B101" s="465" t="s">
        <v>887</v>
      </c>
      <c r="C101" s="169">
        <f>C5+C23+C35+C70+C83</f>
        <v>3590</v>
      </c>
      <c r="D101" s="465">
        <f>D5+D23+D35+D70+D83</f>
        <v>3079</v>
      </c>
      <c r="E101" s="465">
        <f>E5+E23+E35+E70+E83</f>
        <v>6783</v>
      </c>
      <c r="F101" s="465">
        <f>F5+F23+F35+F70+F83</f>
        <v>8703</v>
      </c>
      <c r="G101" s="465">
        <f>G5+G36+G70+G83+45+48</f>
        <v>1340</v>
      </c>
      <c r="H101" s="465">
        <f>H5+H23+H35+H70+H83</f>
        <v>4471</v>
      </c>
      <c r="I101" s="465">
        <f>I5+I23+I35+I70+I83</f>
        <v>4374</v>
      </c>
      <c r="J101" s="465">
        <f>J5+J23+J35+J70+J83</f>
        <v>3977</v>
      </c>
      <c r="K101" s="465">
        <f>K5+K23+K35+556+62+K83</f>
        <v>3844</v>
      </c>
      <c r="L101" s="465">
        <f>L5+L23+L35+L70+L83</f>
        <v>6265</v>
      </c>
      <c r="M101" s="465">
        <f>M5+M23+M35+M70+M83+M82</f>
        <v>4960</v>
      </c>
      <c r="N101" s="465">
        <f>N5+N23+N35+N70+N83</f>
        <v>2477</v>
      </c>
      <c r="O101" s="465">
        <f>O5+O23+O35+O70+O83</f>
        <v>21</v>
      </c>
      <c r="P101" s="465">
        <f>P5+P23+P35+P70+P83</f>
        <v>9</v>
      </c>
    </row>
    <row r="102" spans="1:16">
      <c r="A102" s="310"/>
      <c r="B102" s="310"/>
      <c r="C102" s="310"/>
      <c r="D102" s="310"/>
      <c r="E102" s="310"/>
      <c r="F102" s="310"/>
      <c r="G102" s="310"/>
      <c r="H102" s="310"/>
      <c r="I102" s="310"/>
      <c r="J102" s="310"/>
      <c r="K102" s="310"/>
      <c r="L102" s="310"/>
      <c r="M102" s="310"/>
      <c r="N102" s="310"/>
      <c r="O102" s="310"/>
      <c r="P102" s="310"/>
    </row>
    <row r="103" spans="1:16">
      <c r="A103" s="310"/>
      <c r="B103" s="310"/>
      <c r="C103" s="310"/>
      <c r="D103" s="310"/>
      <c r="E103" s="310"/>
      <c r="F103" s="310"/>
      <c r="G103" s="310"/>
      <c r="H103" s="310"/>
      <c r="I103" s="310"/>
      <c r="J103" s="310"/>
      <c r="K103" s="310"/>
      <c r="L103" s="310"/>
      <c r="M103" s="310"/>
      <c r="N103" s="310"/>
      <c r="O103" s="310"/>
      <c r="P103" s="310"/>
    </row>
    <row r="104" spans="1:16">
      <c r="A104" s="310"/>
      <c r="B104" s="310"/>
      <c r="C104" s="310"/>
      <c r="D104" s="310"/>
      <c r="E104" s="310"/>
      <c r="F104" s="310"/>
      <c r="G104" s="310"/>
      <c r="H104" s="310"/>
      <c r="I104" s="310"/>
      <c r="J104" s="310"/>
      <c r="K104" s="310"/>
      <c r="L104" s="310"/>
      <c r="M104" s="310"/>
      <c r="N104" s="310"/>
      <c r="O104" s="310"/>
      <c r="P104" s="310"/>
    </row>
    <row r="105" spans="1:16">
      <c r="A105" s="310"/>
      <c r="B105" s="310"/>
      <c r="C105" s="310"/>
      <c r="D105" s="310"/>
      <c r="E105" s="310"/>
      <c r="F105" s="310"/>
      <c r="G105" s="310"/>
      <c r="H105" s="310"/>
      <c r="I105" s="310"/>
      <c r="J105" s="310"/>
      <c r="K105" s="310"/>
      <c r="L105" s="310"/>
      <c r="M105" s="310"/>
      <c r="N105" s="310"/>
      <c r="O105" s="310"/>
      <c r="P105" s="310"/>
    </row>
    <row r="106" spans="1:16">
      <c r="A106" s="310"/>
      <c r="B106" s="310"/>
      <c r="C106" s="310"/>
      <c r="D106" s="310"/>
      <c r="E106" s="310"/>
      <c r="F106" s="310"/>
      <c r="G106" s="310"/>
      <c r="H106" s="310"/>
      <c r="I106" s="310"/>
      <c r="J106" s="310"/>
      <c r="K106" s="310"/>
      <c r="L106" s="310"/>
      <c r="M106" s="310"/>
      <c r="N106" s="310"/>
      <c r="O106" s="310"/>
      <c r="P106" s="310"/>
    </row>
    <row r="107" spans="1:16">
      <c r="A107" s="310"/>
      <c r="B107" s="310"/>
      <c r="C107" s="310"/>
      <c r="D107" s="310"/>
      <c r="E107" s="310"/>
      <c r="F107" s="310"/>
      <c r="G107" s="310"/>
      <c r="H107" s="310"/>
      <c r="I107" s="310"/>
      <c r="J107" s="310"/>
      <c r="K107" s="310"/>
      <c r="L107" s="310"/>
      <c r="M107" s="310"/>
      <c r="N107" s="310"/>
      <c r="O107" s="310"/>
      <c r="P107" s="310"/>
    </row>
    <row r="108" spans="1:16">
      <c r="A108" s="310"/>
      <c r="B108" s="310"/>
      <c r="C108" s="310"/>
      <c r="D108" s="310"/>
      <c r="E108" s="310"/>
      <c r="F108" s="310"/>
      <c r="G108" s="310"/>
      <c r="H108" s="310"/>
      <c r="I108" s="310"/>
      <c r="J108" s="310"/>
      <c r="K108" s="310"/>
      <c r="L108" s="310"/>
      <c r="M108" s="310"/>
      <c r="N108" s="310"/>
      <c r="O108" s="310"/>
      <c r="P108" s="310"/>
    </row>
    <row r="109" spans="1:16">
      <c r="A109" s="310"/>
      <c r="B109" s="310"/>
      <c r="C109" s="310"/>
      <c r="D109" s="310"/>
      <c r="E109" s="310"/>
      <c r="F109" s="310"/>
      <c r="G109" s="310"/>
      <c r="H109" s="310"/>
      <c r="I109" s="310"/>
      <c r="J109" s="310"/>
      <c r="K109" s="310"/>
      <c r="L109" s="310"/>
      <c r="M109" s="310"/>
      <c r="N109" s="310"/>
      <c r="O109" s="310"/>
      <c r="P109" s="310"/>
    </row>
    <row r="110" spans="1:16">
      <c r="A110" s="310"/>
      <c r="B110" s="310"/>
      <c r="C110" s="310"/>
      <c r="D110" s="310"/>
      <c r="E110" s="310"/>
      <c r="F110" s="310"/>
      <c r="G110" s="310"/>
      <c r="H110" s="310"/>
      <c r="I110" s="310"/>
      <c r="J110" s="310"/>
      <c r="K110" s="310"/>
      <c r="L110" s="310"/>
      <c r="M110" s="310"/>
      <c r="N110" s="310"/>
      <c r="O110" s="310"/>
      <c r="P110" s="310"/>
    </row>
    <row r="111" spans="1:16">
      <c r="A111" s="310"/>
      <c r="B111" s="310"/>
      <c r="C111" s="310"/>
      <c r="D111" s="310"/>
      <c r="E111" s="310"/>
      <c r="F111" s="310"/>
      <c r="G111" s="310"/>
      <c r="H111" s="310"/>
      <c r="I111" s="310"/>
      <c r="J111" s="310"/>
      <c r="K111" s="310"/>
      <c r="L111" s="310"/>
      <c r="M111" s="310"/>
      <c r="N111" s="310"/>
      <c r="O111" s="310"/>
      <c r="P111" s="310"/>
    </row>
    <row r="112" spans="1:16">
      <c r="A112" s="310"/>
      <c r="B112" s="310"/>
      <c r="C112" s="310"/>
      <c r="D112" s="310"/>
      <c r="E112" s="310"/>
      <c r="F112" s="310"/>
      <c r="G112" s="310"/>
      <c r="H112" s="310"/>
      <c r="I112" s="310"/>
      <c r="J112" s="310"/>
      <c r="K112" s="310"/>
      <c r="L112" s="310"/>
      <c r="M112" s="310"/>
      <c r="N112" s="310"/>
      <c r="O112" s="310"/>
      <c r="P112" s="310"/>
    </row>
    <row r="113" spans="1:16">
      <c r="A113" s="310"/>
      <c r="B113" s="310"/>
      <c r="C113" s="310"/>
      <c r="D113" s="310"/>
      <c r="E113" s="310"/>
      <c r="F113" s="310"/>
      <c r="G113" s="310"/>
      <c r="H113" s="310"/>
      <c r="I113" s="310"/>
      <c r="J113" s="310"/>
      <c r="K113" s="310"/>
      <c r="L113" s="310"/>
      <c r="M113" s="310"/>
      <c r="N113" s="310"/>
      <c r="O113" s="310"/>
      <c r="P113" s="310"/>
    </row>
    <row r="114" spans="1:16">
      <c r="A114" s="310"/>
      <c r="B114" s="310"/>
      <c r="C114" s="310"/>
      <c r="D114" s="310"/>
      <c r="E114" s="310"/>
      <c r="F114" s="310"/>
      <c r="G114" s="310"/>
      <c r="H114" s="310"/>
      <c r="I114" s="310"/>
      <c r="J114" s="310"/>
      <c r="K114" s="310"/>
      <c r="L114" s="310"/>
      <c r="M114" s="310"/>
      <c r="N114" s="310"/>
      <c r="O114" s="310"/>
      <c r="P114" s="310"/>
    </row>
    <row r="115" spans="1:16">
      <c r="A115" s="310"/>
      <c r="B115" s="310"/>
      <c r="C115" s="310"/>
      <c r="D115" s="310"/>
      <c r="E115" s="310"/>
      <c r="F115" s="310"/>
      <c r="G115" s="310"/>
      <c r="H115" s="310"/>
      <c r="I115" s="310"/>
      <c r="J115" s="310"/>
      <c r="K115" s="310"/>
      <c r="L115" s="310"/>
      <c r="M115" s="310"/>
      <c r="N115" s="310"/>
      <c r="O115" s="310"/>
      <c r="P115" s="310"/>
    </row>
    <row r="116" spans="1:16">
      <c r="A116" s="310"/>
      <c r="B116" s="310"/>
      <c r="C116" s="310"/>
      <c r="D116" s="310"/>
      <c r="E116" s="310"/>
      <c r="F116" s="310"/>
      <c r="G116" s="310"/>
      <c r="H116" s="310"/>
      <c r="I116" s="310"/>
      <c r="J116" s="310"/>
      <c r="K116" s="310"/>
      <c r="L116" s="310"/>
      <c r="M116" s="310"/>
      <c r="N116" s="310"/>
      <c r="O116" s="310"/>
      <c r="P116" s="310"/>
    </row>
    <row r="117" spans="1:16">
      <c r="A117" s="310"/>
      <c r="B117" s="310"/>
      <c r="C117" s="310"/>
      <c r="D117" s="310"/>
      <c r="E117" s="310"/>
      <c r="F117" s="310"/>
      <c r="G117" s="310"/>
      <c r="H117" s="310"/>
      <c r="I117" s="310"/>
      <c r="J117" s="310"/>
      <c r="K117" s="310"/>
      <c r="L117" s="310"/>
      <c r="M117" s="310"/>
      <c r="N117" s="310"/>
      <c r="O117" s="310"/>
      <c r="P117" s="310"/>
    </row>
    <row r="118" spans="1:16">
      <c r="A118" s="310"/>
      <c r="B118" s="310"/>
      <c r="C118" s="310"/>
      <c r="D118" s="310"/>
      <c r="E118" s="310"/>
      <c r="F118" s="310"/>
      <c r="G118" s="310"/>
      <c r="H118" s="310"/>
      <c r="I118" s="310"/>
      <c r="J118" s="310"/>
      <c r="K118" s="310"/>
      <c r="L118" s="310"/>
      <c r="M118" s="310"/>
      <c r="N118" s="310"/>
      <c r="O118" s="310"/>
      <c r="P118" s="310"/>
    </row>
    <row r="119" spans="1:16">
      <c r="A119" s="310"/>
      <c r="B119" s="310"/>
      <c r="C119" s="310"/>
      <c r="D119" s="310"/>
      <c r="E119" s="310"/>
      <c r="F119" s="310"/>
      <c r="G119" s="310"/>
      <c r="H119" s="310"/>
      <c r="I119" s="310"/>
      <c r="J119" s="310"/>
      <c r="K119" s="310"/>
      <c r="L119" s="310"/>
      <c r="M119" s="310"/>
      <c r="N119" s="310"/>
      <c r="O119" s="310"/>
      <c r="P119" s="310"/>
    </row>
    <row r="120" spans="1:16">
      <c r="A120" s="310"/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  <c r="L120" s="310"/>
      <c r="M120" s="310"/>
      <c r="N120" s="310"/>
      <c r="O120" s="310"/>
      <c r="P120" s="310"/>
    </row>
    <row r="121" spans="1:16">
      <c r="A121" s="310"/>
      <c r="B121" s="310"/>
      <c r="C121" s="310"/>
      <c r="D121" s="310"/>
      <c r="E121" s="310"/>
      <c r="F121" s="310"/>
      <c r="G121" s="310"/>
      <c r="H121" s="310"/>
      <c r="I121" s="310"/>
      <c r="J121" s="310"/>
      <c r="K121" s="310"/>
      <c r="L121" s="310"/>
      <c r="M121" s="310"/>
      <c r="N121" s="310"/>
      <c r="O121" s="310"/>
      <c r="P121" s="310"/>
    </row>
    <row r="122" spans="1:16">
      <c r="A122" s="310"/>
      <c r="B122" s="310"/>
      <c r="C122" s="310"/>
      <c r="D122" s="310"/>
      <c r="E122" s="310"/>
      <c r="F122" s="310"/>
      <c r="G122" s="310"/>
      <c r="H122" s="310"/>
      <c r="I122" s="310"/>
      <c r="J122" s="310"/>
      <c r="K122" s="310"/>
      <c r="L122" s="310"/>
      <c r="M122" s="310"/>
      <c r="N122" s="310"/>
      <c r="O122" s="310"/>
      <c r="P122" s="310"/>
    </row>
    <row r="123" spans="1:16">
      <c r="A123" s="310"/>
      <c r="B123" s="310"/>
      <c r="C123" s="310"/>
      <c r="D123" s="310"/>
      <c r="E123" s="310"/>
      <c r="F123" s="310"/>
      <c r="G123" s="310"/>
      <c r="H123" s="310"/>
      <c r="I123" s="310"/>
      <c r="J123" s="310"/>
      <c r="K123" s="310"/>
      <c r="L123" s="310"/>
      <c r="M123" s="310"/>
      <c r="N123" s="310"/>
      <c r="O123" s="310"/>
      <c r="P123" s="310"/>
    </row>
    <row r="124" spans="1:16">
      <c r="A124" s="310"/>
      <c r="B124" s="310"/>
      <c r="C124" s="310"/>
      <c r="D124" s="310"/>
      <c r="E124" s="310"/>
      <c r="F124" s="310"/>
      <c r="G124" s="310"/>
      <c r="H124" s="310"/>
      <c r="I124" s="310"/>
      <c r="J124" s="310"/>
      <c r="K124" s="310"/>
      <c r="L124" s="310"/>
      <c r="M124" s="310"/>
      <c r="N124" s="310"/>
      <c r="O124" s="310"/>
      <c r="P124" s="310"/>
    </row>
    <row r="125" spans="1:16">
      <c r="A125" s="310"/>
      <c r="B125" s="310"/>
      <c r="C125" s="310"/>
      <c r="D125" s="310"/>
      <c r="E125" s="310"/>
      <c r="F125" s="310"/>
      <c r="G125" s="310"/>
      <c r="H125" s="310"/>
      <c r="I125" s="310"/>
      <c r="J125" s="310"/>
      <c r="K125" s="310"/>
      <c r="L125" s="310"/>
      <c r="M125" s="310"/>
      <c r="N125" s="310"/>
      <c r="O125" s="310"/>
      <c r="P125" s="310"/>
    </row>
    <row r="126" spans="1:16">
      <c r="A126" s="310"/>
      <c r="B126" s="310"/>
      <c r="C126" s="310"/>
      <c r="D126" s="310"/>
      <c r="E126" s="310"/>
      <c r="F126" s="310"/>
      <c r="G126" s="310"/>
      <c r="H126" s="310"/>
      <c r="I126" s="310"/>
      <c r="J126" s="310"/>
      <c r="K126" s="310"/>
      <c r="L126" s="310"/>
      <c r="M126" s="310"/>
      <c r="N126" s="310"/>
      <c r="O126" s="310"/>
      <c r="P126" s="310"/>
    </row>
    <row r="127" spans="1:16">
      <c r="A127" s="310"/>
      <c r="B127" s="310"/>
      <c r="C127" s="310"/>
      <c r="D127" s="310"/>
      <c r="E127" s="310"/>
      <c r="F127" s="310"/>
      <c r="G127" s="310"/>
      <c r="H127" s="310"/>
      <c r="I127" s="310"/>
      <c r="J127" s="310"/>
      <c r="K127" s="310"/>
      <c r="L127" s="310"/>
      <c r="M127" s="310"/>
      <c r="N127" s="310"/>
      <c r="O127" s="310"/>
      <c r="P127" s="310"/>
    </row>
    <row r="128" spans="1:16">
      <c r="A128" s="310"/>
      <c r="B128" s="310"/>
      <c r="C128" s="310"/>
      <c r="D128" s="310"/>
      <c r="E128" s="310"/>
      <c r="F128" s="310"/>
      <c r="G128" s="310"/>
      <c r="H128" s="310"/>
      <c r="I128" s="310"/>
      <c r="J128" s="310"/>
      <c r="K128" s="310"/>
      <c r="L128" s="310"/>
      <c r="M128" s="310"/>
      <c r="N128" s="310"/>
      <c r="O128" s="310"/>
      <c r="P128" s="310"/>
    </row>
    <row r="129" spans="1:16">
      <c r="A129" s="310"/>
      <c r="B129" s="310"/>
      <c r="C129" s="310"/>
      <c r="D129" s="310"/>
      <c r="E129" s="310"/>
      <c r="F129" s="310"/>
      <c r="G129" s="310"/>
      <c r="H129" s="310"/>
      <c r="I129" s="310"/>
      <c r="J129" s="310"/>
      <c r="K129" s="310"/>
      <c r="L129" s="310"/>
      <c r="M129" s="310"/>
      <c r="N129" s="310"/>
      <c r="O129" s="310"/>
      <c r="P129" s="310"/>
    </row>
    <row r="130" spans="1:16">
      <c r="A130" s="310"/>
      <c r="B130" s="310"/>
      <c r="C130" s="310"/>
      <c r="D130" s="310"/>
      <c r="E130" s="310"/>
      <c r="F130" s="310"/>
      <c r="G130" s="310"/>
      <c r="H130" s="310"/>
      <c r="I130" s="310"/>
      <c r="J130" s="310"/>
      <c r="K130" s="310"/>
      <c r="L130" s="310"/>
      <c r="M130" s="310"/>
      <c r="N130" s="310"/>
      <c r="O130" s="310"/>
      <c r="P130" s="310"/>
    </row>
    <row r="131" spans="1:16">
      <c r="A131" s="310"/>
      <c r="B131" s="310"/>
      <c r="C131" s="310"/>
      <c r="D131" s="310"/>
      <c r="E131" s="310"/>
      <c r="F131" s="310"/>
      <c r="G131" s="310"/>
      <c r="H131" s="310"/>
      <c r="I131" s="310"/>
      <c r="J131" s="310"/>
      <c r="K131" s="310"/>
      <c r="L131" s="310"/>
      <c r="M131" s="310"/>
      <c r="N131" s="310"/>
      <c r="O131" s="310"/>
      <c r="P131" s="310"/>
    </row>
    <row r="132" spans="1:16">
      <c r="A132" s="310"/>
      <c r="B132" s="310"/>
      <c r="C132" s="310"/>
      <c r="D132" s="310"/>
      <c r="E132" s="310"/>
      <c r="F132" s="310"/>
      <c r="G132" s="310"/>
      <c r="H132" s="310"/>
      <c r="I132" s="310"/>
      <c r="J132" s="310"/>
      <c r="K132" s="310"/>
      <c r="L132" s="310"/>
      <c r="M132" s="310"/>
      <c r="N132" s="310"/>
      <c r="O132" s="310"/>
      <c r="P132" s="310"/>
    </row>
    <row r="133" spans="1:16">
      <c r="A133" s="310"/>
      <c r="B133" s="310"/>
      <c r="C133" s="310"/>
      <c r="D133" s="310"/>
      <c r="E133" s="310"/>
      <c r="F133" s="310"/>
      <c r="G133" s="310"/>
      <c r="H133" s="310"/>
      <c r="I133" s="310"/>
      <c r="J133" s="310"/>
      <c r="K133" s="310"/>
      <c r="L133" s="310"/>
      <c r="M133" s="310"/>
      <c r="N133" s="310"/>
      <c r="O133" s="310"/>
      <c r="P133" s="310"/>
    </row>
    <row r="134" spans="1:16">
      <c r="A134" s="310"/>
      <c r="B134" s="310"/>
      <c r="C134" s="310"/>
      <c r="D134" s="310"/>
      <c r="E134" s="310"/>
      <c r="F134" s="310"/>
      <c r="G134" s="310"/>
      <c r="H134" s="310"/>
      <c r="I134" s="310"/>
      <c r="J134" s="310"/>
      <c r="K134" s="310"/>
      <c r="L134" s="310"/>
      <c r="M134" s="310"/>
      <c r="N134" s="310"/>
      <c r="O134" s="310"/>
      <c r="P134" s="310"/>
    </row>
    <row r="135" spans="1:16">
      <c r="A135" s="310"/>
      <c r="B135" s="310"/>
      <c r="C135" s="310"/>
      <c r="D135" s="310"/>
      <c r="E135" s="310"/>
      <c r="F135" s="310"/>
      <c r="G135" s="310"/>
      <c r="H135" s="310"/>
      <c r="I135" s="310"/>
      <c r="J135" s="310"/>
      <c r="K135" s="310"/>
      <c r="L135" s="310"/>
      <c r="M135" s="310"/>
      <c r="N135" s="310"/>
      <c r="O135" s="310"/>
      <c r="P135" s="310"/>
    </row>
    <row r="136" spans="1:16">
      <c r="A136" s="310"/>
      <c r="B136" s="310"/>
      <c r="C136" s="310"/>
      <c r="D136" s="310"/>
      <c r="E136" s="310"/>
      <c r="F136" s="310"/>
      <c r="G136" s="310"/>
      <c r="H136" s="310"/>
      <c r="I136" s="310"/>
      <c r="J136" s="310"/>
      <c r="K136" s="310"/>
      <c r="L136" s="310"/>
      <c r="M136" s="310"/>
      <c r="N136" s="310"/>
      <c r="O136" s="310"/>
      <c r="P136" s="310"/>
    </row>
    <row r="137" spans="1:16">
      <c r="A137" s="310"/>
      <c r="B137" s="310"/>
      <c r="C137" s="310"/>
      <c r="D137" s="310"/>
      <c r="E137" s="310"/>
      <c r="F137" s="310"/>
      <c r="G137" s="310"/>
      <c r="H137" s="310"/>
      <c r="I137" s="310"/>
      <c r="J137" s="310"/>
      <c r="K137" s="310"/>
      <c r="L137" s="310"/>
      <c r="M137" s="310"/>
      <c r="N137" s="310"/>
      <c r="O137" s="310"/>
      <c r="P137" s="310"/>
    </row>
    <row r="138" spans="1:16">
      <c r="A138" s="310"/>
      <c r="B138" s="310"/>
      <c r="C138" s="310"/>
      <c r="D138" s="310"/>
      <c r="E138" s="310"/>
      <c r="F138" s="310"/>
      <c r="G138" s="310"/>
      <c r="H138" s="310"/>
      <c r="I138" s="310"/>
      <c r="J138" s="310"/>
      <c r="K138" s="310"/>
      <c r="L138" s="310"/>
      <c r="M138" s="310"/>
      <c r="N138" s="310"/>
      <c r="O138" s="310"/>
      <c r="P138" s="310"/>
    </row>
    <row r="139" spans="1:16">
      <c r="A139" s="310"/>
      <c r="B139" s="310"/>
      <c r="C139" s="310"/>
      <c r="D139" s="310"/>
      <c r="E139" s="310"/>
      <c r="F139" s="310"/>
      <c r="G139" s="310"/>
      <c r="H139" s="310"/>
      <c r="I139" s="310"/>
      <c r="J139" s="310"/>
      <c r="K139" s="310"/>
      <c r="L139" s="310"/>
      <c r="M139" s="310"/>
      <c r="N139" s="310"/>
      <c r="O139" s="310"/>
      <c r="P139" s="310"/>
    </row>
    <row r="140" spans="1:16">
      <c r="A140" s="310"/>
      <c r="B140" s="310"/>
      <c r="C140" s="310"/>
      <c r="D140" s="310"/>
      <c r="E140" s="310"/>
      <c r="F140" s="310"/>
      <c r="G140" s="310"/>
      <c r="H140" s="310"/>
      <c r="I140" s="310"/>
      <c r="J140" s="310"/>
      <c r="K140" s="310"/>
      <c r="L140" s="310"/>
      <c r="M140" s="310"/>
      <c r="N140" s="310"/>
      <c r="O140" s="310"/>
      <c r="P140" s="310"/>
    </row>
    <row r="141" spans="1:16">
      <c r="A141" s="310"/>
      <c r="B141" s="310"/>
      <c r="C141" s="310"/>
      <c r="D141" s="310"/>
      <c r="E141" s="310"/>
      <c r="F141" s="310"/>
      <c r="G141" s="310"/>
      <c r="H141" s="310"/>
      <c r="I141" s="310"/>
      <c r="J141" s="310"/>
      <c r="K141" s="310"/>
      <c r="L141" s="310"/>
      <c r="M141" s="310"/>
      <c r="N141" s="310"/>
      <c r="O141" s="310"/>
      <c r="P141" s="310"/>
    </row>
    <row r="142" spans="1:16">
      <c r="A142" s="310"/>
      <c r="B142" s="310"/>
      <c r="C142" s="310"/>
      <c r="D142" s="310"/>
      <c r="E142" s="310"/>
      <c r="F142" s="310"/>
      <c r="G142" s="310"/>
      <c r="H142" s="310"/>
      <c r="I142" s="310"/>
      <c r="J142" s="310"/>
      <c r="K142" s="310"/>
      <c r="L142" s="310"/>
      <c r="M142" s="310"/>
      <c r="N142" s="310"/>
      <c r="O142" s="310"/>
      <c r="P142" s="310"/>
    </row>
    <row r="143" spans="1:16">
      <c r="A143" s="310"/>
      <c r="B143" s="310"/>
      <c r="C143" s="310"/>
      <c r="D143" s="310"/>
      <c r="E143" s="310"/>
      <c r="F143" s="310"/>
      <c r="G143" s="310"/>
      <c r="H143" s="310"/>
      <c r="I143" s="310"/>
      <c r="J143" s="310"/>
      <c r="K143" s="310"/>
      <c r="L143" s="310"/>
      <c r="M143" s="310"/>
      <c r="N143" s="310"/>
      <c r="O143" s="310"/>
      <c r="P143" s="310"/>
    </row>
    <row r="144" spans="1:16">
      <c r="A144" s="310"/>
      <c r="B144" s="310"/>
      <c r="C144" s="310"/>
      <c r="D144" s="310"/>
      <c r="E144" s="310"/>
      <c r="F144" s="310"/>
      <c r="G144" s="310"/>
      <c r="H144" s="310"/>
      <c r="I144" s="310"/>
      <c r="J144" s="310"/>
      <c r="K144" s="310"/>
      <c r="L144" s="310"/>
      <c r="M144" s="310"/>
      <c r="N144" s="310"/>
      <c r="O144" s="310"/>
      <c r="P144" s="310"/>
    </row>
    <row r="145" spans="1:16">
      <c r="A145" s="310"/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  <c r="L145" s="310"/>
      <c r="M145" s="310"/>
      <c r="N145" s="310"/>
      <c r="O145" s="310"/>
      <c r="P145" s="310"/>
    </row>
    <row r="146" spans="1:16">
      <c r="A146" s="310"/>
      <c r="B146" s="310"/>
      <c r="C146" s="310"/>
      <c r="D146" s="310"/>
      <c r="E146" s="310"/>
      <c r="F146" s="310"/>
      <c r="G146" s="310"/>
      <c r="H146" s="310"/>
      <c r="I146" s="310"/>
      <c r="J146" s="310"/>
      <c r="K146" s="310"/>
      <c r="L146" s="310"/>
      <c r="M146" s="310"/>
      <c r="N146" s="310"/>
      <c r="O146" s="310"/>
      <c r="P146" s="310"/>
    </row>
    <row r="147" spans="1:16">
      <c r="A147" s="310"/>
      <c r="B147" s="310"/>
      <c r="C147" s="310"/>
      <c r="D147" s="310"/>
      <c r="E147" s="310"/>
      <c r="F147" s="310"/>
      <c r="G147" s="310"/>
      <c r="H147" s="310"/>
      <c r="I147" s="310"/>
      <c r="J147" s="310"/>
      <c r="K147" s="310"/>
      <c r="L147" s="310"/>
      <c r="M147" s="310"/>
      <c r="N147" s="310"/>
      <c r="O147" s="310"/>
      <c r="P147" s="310"/>
    </row>
    <row r="148" spans="1:16">
      <c r="A148" s="310"/>
      <c r="B148" s="310"/>
      <c r="C148" s="310"/>
      <c r="D148" s="310"/>
      <c r="E148" s="310"/>
      <c r="F148" s="310"/>
      <c r="G148" s="310"/>
      <c r="H148" s="310"/>
      <c r="I148" s="310"/>
      <c r="J148" s="310"/>
      <c r="K148" s="310"/>
      <c r="L148" s="310"/>
      <c r="M148" s="310"/>
      <c r="N148" s="310"/>
      <c r="O148" s="310"/>
      <c r="P148" s="310"/>
    </row>
    <row r="149" spans="1:16">
      <c r="A149" s="310"/>
      <c r="B149" s="310"/>
      <c r="C149" s="310"/>
      <c r="D149" s="310"/>
      <c r="E149" s="310"/>
      <c r="F149" s="310"/>
      <c r="G149" s="310"/>
      <c r="H149" s="310"/>
      <c r="I149" s="310"/>
      <c r="J149" s="310"/>
      <c r="K149" s="310"/>
      <c r="L149" s="310"/>
      <c r="M149" s="310"/>
      <c r="N149" s="310"/>
      <c r="O149" s="310"/>
      <c r="P149" s="310"/>
    </row>
    <row r="150" spans="1:16">
      <c r="A150" s="310"/>
      <c r="B150" s="310"/>
      <c r="C150" s="310"/>
      <c r="D150" s="310"/>
      <c r="E150" s="310"/>
      <c r="F150" s="310"/>
      <c r="G150" s="310"/>
      <c r="H150" s="310"/>
      <c r="I150" s="310"/>
      <c r="J150" s="310"/>
      <c r="K150" s="310"/>
      <c r="L150" s="310"/>
      <c r="M150" s="310"/>
      <c r="N150" s="310"/>
      <c r="O150" s="310"/>
      <c r="P150" s="310"/>
    </row>
    <row r="151" spans="1:16">
      <c r="A151" s="310"/>
      <c r="B151" s="310"/>
      <c r="C151" s="310"/>
      <c r="D151" s="310"/>
      <c r="E151" s="310"/>
      <c r="F151" s="310"/>
      <c r="G151" s="310"/>
      <c r="H151" s="310"/>
      <c r="I151" s="310"/>
      <c r="J151" s="310"/>
      <c r="K151" s="310"/>
      <c r="L151" s="310"/>
      <c r="M151" s="310"/>
      <c r="N151" s="310"/>
      <c r="O151" s="310"/>
      <c r="P151" s="310"/>
    </row>
    <row r="152" spans="1:16">
      <c r="A152" s="310"/>
      <c r="B152" s="310"/>
      <c r="C152" s="310"/>
      <c r="D152" s="310"/>
      <c r="E152" s="310"/>
      <c r="F152" s="310"/>
      <c r="G152" s="310"/>
      <c r="H152" s="310"/>
      <c r="I152" s="310"/>
      <c r="J152" s="310"/>
      <c r="K152" s="310"/>
      <c r="L152" s="310"/>
      <c r="M152" s="310"/>
      <c r="N152" s="310"/>
      <c r="O152" s="310"/>
      <c r="P152" s="310"/>
    </row>
    <row r="153" spans="1:16">
      <c r="A153" s="310"/>
      <c r="B153" s="310"/>
      <c r="C153" s="310"/>
      <c r="D153" s="310"/>
      <c r="E153" s="310"/>
      <c r="F153" s="310"/>
      <c r="G153" s="310"/>
      <c r="H153" s="310"/>
      <c r="I153" s="310"/>
      <c r="J153" s="310"/>
      <c r="K153" s="310"/>
      <c r="L153" s="310"/>
      <c r="M153" s="310"/>
      <c r="N153" s="310"/>
      <c r="O153" s="310"/>
      <c r="P153" s="310"/>
    </row>
    <row r="154" spans="1:16">
      <c r="A154" s="310"/>
      <c r="B154" s="310"/>
      <c r="C154" s="310"/>
      <c r="D154" s="310"/>
      <c r="E154" s="310"/>
      <c r="F154" s="310"/>
      <c r="G154" s="310"/>
      <c r="H154" s="310"/>
      <c r="I154" s="310"/>
      <c r="J154" s="310"/>
      <c r="K154" s="310"/>
      <c r="L154" s="310"/>
      <c r="M154" s="310"/>
      <c r="N154" s="310"/>
      <c r="O154" s="310"/>
      <c r="P154" s="310"/>
    </row>
    <row r="155" spans="1:16">
      <c r="A155" s="310"/>
      <c r="B155" s="310"/>
      <c r="C155" s="310"/>
      <c r="D155" s="310"/>
      <c r="E155" s="310"/>
      <c r="F155" s="310"/>
      <c r="G155" s="310"/>
      <c r="H155" s="310"/>
      <c r="I155" s="310"/>
      <c r="J155" s="310"/>
      <c r="K155" s="310"/>
      <c r="L155" s="310"/>
      <c r="M155" s="310"/>
      <c r="N155" s="310"/>
      <c r="O155" s="310"/>
      <c r="P155" s="310"/>
    </row>
    <row r="156" spans="1:16">
      <c r="A156" s="310"/>
      <c r="B156" s="310"/>
      <c r="C156" s="310"/>
      <c r="D156" s="310"/>
      <c r="E156" s="310"/>
      <c r="F156" s="310"/>
      <c r="G156" s="310"/>
      <c r="H156" s="310"/>
      <c r="I156" s="310"/>
      <c r="J156" s="310"/>
      <c r="K156" s="310"/>
      <c r="L156" s="310"/>
      <c r="M156" s="310"/>
      <c r="N156" s="310"/>
      <c r="O156" s="310"/>
      <c r="P156" s="310"/>
    </row>
    <row r="157" spans="1:16">
      <c r="A157" s="310"/>
      <c r="B157" s="310"/>
      <c r="C157" s="310"/>
      <c r="D157" s="310"/>
      <c r="E157" s="310"/>
      <c r="F157" s="310"/>
      <c r="G157" s="310"/>
      <c r="H157" s="310"/>
      <c r="I157" s="310"/>
      <c r="J157" s="310"/>
      <c r="K157" s="310"/>
      <c r="L157" s="310"/>
      <c r="M157" s="310"/>
      <c r="N157" s="310"/>
      <c r="O157" s="310"/>
      <c r="P157" s="310"/>
    </row>
    <row r="158" spans="1:16">
      <c r="A158" s="310"/>
      <c r="B158" s="310"/>
      <c r="C158" s="310"/>
      <c r="D158" s="310"/>
      <c r="E158" s="310"/>
      <c r="F158" s="310"/>
      <c r="G158" s="310"/>
      <c r="H158" s="310"/>
      <c r="I158" s="310"/>
      <c r="J158" s="310"/>
      <c r="K158" s="310"/>
      <c r="L158" s="310"/>
      <c r="M158" s="310"/>
      <c r="N158" s="310"/>
      <c r="O158" s="310"/>
      <c r="P158" s="310"/>
    </row>
    <row r="159" spans="1:16">
      <c r="A159" s="310"/>
      <c r="B159" s="310"/>
      <c r="C159" s="310"/>
      <c r="D159" s="310"/>
      <c r="E159" s="310"/>
      <c r="F159" s="310"/>
      <c r="G159" s="310"/>
      <c r="H159" s="310"/>
      <c r="I159" s="310"/>
      <c r="J159" s="310"/>
      <c r="K159" s="310"/>
      <c r="L159" s="310"/>
      <c r="M159" s="310"/>
      <c r="N159" s="310"/>
      <c r="O159" s="310"/>
      <c r="P159" s="310"/>
    </row>
    <row r="160" spans="1:16">
      <c r="A160" s="310"/>
      <c r="B160" s="310"/>
      <c r="C160" s="310"/>
      <c r="D160" s="310"/>
      <c r="E160" s="310"/>
      <c r="F160" s="310"/>
      <c r="G160" s="310"/>
      <c r="H160" s="310"/>
      <c r="I160" s="310"/>
      <c r="J160" s="310"/>
      <c r="K160" s="310"/>
      <c r="L160" s="310"/>
      <c r="M160" s="310"/>
      <c r="N160" s="310"/>
      <c r="O160" s="310"/>
      <c r="P160" s="310"/>
    </row>
    <row r="161" spans="1:16">
      <c r="A161" s="310"/>
      <c r="B161" s="310"/>
      <c r="C161" s="310"/>
      <c r="D161" s="310"/>
      <c r="E161" s="310"/>
      <c r="F161" s="310"/>
      <c r="G161" s="310"/>
      <c r="H161" s="310"/>
      <c r="I161" s="310"/>
      <c r="J161" s="310"/>
      <c r="K161" s="310"/>
      <c r="L161" s="310"/>
      <c r="M161" s="310"/>
      <c r="N161" s="310"/>
      <c r="O161" s="310"/>
      <c r="P161" s="310"/>
    </row>
    <row r="162" spans="1:16">
      <c r="A162" s="310"/>
      <c r="B162" s="310"/>
      <c r="C162" s="310"/>
      <c r="D162" s="310"/>
      <c r="E162" s="310"/>
      <c r="F162" s="310"/>
      <c r="G162" s="310"/>
      <c r="H162" s="310"/>
      <c r="I162" s="310"/>
      <c r="J162" s="310"/>
      <c r="K162" s="310"/>
      <c r="L162" s="310"/>
      <c r="M162" s="310"/>
      <c r="N162" s="310"/>
      <c r="O162" s="310"/>
      <c r="P162" s="310"/>
    </row>
    <row r="163" spans="1:16">
      <c r="A163" s="310"/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  <c r="L163" s="310"/>
      <c r="M163" s="310"/>
      <c r="N163" s="310"/>
      <c r="O163" s="310"/>
      <c r="P163" s="310"/>
    </row>
    <row r="164" spans="1:16">
      <c r="A164" s="310"/>
      <c r="B164" s="310"/>
      <c r="C164" s="310"/>
      <c r="D164" s="310"/>
      <c r="E164" s="310"/>
      <c r="F164" s="310"/>
      <c r="G164" s="310"/>
      <c r="H164" s="310"/>
      <c r="I164" s="310"/>
      <c r="J164" s="310"/>
      <c r="K164" s="310"/>
      <c r="L164" s="310"/>
      <c r="M164" s="310"/>
      <c r="N164" s="310"/>
      <c r="O164" s="310"/>
      <c r="P164" s="310"/>
    </row>
    <row r="165" spans="1:16">
      <c r="A165" s="310"/>
      <c r="B165" s="310"/>
      <c r="C165" s="310"/>
      <c r="D165" s="310"/>
      <c r="E165" s="310"/>
      <c r="F165" s="310"/>
      <c r="G165" s="310"/>
      <c r="H165" s="310"/>
      <c r="I165" s="310"/>
      <c r="J165" s="310"/>
      <c r="K165" s="310"/>
      <c r="L165" s="310"/>
      <c r="M165" s="310"/>
      <c r="N165" s="310"/>
      <c r="O165" s="310"/>
      <c r="P165" s="310"/>
    </row>
    <row r="166" spans="1:16">
      <c r="A166" s="310"/>
      <c r="B166" s="310"/>
      <c r="C166" s="310"/>
      <c r="D166" s="310"/>
      <c r="E166" s="310"/>
      <c r="F166" s="310"/>
      <c r="G166" s="310"/>
      <c r="H166" s="310"/>
      <c r="I166" s="310"/>
      <c r="J166" s="310"/>
      <c r="K166" s="310"/>
      <c r="L166" s="310"/>
      <c r="M166" s="310"/>
      <c r="N166" s="310"/>
      <c r="O166" s="310"/>
      <c r="P166" s="310"/>
    </row>
    <row r="167" spans="1:16">
      <c r="A167" s="310"/>
      <c r="B167" s="310"/>
      <c r="C167" s="310"/>
      <c r="D167" s="310"/>
      <c r="E167" s="310"/>
      <c r="F167" s="310"/>
      <c r="G167" s="310"/>
      <c r="H167" s="310"/>
      <c r="I167" s="310"/>
      <c r="J167" s="310"/>
      <c r="K167" s="310"/>
      <c r="L167" s="310"/>
      <c r="M167" s="310"/>
      <c r="N167" s="310"/>
      <c r="O167" s="310"/>
      <c r="P167" s="310"/>
    </row>
    <row r="168" spans="1:16">
      <c r="A168" s="310"/>
      <c r="B168" s="310"/>
      <c r="C168" s="310"/>
      <c r="D168" s="310"/>
      <c r="E168" s="310"/>
      <c r="F168" s="310"/>
      <c r="G168" s="310"/>
      <c r="H168" s="310"/>
      <c r="I168" s="310"/>
      <c r="J168" s="310"/>
      <c r="K168" s="310"/>
      <c r="L168" s="310"/>
      <c r="M168" s="310"/>
      <c r="N168" s="310"/>
      <c r="O168" s="310"/>
      <c r="P168" s="310"/>
    </row>
    <row r="169" spans="1:16">
      <c r="A169" s="310"/>
      <c r="B169" s="310"/>
      <c r="C169" s="310"/>
      <c r="D169" s="310"/>
      <c r="E169" s="310"/>
      <c r="F169" s="310"/>
      <c r="G169" s="310"/>
      <c r="H169" s="310"/>
      <c r="I169" s="310"/>
      <c r="J169" s="310"/>
      <c r="K169" s="310"/>
      <c r="L169" s="310"/>
      <c r="M169" s="310"/>
      <c r="N169" s="310"/>
      <c r="O169" s="310"/>
      <c r="P169" s="310"/>
    </row>
    <row r="170" spans="1:16">
      <c r="A170" s="310"/>
      <c r="B170" s="310"/>
      <c r="C170" s="310"/>
      <c r="D170" s="310"/>
      <c r="E170" s="310"/>
      <c r="F170" s="310"/>
      <c r="G170" s="310"/>
      <c r="H170" s="310"/>
      <c r="I170" s="310"/>
      <c r="J170" s="310"/>
      <c r="K170" s="310"/>
      <c r="L170" s="310"/>
      <c r="M170" s="310"/>
      <c r="N170" s="310"/>
      <c r="O170" s="310"/>
      <c r="P170" s="310"/>
    </row>
    <row r="171" spans="1:16">
      <c r="A171" s="310"/>
      <c r="B171" s="310"/>
      <c r="C171" s="310"/>
      <c r="D171" s="310"/>
      <c r="E171" s="310"/>
      <c r="F171" s="310"/>
      <c r="G171" s="310"/>
      <c r="H171" s="310"/>
      <c r="I171" s="310"/>
      <c r="J171" s="310"/>
      <c r="K171" s="310"/>
      <c r="L171" s="310"/>
      <c r="M171" s="310"/>
      <c r="N171" s="310"/>
      <c r="O171" s="310"/>
      <c r="P171" s="310"/>
    </row>
    <row r="172" spans="1:16">
      <c r="A172" s="310"/>
      <c r="B172" s="310"/>
      <c r="C172" s="310"/>
      <c r="D172" s="310"/>
      <c r="E172" s="310"/>
      <c r="F172" s="310"/>
      <c r="G172" s="310"/>
      <c r="H172" s="310"/>
      <c r="I172" s="310"/>
      <c r="J172" s="310"/>
      <c r="K172" s="310"/>
      <c r="L172" s="310"/>
      <c r="M172" s="310"/>
      <c r="N172" s="310"/>
      <c r="O172" s="310"/>
      <c r="P172" s="310"/>
    </row>
    <row r="173" spans="1:16">
      <c r="A173" s="310"/>
      <c r="B173" s="310"/>
      <c r="C173" s="310"/>
      <c r="D173" s="310"/>
      <c r="E173" s="310"/>
      <c r="F173" s="310"/>
      <c r="G173" s="310"/>
      <c r="H173" s="310"/>
      <c r="I173" s="310"/>
      <c r="J173" s="310"/>
      <c r="K173" s="310"/>
      <c r="L173" s="310"/>
      <c r="M173" s="310"/>
      <c r="N173" s="310"/>
      <c r="O173" s="310"/>
      <c r="P173" s="310"/>
    </row>
    <row r="174" spans="1:16">
      <c r="A174" s="310"/>
      <c r="B174" s="310"/>
      <c r="C174" s="310"/>
      <c r="D174" s="310"/>
      <c r="E174" s="310"/>
      <c r="F174" s="310"/>
      <c r="G174" s="310"/>
      <c r="H174" s="310"/>
      <c r="I174" s="310"/>
      <c r="J174" s="310"/>
      <c r="K174" s="310"/>
      <c r="L174" s="310"/>
      <c r="M174" s="310"/>
      <c r="N174" s="310"/>
      <c r="O174" s="310"/>
      <c r="P174" s="310"/>
    </row>
    <row r="175" spans="1:16">
      <c r="A175" s="310"/>
      <c r="B175" s="310"/>
      <c r="C175" s="310"/>
      <c r="D175" s="310"/>
      <c r="E175" s="310"/>
      <c r="F175" s="310"/>
      <c r="G175" s="310"/>
      <c r="H175" s="310"/>
      <c r="I175" s="310"/>
      <c r="J175" s="310"/>
      <c r="K175" s="310"/>
      <c r="L175" s="310"/>
      <c r="M175" s="310"/>
      <c r="N175" s="310"/>
      <c r="O175" s="310"/>
      <c r="P175" s="310"/>
    </row>
    <row r="176" spans="1:16">
      <c r="A176" s="310"/>
      <c r="B176" s="310"/>
      <c r="C176" s="310"/>
      <c r="D176" s="310"/>
      <c r="E176" s="310"/>
      <c r="F176" s="310"/>
      <c r="G176" s="310"/>
      <c r="H176" s="310"/>
      <c r="I176" s="310"/>
      <c r="J176" s="310"/>
      <c r="K176" s="310"/>
      <c r="L176" s="310"/>
      <c r="M176" s="310"/>
      <c r="N176" s="310"/>
      <c r="O176" s="310"/>
      <c r="P176" s="310"/>
    </row>
    <row r="177" spans="1:16">
      <c r="A177" s="310"/>
      <c r="B177" s="310"/>
      <c r="C177" s="310"/>
      <c r="D177" s="310"/>
      <c r="E177" s="310"/>
      <c r="F177" s="310"/>
      <c r="G177" s="310"/>
      <c r="H177" s="310"/>
      <c r="I177" s="310"/>
      <c r="J177" s="310"/>
      <c r="K177" s="310"/>
      <c r="L177" s="310"/>
      <c r="M177" s="310"/>
      <c r="N177" s="310"/>
      <c r="O177" s="310"/>
      <c r="P177" s="310"/>
    </row>
    <row r="178" spans="1:16">
      <c r="A178" s="310"/>
      <c r="B178" s="310"/>
      <c r="C178" s="310"/>
      <c r="D178" s="310"/>
      <c r="E178" s="310"/>
      <c r="F178" s="310"/>
      <c r="G178" s="310"/>
      <c r="H178" s="310"/>
      <c r="I178" s="310"/>
      <c r="J178" s="310"/>
      <c r="K178" s="310"/>
      <c r="L178" s="310"/>
      <c r="M178" s="310"/>
      <c r="N178" s="310"/>
      <c r="O178" s="310"/>
      <c r="P178" s="310"/>
    </row>
    <row r="179" spans="1:16">
      <c r="A179" s="310"/>
      <c r="B179" s="310"/>
      <c r="C179" s="310"/>
      <c r="D179" s="310"/>
      <c r="E179" s="310"/>
      <c r="F179" s="310"/>
      <c r="G179" s="310"/>
      <c r="H179" s="310"/>
      <c r="I179" s="310"/>
      <c r="J179" s="310"/>
      <c r="K179" s="310"/>
      <c r="L179" s="310"/>
      <c r="M179" s="310"/>
      <c r="N179" s="310"/>
      <c r="O179" s="310"/>
      <c r="P179" s="310"/>
    </row>
    <row r="180" spans="1:16">
      <c r="A180" s="310"/>
      <c r="B180" s="310"/>
      <c r="C180" s="310"/>
      <c r="D180" s="310"/>
      <c r="E180" s="310"/>
      <c r="F180" s="310"/>
      <c r="G180" s="310"/>
      <c r="H180" s="310"/>
      <c r="I180" s="310"/>
      <c r="J180" s="310"/>
      <c r="K180" s="310"/>
      <c r="L180" s="310"/>
      <c r="M180" s="310"/>
      <c r="N180" s="310"/>
      <c r="O180" s="310"/>
      <c r="P180" s="310"/>
    </row>
    <row r="181" spans="1:16">
      <c r="A181" s="310"/>
      <c r="B181" s="310"/>
      <c r="C181" s="310"/>
      <c r="D181" s="310"/>
      <c r="E181" s="310"/>
      <c r="F181" s="310"/>
      <c r="G181" s="310"/>
      <c r="H181" s="310"/>
      <c r="I181" s="310"/>
      <c r="J181" s="310"/>
      <c r="K181" s="310"/>
      <c r="L181" s="310"/>
      <c r="M181" s="310"/>
      <c r="N181" s="310"/>
      <c r="O181" s="310"/>
      <c r="P181" s="310"/>
    </row>
    <row r="182" spans="1:16">
      <c r="A182" s="310"/>
      <c r="B182" s="310"/>
      <c r="C182" s="310"/>
      <c r="D182" s="310"/>
      <c r="E182" s="310"/>
      <c r="F182" s="310"/>
      <c r="G182" s="310"/>
      <c r="H182" s="310"/>
      <c r="I182" s="310"/>
      <c r="J182" s="310"/>
      <c r="K182" s="310"/>
      <c r="L182" s="310"/>
      <c r="M182" s="310"/>
      <c r="N182" s="310"/>
      <c r="O182" s="310"/>
      <c r="P182" s="310"/>
    </row>
    <row r="183" spans="1:16">
      <c r="A183" s="310"/>
      <c r="B183" s="310"/>
      <c r="C183" s="310"/>
      <c r="D183" s="310"/>
      <c r="E183" s="310"/>
      <c r="F183" s="310"/>
      <c r="G183" s="310"/>
      <c r="H183" s="310"/>
      <c r="I183" s="310"/>
      <c r="J183" s="310"/>
      <c r="K183" s="310"/>
      <c r="L183" s="310"/>
      <c r="M183" s="310"/>
      <c r="N183" s="310"/>
      <c r="O183" s="310"/>
      <c r="P183" s="310"/>
    </row>
    <row r="184" spans="1:16">
      <c r="A184" s="310"/>
      <c r="B184" s="310"/>
      <c r="C184" s="310"/>
      <c r="D184" s="310"/>
      <c r="E184" s="310"/>
      <c r="F184" s="310"/>
      <c r="G184" s="310"/>
      <c r="H184" s="310"/>
      <c r="I184" s="310"/>
      <c r="J184" s="310"/>
      <c r="K184" s="310"/>
      <c r="L184" s="310"/>
      <c r="M184" s="310"/>
      <c r="N184" s="310"/>
      <c r="O184" s="310"/>
      <c r="P184" s="310"/>
    </row>
    <row r="185" spans="1:16">
      <c r="A185" s="310"/>
      <c r="B185" s="310"/>
      <c r="C185" s="310"/>
      <c r="D185" s="310"/>
      <c r="E185" s="310"/>
      <c r="F185" s="310"/>
      <c r="G185" s="310"/>
      <c r="H185" s="310"/>
      <c r="I185" s="310"/>
      <c r="J185" s="310"/>
      <c r="K185" s="310"/>
      <c r="L185" s="310"/>
      <c r="M185" s="310"/>
      <c r="N185" s="310"/>
      <c r="O185" s="310"/>
      <c r="P185" s="310"/>
    </row>
    <row r="186" spans="1:16">
      <c r="A186" s="310"/>
      <c r="B186" s="310"/>
      <c r="C186" s="310"/>
      <c r="D186" s="310"/>
      <c r="E186" s="310"/>
      <c r="F186" s="310"/>
      <c r="G186" s="310"/>
      <c r="H186" s="310"/>
      <c r="I186" s="310"/>
      <c r="J186" s="310"/>
      <c r="K186" s="310"/>
      <c r="L186" s="310"/>
      <c r="M186" s="310"/>
      <c r="N186" s="310"/>
      <c r="O186" s="310"/>
      <c r="P186" s="310"/>
    </row>
    <row r="187" spans="1:16">
      <c r="A187" s="310"/>
      <c r="B187" s="310"/>
      <c r="C187" s="310"/>
      <c r="D187" s="310"/>
      <c r="E187" s="310"/>
      <c r="F187" s="310"/>
      <c r="G187" s="310"/>
      <c r="H187" s="310"/>
      <c r="I187" s="310"/>
      <c r="J187" s="310"/>
      <c r="K187" s="310"/>
      <c r="L187" s="310"/>
      <c r="M187" s="310"/>
      <c r="N187" s="310"/>
      <c r="O187" s="310"/>
      <c r="P187" s="310"/>
    </row>
    <row r="188" spans="1:16">
      <c r="A188" s="310"/>
      <c r="B188" s="310"/>
      <c r="C188" s="310"/>
      <c r="D188" s="310"/>
      <c r="E188" s="310"/>
      <c r="F188" s="310"/>
      <c r="G188" s="310"/>
      <c r="H188" s="310"/>
      <c r="I188" s="310"/>
      <c r="J188" s="310"/>
      <c r="K188" s="310"/>
      <c r="L188" s="310"/>
      <c r="M188" s="310"/>
      <c r="N188" s="310"/>
      <c r="O188" s="310"/>
      <c r="P188" s="310"/>
    </row>
    <row r="189" spans="1:16">
      <c r="A189" s="310"/>
      <c r="B189" s="310"/>
      <c r="C189" s="310"/>
      <c r="D189" s="310"/>
      <c r="E189" s="310"/>
      <c r="F189" s="310"/>
      <c r="G189" s="310"/>
      <c r="H189" s="310"/>
      <c r="I189" s="310"/>
      <c r="J189" s="310"/>
      <c r="K189" s="310"/>
      <c r="L189" s="310"/>
      <c r="M189" s="310"/>
      <c r="N189" s="310"/>
      <c r="O189" s="310"/>
      <c r="P189" s="310"/>
    </row>
    <row r="190" spans="1:16">
      <c r="A190" s="310"/>
      <c r="B190" s="310"/>
      <c r="C190" s="310"/>
      <c r="D190" s="310"/>
      <c r="E190" s="310"/>
      <c r="F190" s="310"/>
      <c r="G190" s="310"/>
      <c r="H190" s="310"/>
      <c r="I190" s="310"/>
      <c r="J190" s="310"/>
      <c r="K190" s="310"/>
      <c r="L190" s="310"/>
      <c r="M190" s="310"/>
      <c r="N190" s="310"/>
      <c r="O190" s="310"/>
      <c r="P190" s="310"/>
    </row>
    <row r="191" spans="1:16">
      <c r="A191" s="310"/>
      <c r="B191" s="310"/>
      <c r="C191" s="310"/>
      <c r="D191" s="310"/>
      <c r="E191" s="310"/>
      <c r="F191" s="310"/>
      <c r="G191" s="310"/>
      <c r="H191" s="310"/>
      <c r="I191" s="310"/>
      <c r="J191" s="310"/>
      <c r="K191" s="310"/>
      <c r="L191" s="310"/>
      <c r="M191" s="310"/>
      <c r="N191" s="310"/>
      <c r="O191" s="310"/>
      <c r="P191" s="310"/>
    </row>
    <row r="192" spans="1:16">
      <c r="A192" s="310"/>
      <c r="B192" s="310"/>
      <c r="C192" s="310"/>
      <c r="D192" s="310"/>
      <c r="E192" s="310"/>
      <c r="F192" s="310"/>
      <c r="G192" s="310"/>
      <c r="H192" s="310"/>
      <c r="I192" s="310"/>
      <c r="J192" s="310"/>
      <c r="K192" s="310"/>
      <c r="L192" s="310"/>
      <c r="M192" s="310"/>
      <c r="N192" s="310"/>
      <c r="O192" s="310"/>
      <c r="P192" s="310"/>
    </row>
    <row r="193" spans="1:16">
      <c r="A193" s="310"/>
      <c r="B193" s="310"/>
      <c r="C193" s="310"/>
      <c r="D193" s="310"/>
      <c r="E193" s="310"/>
      <c r="F193" s="310"/>
      <c r="G193" s="310"/>
      <c r="H193" s="310"/>
      <c r="I193" s="310"/>
      <c r="J193" s="310"/>
      <c r="K193" s="310"/>
      <c r="L193" s="310"/>
      <c r="M193" s="310"/>
      <c r="N193" s="310"/>
      <c r="O193" s="310"/>
      <c r="P193" s="310"/>
    </row>
    <row r="194" spans="1:16">
      <c r="A194" s="310"/>
      <c r="B194" s="310"/>
      <c r="C194" s="310"/>
      <c r="D194" s="310"/>
      <c r="E194" s="310"/>
      <c r="F194" s="310"/>
      <c r="G194" s="310"/>
      <c r="H194" s="310"/>
      <c r="I194" s="310"/>
      <c r="J194" s="310"/>
      <c r="K194" s="310"/>
      <c r="L194" s="310"/>
      <c r="M194" s="310"/>
      <c r="N194" s="310"/>
      <c r="O194" s="310"/>
      <c r="P194" s="310"/>
    </row>
    <row r="195" spans="1:16">
      <c r="A195" s="310"/>
      <c r="B195" s="310"/>
      <c r="C195" s="310"/>
      <c r="D195" s="310"/>
      <c r="E195" s="310"/>
      <c r="F195" s="310"/>
      <c r="G195" s="310"/>
      <c r="H195" s="310"/>
      <c r="I195" s="310"/>
      <c r="J195" s="310"/>
      <c r="K195" s="310"/>
      <c r="L195" s="310"/>
      <c r="M195" s="310"/>
      <c r="N195" s="310"/>
      <c r="O195" s="310"/>
      <c r="P195" s="310"/>
    </row>
    <row r="196" spans="1:16">
      <c r="A196" s="310"/>
      <c r="B196" s="310"/>
      <c r="C196" s="310"/>
      <c r="D196" s="310"/>
      <c r="E196" s="310"/>
      <c r="F196" s="310"/>
      <c r="G196" s="310"/>
      <c r="H196" s="310"/>
      <c r="I196" s="310"/>
      <c r="J196" s="310"/>
      <c r="K196" s="310"/>
      <c r="L196" s="310"/>
      <c r="M196" s="310"/>
      <c r="N196" s="310"/>
      <c r="O196" s="310"/>
      <c r="P196" s="310"/>
    </row>
    <row r="197" spans="1:16">
      <c r="A197" s="310"/>
      <c r="B197" s="310"/>
      <c r="C197" s="310"/>
      <c r="D197" s="310"/>
      <c r="E197" s="310"/>
      <c r="F197" s="310"/>
      <c r="G197" s="310"/>
      <c r="H197" s="310"/>
      <c r="I197" s="310"/>
      <c r="J197" s="310"/>
      <c r="K197" s="310"/>
      <c r="L197" s="310"/>
      <c r="M197" s="310"/>
      <c r="N197" s="310"/>
      <c r="O197" s="310"/>
      <c r="P197" s="310"/>
    </row>
    <row r="198" spans="1:16">
      <c r="A198" s="310"/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  <c r="L198" s="310"/>
      <c r="M198" s="310"/>
      <c r="N198" s="310"/>
      <c r="O198" s="310"/>
      <c r="P198" s="310"/>
    </row>
    <row r="199" spans="1:16">
      <c r="A199" s="310"/>
      <c r="B199" s="310"/>
      <c r="C199" s="310"/>
      <c r="D199" s="310"/>
      <c r="E199" s="310"/>
      <c r="F199" s="310"/>
      <c r="G199" s="310"/>
      <c r="H199" s="310"/>
      <c r="I199" s="310"/>
      <c r="J199" s="310"/>
      <c r="K199" s="310"/>
      <c r="L199" s="310"/>
      <c r="M199" s="310"/>
      <c r="N199" s="310"/>
      <c r="O199" s="310"/>
      <c r="P199" s="310"/>
    </row>
    <row r="200" spans="1:16">
      <c r="A200" s="310"/>
      <c r="B200" s="310"/>
      <c r="C200" s="310"/>
      <c r="D200" s="310"/>
      <c r="E200" s="310"/>
      <c r="F200" s="310"/>
      <c r="G200" s="310"/>
      <c r="H200" s="310"/>
      <c r="I200" s="310"/>
      <c r="J200" s="310"/>
      <c r="K200" s="310"/>
      <c r="L200" s="310"/>
      <c r="M200" s="310"/>
      <c r="N200" s="310"/>
      <c r="O200" s="310"/>
      <c r="P200" s="310"/>
    </row>
    <row r="201" spans="1:16">
      <c r="A201" s="310"/>
      <c r="B201" s="310"/>
      <c r="C201" s="310"/>
      <c r="D201" s="310"/>
      <c r="E201" s="310"/>
      <c r="F201" s="310"/>
      <c r="G201" s="310"/>
      <c r="H201" s="310"/>
      <c r="I201" s="310"/>
      <c r="J201" s="310"/>
      <c r="K201" s="310"/>
      <c r="L201" s="310"/>
      <c r="M201" s="310"/>
      <c r="N201" s="310"/>
      <c r="O201" s="310"/>
      <c r="P201" s="310"/>
    </row>
    <row r="202" spans="1:16">
      <c r="A202" s="310"/>
      <c r="B202" s="310"/>
      <c r="C202" s="310"/>
      <c r="D202" s="310"/>
      <c r="E202" s="310"/>
      <c r="F202" s="310"/>
      <c r="G202" s="310"/>
      <c r="H202" s="310"/>
      <c r="I202" s="310"/>
      <c r="J202" s="310"/>
      <c r="K202" s="310"/>
      <c r="L202" s="310"/>
      <c r="M202" s="310"/>
      <c r="N202" s="310"/>
      <c r="O202" s="310"/>
      <c r="P202" s="310"/>
    </row>
    <row r="203" spans="1:16">
      <c r="A203" s="310"/>
      <c r="B203" s="310"/>
      <c r="C203" s="310"/>
      <c r="D203" s="310"/>
      <c r="E203" s="310"/>
      <c r="F203" s="310"/>
      <c r="G203" s="310"/>
      <c r="H203" s="310"/>
      <c r="I203" s="310"/>
      <c r="J203" s="310"/>
      <c r="K203" s="310"/>
      <c r="L203" s="310"/>
      <c r="M203" s="310"/>
      <c r="N203" s="310"/>
      <c r="O203" s="310"/>
      <c r="P203" s="310"/>
    </row>
    <row r="204" spans="1:16">
      <c r="A204" s="310"/>
      <c r="B204" s="310"/>
      <c r="C204" s="310"/>
      <c r="D204" s="310"/>
      <c r="E204" s="310"/>
      <c r="F204" s="310"/>
      <c r="G204" s="310"/>
      <c r="H204" s="310"/>
      <c r="I204" s="310"/>
      <c r="J204" s="310"/>
      <c r="K204" s="310"/>
      <c r="L204" s="310"/>
      <c r="M204" s="310"/>
      <c r="N204" s="310"/>
      <c r="O204" s="310"/>
      <c r="P204" s="310"/>
    </row>
    <row r="205" spans="1:16">
      <c r="A205" s="310"/>
      <c r="B205" s="310"/>
      <c r="C205" s="310"/>
      <c r="D205" s="310"/>
      <c r="E205" s="310"/>
      <c r="F205" s="310"/>
      <c r="G205" s="310"/>
      <c r="H205" s="310"/>
      <c r="I205" s="310"/>
      <c r="J205" s="310"/>
      <c r="K205" s="310"/>
      <c r="L205" s="310"/>
      <c r="M205" s="310"/>
      <c r="N205" s="310"/>
      <c r="O205" s="310"/>
      <c r="P205" s="310"/>
    </row>
    <row r="206" spans="1:16">
      <c r="A206" s="310"/>
      <c r="B206" s="310"/>
      <c r="C206" s="310"/>
      <c r="D206" s="310"/>
      <c r="E206" s="310"/>
      <c r="F206" s="310"/>
      <c r="G206" s="310"/>
      <c r="H206" s="310"/>
      <c r="I206" s="310"/>
      <c r="J206" s="310"/>
      <c r="K206" s="310"/>
      <c r="L206" s="310"/>
      <c r="M206" s="310"/>
      <c r="N206" s="310"/>
      <c r="O206" s="310"/>
      <c r="P206" s="310"/>
    </row>
    <row r="207" spans="1:16">
      <c r="A207" s="310"/>
      <c r="B207" s="310"/>
      <c r="C207" s="310"/>
      <c r="D207" s="310"/>
      <c r="E207" s="310"/>
      <c r="F207" s="310"/>
      <c r="G207" s="310"/>
      <c r="H207" s="310"/>
      <c r="I207" s="310"/>
      <c r="J207" s="310"/>
      <c r="K207" s="310"/>
      <c r="L207" s="310"/>
      <c r="M207" s="310"/>
      <c r="N207" s="310"/>
      <c r="O207" s="310"/>
      <c r="P207" s="310"/>
    </row>
    <row r="208" spans="1:16">
      <c r="A208" s="310"/>
      <c r="B208" s="310"/>
      <c r="C208" s="310"/>
      <c r="D208" s="310"/>
      <c r="E208" s="310"/>
      <c r="F208" s="310"/>
      <c r="G208" s="310"/>
      <c r="H208" s="310"/>
      <c r="I208" s="310"/>
      <c r="J208" s="310"/>
      <c r="K208" s="310"/>
      <c r="L208" s="310"/>
      <c r="M208" s="310"/>
      <c r="N208" s="310"/>
      <c r="O208" s="310"/>
      <c r="P208" s="310"/>
    </row>
    <row r="209" spans="1:16">
      <c r="A209" s="310"/>
      <c r="B209" s="310"/>
      <c r="C209" s="310"/>
      <c r="D209" s="310"/>
      <c r="E209" s="310"/>
      <c r="F209" s="310"/>
      <c r="G209" s="310"/>
      <c r="H209" s="310"/>
      <c r="I209" s="310"/>
      <c r="J209" s="310"/>
      <c r="K209" s="310"/>
      <c r="L209" s="310"/>
      <c r="M209" s="310"/>
      <c r="N209" s="310"/>
      <c r="O209" s="310"/>
      <c r="P209" s="310"/>
    </row>
    <row r="210" spans="1:16">
      <c r="A210" s="310"/>
      <c r="B210" s="310"/>
      <c r="C210" s="310"/>
      <c r="D210" s="310"/>
      <c r="E210" s="310"/>
      <c r="F210" s="310"/>
      <c r="G210" s="310"/>
      <c r="H210" s="310"/>
      <c r="I210" s="310"/>
      <c r="J210" s="310"/>
      <c r="K210" s="310"/>
      <c r="L210" s="310"/>
      <c r="M210" s="310"/>
      <c r="N210" s="310"/>
      <c r="O210" s="310"/>
      <c r="P210" s="310"/>
    </row>
    <row r="211" spans="1:16">
      <c r="A211" s="310"/>
      <c r="B211" s="310"/>
      <c r="C211" s="310"/>
      <c r="D211" s="310"/>
      <c r="E211" s="310"/>
      <c r="F211" s="310"/>
      <c r="G211" s="310"/>
      <c r="H211" s="310"/>
      <c r="I211" s="310"/>
      <c r="J211" s="310"/>
      <c r="K211" s="310"/>
      <c r="L211" s="310"/>
      <c r="M211" s="310"/>
      <c r="N211" s="310"/>
      <c r="O211" s="310"/>
      <c r="P211" s="310"/>
    </row>
    <row r="212" spans="1:16">
      <c r="A212" s="310"/>
      <c r="B212" s="310"/>
      <c r="C212" s="310"/>
      <c r="D212" s="310"/>
      <c r="E212" s="310"/>
      <c r="F212" s="310"/>
      <c r="G212" s="310"/>
      <c r="H212" s="310"/>
      <c r="I212" s="310"/>
      <c r="J212" s="310"/>
      <c r="K212" s="310"/>
      <c r="L212" s="310"/>
      <c r="M212" s="310"/>
      <c r="N212" s="310"/>
      <c r="O212" s="310"/>
      <c r="P212" s="310"/>
    </row>
    <row r="213" spans="1:16">
      <c r="A213" s="310"/>
      <c r="B213" s="310"/>
      <c r="C213" s="310"/>
      <c r="D213" s="310"/>
      <c r="E213" s="310"/>
      <c r="F213" s="310"/>
      <c r="G213" s="310"/>
      <c r="H213" s="310"/>
      <c r="I213" s="310"/>
      <c r="J213" s="310"/>
      <c r="K213" s="310"/>
      <c r="L213" s="310"/>
      <c r="M213" s="310"/>
      <c r="N213" s="310"/>
      <c r="O213" s="310"/>
      <c r="P213" s="310"/>
    </row>
    <row r="214" spans="1:16">
      <c r="A214" s="310"/>
      <c r="B214" s="310"/>
      <c r="C214" s="310"/>
      <c r="D214" s="310"/>
      <c r="E214" s="310"/>
      <c r="F214" s="310"/>
      <c r="G214" s="310"/>
      <c r="H214" s="310"/>
      <c r="I214" s="310"/>
      <c r="J214" s="310"/>
      <c r="K214" s="310"/>
      <c r="L214" s="310"/>
      <c r="M214" s="310"/>
      <c r="N214" s="310"/>
      <c r="O214" s="310"/>
      <c r="P214" s="310"/>
    </row>
    <row r="215" spans="1:16">
      <c r="A215" s="310"/>
      <c r="B215" s="310"/>
      <c r="C215" s="310"/>
      <c r="D215" s="310"/>
      <c r="E215" s="310"/>
      <c r="F215" s="310"/>
      <c r="G215" s="310"/>
      <c r="H215" s="310"/>
      <c r="I215" s="310"/>
      <c r="J215" s="310"/>
      <c r="K215" s="310"/>
      <c r="L215" s="310"/>
      <c r="M215" s="310"/>
      <c r="N215" s="310"/>
      <c r="O215" s="310"/>
      <c r="P215" s="310"/>
    </row>
    <row r="216" spans="1:16">
      <c r="A216" s="310"/>
      <c r="B216" s="310"/>
      <c r="C216" s="310"/>
      <c r="D216" s="310"/>
      <c r="E216" s="310"/>
      <c r="F216" s="310"/>
      <c r="G216" s="310"/>
      <c r="H216" s="310"/>
      <c r="I216" s="310"/>
      <c r="J216" s="310"/>
      <c r="K216" s="310"/>
      <c r="L216" s="310"/>
      <c r="M216" s="310"/>
      <c r="N216" s="310"/>
      <c r="O216" s="310"/>
      <c r="P216" s="310"/>
    </row>
    <row r="217" spans="1:16">
      <c r="A217" s="310"/>
      <c r="B217" s="310"/>
      <c r="C217" s="310"/>
      <c r="D217" s="310"/>
      <c r="E217" s="310"/>
      <c r="F217" s="310"/>
      <c r="G217" s="310"/>
      <c r="H217" s="310"/>
      <c r="I217" s="310"/>
      <c r="J217" s="310"/>
      <c r="K217" s="310"/>
      <c r="L217" s="310"/>
      <c r="M217" s="310"/>
      <c r="N217" s="310"/>
      <c r="O217" s="310"/>
      <c r="P217" s="310"/>
    </row>
    <row r="218" spans="1:16">
      <c r="A218" s="310"/>
      <c r="B218" s="310"/>
      <c r="C218" s="310"/>
      <c r="D218" s="310"/>
      <c r="E218" s="310"/>
      <c r="F218" s="310"/>
      <c r="G218" s="310"/>
      <c r="H218" s="310"/>
      <c r="I218" s="310"/>
      <c r="J218" s="310"/>
      <c r="K218" s="310"/>
      <c r="L218" s="310"/>
      <c r="M218" s="310"/>
      <c r="N218" s="310"/>
      <c r="O218" s="310"/>
      <c r="P218" s="310"/>
    </row>
    <row r="219" spans="1:16">
      <c r="A219" s="310"/>
      <c r="B219" s="310"/>
      <c r="C219" s="310"/>
      <c r="D219" s="310"/>
      <c r="E219" s="310"/>
      <c r="F219" s="310"/>
      <c r="G219" s="310"/>
      <c r="H219" s="310"/>
      <c r="I219" s="310"/>
      <c r="J219" s="310"/>
      <c r="K219" s="310"/>
      <c r="L219" s="310"/>
      <c r="M219" s="310"/>
      <c r="N219" s="310"/>
      <c r="O219" s="310"/>
      <c r="P219" s="310"/>
    </row>
    <row r="220" spans="1:16">
      <c r="A220" s="310"/>
      <c r="B220" s="310"/>
      <c r="C220" s="310"/>
      <c r="D220" s="310"/>
      <c r="E220" s="310"/>
      <c r="F220" s="310"/>
      <c r="G220" s="310"/>
      <c r="H220" s="310"/>
      <c r="I220" s="310"/>
      <c r="J220" s="310"/>
      <c r="K220" s="310"/>
      <c r="L220" s="310"/>
      <c r="M220" s="310"/>
      <c r="N220" s="310"/>
      <c r="O220" s="310"/>
      <c r="P220" s="310"/>
    </row>
    <row r="221" spans="1:16">
      <c r="A221" s="310"/>
      <c r="B221" s="310"/>
      <c r="C221" s="310"/>
      <c r="D221" s="310"/>
      <c r="E221" s="310"/>
      <c r="F221" s="310"/>
      <c r="G221" s="310"/>
      <c r="H221" s="310"/>
      <c r="I221" s="310"/>
      <c r="J221" s="310"/>
      <c r="K221" s="310"/>
      <c r="L221" s="310"/>
      <c r="M221" s="310"/>
      <c r="N221" s="310"/>
      <c r="O221" s="310"/>
      <c r="P221" s="310"/>
    </row>
    <row r="222" spans="1:16">
      <c r="A222" s="310"/>
      <c r="B222" s="310"/>
      <c r="C222" s="310"/>
      <c r="D222" s="310"/>
      <c r="E222" s="310"/>
      <c r="F222" s="310"/>
      <c r="G222" s="310"/>
      <c r="H222" s="310"/>
      <c r="I222" s="310"/>
      <c r="J222" s="310"/>
      <c r="K222" s="310"/>
      <c r="L222" s="310"/>
      <c r="M222" s="310"/>
      <c r="N222" s="310"/>
      <c r="O222" s="310"/>
      <c r="P222" s="310"/>
    </row>
    <row r="223" spans="1:16">
      <c r="A223" s="310"/>
      <c r="B223" s="310"/>
      <c r="C223" s="310"/>
      <c r="D223" s="310"/>
      <c r="E223" s="310"/>
      <c r="F223" s="310"/>
      <c r="G223" s="310"/>
      <c r="H223" s="310"/>
      <c r="I223" s="310"/>
      <c r="J223" s="310"/>
      <c r="K223" s="310"/>
      <c r="L223" s="310"/>
      <c r="M223" s="310"/>
      <c r="N223" s="310"/>
      <c r="O223" s="310"/>
      <c r="P223" s="310"/>
    </row>
    <row r="224" spans="1:16">
      <c r="A224" s="310"/>
      <c r="B224" s="310"/>
      <c r="C224" s="310"/>
      <c r="D224" s="310"/>
      <c r="E224" s="310"/>
      <c r="F224" s="310"/>
      <c r="G224" s="310"/>
      <c r="H224" s="310"/>
      <c r="I224" s="310"/>
      <c r="J224" s="310"/>
      <c r="K224" s="310"/>
      <c r="L224" s="310"/>
      <c r="M224" s="310"/>
      <c r="N224" s="310"/>
      <c r="O224" s="310"/>
      <c r="P224" s="310"/>
    </row>
    <row r="225" spans="1:16">
      <c r="A225" s="310"/>
      <c r="B225" s="310"/>
      <c r="C225" s="310"/>
      <c r="D225" s="310"/>
      <c r="E225" s="310"/>
      <c r="F225" s="310"/>
      <c r="G225" s="310"/>
      <c r="H225" s="310"/>
      <c r="I225" s="310"/>
      <c r="J225" s="310"/>
      <c r="K225" s="310"/>
      <c r="L225" s="310"/>
      <c r="M225" s="310"/>
      <c r="N225" s="310"/>
      <c r="O225" s="310"/>
      <c r="P225" s="310"/>
    </row>
    <row r="226" spans="1:16">
      <c r="A226" s="310"/>
      <c r="B226" s="310"/>
      <c r="C226" s="310"/>
      <c r="D226" s="310"/>
      <c r="E226" s="310"/>
      <c r="F226" s="310"/>
      <c r="G226" s="310"/>
      <c r="H226" s="310"/>
      <c r="I226" s="310"/>
      <c r="J226" s="310"/>
      <c r="K226" s="310"/>
      <c r="L226" s="310"/>
      <c r="M226" s="310"/>
      <c r="N226" s="310"/>
      <c r="O226" s="310"/>
      <c r="P226" s="310"/>
    </row>
    <row r="227" spans="1:16">
      <c r="A227" s="310"/>
      <c r="B227" s="310"/>
      <c r="C227" s="310"/>
      <c r="D227" s="310"/>
      <c r="E227" s="310"/>
      <c r="F227" s="310"/>
      <c r="G227" s="310"/>
      <c r="H227" s="310"/>
      <c r="I227" s="310"/>
      <c r="J227" s="310"/>
      <c r="K227" s="310"/>
      <c r="L227" s="310"/>
      <c r="M227" s="310"/>
      <c r="N227" s="310"/>
      <c r="O227" s="310"/>
      <c r="P227" s="310"/>
    </row>
    <row r="228" spans="1:16">
      <c r="A228" s="310"/>
      <c r="B228" s="310"/>
      <c r="C228" s="310"/>
      <c r="D228" s="310"/>
      <c r="E228" s="310"/>
      <c r="F228" s="310"/>
      <c r="G228" s="310"/>
      <c r="H228" s="310"/>
      <c r="I228" s="310"/>
      <c r="J228" s="310"/>
      <c r="K228" s="310"/>
      <c r="L228" s="310"/>
      <c r="M228" s="310"/>
      <c r="N228" s="310"/>
      <c r="O228" s="310"/>
      <c r="P228" s="310"/>
    </row>
    <row r="229" spans="1:16">
      <c r="A229" s="310"/>
      <c r="B229" s="310"/>
      <c r="C229" s="310"/>
      <c r="D229" s="310"/>
      <c r="E229" s="310"/>
      <c r="F229" s="310"/>
      <c r="G229" s="310"/>
      <c r="H229" s="310"/>
      <c r="I229" s="310"/>
      <c r="J229" s="310"/>
      <c r="K229" s="310"/>
      <c r="L229" s="310"/>
      <c r="M229" s="310"/>
      <c r="N229" s="310"/>
      <c r="O229" s="310"/>
      <c r="P229" s="310"/>
    </row>
    <row r="230" spans="1:16">
      <c r="A230" s="310"/>
      <c r="B230" s="310"/>
      <c r="C230" s="310"/>
      <c r="D230" s="310"/>
      <c r="E230" s="310"/>
      <c r="F230" s="310"/>
      <c r="G230" s="310"/>
      <c r="H230" s="310"/>
      <c r="I230" s="310"/>
      <c r="J230" s="310"/>
      <c r="K230" s="310"/>
      <c r="L230" s="310"/>
      <c r="M230" s="310"/>
      <c r="N230" s="310"/>
      <c r="O230" s="310"/>
      <c r="P230" s="310"/>
    </row>
    <row r="231" spans="1:16">
      <c r="A231" s="310"/>
      <c r="B231" s="310"/>
      <c r="C231" s="310"/>
      <c r="D231" s="310"/>
      <c r="E231" s="310"/>
      <c r="F231" s="310"/>
      <c r="G231" s="310"/>
      <c r="H231" s="310"/>
      <c r="I231" s="310"/>
      <c r="J231" s="310"/>
      <c r="K231" s="310"/>
      <c r="L231" s="310"/>
      <c r="M231" s="310"/>
      <c r="N231" s="310"/>
      <c r="O231" s="310"/>
      <c r="P231" s="310"/>
    </row>
    <row r="232" spans="1:16">
      <c r="A232" s="310"/>
      <c r="B232" s="310"/>
      <c r="C232" s="310"/>
      <c r="D232" s="310"/>
      <c r="E232" s="310"/>
      <c r="F232" s="310"/>
      <c r="G232" s="310"/>
      <c r="H232" s="310"/>
      <c r="I232" s="310"/>
      <c r="J232" s="310"/>
      <c r="K232" s="310"/>
      <c r="L232" s="310"/>
      <c r="M232" s="310"/>
      <c r="N232" s="310"/>
      <c r="O232" s="310"/>
      <c r="P232" s="310"/>
    </row>
    <row r="233" spans="1:16">
      <c r="A233" s="310"/>
      <c r="B233" s="310"/>
      <c r="C233" s="310"/>
      <c r="D233" s="310"/>
      <c r="E233" s="310"/>
      <c r="F233" s="310"/>
      <c r="G233" s="310"/>
      <c r="H233" s="310"/>
      <c r="I233" s="310"/>
      <c r="J233" s="310"/>
      <c r="K233" s="310"/>
      <c r="L233" s="310"/>
      <c r="M233" s="310"/>
      <c r="N233" s="310"/>
      <c r="O233" s="310"/>
      <c r="P233" s="310"/>
    </row>
    <row r="234" spans="1:16">
      <c r="A234" s="310"/>
      <c r="B234" s="310"/>
      <c r="C234" s="310"/>
      <c r="D234" s="310"/>
      <c r="E234" s="310"/>
      <c r="F234" s="310"/>
      <c r="G234" s="310"/>
      <c r="H234" s="310"/>
      <c r="I234" s="310"/>
      <c r="J234" s="310"/>
      <c r="K234" s="310"/>
      <c r="L234" s="310"/>
      <c r="M234" s="310"/>
      <c r="N234" s="310"/>
      <c r="O234" s="310"/>
      <c r="P234" s="310"/>
    </row>
    <row r="235" spans="1:16">
      <c r="A235" s="310"/>
      <c r="B235" s="310"/>
      <c r="C235" s="310"/>
      <c r="D235" s="310"/>
      <c r="E235" s="310"/>
      <c r="F235" s="310"/>
      <c r="G235" s="310"/>
      <c r="H235" s="310"/>
      <c r="I235" s="310"/>
      <c r="J235" s="310"/>
      <c r="K235" s="310"/>
      <c r="L235" s="310"/>
      <c r="M235" s="310"/>
      <c r="N235" s="310"/>
      <c r="O235" s="310"/>
      <c r="P235" s="310"/>
    </row>
    <row r="236" spans="1:16">
      <c r="A236" s="310"/>
      <c r="B236" s="310"/>
      <c r="C236" s="310"/>
      <c r="D236" s="310"/>
      <c r="E236" s="310"/>
      <c r="F236" s="310"/>
      <c r="G236" s="310"/>
      <c r="H236" s="310"/>
      <c r="I236" s="310"/>
      <c r="J236" s="310"/>
      <c r="K236" s="310"/>
      <c r="L236" s="310"/>
      <c r="M236" s="310"/>
      <c r="N236" s="310"/>
      <c r="O236" s="310"/>
      <c r="P236" s="310"/>
    </row>
    <row r="237" spans="1:16">
      <c r="A237" s="310"/>
      <c r="B237" s="310"/>
      <c r="C237" s="310"/>
      <c r="D237" s="310"/>
      <c r="E237" s="310"/>
      <c r="F237" s="310"/>
      <c r="G237" s="310"/>
      <c r="H237" s="310"/>
      <c r="I237" s="310"/>
      <c r="J237" s="310"/>
      <c r="K237" s="310"/>
      <c r="L237" s="310"/>
      <c r="M237" s="310"/>
      <c r="N237" s="310"/>
      <c r="O237" s="310"/>
      <c r="P237" s="310"/>
    </row>
    <row r="238" spans="1:16">
      <c r="A238" s="310"/>
      <c r="B238" s="310"/>
      <c r="C238" s="310"/>
      <c r="D238" s="310"/>
      <c r="E238" s="310"/>
      <c r="F238" s="310"/>
      <c r="G238" s="310"/>
      <c r="H238" s="310"/>
      <c r="I238" s="310"/>
      <c r="J238" s="310"/>
      <c r="K238" s="310"/>
      <c r="L238" s="310"/>
      <c r="M238" s="310"/>
      <c r="N238" s="310"/>
      <c r="O238" s="310"/>
      <c r="P238" s="310"/>
    </row>
    <row r="239" spans="1:16">
      <c r="A239" s="310"/>
      <c r="B239" s="310"/>
      <c r="C239" s="310"/>
      <c r="D239" s="310"/>
      <c r="E239" s="310"/>
      <c r="F239" s="310"/>
      <c r="G239" s="310"/>
      <c r="H239" s="310"/>
      <c r="I239" s="310"/>
      <c r="J239" s="310"/>
      <c r="K239" s="310"/>
      <c r="L239" s="310"/>
      <c r="M239" s="310"/>
      <c r="N239" s="310"/>
      <c r="O239" s="310"/>
      <c r="P239" s="310"/>
    </row>
    <row r="240" spans="1:16">
      <c r="A240" s="310"/>
      <c r="B240" s="310"/>
      <c r="C240" s="310"/>
      <c r="D240" s="310"/>
      <c r="E240" s="310"/>
      <c r="F240" s="310"/>
      <c r="G240" s="310"/>
      <c r="H240" s="310"/>
      <c r="I240" s="310"/>
      <c r="J240" s="310"/>
      <c r="K240" s="310"/>
      <c r="L240" s="310"/>
      <c r="M240" s="310"/>
      <c r="N240" s="310"/>
      <c r="O240" s="310"/>
      <c r="P240" s="310"/>
    </row>
    <row r="241" spans="1:16">
      <c r="A241" s="310"/>
      <c r="B241" s="310"/>
      <c r="C241" s="310"/>
      <c r="D241" s="310"/>
      <c r="E241" s="310"/>
      <c r="F241" s="310"/>
      <c r="G241" s="310"/>
      <c r="H241" s="310"/>
      <c r="I241" s="310"/>
      <c r="J241" s="310"/>
      <c r="K241" s="310"/>
      <c r="L241" s="310"/>
      <c r="M241" s="310"/>
      <c r="N241" s="310"/>
      <c r="O241" s="310"/>
      <c r="P241" s="310"/>
    </row>
    <row r="242" spans="1:16">
      <c r="A242" s="310"/>
      <c r="B242" s="310"/>
      <c r="C242" s="310"/>
      <c r="D242" s="310"/>
      <c r="E242" s="310"/>
      <c r="F242" s="310"/>
      <c r="G242" s="310"/>
      <c r="H242" s="310"/>
      <c r="I242" s="310"/>
      <c r="J242" s="310"/>
      <c r="K242" s="310"/>
      <c r="L242" s="310"/>
      <c r="M242" s="310"/>
      <c r="N242" s="310"/>
      <c r="O242" s="310"/>
      <c r="P242" s="310"/>
    </row>
    <row r="243" spans="1:16">
      <c r="A243" s="310"/>
      <c r="B243" s="310"/>
      <c r="C243" s="310"/>
      <c r="D243" s="310"/>
      <c r="E243" s="310"/>
      <c r="F243" s="310"/>
      <c r="G243" s="310"/>
      <c r="H243" s="310"/>
      <c r="I243" s="310"/>
      <c r="J243" s="310"/>
      <c r="K243" s="310"/>
      <c r="L243" s="310"/>
      <c r="M243" s="310"/>
      <c r="N243" s="310"/>
      <c r="O243" s="310"/>
      <c r="P243" s="310"/>
    </row>
    <row r="244" spans="1:16">
      <c r="A244" s="310"/>
      <c r="B244" s="310"/>
      <c r="C244" s="310"/>
      <c r="D244" s="310"/>
      <c r="E244" s="310"/>
      <c r="F244" s="310"/>
      <c r="G244" s="310"/>
      <c r="H244" s="310"/>
      <c r="I244" s="310"/>
      <c r="J244" s="310"/>
      <c r="K244" s="310"/>
      <c r="L244" s="310"/>
      <c r="M244" s="310"/>
      <c r="N244" s="310"/>
      <c r="O244" s="310"/>
      <c r="P244" s="310"/>
    </row>
    <row r="245" spans="1:16">
      <c r="A245" s="310"/>
      <c r="B245" s="310"/>
      <c r="C245" s="310"/>
      <c r="D245" s="310"/>
      <c r="E245" s="310"/>
      <c r="F245" s="310"/>
      <c r="G245" s="310"/>
      <c r="H245" s="310"/>
      <c r="I245" s="310"/>
      <c r="J245" s="310"/>
      <c r="K245" s="310"/>
      <c r="L245" s="310"/>
      <c r="M245" s="310"/>
      <c r="N245" s="310"/>
      <c r="O245" s="310"/>
      <c r="P245" s="310"/>
    </row>
    <row r="246" spans="1:16">
      <c r="A246" s="310"/>
      <c r="B246" s="310"/>
      <c r="C246" s="310"/>
      <c r="D246" s="310"/>
      <c r="E246" s="310"/>
      <c r="F246" s="310"/>
      <c r="G246" s="310"/>
      <c r="H246" s="310"/>
      <c r="I246" s="310"/>
      <c r="J246" s="310"/>
      <c r="K246" s="310"/>
      <c r="L246" s="310"/>
      <c r="M246" s="310"/>
      <c r="N246" s="310"/>
      <c r="O246" s="310"/>
      <c r="P246" s="310"/>
    </row>
    <row r="247" spans="1:16">
      <c r="A247" s="310"/>
      <c r="B247" s="310"/>
      <c r="C247" s="310"/>
      <c r="D247" s="310"/>
      <c r="E247" s="310"/>
      <c r="F247" s="310"/>
      <c r="G247" s="310"/>
      <c r="H247" s="310"/>
      <c r="I247" s="310"/>
      <c r="J247" s="310"/>
      <c r="K247" s="310"/>
      <c r="L247" s="310"/>
      <c r="M247" s="310"/>
      <c r="N247" s="310"/>
      <c r="O247" s="310"/>
      <c r="P247" s="310"/>
    </row>
    <row r="248" spans="1:16">
      <c r="A248" s="310"/>
      <c r="B248" s="310"/>
      <c r="C248" s="310"/>
      <c r="D248" s="310"/>
      <c r="E248" s="310"/>
      <c r="F248" s="310"/>
      <c r="G248" s="310"/>
      <c r="H248" s="310"/>
      <c r="I248" s="310"/>
      <c r="J248" s="310"/>
      <c r="K248" s="310"/>
      <c r="L248" s="310"/>
      <c r="M248" s="310"/>
      <c r="N248" s="310"/>
      <c r="O248" s="310"/>
      <c r="P248" s="310"/>
    </row>
    <row r="249" spans="1:16">
      <c r="A249" s="310"/>
      <c r="B249" s="310"/>
      <c r="C249" s="310"/>
      <c r="D249" s="310"/>
      <c r="E249" s="310"/>
      <c r="F249" s="310"/>
      <c r="G249" s="310"/>
      <c r="H249" s="310"/>
      <c r="I249" s="310"/>
      <c r="J249" s="310"/>
      <c r="K249" s="310"/>
      <c r="L249" s="310"/>
      <c r="M249" s="310"/>
      <c r="N249" s="310"/>
      <c r="O249" s="310"/>
      <c r="P249" s="310"/>
    </row>
    <row r="250" spans="1:16">
      <c r="A250" s="310"/>
      <c r="B250" s="310"/>
      <c r="C250" s="310"/>
      <c r="D250" s="310"/>
      <c r="E250" s="310"/>
      <c r="F250" s="310"/>
      <c r="G250" s="310"/>
      <c r="H250" s="310"/>
      <c r="I250" s="310"/>
      <c r="J250" s="310"/>
      <c r="K250" s="310"/>
      <c r="L250" s="310"/>
      <c r="M250" s="310"/>
      <c r="N250" s="310"/>
      <c r="O250" s="310"/>
      <c r="P250" s="310"/>
    </row>
    <row r="251" spans="1:16">
      <c r="A251" s="310"/>
      <c r="B251" s="310"/>
      <c r="C251" s="310"/>
      <c r="D251" s="310"/>
      <c r="E251" s="310"/>
      <c r="F251" s="310"/>
      <c r="G251" s="310"/>
      <c r="H251" s="310"/>
      <c r="I251" s="310"/>
      <c r="J251" s="310"/>
      <c r="K251" s="310"/>
      <c r="L251" s="310"/>
      <c r="M251" s="310"/>
      <c r="N251" s="310"/>
      <c r="O251" s="310"/>
      <c r="P251" s="310"/>
    </row>
    <row r="252" spans="1:16">
      <c r="A252" s="310"/>
      <c r="B252" s="310"/>
      <c r="C252" s="310"/>
      <c r="D252" s="310"/>
      <c r="E252" s="310"/>
      <c r="F252" s="310"/>
      <c r="G252" s="310"/>
      <c r="H252" s="310"/>
      <c r="I252" s="310"/>
      <c r="J252" s="310"/>
      <c r="K252" s="310"/>
      <c r="L252" s="310"/>
      <c r="M252" s="310"/>
      <c r="N252" s="310"/>
      <c r="O252" s="310"/>
      <c r="P252" s="310"/>
    </row>
    <row r="253" spans="1:16">
      <c r="A253" s="310"/>
      <c r="B253" s="310"/>
      <c r="C253" s="310"/>
      <c r="D253" s="310"/>
      <c r="E253" s="310"/>
      <c r="F253" s="310"/>
      <c r="G253" s="310"/>
      <c r="H253" s="310"/>
      <c r="I253" s="310"/>
      <c r="J253" s="310"/>
      <c r="K253" s="310"/>
      <c r="L253" s="310"/>
      <c r="M253" s="310"/>
      <c r="N253" s="310"/>
      <c r="O253" s="310"/>
      <c r="P253" s="310"/>
    </row>
    <row r="254" spans="1:16">
      <c r="A254" s="310"/>
      <c r="B254" s="310"/>
      <c r="C254" s="310"/>
      <c r="D254" s="310"/>
      <c r="E254" s="310"/>
      <c r="F254" s="310"/>
      <c r="G254" s="310"/>
      <c r="H254" s="310"/>
      <c r="I254" s="310"/>
      <c r="J254" s="310"/>
      <c r="K254" s="310"/>
      <c r="L254" s="310"/>
      <c r="M254" s="310"/>
      <c r="N254" s="310"/>
      <c r="O254" s="310"/>
      <c r="P254" s="310"/>
    </row>
    <row r="255" spans="1:16">
      <c r="A255" s="310"/>
      <c r="B255" s="310"/>
      <c r="C255" s="310"/>
      <c r="D255" s="310"/>
      <c r="E255" s="310"/>
      <c r="F255" s="310"/>
      <c r="G255" s="310"/>
      <c r="H255" s="310"/>
      <c r="I255" s="310"/>
      <c r="J255" s="310"/>
      <c r="K255" s="310"/>
      <c r="L255" s="310"/>
      <c r="M255" s="310"/>
      <c r="N255" s="310"/>
      <c r="O255" s="310"/>
      <c r="P255" s="310"/>
    </row>
    <row r="256" spans="1:16">
      <c r="A256" s="310"/>
      <c r="B256" s="310"/>
      <c r="C256" s="310"/>
      <c r="D256" s="310"/>
      <c r="E256" s="310"/>
      <c r="F256" s="310"/>
      <c r="G256" s="310"/>
      <c r="H256" s="310"/>
      <c r="I256" s="310"/>
      <c r="J256" s="310"/>
      <c r="K256" s="310"/>
      <c r="L256" s="310"/>
      <c r="M256" s="310"/>
      <c r="N256" s="310"/>
      <c r="O256" s="310"/>
      <c r="P256" s="310"/>
    </row>
    <row r="257" spans="1:16">
      <c r="A257" s="310"/>
      <c r="B257" s="310"/>
      <c r="C257" s="310"/>
      <c r="D257" s="310"/>
      <c r="E257" s="310"/>
      <c r="F257" s="310"/>
      <c r="G257" s="310"/>
      <c r="H257" s="310"/>
      <c r="I257" s="310"/>
      <c r="J257" s="310"/>
      <c r="K257" s="310"/>
      <c r="L257" s="310"/>
      <c r="M257" s="310"/>
      <c r="N257" s="310"/>
      <c r="O257" s="310"/>
      <c r="P257" s="310"/>
    </row>
    <row r="258" spans="1:16">
      <c r="A258" s="310"/>
      <c r="B258" s="310"/>
      <c r="C258" s="310"/>
      <c r="D258" s="310"/>
      <c r="E258" s="310"/>
      <c r="F258" s="310"/>
      <c r="G258" s="310"/>
      <c r="H258" s="310"/>
      <c r="I258" s="310"/>
      <c r="J258" s="310"/>
      <c r="K258" s="310"/>
      <c r="L258" s="310"/>
      <c r="M258" s="310"/>
      <c r="N258" s="310"/>
      <c r="O258" s="310"/>
      <c r="P258" s="310"/>
    </row>
    <row r="259" spans="1:16">
      <c r="A259" s="310"/>
      <c r="B259" s="310"/>
      <c r="C259" s="310"/>
      <c r="D259" s="310"/>
      <c r="E259" s="310"/>
      <c r="F259" s="310"/>
      <c r="G259" s="310"/>
      <c r="H259" s="310"/>
      <c r="I259" s="310"/>
      <c r="J259" s="310"/>
      <c r="K259" s="310"/>
      <c r="L259" s="310"/>
      <c r="M259" s="310"/>
      <c r="N259" s="310"/>
      <c r="O259" s="310"/>
      <c r="P259" s="310"/>
    </row>
    <row r="260" spans="1:16">
      <c r="A260" s="310"/>
      <c r="B260" s="310"/>
      <c r="C260" s="310"/>
      <c r="D260" s="310"/>
      <c r="E260" s="310"/>
      <c r="F260" s="310"/>
      <c r="G260" s="310"/>
      <c r="H260" s="310"/>
      <c r="I260" s="310"/>
      <c r="J260" s="310"/>
      <c r="K260" s="310"/>
      <c r="L260" s="310"/>
      <c r="M260" s="310"/>
      <c r="N260" s="310"/>
      <c r="O260" s="310"/>
      <c r="P260" s="310"/>
    </row>
    <row r="261" spans="1:16">
      <c r="A261" s="310"/>
      <c r="B261" s="310"/>
      <c r="C261" s="310"/>
      <c r="D261" s="310"/>
      <c r="E261" s="310"/>
      <c r="F261" s="310"/>
      <c r="G261" s="310"/>
      <c r="H261" s="310"/>
      <c r="I261" s="310"/>
      <c r="J261" s="310"/>
      <c r="K261" s="310"/>
      <c r="L261" s="310"/>
      <c r="M261" s="310"/>
      <c r="N261" s="310"/>
      <c r="O261" s="310"/>
      <c r="P261" s="310"/>
    </row>
    <row r="262" spans="1:16">
      <c r="A262" s="310"/>
      <c r="B262" s="310"/>
      <c r="C262" s="310"/>
      <c r="D262" s="310"/>
      <c r="E262" s="310"/>
      <c r="F262" s="310"/>
      <c r="G262" s="310"/>
      <c r="H262" s="310"/>
      <c r="I262" s="310"/>
      <c r="J262" s="310"/>
      <c r="K262" s="310"/>
      <c r="L262" s="310"/>
      <c r="M262" s="310"/>
      <c r="N262" s="310"/>
      <c r="O262" s="310"/>
      <c r="P262" s="310"/>
    </row>
    <row r="263" spans="1:16">
      <c r="A263" s="310"/>
      <c r="B263" s="310"/>
      <c r="C263" s="310"/>
      <c r="D263" s="310"/>
      <c r="E263" s="310"/>
      <c r="F263" s="310"/>
      <c r="G263" s="310"/>
      <c r="H263" s="310"/>
      <c r="I263" s="310"/>
      <c r="J263" s="310"/>
      <c r="K263" s="310"/>
      <c r="L263" s="310"/>
      <c r="M263" s="310"/>
      <c r="N263" s="310"/>
      <c r="O263" s="310"/>
      <c r="P263" s="310"/>
    </row>
    <row r="264" spans="1:16">
      <c r="A264" s="310"/>
      <c r="B264" s="310"/>
      <c r="C264" s="310"/>
      <c r="D264" s="310"/>
      <c r="E264" s="310"/>
      <c r="F264" s="310"/>
      <c r="G264" s="310"/>
      <c r="H264" s="310"/>
      <c r="I264" s="310"/>
      <c r="J264" s="310"/>
      <c r="K264" s="310"/>
      <c r="L264" s="310"/>
      <c r="M264" s="310"/>
      <c r="N264" s="310"/>
      <c r="O264" s="310"/>
      <c r="P264" s="310"/>
    </row>
    <row r="265" spans="1:16">
      <c r="A265" s="310"/>
      <c r="B265" s="310"/>
      <c r="C265" s="310"/>
      <c r="D265" s="310"/>
      <c r="E265" s="310"/>
      <c r="F265" s="310"/>
      <c r="G265" s="310"/>
      <c r="H265" s="310"/>
      <c r="I265" s="310"/>
      <c r="J265" s="310"/>
      <c r="K265" s="310"/>
      <c r="L265" s="310"/>
      <c r="M265" s="310"/>
      <c r="N265" s="310"/>
      <c r="O265" s="310"/>
      <c r="P265" s="310"/>
    </row>
    <row r="266" spans="1:16">
      <c r="A266" s="310"/>
      <c r="B266" s="310"/>
      <c r="C266" s="310"/>
      <c r="D266" s="310"/>
      <c r="E266" s="310"/>
      <c r="F266" s="310"/>
      <c r="G266" s="310"/>
      <c r="H266" s="310"/>
      <c r="I266" s="310"/>
      <c r="J266" s="310"/>
      <c r="K266" s="310"/>
      <c r="L266" s="310"/>
      <c r="M266" s="310"/>
      <c r="N266" s="310"/>
      <c r="O266" s="310"/>
      <c r="P266" s="310"/>
    </row>
    <row r="267" spans="1:16">
      <c r="A267" s="310"/>
      <c r="B267" s="310"/>
      <c r="C267" s="310"/>
      <c r="D267" s="310"/>
      <c r="E267" s="310"/>
      <c r="F267" s="310"/>
      <c r="G267" s="310"/>
      <c r="H267" s="310"/>
      <c r="I267" s="310"/>
      <c r="J267" s="310"/>
      <c r="K267" s="310"/>
      <c r="L267" s="310"/>
      <c r="M267" s="310"/>
      <c r="N267" s="310"/>
      <c r="O267" s="310"/>
      <c r="P267" s="310"/>
    </row>
    <row r="268" spans="1:16">
      <c r="A268" s="310"/>
      <c r="B268" s="310"/>
      <c r="C268" s="310"/>
      <c r="D268" s="310"/>
      <c r="E268" s="310"/>
      <c r="F268" s="310"/>
      <c r="G268" s="310"/>
      <c r="H268" s="310"/>
      <c r="I268" s="310"/>
      <c r="J268" s="310"/>
      <c r="K268" s="310"/>
      <c r="L268" s="310"/>
      <c r="M268" s="310"/>
      <c r="N268" s="310"/>
      <c r="O268" s="310"/>
      <c r="P268" s="310"/>
    </row>
    <row r="269" spans="1:16">
      <c r="A269" s="310"/>
      <c r="B269" s="310"/>
      <c r="C269" s="310"/>
      <c r="D269" s="310"/>
      <c r="E269" s="310"/>
      <c r="F269" s="310"/>
      <c r="G269" s="310"/>
      <c r="H269" s="310"/>
      <c r="I269" s="310"/>
      <c r="J269" s="310"/>
      <c r="K269" s="310"/>
      <c r="L269" s="310"/>
      <c r="M269" s="310"/>
      <c r="N269" s="310"/>
      <c r="O269" s="310"/>
      <c r="P269" s="310"/>
    </row>
    <row r="270" spans="1:16">
      <c r="A270" s="310"/>
      <c r="B270" s="310"/>
      <c r="C270" s="310"/>
      <c r="D270" s="310"/>
      <c r="E270" s="310"/>
      <c r="F270" s="310"/>
      <c r="G270" s="310"/>
      <c r="H270" s="310"/>
      <c r="I270" s="310"/>
      <c r="J270" s="310"/>
      <c r="K270" s="310"/>
      <c r="L270" s="310"/>
      <c r="M270" s="310"/>
      <c r="N270" s="310"/>
      <c r="O270" s="310"/>
      <c r="P270" s="310"/>
    </row>
    <row r="271" spans="1:16">
      <c r="A271" s="310"/>
      <c r="B271" s="310"/>
      <c r="C271" s="310"/>
      <c r="D271" s="310"/>
      <c r="E271" s="310"/>
      <c r="F271" s="310"/>
      <c r="G271" s="310"/>
      <c r="H271" s="310"/>
      <c r="I271" s="310"/>
      <c r="J271" s="310"/>
      <c r="K271" s="310"/>
      <c r="L271" s="310"/>
      <c r="M271" s="310"/>
      <c r="N271" s="310"/>
      <c r="O271" s="310"/>
      <c r="P271" s="310"/>
    </row>
    <row r="272" spans="1:16">
      <c r="A272" s="310"/>
      <c r="B272" s="310"/>
      <c r="C272" s="310"/>
      <c r="D272" s="310"/>
      <c r="E272" s="310"/>
      <c r="F272" s="310"/>
      <c r="G272" s="310"/>
      <c r="H272" s="310"/>
      <c r="I272" s="310"/>
      <c r="J272" s="310"/>
      <c r="K272" s="310"/>
      <c r="L272" s="310"/>
      <c r="M272" s="310"/>
      <c r="N272" s="310"/>
      <c r="O272" s="310"/>
      <c r="P272" s="310"/>
    </row>
    <row r="273" spans="1:16">
      <c r="A273" s="310"/>
      <c r="B273" s="310"/>
      <c r="C273" s="310"/>
      <c r="D273" s="310"/>
      <c r="E273" s="310"/>
      <c r="F273" s="310"/>
      <c r="G273" s="310"/>
      <c r="H273" s="310"/>
      <c r="I273" s="310"/>
      <c r="J273" s="310"/>
      <c r="K273" s="310"/>
      <c r="L273" s="310"/>
      <c r="M273" s="310"/>
      <c r="N273" s="310"/>
      <c r="O273" s="310"/>
      <c r="P273" s="310"/>
    </row>
    <row r="274" spans="1:16">
      <c r="A274" s="310"/>
      <c r="B274" s="310"/>
      <c r="C274" s="310"/>
      <c r="D274" s="310"/>
      <c r="E274" s="310"/>
      <c r="F274" s="310"/>
      <c r="G274" s="310"/>
      <c r="H274" s="310"/>
      <c r="I274" s="310"/>
      <c r="J274" s="310"/>
      <c r="K274" s="310"/>
      <c r="L274" s="310"/>
      <c r="M274" s="310"/>
      <c r="N274" s="310"/>
      <c r="O274" s="310"/>
      <c r="P274" s="310"/>
    </row>
    <row r="275" spans="1:16">
      <c r="A275" s="310"/>
      <c r="B275" s="310"/>
      <c r="C275" s="310"/>
      <c r="D275" s="310"/>
      <c r="E275" s="310"/>
      <c r="F275" s="310"/>
      <c r="G275" s="310"/>
      <c r="H275" s="310"/>
      <c r="I275" s="310"/>
      <c r="J275" s="310"/>
      <c r="K275" s="310"/>
      <c r="L275" s="310"/>
      <c r="M275" s="310"/>
      <c r="N275" s="310"/>
      <c r="O275" s="310"/>
      <c r="P275" s="310"/>
    </row>
    <row r="276" spans="1:16">
      <c r="A276" s="310"/>
      <c r="B276" s="310"/>
      <c r="C276" s="310"/>
      <c r="D276" s="310"/>
      <c r="E276" s="310"/>
      <c r="F276" s="310"/>
      <c r="G276" s="310"/>
      <c r="H276" s="310"/>
      <c r="I276" s="310"/>
      <c r="J276" s="310"/>
      <c r="K276" s="310"/>
      <c r="L276" s="310"/>
      <c r="M276" s="310"/>
      <c r="N276" s="310"/>
      <c r="O276" s="310"/>
      <c r="P276" s="310"/>
    </row>
    <row r="277" spans="1:16">
      <c r="A277" s="310"/>
      <c r="B277" s="310"/>
      <c r="C277" s="310"/>
      <c r="D277" s="310"/>
      <c r="E277" s="310"/>
      <c r="F277" s="310"/>
      <c r="G277" s="310"/>
      <c r="H277" s="310"/>
      <c r="I277" s="310"/>
      <c r="J277" s="310"/>
      <c r="K277" s="310"/>
      <c r="L277" s="310"/>
      <c r="M277" s="310"/>
      <c r="N277" s="310"/>
      <c r="O277" s="310"/>
      <c r="P277" s="310"/>
    </row>
    <row r="278" spans="1:16">
      <c r="A278" s="310"/>
      <c r="B278" s="310"/>
      <c r="C278" s="310"/>
      <c r="D278" s="310"/>
      <c r="E278" s="310"/>
      <c r="F278" s="310"/>
      <c r="G278" s="310"/>
      <c r="H278" s="310"/>
      <c r="I278" s="310"/>
      <c r="J278" s="310"/>
      <c r="K278" s="310"/>
      <c r="L278" s="310"/>
      <c r="M278" s="310"/>
      <c r="N278" s="310"/>
      <c r="O278" s="310"/>
      <c r="P278" s="310"/>
    </row>
    <row r="279" spans="1:16">
      <c r="A279" s="310"/>
      <c r="B279" s="310"/>
      <c r="C279" s="310"/>
      <c r="D279" s="310"/>
      <c r="E279" s="310"/>
      <c r="F279" s="310"/>
      <c r="G279" s="310"/>
      <c r="H279" s="310"/>
      <c r="I279" s="310"/>
      <c r="J279" s="310"/>
      <c r="K279" s="310"/>
      <c r="L279" s="310"/>
      <c r="M279" s="310"/>
      <c r="N279" s="310"/>
      <c r="O279" s="310"/>
      <c r="P279" s="310"/>
    </row>
    <row r="280" spans="1:16">
      <c r="A280" s="310"/>
      <c r="B280" s="310"/>
      <c r="C280" s="310"/>
      <c r="D280" s="310"/>
      <c r="E280" s="310"/>
      <c r="F280" s="310"/>
      <c r="G280" s="310"/>
      <c r="H280" s="310"/>
      <c r="I280" s="310"/>
      <c r="J280" s="310"/>
      <c r="K280" s="310"/>
      <c r="L280" s="310"/>
      <c r="M280" s="310"/>
      <c r="N280" s="310"/>
      <c r="O280" s="310"/>
      <c r="P280" s="310"/>
    </row>
    <row r="281" spans="1:16">
      <c r="A281" s="310"/>
      <c r="B281" s="310"/>
      <c r="C281" s="310"/>
      <c r="D281" s="310"/>
      <c r="E281" s="310"/>
      <c r="F281" s="310"/>
      <c r="G281" s="310"/>
      <c r="H281" s="310"/>
      <c r="I281" s="310"/>
      <c r="J281" s="310"/>
      <c r="K281" s="310"/>
      <c r="L281" s="310"/>
      <c r="M281" s="310"/>
      <c r="N281" s="310"/>
      <c r="O281" s="310"/>
      <c r="P281" s="310"/>
    </row>
    <row r="282" spans="1:16">
      <c r="A282" s="310"/>
      <c r="B282" s="310"/>
      <c r="C282" s="310"/>
      <c r="D282" s="310"/>
      <c r="E282" s="310"/>
      <c r="F282" s="310"/>
      <c r="G282" s="310"/>
      <c r="H282" s="310"/>
      <c r="I282" s="310"/>
      <c r="J282" s="310"/>
      <c r="K282" s="310"/>
      <c r="L282" s="310"/>
      <c r="M282" s="310"/>
      <c r="N282" s="310"/>
      <c r="O282" s="310"/>
      <c r="P282" s="310"/>
    </row>
    <row r="283" spans="1:16">
      <c r="A283" s="310"/>
      <c r="B283" s="310"/>
      <c r="C283" s="310"/>
      <c r="D283" s="310"/>
      <c r="E283" s="310"/>
      <c r="F283" s="310"/>
      <c r="G283" s="310"/>
      <c r="H283" s="310"/>
      <c r="I283" s="310"/>
      <c r="J283" s="310"/>
      <c r="K283" s="310"/>
      <c r="L283" s="310"/>
      <c r="M283" s="310"/>
      <c r="N283" s="310"/>
      <c r="O283" s="310"/>
      <c r="P283" s="310"/>
    </row>
    <row r="284" spans="1:16">
      <c r="A284" s="310"/>
      <c r="B284" s="310"/>
      <c r="C284" s="310"/>
      <c r="D284" s="310"/>
      <c r="E284" s="310"/>
      <c r="F284" s="310"/>
      <c r="G284" s="310"/>
      <c r="H284" s="310"/>
      <c r="I284" s="310"/>
      <c r="J284" s="310"/>
      <c r="K284" s="310"/>
      <c r="L284" s="310"/>
      <c r="M284" s="310"/>
      <c r="N284" s="310"/>
      <c r="O284" s="310"/>
      <c r="P284" s="310"/>
    </row>
    <row r="285" spans="1:16">
      <c r="A285" s="310"/>
      <c r="B285" s="310"/>
      <c r="C285" s="310"/>
      <c r="D285" s="310"/>
      <c r="E285" s="310"/>
      <c r="F285" s="310"/>
      <c r="G285" s="310"/>
      <c r="H285" s="310"/>
      <c r="I285" s="310"/>
      <c r="J285" s="310"/>
      <c r="K285" s="310"/>
      <c r="L285" s="310"/>
      <c r="M285" s="310"/>
      <c r="N285" s="310"/>
      <c r="O285" s="310"/>
      <c r="P285" s="310"/>
    </row>
    <row r="286" spans="1:16">
      <c r="A286" s="310"/>
      <c r="B286" s="310"/>
      <c r="C286" s="310"/>
      <c r="D286" s="310"/>
      <c r="E286" s="310"/>
      <c r="F286" s="310"/>
      <c r="G286" s="310"/>
      <c r="H286" s="310"/>
      <c r="I286" s="310"/>
      <c r="J286" s="310"/>
      <c r="K286" s="310"/>
      <c r="L286" s="310"/>
      <c r="M286" s="310"/>
      <c r="N286" s="310"/>
      <c r="O286" s="310"/>
      <c r="P286" s="310"/>
    </row>
    <row r="287" spans="1:16">
      <c r="A287" s="310"/>
      <c r="B287" s="310"/>
      <c r="C287" s="310"/>
      <c r="D287" s="310"/>
      <c r="E287" s="310"/>
      <c r="F287" s="310"/>
      <c r="G287" s="310"/>
      <c r="H287" s="310"/>
      <c r="I287" s="310"/>
      <c r="J287" s="310"/>
      <c r="K287" s="310"/>
      <c r="L287" s="310"/>
      <c r="M287" s="310"/>
      <c r="N287" s="310"/>
      <c r="O287" s="310"/>
      <c r="P287" s="310"/>
    </row>
    <row r="288" spans="1:16">
      <c r="A288" s="310"/>
      <c r="B288" s="310"/>
      <c r="C288" s="310"/>
      <c r="D288" s="310"/>
      <c r="E288" s="310"/>
      <c r="F288" s="310"/>
      <c r="G288" s="310"/>
      <c r="H288" s="310"/>
      <c r="I288" s="310"/>
      <c r="J288" s="310"/>
      <c r="K288" s="310"/>
      <c r="L288" s="310"/>
      <c r="M288" s="310"/>
      <c r="N288" s="310"/>
      <c r="O288" s="310"/>
      <c r="P288" s="310"/>
    </row>
    <row r="289" spans="1:16">
      <c r="A289" s="310"/>
      <c r="B289" s="310"/>
      <c r="C289" s="310"/>
      <c r="D289" s="310"/>
      <c r="E289" s="310"/>
      <c r="F289" s="310"/>
      <c r="G289" s="310"/>
      <c r="H289" s="310"/>
      <c r="I289" s="310"/>
      <c r="J289" s="310"/>
      <c r="K289" s="310"/>
      <c r="L289" s="310"/>
      <c r="M289" s="310"/>
      <c r="N289" s="310"/>
      <c r="O289" s="310"/>
      <c r="P289" s="310"/>
    </row>
    <row r="290" spans="1:16">
      <c r="A290" s="310"/>
      <c r="B290" s="310"/>
      <c r="C290" s="310"/>
      <c r="D290" s="310"/>
      <c r="E290" s="310"/>
      <c r="F290" s="310"/>
      <c r="G290" s="310"/>
      <c r="H290" s="310"/>
      <c r="I290" s="310"/>
      <c r="J290" s="310"/>
      <c r="K290" s="310"/>
      <c r="L290" s="310"/>
      <c r="M290" s="310"/>
      <c r="N290" s="310"/>
      <c r="O290" s="310"/>
      <c r="P290" s="310"/>
    </row>
    <row r="291" spans="1:16">
      <c r="A291" s="310"/>
      <c r="B291" s="310"/>
      <c r="C291" s="310"/>
      <c r="D291" s="310"/>
      <c r="E291" s="310"/>
      <c r="F291" s="310"/>
      <c r="G291" s="310"/>
      <c r="H291" s="310"/>
      <c r="I291" s="310"/>
      <c r="J291" s="310"/>
      <c r="K291" s="310"/>
      <c r="L291" s="310"/>
      <c r="M291" s="310"/>
      <c r="N291" s="310"/>
      <c r="O291" s="310"/>
      <c r="P291" s="310"/>
    </row>
    <row r="292" spans="1:16">
      <c r="A292" s="310"/>
      <c r="B292" s="310"/>
      <c r="C292" s="310"/>
      <c r="D292" s="310"/>
      <c r="E292" s="310"/>
      <c r="F292" s="310"/>
      <c r="G292" s="310"/>
      <c r="H292" s="310"/>
      <c r="I292" s="310"/>
      <c r="J292" s="310"/>
      <c r="K292" s="310"/>
      <c r="L292" s="310"/>
      <c r="M292" s="310"/>
      <c r="N292" s="310"/>
      <c r="O292" s="310"/>
      <c r="P292" s="310"/>
    </row>
    <row r="293" spans="1:16">
      <c r="A293" s="310"/>
      <c r="B293" s="310"/>
      <c r="C293" s="310"/>
      <c r="D293" s="310"/>
      <c r="E293" s="310"/>
      <c r="F293" s="310"/>
      <c r="G293" s="310"/>
      <c r="H293" s="310"/>
      <c r="I293" s="310"/>
      <c r="J293" s="310"/>
      <c r="K293" s="310"/>
      <c r="L293" s="310"/>
      <c r="M293" s="310"/>
      <c r="N293" s="310"/>
      <c r="O293" s="310"/>
      <c r="P293" s="310"/>
    </row>
    <row r="294" spans="1:16">
      <c r="A294" s="310"/>
      <c r="B294" s="310"/>
      <c r="C294" s="310"/>
      <c r="D294" s="310"/>
      <c r="E294" s="310"/>
      <c r="F294" s="310"/>
      <c r="G294" s="310"/>
      <c r="H294" s="310"/>
      <c r="I294" s="310"/>
      <c r="J294" s="310"/>
      <c r="K294" s="310"/>
      <c r="L294" s="310"/>
      <c r="M294" s="310"/>
      <c r="N294" s="310"/>
      <c r="O294" s="310"/>
      <c r="P294" s="310"/>
    </row>
    <row r="295" spans="1:16">
      <c r="A295" s="310"/>
      <c r="B295" s="310"/>
      <c r="C295" s="310"/>
      <c r="D295" s="310"/>
      <c r="E295" s="310"/>
      <c r="F295" s="310"/>
      <c r="G295" s="310"/>
      <c r="H295" s="310"/>
      <c r="I295" s="310"/>
      <c r="J295" s="310"/>
      <c r="K295" s="310"/>
      <c r="L295" s="310"/>
      <c r="M295" s="310"/>
      <c r="N295" s="310"/>
      <c r="O295" s="310"/>
      <c r="P295" s="310"/>
    </row>
    <row r="296" spans="1:16">
      <c r="A296" s="310"/>
      <c r="B296" s="310"/>
      <c r="C296" s="310"/>
      <c r="D296" s="310"/>
      <c r="E296" s="310"/>
      <c r="F296" s="310"/>
      <c r="G296" s="310"/>
      <c r="H296" s="310"/>
      <c r="I296" s="310"/>
      <c r="J296" s="310"/>
      <c r="K296" s="310"/>
      <c r="L296" s="310"/>
      <c r="M296" s="310"/>
      <c r="N296" s="310"/>
      <c r="O296" s="310"/>
      <c r="P296" s="310"/>
    </row>
    <row r="297" spans="1:16">
      <c r="A297" s="310"/>
      <c r="B297" s="310"/>
      <c r="C297" s="310"/>
      <c r="D297" s="310"/>
      <c r="E297" s="310"/>
      <c r="F297" s="310"/>
      <c r="G297" s="310"/>
      <c r="H297" s="310"/>
      <c r="I297" s="310"/>
      <c r="J297" s="310"/>
      <c r="K297" s="310"/>
      <c r="L297" s="310"/>
      <c r="M297" s="310"/>
      <c r="N297" s="310"/>
      <c r="O297" s="310"/>
      <c r="P297" s="310"/>
    </row>
    <row r="298" spans="1:16">
      <c r="A298" s="310"/>
      <c r="B298" s="310"/>
      <c r="C298" s="310"/>
      <c r="D298" s="310"/>
      <c r="E298" s="310"/>
      <c r="F298" s="310"/>
      <c r="G298" s="310"/>
      <c r="H298" s="310"/>
      <c r="I298" s="310"/>
      <c r="J298" s="310"/>
      <c r="K298" s="310"/>
      <c r="L298" s="310"/>
      <c r="M298" s="310"/>
      <c r="N298" s="310"/>
      <c r="O298" s="310"/>
      <c r="P298" s="310"/>
    </row>
    <row r="299" spans="1:16">
      <c r="A299" s="310"/>
      <c r="B299" s="310"/>
      <c r="C299" s="310"/>
      <c r="D299" s="310"/>
      <c r="E299" s="310"/>
      <c r="F299" s="310"/>
      <c r="G299" s="310"/>
      <c r="H299" s="310"/>
      <c r="I299" s="310"/>
      <c r="J299" s="310"/>
      <c r="K299" s="310"/>
      <c r="L299" s="310"/>
      <c r="M299" s="310"/>
      <c r="N299" s="310"/>
      <c r="O299" s="310"/>
      <c r="P299" s="310"/>
    </row>
    <row r="300" spans="1:16">
      <c r="A300" s="310"/>
      <c r="B300" s="310"/>
      <c r="C300" s="310"/>
      <c r="D300" s="310"/>
      <c r="E300" s="310"/>
      <c r="F300" s="310"/>
      <c r="G300" s="310"/>
      <c r="H300" s="310"/>
      <c r="I300" s="310"/>
      <c r="J300" s="310"/>
      <c r="K300" s="310"/>
      <c r="L300" s="310"/>
      <c r="M300" s="310"/>
      <c r="N300" s="310"/>
      <c r="O300" s="310"/>
      <c r="P300" s="310"/>
    </row>
    <row r="301" spans="1:16">
      <c r="A301" s="310"/>
      <c r="B301" s="310"/>
      <c r="C301" s="310"/>
      <c r="D301" s="310"/>
      <c r="E301" s="310"/>
      <c r="F301" s="310"/>
      <c r="G301" s="310"/>
      <c r="H301" s="310"/>
      <c r="I301" s="310"/>
      <c r="J301" s="310"/>
      <c r="K301" s="310"/>
      <c r="L301" s="310"/>
      <c r="M301" s="310"/>
      <c r="N301" s="310"/>
      <c r="O301" s="310"/>
      <c r="P301" s="310"/>
    </row>
    <row r="302" spans="1:16">
      <c r="A302" s="310"/>
      <c r="B302" s="310"/>
      <c r="C302" s="310"/>
      <c r="D302" s="310"/>
      <c r="E302" s="310"/>
      <c r="F302" s="310"/>
      <c r="G302" s="310"/>
      <c r="H302" s="310"/>
      <c r="I302" s="310"/>
      <c r="J302" s="310"/>
      <c r="K302" s="310"/>
      <c r="L302" s="310"/>
      <c r="M302" s="310"/>
      <c r="N302" s="310"/>
      <c r="O302" s="310"/>
      <c r="P302" s="310"/>
    </row>
    <row r="303" spans="1:16">
      <c r="A303" s="310"/>
      <c r="B303" s="310"/>
      <c r="C303" s="310"/>
      <c r="D303" s="310"/>
      <c r="E303" s="310"/>
      <c r="F303" s="310"/>
      <c r="G303" s="310"/>
      <c r="H303" s="310"/>
      <c r="I303" s="310"/>
      <c r="J303" s="310"/>
      <c r="K303" s="310"/>
      <c r="L303" s="310"/>
      <c r="M303" s="310"/>
      <c r="N303" s="310"/>
      <c r="O303" s="310"/>
      <c r="P303" s="310"/>
    </row>
    <row r="304" spans="1:16">
      <c r="A304" s="310"/>
      <c r="B304" s="310"/>
      <c r="C304" s="310"/>
      <c r="D304" s="310"/>
      <c r="E304" s="310"/>
      <c r="F304" s="310"/>
      <c r="G304" s="310"/>
      <c r="H304" s="310"/>
      <c r="I304" s="310"/>
      <c r="J304" s="310"/>
      <c r="K304" s="310"/>
      <c r="L304" s="310"/>
      <c r="M304" s="310"/>
      <c r="N304" s="310"/>
      <c r="O304" s="310"/>
      <c r="P304" s="310"/>
    </row>
    <row r="305" spans="1:16">
      <c r="A305" s="310"/>
      <c r="B305" s="310"/>
      <c r="C305" s="310"/>
      <c r="D305" s="310"/>
      <c r="E305" s="310"/>
      <c r="F305" s="310"/>
      <c r="G305" s="310"/>
      <c r="H305" s="310"/>
      <c r="I305" s="310"/>
      <c r="J305" s="310"/>
      <c r="K305" s="310"/>
      <c r="L305" s="310"/>
      <c r="M305" s="310"/>
      <c r="N305" s="310"/>
      <c r="O305" s="310"/>
      <c r="P305" s="310"/>
    </row>
    <row r="306" spans="1:16">
      <c r="A306" s="310"/>
      <c r="B306" s="310"/>
      <c r="C306" s="310"/>
      <c r="D306" s="310"/>
      <c r="E306" s="310"/>
      <c r="F306" s="310"/>
      <c r="G306" s="310"/>
      <c r="H306" s="310"/>
      <c r="I306" s="310"/>
      <c r="J306" s="310"/>
      <c r="K306" s="310"/>
      <c r="L306" s="310"/>
      <c r="M306" s="310"/>
      <c r="N306" s="310"/>
      <c r="O306" s="310"/>
      <c r="P306" s="310"/>
    </row>
    <row r="307" spans="1:16">
      <c r="A307" s="310"/>
      <c r="B307" s="310"/>
      <c r="C307" s="310"/>
      <c r="D307" s="310"/>
      <c r="E307" s="310"/>
      <c r="F307" s="310"/>
      <c r="G307" s="310"/>
      <c r="H307" s="310"/>
      <c r="I307" s="310"/>
      <c r="J307" s="310"/>
      <c r="K307" s="310"/>
      <c r="L307" s="310"/>
      <c r="M307" s="310"/>
      <c r="N307" s="310"/>
      <c r="O307" s="310"/>
      <c r="P307" s="310"/>
    </row>
    <row r="308" spans="1:16">
      <c r="A308" s="310"/>
      <c r="B308" s="310"/>
      <c r="C308" s="310"/>
      <c r="D308" s="310"/>
      <c r="E308" s="310"/>
      <c r="F308" s="310"/>
      <c r="G308" s="310"/>
      <c r="H308" s="310"/>
      <c r="I308" s="310"/>
      <c r="J308" s="310"/>
      <c r="K308" s="310"/>
      <c r="L308" s="310"/>
      <c r="M308" s="310"/>
      <c r="N308" s="310"/>
      <c r="O308" s="310"/>
      <c r="P308" s="310"/>
    </row>
    <row r="309" spans="1:16">
      <c r="A309" s="310"/>
      <c r="B309" s="310"/>
      <c r="C309" s="310"/>
      <c r="D309" s="310"/>
      <c r="E309" s="310"/>
      <c r="F309" s="310"/>
      <c r="G309" s="310"/>
      <c r="H309" s="310"/>
      <c r="I309" s="310"/>
      <c r="J309" s="310"/>
      <c r="K309" s="310"/>
      <c r="L309" s="310"/>
      <c r="M309" s="310"/>
      <c r="N309" s="310"/>
      <c r="O309" s="310"/>
      <c r="P309" s="310"/>
    </row>
    <row r="310" spans="1:16">
      <c r="A310" s="310"/>
      <c r="B310" s="310"/>
      <c r="C310" s="310"/>
      <c r="D310" s="310"/>
      <c r="E310" s="310"/>
      <c r="F310" s="310"/>
      <c r="G310" s="310"/>
      <c r="H310" s="310"/>
      <c r="I310" s="310"/>
      <c r="J310" s="310"/>
      <c r="K310" s="310"/>
      <c r="L310" s="310"/>
      <c r="M310" s="310"/>
      <c r="N310" s="310"/>
      <c r="O310" s="310"/>
      <c r="P310" s="310"/>
    </row>
    <row r="311" spans="1:16">
      <c r="A311" s="310"/>
      <c r="B311" s="310"/>
      <c r="C311" s="310"/>
      <c r="D311" s="310"/>
      <c r="E311" s="310"/>
      <c r="F311" s="310"/>
      <c r="G311" s="310"/>
      <c r="H311" s="310"/>
      <c r="I311" s="310"/>
      <c r="J311" s="310"/>
      <c r="K311" s="310"/>
      <c r="L311" s="310"/>
      <c r="M311" s="310"/>
      <c r="N311" s="310"/>
      <c r="O311" s="310"/>
      <c r="P311" s="310"/>
    </row>
    <row r="312" spans="1:16">
      <c r="A312" s="310"/>
      <c r="B312" s="310"/>
      <c r="C312" s="310"/>
      <c r="D312" s="310"/>
      <c r="E312" s="310"/>
      <c r="F312" s="310"/>
      <c r="G312" s="310"/>
      <c r="H312" s="310"/>
      <c r="I312" s="310"/>
      <c r="J312" s="310"/>
      <c r="K312" s="310"/>
      <c r="L312" s="310"/>
      <c r="M312" s="310"/>
      <c r="N312" s="310"/>
      <c r="O312" s="310"/>
      <c r="P312" s="310"/>
    </row>
    <row r="313" spans="1:16">
      <c r="A313" s="310"/>
      <c r="B313" s="310"/>
      <c r="C313" s="310"/>
      <c r="D313" s="310"/>
      <c r="E313" s="310"/>
      <c r="F313" s="310"/>
      <c r="G313" s="310"/>
      <c r="H313" s="310"/>
      <c r="I313" s="310"/>
      <c r="J313" s="310"/>
      <c r="K313" s="310"/>
      <c r="L313" s="310"/>
      <c r="M313" s="310"/>
      <c r="N313" s="310"/>
      <c r="O313" s="310"/>
      <c r="P313" s="310"/>
    </row>
    <row r="314" spans="1:16">
      <c r="A314" s="310"/>
      <c r="B314" s="310"/>
      <c r="C314" s="310"/>
      <c r="D314" s="310"/>
      <c r="E314" s="310"/>
      <c r="F314" s="310"/>
      <c r="G314" s="310"/>
      <c r="H314" s="310"/>
      <c r="I314" s="310"/>
      <c r="J314" s="310"/>
      <c r="K314" s="310"/>
      <c r="L314" s="310"/>
      <c r="M314" s="310"/>
      <c r="N314" s="310"/>
      <c r="O314" s="310"/>
      <c r="P314" s="310"/>
    </row>
    <row r="315" spans="1:16">
      <c r="A315" s="310"/>
      <c r="B315" s="310"/>
      <c r="C315" s="310"/>
      <c r="D315" s="310"/>
      <c r="E315" s="310"/>
      <c r="F315" s="310"/>
      <c r="G315" s="310"/>
      <c r="H315" s="310"/>
      <c r="I315" s="310"/>
      <c r="J315" s="310"/>
      <c r="K315" s="310"/>
      <c r="L315" s="310"/>
      <c r="M315" s="310"/>
      <c r="N315" s="310"/>
      <c r="O315" s="310"/>
      <c r="P315" s="310"/>
    </row>
    <row r="316" spans="1:16">
      <c r="A316" s="310"/>
      <c r="B316" s="310"/>
      <c r="C316" s="310"/>
      <c r="D316" s="310"/>
      <c r="E316" s="310"/>
      <c r="F316" s="310"/>
      <c r="G316" s="310"/>
      <c r="H316" s="310"/>
      <c r="I316" s="310"/>
      <c r="J316" s="310"/>
      <c r="K316" s="310"/>
      <c r="L316" s="310"/>
      <c r="M316" s="310"/>
      <c r="N316" s="310"/>
      <c r="O316" s="310"/>
      <c r="P316" s="310"/>
    </row>
    <row r="317" spans="1:16">
      <c r="A317" s="310"/>
      <c r="B317" s="310"/>
      <c r="C317" s="310"/>
      <c r="D317" s="310"/>
      <c r="E317" s="310"/>
      <c r="F317" s="310"/>
      <c r="G317" s="310"/>
      <c r="H317" s="310"/>
      <c r="I317" s="310"/>
      <c r="J317" s="310"/>
      <c r="K317" s="310"/>
      <c r="L317" s="310"/>
      <c r="M317" s="310"/>
      <c r="N317" s="310"/>
      <c r="O317" s="310"/>
      <c r="P317" s="310"/>
    </row>
    <row r="318" spans="1:16">
      <c r="A318" s="310"/>
      <c r="B318" s="310"/>
      <c r="C318" s="310"/>
      <c r="D318" s="310"/>
      <c r="E318" s="310"/>
      <c r="F318" s="310"/>
      <c r="G318" s="310"/>
      <c r="H318" s="310"/>
      <c r="I318" s="310"/>
      <c r="J318" s="310"/>
      <c r="K318" s="310"/>
      <c r="L318" s="310"/>
      <c r="M318" s="310"/>
      <c r="N318" s="310"/>
      <c r="O318" s="310"/>
      <c r="P318" s="310"/>
    </row>
    <row r="319" spans="1:16">
      <c r="A319" s="310"/>
      <c r="B319" s="310"/>
      <c r="C319" s="310"/>
      <c r="D319" s="310"/>
      <c r="E319" s="310"/>
      <c r="F319" s="310"/>
      <c r="G319" s="310"/>
      <c r="H319" s="310"/>
      <c r="I319" s="310"/>
      <c r="J319" s="310"/>
      <c r="K319" s="310"/>
      <c r="L319" s="310"/>
      <c r="M319" s="310"/>
      <c r="N319" s="310"/>
      <c r="O319" s="310"/>
      <c r="P319" s="310"/>
    </row>
    <row r="320" spans="1:16">
      <c r="A320" s="310"/>
      <c r="B320" s="310"/>
      <c r="C320" s="310"/>
      <c r="D320" s="310"/>
      <c r="E320" s="310"/>
      <c r="F320" s="310"/>
      <c r="G320" s="310"/>
      <c r="H320" s="310"/>
      <c r="I320" s="310"/>
      <c r="J320" s="310"/>
      <c r="K320" s="310"/>
      <c r="L320" s="310"/>
      <c r="M320" s="310"/>
      <c r="N320" s="310"/>
      <c r="O320" s="310"/>
      <c r="P320" s="310"/>
    </row>
    <row r="321" spans="1:16">
      <c r="A321" s="310"/>
      <c r="B321" s="310"/>
      <c r="C321" s="310"/>
      <c r="D321" s="310"/>
      <c r="E321" s="310"/>
      <c r="F321" s="310"/>
      <c r="G321" s="310"/>
      <c r="H321" s="310"/>
      <c r="I321" s="310"/>
      <c r="J321" s="310"/>
      <c r="K321" s="310"/>
      <c r="L321" s="310"/>
      <c r="M321" s="310"/>
      <c r="N321" s="310"/>
      <c r="O321" s="310"/>
      <c r="P321" s="310"/>
    </row>
    <row r="322" spans="1:16">
      <c r="A322" s="310"/>
      <c r="B322" s="310"/>
      <c r="C322" s="310"/>
      <c r="D322" s="310"/>
      <c r="E322" s="310"/>
      <c r="F322" s="310"/>
      <c r="G322" s="310"/>
      <c r="H322" s="310"/>
      <c r="I322" s="310"/>
      <c r="J322" s="310"/>
      <c r="K322" s="310"/>
      <c r="L322" s="310"/>
      <c r="M322" s="310"/>
      <c r="N322" s="310"/>
      <c r="O322" s="310"/>
      <c r="P322" s="310"/>
    </row>
    <row r="323" spans="1:16">
      <c r="A323" s="310"/>
      <c r="B323" s="310"/>
      <c r="C323" s="310"/>
      <c r="D323" s="310"/>
      <c r="E323" s="310"/>
      <c r="F323" s="310"/>
      <c r="G323" s="310"/>
      <c r="H323" s="310"/>
      <c r="I323" s="310"/>
      <c r="J323" s="310"/>
      <c r="K323" s="310"/>
      <c r="L323" s="310"/>
      <c r="M323" s="310"/>
      <c r="N323" s="310"/>
      <c r="O323" s="310"/>
      <c r="P323" s="310"/>
    </row>
    <row r="324" spans="1:16">
      <c r="A324" s="310"/>
      <c r="B324" s="310"/>
      <c r="C324" s="310"/>
      <c r="D324" s="310"/>
      <c r="E324" s="310"/>
      <c r="F324" s="310"/>
      <c r="G324" s="310"/>
      <c r="H324" s="310"/>
      <c r="I324" s="310"/>
      <c r="J324" s="310"/>
      <c r="K324" s="310"/>
      <c r="L324" s="310"/>
      <c r="M324" s="310"/>
      <c r="N324" s="310"/>
      <c r="O324" s="310"/>
      <c r="P324" s="310"/>
    </row>
    <row r="325" spans="1:16">
      <c r="A325" s="310"/>
      <c r="B325" s="310"/>
      <c r="C325" s="310"/>
      <c r="D325" s="310"/>
      <c r="E325" s="310"/>
      <c r="F325" s="310"/>
      <c r="G325" s="310"/>
      <c r="H325" s="310"/>
      <c r="I325" s="310"/>
      <c r="J325" s="310"/>
      <c r="K325" s="310"/>
      <c r="L325" s="310"/>
      <c r="M325" s="310"/>
      <c r="N325" s="310"/>
      <c r="O325" s="310"/>
      <c r="P325" s="310"/>
    </row>
    <row r="326" spans="1:16">
      <c r="A326" s="310"/>
      <c r="B326" s="310"/>
      <c r="C326" s="310"/>
      <c r="D326" s="310"/>
      <c r="E326" s="310"/>
      <c r="F326" s="310"/>
      <c r="G326" s="310"/>
      <c r="H326" s="310"/>
      <c r="I326" s="310"/>
      <c r="J326" s="310"/>
      <c r="K326" s="310"/>
      <c r="L326" s="310"/>
      <c r="M326" s="310"/>
      <c r="N326" s="310"/>
      <c r="O326" s="310"/>
      <c r="P326" s="310"/>
    </row>
    <row r="327" spans="1:16">
      <c r="A327" s="310"/>
      <c r="B327" s="310"/>
      <c r="C327" s="310"/>
      <c r="D327" s="310"/>
      <c r="E327" s="310"/>
      <c r="F327" s="310"/>
      <c r="G327" s="310"/>
      <c r="H327" s="310"/>
      <c r="I327" s="310"/>
      <c r="J327" s="310"/>
      <c r="K327" s="310"/>
      <c r="L327" s="310"/>
      <c r="M327" s="310"/>
      <c r="N327" s="310"/>
      <c r="O327" s="310"/>
      <c r="P327" s="310"/>
    </row>
    <row r="328" spans="1:16">
      <c r="A328" s="310"/>
      <c r="B328" s="310"/>
      <c r="C328" s="310"/>
      <c r="D328" s="310"/>
      <c r="E328" s="310"/>
      <c r="F328" s="310"/>
      <c r="G328" s="310"/>
      <c r="H328" s="310"/>
      <c r="I328" s="310"/>
      <c r="J328" s="310"/>
      <c r="K328" s="310"/>
      <c r="L328" s="310"/>
      <c r="M328" s="310"/>
      <c r="N328" s="310"/>
      <c r="O328" s="310"/>
      <c r="P328" s="310"/>
    </row>
    <row r="329" spans="1:16">
      <c r="A329" s="310"/>
      <c r="B329" s="310"/>
      <c r="C329" s="310"/>
      <c r="D329" s="310"/>
      <c r="E329" s="310"/>
      <c r="F329" s="310"/>
      <c r="G329" s="310"/>
      <c r="H329" s="310"/>
      <c r="I329" s="310"/>
      <c r="J329" s="310"/>
      <c r="K329" s="310"/>
      <c r="L329" s="310"/>
      <c r="M329" s="310"/>
      <c r="N329" s="310"/>
      <c r="O329" s="310"/>
      <c r="P329" s="310"/>
    </row>
    <row r="330" spans="1:16">
      <c r="A330" s="310"/>
      <c r="B330" s="310"/>
      <c r="C330" s="310"/>
      <c r="D330" s="310"/>
      <c r="E330" s="310"/>
      <c r="F330" s="310"/>
      <c r="G330" s="310"/>
      <c r="H330" s="310"/>
      <c r="I330" s="310"/>
      <c r="J330" s="310"/>
      <c r="K330" s="310"/>
      <c r="L330" s="310"/>
      <c r="M330" s="310"/>
      <c r="N330" s="310"/>
      <c r="O330" s="310"/>
      <c r="P330" s="310"/>
    </row>
    <row r="331" spans="1:16">
      <c r="A331" s="310"/>
      <c r="B331" s="310"/>
      <c r="C331" s="310"/>
      <c r="D331" s="310"/>
      <c r="E331" s="310"/>
      <c r="F331" s="310"/>
      <c r="G331" s="310"/>
      <c r="H331" s="310"/>
      <c r="I331" s="310"/>
      <c r="J331" s="310"/>
      <c r="K331" s="310"/>
      <c r="L331" s="310"/>
      <c r="M331" s="310"/>
      <c r="N331" s="310"/>
      <c r="O331" s="310"/>
      <c r="P331" s="310"/>
    </row>
    <row r="332" spans="1:16">
      <c r="A332" s="310"/>
      <c r="B332" s="310"/>
      <c r="C332" s="310"/>
      <c r="D332" s="310"/>
      <c r="E332" s="310"/>
      <c r="F332" s="310"/>
      <c r="G332" s="310"/>
      <c r="H332" s="310"/>
      <c r="I332" s="310"/>
      <c r="J332" s="310"/>
      <c r="K332" s="310"/>
      <c r="L332" s="310"/>
      <c r="M332" s="310"/>
      <c r="N332" s="310"/>
      <c r="O332" s="310"/>
      <c r="P332" s="310"/>
    </row>
    <row r="333" spans="1:16">
      <c r="A333" s="310"/>
      <c r="B333" s="310"/>
      <c r="C333" s="310"/>
      <c r="D333" s="310"/>
      <c r="E333" s="310"/>
      <c r="F333" s="310"/>
      <c r="G333" s="310"/>
      <c r="H333" s="310"/>
      <c r="I333" s="310"/>
      <c r="J333" s="310"/>
      <c r="K333" s="310"/>
      <c r="L333" s="310"/>
      <c r="M333" s="310"/>
      <c r="N333" s="310"/>
      <c r="O333" s="310"/>
      <c r="P333" s="310"/>
    </row>
    <row r="334" spans="1:16">
      <c r="A334" s="310"/>
      <c r="B334" s="310"/>
      <c r="C334" s="310"/>
      <c r="D334" s="310"/>
      <c r="E334" s="310"/>
      <c r="F334" s="310"/>
      <c r="G334" s="310"/>
      <c r="H334" s="310"/>
      <c r="I334" s="310"/>
      <c r="J334" s="310"/>
      <c r="K334" s="310"/>
      <c r="L334" s="310"/>
      <c r="M334" s="310"/>
      <c r="N334" s="310"/>
      <c r="O334" s="310"/>
      <c r="P334" s="310"/>
    </row>
    <row r="335" spans="1:16">
      <c r="A335" s="310"/>
      <c r="B335" s="310"/>
      <c r="C335" s="310"/>
      <c r="D335" s="310"/>
      <c r="E335" s="310"/>
      <c r="F335" s="310"/>
      <c r="G335" s="310"/>
      <c r="H335" s="310"/>
      <c r="I335" s="310"/>
      <c r="J335" s="310"/>
      <c r="K335" s="310"/>
      <c r="L335" s="310"/>
      <c r="M335" s="310"/>
      <c r="N335" s="310"/>
      <c r="O335" s="310"/>
      <c r="P335" s="310"/>
    </row>
    <row r="336" spans="1:16">
      <c r="A336" s="310"/>
      <c r="B336" s="310"/>
      <c r="C336" s="310"/>
      <c r="D336" s="310"/>
      <c r="E336" s="310"/>
      <c r="F336" s="310"/>
      <c r="G336" s="310"/>
      <c r="H336" s="310"/>
      <c r="I336" s="310"/>
      <c r="J336" s="310"/>
      <c r="K336" s="310"/>
      <c r="L336" s="310"/>
      <c r="M336" s="310"/>
      <c r="N336" s="310"/>
      <c r="O336" s="310"/>
      <c r="P336" s="310"/>
    </row>
    <row r="337" spans="1:16">
      <c r="A337" s="310"/>
      <c r="B337" s="310"/>
      <c r="C337" s="310"/>
      <c r="D337" s="310"/>
      <c r="E337" s="310"/>
      <c r="F337" s="310"/>
      <c r="G337" s="310"/>
      <c r="H337" s="310"/>
      <c r="I337" s="310"/>
      <c r="J337" s="310"/>
      <c r="K337" s="310"/>
      <c r="L337" s="310"/>
      <c r="M337" s="310"/>
      <c r="N337" s="310"/>
      <c r="O337" s="310"/>
      <c r="P337" s="310"/>
    </row>
    <row r="338" spans="1:16">
      <c r="A338" s="310"/>
      <c r="B338" s="310"/>
      <c r="C338" s="310"/>
      <c r="D338" s="310"/>
      <c r="E338" s="310"/>
      <c r="F338" s="310"/>
      <c r="G338" s="310"/>
      <c r="H338" s="310"/>
      <c r="I338" s="310"/>
      <c r="J338" s="310"/>
      <c r="K338" s="310"/>
      <c r="L338" s="310"/>
      <c r="M338" s="310"/>
      <c r="N338" s="310"/>
      <c r="O338" s="310"/>
      <c r="P338" s="310"/>
    </row>
    <row r="339" spans="1:16">
      <c r="A339" s="310"/>
      <c r="B339" s="310"/>
      <c r="C339" s="310"/>
      <c r="D339" s="310"/>
      <c r="E339" s="310"/>
      <c r="F339" s="310"/>
      <c r="G339" s="310"/>
      <c r="H339" s="310"/>
      <c r="I339" s="310"/>
      <c r="J339" s="310"/>
      <c r="K339" s="310"/>
      <c r="L339" s="310"/>
      <c r="M339" s="310"/>
      <c r="N339" s="310"/>
      <c r="O339" s="310"/>
      <c r="P339" s="310"/>
    </row>
    <row r="340" spans="1:16">
      <c r="A340" s="310"/>
      <c r="B340" s="310"/>
      <c r="C340" s="310"/>
      <c r="D340" s="310"/>
      <c r="E340" s="310"/>
      <c r="F340" s="310"/>
      <c r="G340" s="310"/>
      <c r="H340" s="310"/>
      <c r="I340" s="310"/>
      <c r="J340" s="310"/>
      <c r="K340" s="310"/>
      <c r="L340" s="310"/>
      <c r="M340" s="310"/>
      <c r="N340" s="310"/>
      <c r="O340" s="310"/>
      <c r="P340" s="310"/>
    </row>
    <row r="341" spans="1:16">
      <c r="A341" s="310"/>
      <c r="B341" s="310"/>
      <c r="C341" s="310"/>
      <c r="D341" s="310"/>
      <c r="E341" s="310"/>
      <c r="F341" s="310"/>
      <c r="G341" s="310"/>
      <c r="H341" s="310"/>
      <c r="I341" s="310"/>
      <c r="J341" s="310"/>
      <c r="K341" s="310"/>
      <c r="L341" s="310"/>
      <c r="M341" s="310"/>
      <c r="N341" s="310"/>
      <c r="O341" s="310"/>
      <c r="P341" s="310"/>
    </row>
    <row r="342" spans="1:16">
      <c r="A342" s="310"/>
      <c r="B342" s="310"/>
      <c r="C342" s="310"/>
      <c r="D342" s="310"/>
      <c r="E342" s="310"/>
      <c r="F342" s="310"/>
      <c r="G342" s="310"/>
      <c r="H342" s="310"/>
      <c r="I342" s="310"/>
      <c r="J342" s="310"/>
      <c r="K342" s="310"/>
      <c r="L342" s="310"/>
      <c r="M342" s="310"/>
      <c r="N342" s="310"/>
      <c r="O342" s="310"/>
      <c r="P342" s="310"/>
    </row>
    <row r="343" spans="1:16">
      <c r="A343" s="310"/>
      <c r="B343" s="310"/>
      <c r="C343" s="310"/>
      <c r="D343" s="310"/>
      <c r="E343" s="310"/>
      <c r="F343" s="310"/>
      <c r="G343" s="310"/>
      <c r="H343" s="310"/>
      <c r="I343" s="310"/>
      <c r="J343" s="310"/>
      <c r="K343" s="310"/>
      <c r="L343" s="310"/>
      <c r="M343" s="310"/>
      <c r="N343" s="310"/>
      <c r="O343" s="310"/>
      <c r="P343" s="310"/>
    </row>
    <row r="344" spans="1:16">
      <c r="A344" s="310"/>
      <c r="B344" s="310"/>
      <c r="C344" s="310"/>
      <c r="D344" s="310"/>
      <c r="E344" s="310"/>
      <c r="F344" s="310"/>
      <c r="G344" s="310"/>
      <c r="H344" s="310"/>
      <c r="I344" s="310"/>
      <c r="J344" s="310"/>
      <c r="K344" s="310"/>
      <c r="L344" s="310"/>
      <c r="M344" s="310"/>
      <c r="N344" s="310"/>
      <c r="O344" s="310"/>
      <c r="P344" s="310"/>
    </row>
    <row r="345" spans="1:16">
      <c r="A345" s="310"/>
      <c r="B345" s="310"/>
      <c r="C345" s="310"/>
      <c r="D345" s="310"/>
      <c r="E345" s="310"/>
      <c r="F345" s="310"/>
      <c r="G345" s="310"/>
      <c r="H345" s="310"/>
      <c r="I345" s="310"/>
      <c r="J345" s="310"/>
      <c r="K345" s="310"/>
      <c r="L345" s="310"/>
      <c r="M345" s="310"/>
      <c r="N345" s="310"/>
      <c r="O345" s="310"/>
      <c r="P345" s="310"/>
    </row>
    <row r="346" spans="1:16">
      <c r="A346" s="310"/>
      <c r="B346" s="310"/>
      <c r="C346" s="310"/>
      <c r="D346" s="310"/>
      <c r="E346" s="310"/>
      <c r="F346" s="310"/>
      <c r="G346" s="310"/>
      <c r="H346" s="310"/>
      <c r="I346" s="310"/>
      <c r="J346" s="310"/>
      <c r="K346" s="310"/>
      <c r="L346" s="310"/>
      <c r="M346" s="310"/>
      <c r="N346" s="310"/>
      <c r="O346" s="310"/>
      <c r="P346" s="310"/>
    </row>
    <row r="347" spans="1:16">
      <c r="A347" s="310"/>
      <c r="B347" s="310"/>
      <c r="C347" s="310"/>
      <c r="D347" s="310"/>
      <c r="E347" s="310"/>
      <c r="F347" s="310"/>
      <c r="G347" s="310"/>
      <c r="H347" s="310"/>
      <c r="I347" s="310"/>
      <c r="J347" s="310"/>
      <c r="K347" s="310"/>
      <c r="L347" s="310"/>
      <c r="M347" s="310"/>
      <c r="N347" s="310"/>
      <c r="O347" s="310"/>
      <c r="P347" s="310"/>
    </row>
    <row r="348" spans="1:16">
      <c r="A348" s="310"/>
      <c r="B348" s="310"/>
      <c r="C348" s="310"/>
      <c r="D348" s="310"/>
      <c r="E348" s="310"/>
      <c r="F348" s="310"/>
      <c r="G348" s="310"/>
      <c r="H348" s="310"/>
      <c r="I348" s="310"/>
      <c r="J348" s="310"/>
      <c r="K348" s="310"/>
      <c r="L348" s="310"/>
      <c r="M348" s="310"/>
      <c r="N348" s="310"/>
      <c r="O348" s="310"/>
      <c r="P348" s="310"/>
    </row>
    <row r="349" spans="1:16">
      <c r="A349" s="310"/>
      <c r="B349" s="310"/>
      <c r="C349" s="310"/>
      <c r="D349" s="310"/>
      <c r="E349" s="310"/>
      <c r="F349" s="310"/>
      <c r="G349" s="310"/>
      <c r="H349" s="310"/>
      <c r="I349" s="310"/>
      <c r="J349" s="310"/>
      <c r="K349" s="310"/>
      <c r="L349" s="310"/>
      <c r="M349" s="310"/>
      <c r="N349" s="310"/>
      <c r="O349" s="310"/>
      <c r="P349" s="310"/>
    </row>
    <row r="350" spans="1:16">
      <c r="A350" s="310"/>
      <c r="B350" s="310"/>
      <c r="C350" s="310"/>
      <c r="D350" s="310"/>
      <c r="E350" s="310"/>
      <c r="F350" s="310"/>
      <c r="G350" s="310"/>
      <c r="H350" s="310"/>
      <c r="I350" s="310"/>
      <c r="J350" s="310"/>
      <c r="K350" s="310"/>
      <c r="L350" s="310"/>
      <c r="M350" s="310"/>
      <c r="N350" s="310"/>
      <c r="O350" s="310"/>
      <c r="P350" s="310"/>
    </row>
    <row r="351" spans="1:16">
      <c r="A351" s="310"/>
      <c r="B351" s="310"/>
      <c r="C351" s="310"/>
      <c r="D351" s="310"/>
      <c r="E351" s="310"/>
      <c r="F351" s="310"/>
      <c r="G351" s="310"/>
      <c r="H351" s="310"/>
      <c r="I351" s="310"/>
      <c r="J351" s="310"/>
      <c r="K351" s="310"/>
      <c r="L351" s="310"/>
      <c r="M351" s="310"/>
      <c r="N351" s="310"/>
      <c r="O351" s="310"/>
      <c r="P351" s="310"/>
    </row>
    <row r="352" spans="1:16">
      <c r="A352" s="310"/>
      <c r="B352" s="310"/>
      <c r="C352" s="310"/>
      <c r="D352" s="310"/>
      <c r="E352" s="310"/>
      <c r="F352" s="310"/>
      <c r="G352" s="310"/>
      <c r="H352" s="310"/>
      <c r="I352" s="310"/>
      <c r="J352" s="310"/>
      <c r="K352" s="310"/>
      <c r="L352" s="310"/>
      <c r="M352" s="310"/>
      <c r="N352" s="310"/>
      <c r="O352" s="310"/>
      <c r="P352" s="310"/>
    </row>
    <row r="353" spans="1:16">
      <c r="A353" s="310"/>
      <c r="B353" s="310"/>
      <c r="C353" s="310"/>
      <c r="D353" s="310"/>
      <c r="E353" s="310"/>
      <c r="F353" s="310"/>
      <c r="G353" s="310"/>
      <c r="H353" s="310"/>
      <c r="I353" s="310"/>
      <c r="J353" s="310"/>
      <c r="K353" s="310"/>
      <c r="L353" s="310"/>
      <c r="M353" s="310"/>
      <c r="N353" s="310"/>
      <c r="O353" s="310"/>
      <c r="P353" s="310"/>
    </row>
    <row r="354" spans="1:16">
      <c r="A354" s="310"/>
      <c r="B354" s="310"/>
      <c r="C354" s="310"/>
      <c r="D354" s="310"/>
      <c r="E354" s="310"/>
      <c r="F354" s="310"/>
      <c r="G354" s="310"/>
      <c r="H354" s="310"/>
      <c r="I354" s="310"/>
      <c r="J354" s="310"/>
      <c r="K354" s="310"/>
      <c r="L354" s="310"/>
      <c r="M354" s="310"/>
      <c r="N354" s="310"/>
      <c r="O354" s="310"/>
      <c r="P354" s="310"/>
    </row>
    <row r="355" spans="1:16">
      <c r="A355" s="310"/>
      <c r="B355" s="310"/>
      <c r="C355" s="310"/>
      <c r="D355" s="310"/>
      <c r="E355" s="310"/>
      <c r="F355" s="310"/>
      <c r="G355" s="310"/>
      <c r="H355" s="310"/>
      <c r="I355" s="310"/>
      <c r="J355" s="310"/>
      <c r="K355" s="310"/>
      <c r="L355" s="310"/>
      <c r="M355" s="310"/>
      <c r="N355" s="310"/>
      <c r="O355" s="310"/>
      <c r="P355" s="310"/>
    </row>
    <row r="356" spans="1:16">
      <c r="A356" s="310"/>
      <c r="B356" s="310"/>
      <c r="C356" s="310"/>
      <c r="D356" s="310"/>
      <c r="E356" s="310"/>
      <c r="F356" s="310"/>
      <c r="G356" s="310"/>
      <c r="H356" s="310"/>
      <c r="I356" s="310"/>
      <c r="J356" s="310"/>
      <c r="K356" s="310"/>
      <c r="L356" s="310"/>
      <c r="M356" s="310"/>
      <c r="N356" s="310"/>
      <c r="O356" s="310"/>
      <c r="P356" s="310"/>
    </row>
    <row r="357" spans="1:16">
      <c r="A357" s="310"/>
      <c r="B357" s="310"/>
      <c r="C357" s="310"/>
      <c r="D357" s="310"/>
      <c r="E357" s="310"/>
      <c r="F357" s="310"/>
      <c r="G357" s="310"/>
      <c r="H357" s="310"/>
      <c r="I357" s="310"/>
      <c r="J357" s="310"/>
      <c r="K357" s="310"/>
      <c r="L357" s="310"/>
      <c r="M357" s="310"/>
      <c r="N357" s="310"/>
      <c r="O357" s="310"/>
      <c r="P357" s="310"/>
    </row>
    <row r="358" spans="1:16">
      <c r="A358" s="310"/>
      <c r="B358" s="310"/>
      <c r="C358" s="310"/>
      <c r="D358" s="310"/>
      <c r="E358" s="310"/>
      <c r="F358" s="310"/>
      <c r="G358" s="310"/>
      <c r="H358" s="310"/>
      <c r="I358" s="310"/>
      <c r="J358" s="310"/>
      <c r="K358" s="310"/>
      <c r="L358" s="310"/>
      <c r="M358" s="310"/>
      <c r="N358" s="310"/>
      <c r="O358" s="310"/>
      <c r="P358" s="310"/>
    </row>
    <row r="359" spans="1:16">
      <c r="A359" s="310"/>
      <c r="B359" s="310"/>
      <c r="C359" s="310"/>
      <c r="D359" s="310"/>
      <c r="E359" s="310"/>
      <c r="F359" s="310"/>
      <c r="G359" s="310"/>
      <c r="H359" s="310"/>
      <c r="I359" s="310"/>
      <c r="J359" s="310"/>
      <c r="K359" s="310"/>
      <c r="L359" s="310"/>
      <c r="M359" s="310"/>
      <c r="N359" s="310"/>
      <c r="O359" s="310"/>
      <c r="P359" s="310"/>
    </row>
    <row r="360" spans="1:16">
      <c r="A360" s="310"/>
      <c r="B360" s="310"/>
      <c r="C360" s="310"/>
      <c r="D360" s="310"/>
      <c r="E360" s="310"/>
      <c r="F360" s="310"/>
      <c r="G360" s="310"/>
      <c r="H360" s="310"/>
      <c r="I360" s="310"/>
      <c r="J360" s="310"/>
      <c r="K360" s="310"/>
      <c r="L360" s="310"/>
      <c r="M360" s="310"/>
      <c r="N360" s="310"/>
      <c r="O360" s="310"/>
      <c r="P360" s="310"/>
    </row>
    <row r="361" spans="1:16">
      <c r="A361" s="310"/>
      <c r="B361" s="310"/>
      <c r="C361" s="310"/>
      <c r="D361" s="310"/>
      <c r="E361" s="310"/>
      <c r="F361" s="310"/>
      <c r="G361" s="310"/>
      <c r="H361" s="310"/>
      <c r="I361" s="310"/>
      <c r="J361" s="310"/>
      <c r="K361" s="310"/>
      <c r="L361" s="310"/>
      <c r="M361" s="310"/>
      <c r="N361" s="310"/>
      <c r="O361" s="310"/>
      <c r="P361" s="310"/>
    </row>
    <row r="362" spans="1:16">
      <c r="A362" s="310"/>
      <c r="B362" s="310"/>
      <c r="C362" s="310"/>
      <c r="D362" s="310"/>
      <c r="E362" s="310"/>
      <c r="F362" s="310"/>
      <c r="G362" s="310"/>
      <c r="H362" s="310"/>
      <c r="I362" s="310"/>
      <c r="J362" s="310"/>
      <c r="K362" s="310"/>
      <c r="L362" s="310"/>
      <c r="M362" s="310"/>
      <c r="N362" s="310"/>
      <c r="O362" s="310"/>
      <c r="P362" s="310"/>
    </row>
    <row r="363" spans="1:16">
      <c r="A363" s="310"/>
      <c r="B363" s="310"/>
      <c r="C363" s="310"/>
      <c r="D363" s="310"/>
      <c r="E363" s="310"/>
      <c r="F363" s="310"/>
      <c r="G363" s="310"/>
      <c r="H363" s="310"/>
      <c r="I363" s="310"/>
      <c r="J363" s="310"/>
      <c r="K363" s="310"/>
      <c r="L363" s="310"/>
      <c r="M363" s="310"/>
      <c r="N363" s="310"/>
      <c r="O363" s="310"/>
      <c r="P363" s="310"/>
    </row>
    <row r="364" spans="1:16">
      <c r="A364" s="310"/>
      <c r="B364" s="310"/>
      <c r="C364" s="310"/>
      <c r="D364" s="310"/>
      <c r="E364" s="310"/>
      <c r="F364" s="310"/>
      <c r="G364" s="310"/>
      <c r="H364" s="310"/>
      <c r="I364" s="310"/>
      <c r="J364" s="310"/>
      <c r="K364" s="310"/>
      <c r="L364" s="310"/>
      <c r="M364" s="310"/>
      <c r="N364" s="310"/>
      <c r="O364" s="310"/>
      <c r="P364" s="310"/>
    </row>
    <row r="365" spans="1:16">
      <c r="A365" s="310"/>
      <c r="B365" s="310"/>
      <c r="C365" s="310"/>
      <c r="D365" s="310"/>
      <c r="E365" s="310"/>
      <c r="F365" s="310"/>
      <c r="G365" s="310"/>
      <c r="H365" s="310"/>
      <c r="I365" s="310"/>
      <c r="J365" s="310"/>
      <c r="K365" s="310"/>
      <c r="L365" s="310"/>
      <c r="M365" s="310"/>
      <c r="N365" s="310"/>
      <c r="O365" s="310"/>
      <c r="P365" s="310"/>
    </row>
    <row r="366" spans="1:16">
      <c r="A366" s="310"/>
      <c r="B366" s="310"/>
      <c r="C366" s="310"/>
      <c r="D366" s="310"/>
      <c r="E366" s="310"/>
      <c r="F366" s="310"/>
      <c r="G366" s="310"/>
      <c r="H366" s="310"/>
      <c r="I366" s="310"/>
      <c r="J366" s="310"/>
      <c r="K366" s="310"/>
      <c r="L366" s="310"/>
      <c r="M366" s="310"/>
      <c r="N366" s="310"/>
      <c r="O366" s="310"/>
      <c r="P366" s="310"/>
    </row>
    <row r="367" spans="1:16">
      <c r="A367" s="310"/>
      <c r="B367" s="310"/>
      <c r="C367" s="310"/>
      <c r="D367" s="310"/>
      <c r="E367" s="310"/>
      <c r="F367" s="310"/>
      <c r="G367" s="310"/>
      <c r="H367" s="310"/>
      <c r="I367" s="310"/>
      <c r="J367" s="310"/>
      <c r="K367" s="310"/>
      <c r="L367" s="310"/>
      <c r="M367" s="310"/>
      <c r="N367" s="310"/>
      <c r="O367" s="310"/>
      <c r="P367" s="310"/>
    </row>
    <row r="368" spans="1:16">
      <c r="A368" s="310"/>
      <c r="B368" s="310"/>
      <c r="C368" s="310"/>
      <c r="D368" s="310"/>
      <c r="E368" s="310"/>
      <c r="F368" s="310"/>
      <c r="G368" s="310"/>
      <c r="H368" s="310"/>
      <c r="I368" s="310"/>
      <c r="J368" s="310"/>
      <c r="K368" s="310"/>
      <c r="L368" s="310"/>
      <c r="M368" s="310"/>
      <c r="N368" s="310"/>
      <c r="O368" s="310"/>
      <c r="P368" s="310"/>
    </row>
    <row r="369" spans="1:16">
      <c r="A369" s="310"/>
      <c r="B369" s="310"/>
      <c r="C369" s="310"/>
      <c r="D369" s="310"/>
      <c r="E369" s="310"/>
      <c r="F369" s="310"/>
      <c r="G369" s="310"/>
      <c r="H369" s="310"/>
      <c r="I369" s="310"/>
      <c r="J369" s="310"/>
      <c r="K369" s="310"/>
      <c r="L369" s="310"/>
      <c r="M369" s="310"/>
      <c r="N369" s="310"/>
      <c r="O369" s="310"/>
      <c r="P369" s="310"/>
    </row>
    <row r="370" spans="1:16">
      <c r="A370" s="310"/>
      <c r="B370" s="310"/>
      <c r="C370" s="310"/>
      <c r="D370" s="310"/>
      <c r="E370" s="310"/>
      <c r="F370" s="310"/>
      <c r="G370" s="310"/>
      <c r="H370" s="310"/>
      <c r="I370" s="310"/>
      <c r="J370" s="310"/>
      <c r="K370" s="310"/>
      <c r="L370" s="310"/>
      <c r="M370" s="310"/>
      <c r="N370" s="310"/>
      <c r="O370" s="310"/>
      <c r="P370" s="310"/>
    </row>
    <row r="371" spans="1:16">
      <c r="A371" s="310"/>
      <c r="B371" s="310"/>
      <c r="C371" s="310"/>
      <c r="D371" s="310"/>
      <c r="E371" s="310"/>
      <c r="F371" s="310"/>
      <c r="G371" s="310"/>
      <c r="H371" s="310"/>
      <c r="I371" s="310"/>
      <c r="J371" s="310"/>
      <c r="K371" s="310"/>
      <c r="L371" s="310"/>
      <c r="M371" s="310"/>
      <c r="N371" s="310"/>
      <c r="O371" s="310"/>
      <c r="P371" s="310"/>
    </row>
    <row r="372" spans="1:16">
      <c r="A372" s="310"/>
      <c r="B372" s="310"/>
      <c r="C372" s="310"/>
      <c r="D372" s="310"/>
      <c r="E372" s="310"/>
      <c r="F372" s="310"/>
      <c r="G372" s="310"/>
      <c r="H372" s="310"/>
      <c r="I372" s="310"/>
      <c r="J372" s="310"/>
      <c r="K372" s="310"/>
      <c r="L372" s="310"/>
      <c r="M372" s="310"/>
      <c r="N372" s="310"/>
      <c r="O372" s="310"/>
      <c r="P372" s="310"/>
    </row>
    <row r="373" spans="1:16">
      <c r="A373" s="310"/>
      <c r="B373" s="310"/>
      <c r="C373" s="310"/>
      <c r="D373" s="310"/>
      <c r="E373" s="310"/>
      <c r="F373" s="310"/>
      <c r="G373" s="310"/>
      <c r="H373" s="310"/>
      <c r="I373" s="310"/>
      <c r="J373" s="310"/>
      <c r="K373" s="310"/>
      <c r="L373" s="310"/>
      <c r="M373" s="310"/>
      <c r="N373" s="310"/>
      <c r="O373" s="310"/>
      <c r="P373" s="310"/>
    </row>
    <row r="374" spans="1:16">
      <c r="A374" s="310"/>
      <c r="B374" s="310"/>
      <c r="C374" s="310"/>
      <c r="D374" s="310"/>
      <c r="E374" s="310"/>
      <c r="F374" s="310"/>
      <c r="G374" s="310"/>
      <c r="H374" s="310"/>
      <c r="I374" s="310"/>
      <c r="J374" s="310"/>
      <c r="K374" s="310"/>
      <c r="L374" s="310"/>
      <c r="M374" s="310"/>
      <c r="N374" s="310"/>
      <c r="O374" s="310"/>
      <c r="P374" s="310"/>
    </row>
    <row r="375" spans="1:16">
      <c r="A375" s="310"/>
      <c r="B375" s="310"/>
      <c r="C375" s="310"/>
      <c r="D375" s="310"/>
      <c r="E375" s="310"/>
      <c r="F375" s="310"/>
      <c r="G375" s="310"/>
      <c r="H375" s="310"/>
      <c r="I375" s="310"/>
      <c r="J375" s="310"/>
      <c r="K375" s="310"/>
      <c r="L375" s="310"/>
      <c r="M375" s="310"/>
      <c r="N375" s="310"/>
      <c r="O375" s="310"/>
      <c r="P375" s="310"/>
    </row>
    <row r="376" spans="1:16">
      <c r="A376" s="310"/>
      <c r="B376" s="310"/>
      <c r="C376" s="310"/>
      <c r="D376" s="310"/>
      <c r="E376" s="310"/>
      <c r="F376" s="310"/>
      <c r="G376" s="310"/>
      <c r="H376" s="310"/>
      <c r="I376" s="310"/>
      <c r="J376" s="310"/>
      <c r="K376" s="310"/>
      <c r="L376" s="310"/>
      <c r="M376" s="310"/>
      <c r="N376" s="310"/>
      <c r="O376" s="310"/>
      <c r="P376" s="310"/>
    </row>
    <row r="377" spans="1:16">
      <c r="A377" s="310"/>
      <c r="B377" s="310"/>
      <c r="C377" s="310"/>
      <c r="D377" s="310"/>
      <c r="E377" s="310"/>
      <c r="F377" s="310"/>
      <c r="G377" s="310"/>
      <c r="H377" s="310"/>
      <c r="I377" s="310"/>
      <c r="J377" s="310"/>
      <c r="K377" s="310"/>
      <c r="L377" s="310"/>
      <c r="M377" s="310"/>
      <c r="N377" s="310"/>
      <c r="O377" s="310"/>
      <c r="P377" s="310"/>
    </row>
    <row r="378" spans="1:16">
      <c r="A378" s="310"/>
      <c r="B378" s="310"/>
      <c r="C378" s="310"/>
      <c r="D378" s="310"/>
      <c r="E378" s="310"/>
      <c r="F378" s="310"/>
      <c r="G378" s="310"/>
      <c r="H378" s="310"/>
      <c r="I378" s="310"/>
      <c r="J378" s="310"/>
      <c r="K378" s="310"/>
      <c r="L378" s="310"/>
      <c r="M378" s="310"/>
      <c r="N378" s="310"/>
      <c r="O378" s="310"/>
      <c r="P378" s="310"/>
    </row>
    <row r="379" spans="1:16">
      <c r="A379" s="310"/>
      <c r="B379" s="310"/>
      <c r="C379" s="310"/>
      <c r="D379" s="310"/>
      <c r="E379" s="310"/>
      <c r="F379" s="310"/>
      <c r="G379" s="310"/>
      <c r="H379" s="310"/>
      <c r="I379" s="310"/>
      <c r="J379" s="310"/>
      <c r="K379" s="310"/>
      <c r="L379" s="310"/>
      <c r="M379" s="310"/>
      <c r="N379" s="310"/>
      <c r="O379" s="310"/>
      <c r="P379" s="310"/>
    </row>
    <row r="380" spans="1:16">
      <c r="A380" s="310"/>
      <c r="B380" s="310"/>
      <c r="C380" s="310"/>
      <c r="D380" s="310"/>
      <c r="E380" s="310"/>
      <c r="F380" s="310"/>
      <c r="G380" s="310"/>
      <c r="H380" s="310"/>
      <c r="I380" s="310"/>
      <c r="J380" s="310"/>
      <c r="K380" s="310"/>
      <c r="L380" s="310"/>
      <c r="M380" s="310"/>
      <c r="N380" s="310"/>
      <c r="O380" s="310"/>
      <c r="P380" s="310"/>
    </row>
    <row r="381" spans="1:16">
      <c r="A381" s="310"/>
      <c r="B381" s="310"/>
      <c r="C381" s="310"/>
      <c r="D381" s="310"/>
      <c r="E381" s="310"/>
      <c r="F381" s="310"/>
      <c r="G381" s="310"/>
      <c r="H381" s="310"/>
      <c r="I381" s="310"/>
      <c r="J381" s="310"/>
      <c r="K381" s="310"/>
      <c r="L381" s="310"/>
      <c r="M381" s="310"/>
      <c r="N381" s="310"/>
      <c r="O381" s="310"/>
      <c r="P381" s="310"/>
    </row>
    <row r="382" spans="1:16">
      <c r="A382" s="310"/>
      <c r="B382" s="310"/>
      <c r="C382" s="310"/>
      <c r="D382" s="310"/>
      <c r="E382" s="310"/>
      <c r="F382" s="310"/>
      <c r="G382" s="310"/>
      <c r="H382" s="310"/>
      <c r="I382" s="310"/>
      <c r="J382" s="310"/>
      <c r="K382" s="310"/>
      <c r="L382" s="310"/>
      <c r="M382" s="310"/>
      <c r="N382" s="310"/>
      <c r="O382" s="310"/>
      <c r="P382" s="310"/>
    </row>
    <row r="383" spans="1:16">
      <c r="A383" s="310"/>
      <c r="B383" s="310"/>
      <c r="C383" s="310"/>
      <c r="D383" s="310"/>
      <c r="E383" s="310"/>
      <c r="F383" s="310"/>
      <c r="G383" s="310"/>
      <c r="H383" s="310"/>
      <c r="I383" s="310"/>
      <c r="J383" s="310"/>
      <c r="K383" s="310"/>
      <c r="L383" s="310"/>
      <c r="M383" s="310"/>
      <c r="N383" s="310"/>
      <c r="O383" s="310"/>
      <c r="P383" s="310"/>
    </row>
    <row r="384" spans="1:16">
      <c r="A384" s="310"/>
      <c r="B384" s="310"/>
      <c r="C384" s="310"/>
      <c r="D384" s="310"/>
      <c r="E384" s="310"/>
      <c r="F384" s="310"/>
      <c r="G384" s="310"/>
      <c r="H384" s="310"/>
      <c r="I384" s="310"/>
      <c r="J384" s="310"/>
      <c r="K384" s="310"/>
      <c r="L384" s="310"/>
      <c r="M384" s="310"/>
      <c r="N384" s="310"/>
      <c r="O384" s="310"/>
      <c r="P384" s="310"/>
    </row>
    <row r="385" spans="1:16">
      <c r="A385" s="310"/>
      <c r="B385" s="310"/>
      <c r="C385" s="310"/>
      <c r="D385" s="310"/>
      <c r="E385" s="310"/>
      <c r="F385" s="310"/>
      <c r="G385" s="310"/>
      <c r="H385" s="310"/>
      <c r="I385" s="310"/>
      <c r="J385" s="310"/>
      <c r="K385" s="310"/>
      <c r="L385" s="310"/>
      <c r="M385" s="310"/>
      <c r="N385" s="310"/>
      <c r="O385" s="310"/>
      <c r="P385" s="310"/>
    </row>
    <row r="386" spans="1:16">
      <c r="A386" s="310"/>
      <c r="B386" s="310"/>
      <c r="C386" s="310"/>
      <c r="D386" s="310"/>
      <c r="E386" s="310"/>
      <c r="F386" s="310"/>
      <c r="G386" s="310"/>
      <c r="H386" s="310"/>
      <c r="I386" s="310"/>
      <c r="J386" s="310"/>
      <c r="K386" s="310"/>
      <c r="L386" s="310"/>
      <c r="M386" s="310"/>
      <c r="N386" s="310"/>
      <c r="O386" s="310"/>
      <c r="P386" s="310"/>
    </row>
    <row r="387" spans="1:16">
      <c r="A387" s="310"/>
      <c r="B387" s="310"/>
      <c r="C387" s="310"/>
      <c r="D387" s="310"/>
      <c r="E387" s="310"/>
      <c r="F387" s="310"/>
      <c r="G387" s="310"/>
      <c r="H387" s="310"/>
      <c r="I387" s="310"/>
      <c r="J387" s="310"/>
      <c r="K387" s="310"/>
      <c r="L387" s="310"/>
      <c r="M387" s="310"/>
      <c r="N387" s="310"/>
      <c r="O387" s="310"/>
      <c r="P387" s="310"/>
    </row>
    <row r="388" spans="1:16">
      <c r="A388" s="310"/>
      <c r="B388" s="310"/>
      <c r="C388" s="310"/>
      <c r="D388" s="310"/>
      <c r="E388" s="310"/>
      <c r="F388" s="310"/>
      <c r="G388" s="310"/>
      <c r="H388" s="310"/>
      <c r="I388" s="310"/>
      <c r="J388" s="310"/>
      <c r="K388" s="310"/>
      <c r="L388" s="310"/>
      <c r="M388" s="310"/>
      <c r="N388" s="310"/>
      <c r="O388" s="310"/>
      <c r="P388" s="310"/>
    </row>
    <row r="389" spans="1:16">
      <c r="A389" s="310"/>
      <c r="B389" s="310"/>
      <c r="C389" s="310"/>
      <c r="D389" s="310"/>
      <c r="E389" s="310"/>
      <c r="F389" s="310"/>
      <c r="G389" s="310"/>
      <c r="H389" s="310"/>
      <c r="I389" s="310"/>
      <c r="J389" s="310"/>
      <c r="K389" s="310"/>
      <c r="L389" s="310"/>
      <c r="M389" s="310"/>
      <c r="N389" s="310"/>
      <c r="O389" s="310"/>
      <c r="P389" s="310"/>
    </row>
    <row r="390" spans="1:16">
      <c r="A390" s="310"/>
      <c r="B390" s="310"/>
      <c r="C390" s="310"/>
      <c r="D390" s="310"/>
      <c r="E390" s="310"/>
      <c r="F390" s="310"/>
      <c r="G390" s="310"/>
      <c r="H390" s="310"/>
      <c r="I390" s="310"/>
      <c r="J390" s="310"/>
      <c r="K390" s="310"/>
      <c r="L390" s="310"/>
      <c r="M390" s="310"/>
      <c r="N390" s="310"/>
      <c r="O390" s="310"/>
      <c r="P390" s="310"/>
    </row>
    <row r="391" spans="1:16">
      <c r="A391" s="310"/>
      <c r="B391" s="310"/>
      <c r="C391" s="310"/>
      <c r="D391" s="310"/>
      <c r="E391" s="310"/>
      <c r="F391" s="310"/>
      <c r="G391" s="310"/>
      <c r="H391" s="310"/>
      <c r="I391" s="310"/>
      <c r="J391" s="310"/>
      <c r="K391" s="310"/>
      <c r="L391" s="310"/>
      <c r="M391" s="310"/>
      <c r="N391" s="310"/>
      <c r="O391" s="310"/>
      <c r="P391" s="310"/>
    </row>
    <row r="392" spans="1:16">
      <c r="A392" s="310"/>
      <c r="B392" s="310"/>
      <c r="C392" s="310"/>
      <c r="D392" s="310"/>
      <c r="E392" s="310"/>
      <c r="F392" s="310"/>
      <c r="G392" s="310"/>
      <c r="H392" s="310"/>
      <c r="I392" s="310"/>
      <c r="J392" s="310"/>
      <c r="K392" s="310"/>
      <c r="L392" s="310"/>
      <c r="M392" s="310"/>
      <c r="N392" s="310"/>
      <c r="O392" s="310"/>
      <c r="P392" s="310"/>
    </row>
    <row r="393" spans="1:16">
      <c r="A393" s="310"/>
      <c r="B393" s="310"/>
      <c r="C393" s="310"/>
      <c r="D393" s="310"/>
      <c r="E393" s="310"/>
      <c r="F393" s="310"/>
      <c r="G393" s="310"/>
      <c r="H393" s="310"/>
      <c r="I393" s="310"/>
      <c r="J393" s="310"/>
      <c r="K393" s="310"/>
      <c r="L393" s="310"/>
      <c r="M393" s="310"/>
      <c r="N393" s="310"/>
      <c r="O393" s="310"/>
      <c r="P393" s="310"/>
    </row>
    <row r="394" spans="1:16">
      <c r="A394" s="310"/>
      <c r="B394" s="310"/>
      <c r="C394" s="310"/>
      <c r="D394" s="310"/>
      <c r="E394" s="310"/>
      <c r="F394" s="310"/>
      <c r="G394" s="310"/>
      <c r="H394" s="310"/>
      <c r="I394" s="310"/>
      <c r="J394" s="310"/>
      <c r="K394" s="310"/>
      <c r="L394" s="310"/>
      <c r="M394" s="310"/>
      <c r="N394" s="310"/>
      <c r="O394" s="310"/>
      <c r="P394" s="310"/>
    </row>
    <row r="395" spans="1:16">
      <c r="A395" s="310"/>
      <c r="B395" s="310"/>
      <c r="C395" s="310"/>
      <c r="D395" s="310"/>
      <c r="E395" s="310"/>
      <c r="F395" s="310"/>
      <c r="G395" s="310"/>
      <c r="H395" s="310"/>
      <c r="I395" s="310"/>
      <c r="J395" s="310"/>
      <c r="K395" s="310"/>
      <c r="L395" s="310"/>
      <c r="M395" s="310"/>
      <c r="N395" s="310"/>
      <c r="O395" s="310"/>
      <c r="P395" s="310"/>
    </row>
    <row r="396" spans="1:16">
      <c r="A396" s="310"/>
      <c r="B396" s="310"/>
      <c r="C396" s="310"/>
      <c r="D396" s="310"/>
      <c r="E396" s="310"/>
      <c r="F396" s="310"/>
      <c r="G396" s="310"/>
      <c r="H396" s="310"/>
      <c r="I396" s="310"/>
      <c r="J396" s="310"/>
      <c r="K396" s="310"/>
      <c r="L396" s="310"/>
      <c r="M396" s="310"/>
      <c r="N396" s="310"/>
      <c r="O396" s="310"/>
      <c r="P396" s="310"/>
    </row>
    <row r="397" spans="1:16">
      <c r="A397" s="310"/>
      <c r="B397" s="310"/>
      <c r="C397" s="310"/>
      <c r="D397" s="310"/>
      <c r="E397" s="310"/>
      <c r="F397" s="310"/>
      <c r="G397" s="310"/>
      <c r="H397" s="310"/>
      <c r="I397" s="310"/>
      <c r="J397" s="310"/>
      <c r="K397" s="310"/>
      <c r="L397" s="310"/>
      <c r="M397" s="310"/>
      <c r="N397" s="310"/>
      <c r="O397" s="310"/>
      <c r="P397" s="310"/>
    </row>
    <row r="398" spans="1:16">
      <c r="A398" s="310"/>
      <c r="B398" s="310"/>
      <c r="C398" s="310"/>
      <c r="D398" s="310"/>
      <c r="E398" s="310"/>
      <c r="F398" s="310"/>
      <c r="G398" s="310"/>
      <c r="H398" s="310"/>
      <c r="I398" s="310"/>
      <c r="J398" s="310"/>
      <c r="K398" s="310"/>
      <c r="L398" s="310"/>
      <c r="M398" s="310"/>
      <c r="N398" s="310"/>
      <c r="O398" s="310"/>
      <c r="P398" s="310"/>
    </row>
    <row r="399" spans="1:16">
      <c r="A399" s="310"/>
      <c r="B399" s="310"/>
      <c r="C399" s="310"/>
      <c r="D399" s="310"/>
      <c r="E399" s="310"/>
      <c r="F399" s="310"/>
      <c r="G399" s="310"/>
      <c r="H399" s="310"/>
      <c r="I399" s="310"/>
      <c r="J399" s="310"/>
      <c r="K399" s="310"/>
      <c r="L399" s="310"/>
      <c r="M399" s="310"/>
      <c r="N399" s="310"/>
      <c r="O399" s="310"/>
      <c r="P399" s="310"/>
    </row>
    <row r="400" spans="1:16">
      <c r="A400" s="310"/>
      <c r="B400" s="310"/>
      <c r="C400" s="310"/>
      <c r="D400" s="310"/>
      <c r="E400" s="310"/>
      <c r="F400" s="310"/>
      <c r="G400" s="310"/>
      <c r="H400" s="310"/>
      <c r="I400" s="310"/>
      <c r="J400" s="310"/>
      <c r="K400" s="310"/>
      <c r="L400" s="310"/>
      <c r="M400" s="310"/>
      <c r="N400" s="310"/>
      <c r="O400" s="310"/>
      <c r="P400" s="310"/>
    </row>
    <row r="401" spans="1:16">
      <c r="A401" s="310"/>
      <c r="B401" s="310"/>
      <c r="C401" s="310"/>
      <c r="D401" s="310"/>
      <c r="E401" s="310"/>
      <c r="F401" s="310"/>
      <c r="G401" s="310"/>
      <c r="H401" s="310"/>
      <c r="I401" s="310"/>
      <c r="J401" s="310"/>
      <c r="K401" s="310"/>
      <c r="L401" s="310"/>
      <c r="M401" s="310"/>
      <c r="N401" s="310"/>
      <c r="O401" s="310"/>
      <c r="P401" s="310"/>
    </row>
    <row r="402" spans="1:16">
      <c r="A402" s="310"/>
      <c r="B402" s="310"/>
      <c r="C402" s="310"/>
      <c r="D402" s="310"/>
      <c r="E402" s="310"/>
      <c r="F402" s="310"/>
      <c r="G402" s="310"/>
      <c r="H402" s="310"/>
      <c r="I402" s="310"/>
      <c r="J402" s="310"/>
      <c r="K402" s="310"/>
      <c r="L402" s="310"/>
      <c r="M402" s="310"/>
      <c r="N402" s="310"/>
      <c r="O402" s="310"/>
      <c r="P402" s="310"/>
    </row>
    <row r="403" spans="1:16">
      <c r="A403" s="310"/>
      <c r="B403" s="310"/>
      <c r="C403" s="310"/>
      <c r="D403" s="310"/>
      <c r="E403" s="310"/>
      <c r="F403" s="310"/>
      <c r="G403" s="310"/>
      <c r="H403" s="310"/>
      <c r="I403" s="310"/>
      <c r="J403" s="310"/>
      <c r="K403" s="310"/>
      <c r="L403" s="310"/>
      <c r="M403" s="310"/>
      <c r="N403" s="310"/>
      <c r="O403" s="310"/>
      <c r="P403" s="310"/>
    </row>
    <row r="404" spans="1:16">
      <c r="A404" s="310"/>
      <c r="B404" s="310"/>
      <c r="C404" s="310"/>
      <c r="D404" s="310"/>
      <c r="E404" s="310"/>
      <c r="F404" s="310"/>
      <c r="G404" s="310"/>
      <c r="H404" s="310"/>
      <c r="I404" s="310"/>
      <c r="J404" s="310"/>
      <c r="K404" s="310"/>
      <c r="L404" s="310"/>
      <c r="M404" s="310"/>
      <c r="N404" s="310"/>
      <c r="O404" s="310"/>
      <c r="P404" s="310"/>
    </row>
    <row r="405" spans="1:16">
      <c r="A405" s="310"/>
      <c r="B405" s="310"/>
      <c r="C405" s="310"/>
      <c r="D405" s="310"/>
      <c r="E405" s="310"/>
      <c r="F405" s="310"/>
      <c r="G405" s="310"/>
      <c r="H405" s="310"/>
      <c r="I405" s="310"/>
      <c r="J405" s="310"/>
      <c r="K405" s="310"/>
      <c r="L405" s="310"/>
      <c r="M405" s="310"/>
      <c r="N405" s="310"/>
      <c r="O405" s="310"/>
      <c r="P405" s="310"/>
    </row>
    <row r="406" spans="1:16">
      <c r="A406" s="310"/>
      <c r="B406" s="310"/>
      <c r="C406" s="310"/>
      <c r="D406" s="310"/>
      <c r="E406" s="310"/>
      <c r="F406" s="310"/>
      <c r="G406" s="310"/>
      <c r="H406" s="310"/>
      <c r="I406" s="310"/>
      <c r="J406" s="310"/>
      <c r="K406" s="310"/>
      <c r="L406" s="310"/>
      <c r="M406" s="310"/>
      <c r="N406" s="310"/>
      <c r="O406" s="310"/>
      <c r="P406" s="310"/>
    </row>
    <row r="407" spans="1:16">
      <c r="A407" s="310"/>
      <c r="B407" s="310"/>
      <c r="C407" s="310"/>
      <c r="D407" s="310"/>
      <c r="E407" s="310"/>
      <c r="F407" s="310"/>
      <c r="G407" s="310"/>
      <c r="H407" s="310"/>
      <c r="I407" s="310"/>
      <c r="J407" s="310"/>
      <c r="K407" s="310"/>
      <c r="L407" s="310"/>
      <c r="M407" s="310"/>
      <c r="N407" s="310"/>
      <c r="O407" s="310"/>
      <c r="P407" s="310"/>
    </row>
    <row r="408" spans="1:16">
      <c r="A408" s="310"/>
      <c r="B408" s="310"/>
      <c r="C408" s="310"/>
      <c r="D408" s="310"/>
      <c r="E408" s="310"/>
      <c r="F408" s="310"/>
      <c r="G408" s="310"/>
      <c r="H408" s="310"/>
      <c r="I408" s="310"/>
      <c r="J408" s="310"/>
      <c r="K408" s="310"/>
      <c r="L408" s="310"/>
      <c r="M408" s="310"/>
      <c r="N408" s="310"/>
      <c r="O408" s="310"/>
      <c r="P408" s="310"/>
    </row>
    <row r="409" spans="1:16">
      <c r="A409" s="310"/>
      <c r="B409" s="310"/>
      <c r="C409" s="310"/>
      <c r="D409" s="310"/>
      <c r="E409" s="310"/>
      <c r="F409" s="310"/>
      <c r="G409" s="310"/>
      <c r="H409" s="310"/>
      <c r="I409" s="310"/>
      <c r="J409" s="310"/>
      <c r="K409" s="310"/>
      <c r="L409" s="310"/>
      <c r="M409" s="310"/>
      <c r="N409" s="310"/>
      <c r="O409" s="310"/>
      <c r="P409" s="310"/>
    </row>
    <row r="410" spans="1:16">
      <c r="A410" s="310"/>
      <c r="B410" s="310"/>
      <c r="C410" s="310"/>
      <c r="D410" s="310"/>
      <c r="E410" s="310"/>
      <c r="F410" s="310"/>
      <c r="G410" s="310"/>
      <c r="H410" s="310"/>
      <c r="I410" s="310"/>
      <c r="J410" s="310"/>
      <c r="K410" s="310"/>
      <c r="L410" s="310"/>
      <c r="M410" s="310"/>
      <c r="N410" s="310"/>
      <c r="O410" s="310"/>
      <c r="P410" s="310"/>
    </row>
    <row r="411" spans="1:16">
      <c r="A411" s="310"/>
      <c r="B411" s="310"/>
      <c r="C411" s="310"/>
      <c r="D411" s="310"/>
      <c r="E411" s="310"/>
      <c r="F411" s="310"/>
      <c r="G411" s="310"/>
      <c r="H411" s="310"/>
      <c r="I411" s="310"/>
      <c r="J411" s="310"/>
      <c r="K411" s="310"/>
      <c r="L411" s="310"/>
      <c r="M411" s="310"/>
      <c r="N411" s="310"/>
      <c r="O411" s="310"/>
      <c r="P411" s="310"/>
    </row>
    <row r="412" spans="1:16">
      <c r="A412" s="310"/>
      <c r="B412" s="310"/>
      <c r="C412" s="310"/>
      <c r="D412" s="310"/>
      <c r="E412" s="310"/>
      <c r="F412" s="310"/>
      <c r="G412" s="310"/>
      <c r="H412" s="310"/>
      <c r="I412" s="310"/>
      <c r="J412" s="310"/>
      <c r="K412" s="310"/>
      <c r="L412" s="310"/>
      <c r="M412" s="310"/>
      <c r="N412" s="310"/>
      <c r="O412" s="310"/>
      <c r="P412" s="310"/>
    </row>
    <row r="413" spans="1:16">
      <c r="A413" s="310"/>
      <c r="B413" s="310"/>
      <c r="C413" s="310"/>
      <c r="D413" s="310"/>
      <c r="E413" s="310"/>
      <c r="F413" s="310"/>
      <c r="G413" s="310"/>
      <c r="H413" s="310"/>
      <c r="I413" s="310"/>
      <c r="J413" s="310"/>
      <c r="K413" s="310"/>
      <c r="L413" s="310"/>
      <c r="M413" s="310"/>
      <c r="N413" s="310"/>
      <c r="O413" s="310"/>
      <c r="P413" s="310"/>
    </row>
    <row r="414" spans="1:16">
      <c r="A414" s="310"/>
      <c r="B414" s="310"/>
      <c r="C414" s="310"/>
      <c r="D414" s="310"/>
      <c r="E414" s="310"/>
      <c r="F414" s="310"/>
      <c r="G414" s="310"/>
      <c r="H414" s="310"/>
      <c r="I414" s="310"/>
      <c r="J414" s="310"/>
      <c r="K414" s="310"/>
      <c r="L414" s="310"/>
      <c r="M414" s="310"/>
      <c r="N414" s="310"/>
      <c r="O414" s="310"/>
      <c r="P414" s="310"/>
    </row>
    <row r="415" spans="1:16">
      <c r="A415" s="310"/>
      <c r="B415" s="310"/>
      <c r="C415" s="310"/>
      <c r="D415" s="310"/>
      <c r="E415" s="310"/>
      <c r="F415" s="310"/>
      <c r="G415" s="310"/>
      <c r="H415" s="310"/>
      <c r="I415" s="310"/>
      <c r="J415" s="310"/>
      <c r="K415" s="310"/>
      <c r="L415" s="310"/>
      <c r="M415" s="310"/>
      <c r="N415" s="310"/>
      <c r="O415" s="310"/>
      <c r="P415" s="310"/>
    </row>
    <row r="416" spans="1:16">
      <c r="B416" s="309"/>
      <c r="C416" s="309"/>
      <c r="D416" s="309"/>
      <c r="E416" s="309"/>
      <c r="F416" s="309"/>
      <c r="G416" s="309"/>
      <c r="H416" s="309"/>
      <c r="I416" s="309"/>
      <c r="J416" s="309"/>
      <c r="K416" s="309"/>
      <c r="L416" s="309"/>
      <c r="M416" s="309"/>
      <c r="N416" s="309"/>
      <c r="O416" s="309"/>
      <c r="P416" s="309"/>
    </row>
    <row r="417" spans="2:16">
      <c r="B417" s="309"/>
      <c r="C417" s="309"/>
      <c r="D417" s="309"/>
      <c r="E417" s="309"/>
      <c r="F417" s="309"/>
      <c r="G417" s="309"/>
      <c r="H417" s="309"/>
      <c r="I417" s="309"/>
      <c r="J417" s="309"/>
      <c r="K417" s="309"/>
      <c r="L417" s="309"/>
      <c r="M417" s="309"/>
      <c r="N417" s="309"/>
      <c r="O417" s="309"/>
      <c r="P417" s="309"/>
    </row>
    <row r="418" spans="2:16">
      <c r="B418" s="309"/>
      <c r="C418" s="309"/>
      <c r="D418" s="309"/>
      <c r="E418" s="309"/>
      <c r="F418" s="309"/>
      <c r="G418" s="309"/>
      <c r="H418" s="309"/>
      <c r="I418" s="309"/>
      <c r="J418" s="309"/>
      <c r="K418" s="309"/>
      <c r="L418" s="309"/>
      <c r="M418" s="309"/>
      <c r="N418" s="309"/>
      <c r="O418" s="309"/>
      <c r="P418" s="309"/>
    </row>
    <row r="419" spans="2:16">
      <c r="B419" s="309"/>
      <c r="C419" s="309"/>
      <c r="D419" s="309"/>
      <c r="E419" s="309"/>
      <c r="F419" s="309"/>
      <c r="G419" s="309"/>
      <c r="H419" s="309"/>
      <c r="I419" s="309"/>
      <c r="J419" s="309"/>
      <c r="K419" s="309"/>
      <c r="L419" s="309"/>
      <c r="M419" s="309"/>
      <c r="N419" s="309"/>
      <c r="O419" s="309"/>
      <c r="P419" s="309"/>
    </row>
    <row r="420" spans="2:16">
      <c r="B420" s="309"/>
      <c r="C420" s="309"/>
      <c r="D420" s="309"/>
      <c r="E420" s="309"/>
      <c r="F420" s="309"/>
      <c r="G420" s="309"/>
      <c r="H420" s="309"/>
      <c r="I420" s="309"/>
      <c r="J420" s="309"/>
      <c r="K420" s="309"/>
      <c r="L420" s="309"/>
      <c r="M420" s="309"/>
      <c r="N420" s="309"/>
      <c r="O420" s="309"/>
      <c r="P420" s="309"/>
    </row>
    <row r="421" spans="2:16">
      <c r="B421" s="309"/>
      <c r="C421" s="309"/>
      <c r="D421" s="309"/>
      <c r="E421" s="309"/>
      <c r="F421" s="309"/>
      <c r="G421" s="309"/>
      <c r="H421" s="309"/>
      <c r="I421" s="309"/>
      <c r="J421" s="309"/>
      <c r="K421" s="309"/>
      <c r="L421" s="309"/>
      <c r="M421" s="309"/>
      <c r="N421" s="309"/>
      <c r="O421" s="309"/>
      <c r="P421" s="309"/>
    </row>
    <row r="422" spans="2:16">
      <c r="B422" s="309"/>
      <c r="C422" s="309"/>
      <c r="D422" s="309"/>
      <c r="E422" s="309"/>
      <c r="F422" s="309"/>
      <c r="G422" s="309"/>
      <c r="H422" s="309"/>
      <c r="I422" s="309"/>
      <c r="J422" s="309"/>
      <c r="K422" s="309"/>
      <c r="L422" s="309"/>
      <c r="M422" s="309"/>
      <c r="N422" s="309"/>
      <c r="O422" s="309"/>
      <c r="P422" s="309"/>
    </row>
    <row r="423" spans="2:16">
      <c r="B423" s="309"/>
      <c r="C423" s="309"/>
      <c r="D423" s="309"/>
      <c r="E423" s="309"/>
      <c r="F423" s="309"/>
      <c r="G423" s="309"/>
      <c r="H423" s="309"/>
      <c r="I423" s="309"/>
      <c r="J423" s="309"/>
      <c r="K423" s="309"/>
      <c r="L423" s="309"/>
      <c r="M423" s="309"/>
      <c r="N423" s="309"/>
      <c r="O423" s="309"/>
      <c r="P423" s="309"/>
    </row>
    <row r="424" spans="2:16">
      <c r="B424" s="309"/>
      <c r="C424" s="309"/>
      <c r="D424" s="309"/>
      <c r="E424" s="309"/>
      <c r="F424" s="309"/>
      <c r="G424" s="309"/>
      <c r="H424" s="309"/>
      <c r="I424" s="309"/>
      <c r="J424" s="309"/>
      <c r="K424" s="309"/>
      <c r="L424" s="309"/>
      <c r="M424" s="309"/>
      <c r="N424" s="309"/>
      <c r="O424" s="309"/>
      <c r="P424" s="309"/>
    </row>
    <row r="425" spans="2:16">
      <c r="B425" s="309"/>
      <c r="C425" s="309"/>
      <c r="D425" s="309"/>
      <c r="E425" s="309"/>
      <c r="F425" s="309"/>
      <c r="G425" s="309"/>
      <c r="H425" s="309"/>
      <c r="I425" s="309"/>
      <c r="J425" s="309"/>
      <c r="K425" s="309"/>
      <c r="L425" s="309"/>
      <c r="M425" s="309"/>
      <c r="N425" s="309"/>
      <c r="O425" s="309"/>
      <c r="P425" s="309"/>
    </row>
    <row r="426" spans="2:16">
      <c r="B426" s="309"/>
      <c r="C426" s="309"/>
      <c r="D426" s="309"/>
      <c r="E426" s="309"/>
      <c r="F426" s="309"/>
      <c r="G426" s="309"/>
      <c r="H426" s="309"/>
      <c r="I426" s="309"/>
      <c r="J426" s="309"/>
      <c r="K426" s="309"/>
      <c r="L426" s="309"/>
      <c r="M426" s="309"/>
      <c r="N426" s="309"/>
      <c r="O426" s="309"/>
      <c r="P426" s="309"/>
    </row>
    <row r="427" spans="2:16">
      <c r="B427" s="309"/>
      <c r="C427" s="309"/>
      <c r="D427" s="309"/>
      <c r="E427" s="309"/>
      <c r="F427" s="309"/>
      <c r="G427" s="309"/>
      <c r="H427" s="309"/>
      <c r="I427" s="309"/>
      <c r="J427" s="309"/>
      <c r="K427" s="309"/>
      <c r="L427" s="309"/>
      <c r="M427" s="309"/>
      <c r="N427" s="309"/>
      <c r="O427" s="309"/>
      <c r="P427" s="309"/>
    </row>
    <row r="428" spans="2:16">
      <c r="B428" s="309"/>
      <c r="C428" s="309"/>
      <c r="D428" s="309"/>
      <c r="E428" s="309"/>
      <c r="F428" s="309"/>
      <c r="G428" s="309"/>
      <c r="H428" s="309"/>
      <c r="I428" s="309"/>
      <c r="J428" s="309"/>
      <c r="K428" s="309"/>
      <c r="L428" s="309"/>
      <c r="M428" s="309"/>
      <c r="N428" s="309"/>
      <c r="O428" s="309"/>
      <c r="P428" s="309"/>
    </row>
    <row r="429" spans="2:16">
      <c r="B429" s="309"/>
      <c r="C429" s="309"/>
      <c r="D429" s="309"/>
      <c r="E429" s="309"/>
      <c r="F429" s="309"/>
      <c r="G429" s="309"/>
      <c r="H429" s="309"/>
      <c r="I429" s="309"/>
      <c r="J429" s="309"/>
      <c r="K429" s="309"/>
      <c r="L429" s="309"/>
      <c r="M429" s="309"/>
      <c r="N429" s="309"/>
      <c r="O429" s="309"/>
      <c r="P429" s="309"/>
    </row>
    <row r="430" spans="2:16">
      <c r="B430" s="309"/>
      <c r="C430" s="309"/>
      <c r="D430" s="309"/>
      <c r="E430" s="309"/>
      <c r="F430" s="309"/>
      <c r="G430" s="309"/>
      <c r="H430" s="309"/>
      <c r="I430" s="309"/>
      <c r="J430" s="309"/>
      <c r="K430" s="309"/>
      <c r="L430" s="309"/>
      <c r="M430" s="309"/>
      <c r="N430" s="309"/>
      <c r="O430" s="309"/>
      <c r="P430" s="309"/>
    </row>
    <row r="431" spans="2:16">
      <c r="B431" s="309"/>
      <c r="C431" s="309"/>
      <c r="D431" s="309"/>
      <c r="E431" s="309"/>
      <c r="F431" s="309"/>
      <c r="G431" s="309"/>
      <c r="H431" s="309"/>
      <c r="I431" s="309"/>
      <c r="J431" s="309"/>
      <c r="K431" s="309"/>
      <c r="L431" s="309"/>
      <c r="M431" s="309"/>
      <c r="N431" s="309"/>
      <c r="O431" s="309"/>
      <c r="P431" s="309"/>
    </row>
    <row r="432" spans="2:16">
      <c r="B432" s="309"/>
      <c r="C432" s="309"/>
      <c r="D432" s="309"/>
      <c r="E432" s="309"/>
      <c r="F432" s="309"/>
      <c r="G432" s="309"/>
      <c r="H432" s="309"/>
      <c r="I432" s="309"/>
      <c r="J432" s="309"/>
      <c r="K432" s="309"/>
      <c r="L432" s="309"/>
      <c r="M432" s="309"/>
      <c r="N432" s="309"/>
      <c r="O432" s="309"/>
      <c r="P432" s="309"/>
    </row>
    <row r="433" spans="2:16">
      <c r="B433" s="309"/>
      <c r="C433" s="309"/>
      <c r="D433" s="309"/>
      <c r="E433" s="309"/>
      <c r="F433" s="309"/>
      <c r="G433" s="309"/>
      <c r="H433" s="309"/>
      <c r="I433" s="309"/>
      <c r="J433" s="309"/>
      <c r="K433" s="309"/>
      <c r="L433" s="309"/>
      <c r="M433" s="309"/>
      <c r="N433" s="309"/>
      <c r="O433" s="309"/>
      <c r="P433" s="309"/>
    </row>
    <row r="434" spans="2:16">
      <c r="B434" s="309"/>
      <c r="C434" s="309"/>
      <c r="D434" s="309"/>
      <c r="E434" s="309"/>
      <c r="F434" s="309"/>
      <c r="G434" s="309"/>
      <c r="H434" s="309"/>
      <c r="I434" s="309"/>
      <c r="J434" s="309"/>
      <c r="K434" s="309"/>
      <c r="L434" s="309"/>
      <c r="M434" s="309"/>
      <c r="N434" s="309"/>
      <c r="O434" s="309"/>
      <c r="P434" s="309"/>
    </row>
    <row r="435" spans="2:16">
      <c r="B435" s="309"/>
      <c r="C435" s="309"/>
      <c r="D435" s="309"/>
      <c r="E435" s="309"/>
      <c r="F435" s="309"/>
      <c r="G435" s="309"/>
      <c r="H435" s="309"/>
      <c r="I435" s="309"/>
      <c r="J435" s="309"/>
      <c r="K435" s="309"/>
      <c r="L435" s="309"/>
      <c r="M435" s="309"/>
      <c r="N435" s="309"/>
      <c r="O435" s="309"/>
      <c r="P435" s="309"/>
    </row>
    <row r="436" spans="2:16">
      <c r="B436" s="309"/>
      <c r="C436" s="309"/>
      <c r="D436" s="309"/>
      <c r="E436" s="309"/>
      <c r="F436" s="309"/>
      <c r="G436" s="309"/>
      <c r="H436" s="309"/>
      <c r="I436" s="309"/>
      <c r="J436" s="309"/>
      <c r="K436" s="309"/>
      <c r="L436" s="309"/>
      <c r="M436" s="309"/>
      <c r="N436" s="309"/>
      <c r="O436" s="309"/>
      <c r="P436" s="309"/>
    </row>
    <row r="437" spans="2:16">
      <c r="B437" s="309"/>
      <c r="C437" s="309"/>
      <c r="D437" s="309"/>
      <c r="E437" s="309"/>
      <c r="F437" s="309"/>
      <c r="G437" s="309"/>
      <c r="H437" s="309"/>
      <c r="I437" s="309"/>
      <c r="J437" s="309"/>
      <c r="K437" s="309"/>
      <c r="L437" s="309"/>
      <c r="M437" s="309"/>
      <c r="N437" s="309"/>
      <c r="O437" s="309"/>
      <c r="P437" s="309"/>
    </row>
    <row r="438" spans="2:16">
      <c r="B438" s="309"/>
      <c r="C438" s="309"/>
      <c r="D438" s="309"/>
      <c r="E438" s="309"/>
      <c r="F438" s="309"/>
      <c r="G438" s="309"/>
      <c r="H438" s="309"/>
      <c r="I438" s="309"/>
      <c r="J438" s="309"/>
      <c r="K438" s="309"/>
      <c r="L438" s="309"/>
      <c r="M438" s="309"/>
      <c r="N438" s="309"/>
      <c r="O438" s="309"/>
      <c r="P438" s="309"/>
    </row>
    <row r="439" spans="2:16">
      <c r="B439" s="309"/>
      <c r="C439" s="309"/>
      <c r="D439" s="309"/>
      <c r="E439" s="309"/>
      <c r="F439" s="309"/>
      <c r="G439" s="309"/>
      <c r="H439" s="309"/>
      <c r="I439" s="309"/>
      <c r="J439" s="309"/>
      <c r="K439" s="309"/>
      <c r="L439" s="309"/>
      <c r="M439" s="309"/>
      <c r="N439" s="309"/>
      <c r="O439" s="309"/>
      <c r="P439" s="309"/>
    </row>
  </sheetData>
  <mergeCells count="2">
    <mergeCell ref="A1:P1"/>
    <mergeCell ref="A2:P2"/>
  </mergeCells>
  <printOptions horizontalCentered="1"/>
  <pageMargins left="0.19685039370078741" right="0.19685039370078741" top="0.39370078740157483" bottom="0.19685039370078741" header="0" footer="0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AEEC-18BA-4412-932F-8ABD8CFFB634}">
  <dimension ref="A1:Q120"/>
  <sheetViews>
    <sheetView workbookViewId="0">
      <selection activeCell="E122" sqref="E122"/>
    </sheetView>
  </sheetViews>
  <sheetFormatPr defaultRowHeight="13.5"/>
  <cols>
    <col min="1" max="1" width="4.42578125" style="1" customWidth="1"/>
    <col min="2" max="2" width="28" style="1" customWidth="1"/>
    <col min="3" max="3" width="7" style="1" customWidth="1"/>
    <col min="4" max="4" width="7.85546875" style="1" customWidth="1"/>
    <col min="5" max="5" width="14.28515625" style="1" customWidth="1"/>
    <col min="6" max="6" width="12.85546875" style="1" customWidth="1"/>
    <col min="7" max="7" width="7.28515625" style="1" customWidth="1"/>
    <col min="8" max="8" width="9" style="1" customWidth="1"/>
    <col min="9" max="9" width="10.85546875" style="1" customWidth="1"/>
    <col min="10" max="10" width="7" style="1" customWidth="1"/>
    <col min="11" max="11" width="9.140625" style="1" customWidth="1"/>
    <col min="12" max="12" width="8.7109375" style="1" customWidth="1"/>
    <col min="13" max="13" width="10.5703125" style="1" customWidth="1"/>
    <col min="14" max="14" width="10.28515625" style="1" customWidth="1"/>
    <col min="15" max="15" width="8.7109375" style="1" customWidth="1"/>
    <col min="16" max="16" width="28" style="1" customWidth="1"/>
    <col min="17" max="16384" width="9.140625" style="1"/>
  </cols>
  <sheetData>
    <row r="1" spans="1:17" ht="49.5" customHeight="1">
      <c r="A1" s="495" t="s">
        <v>137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</row>
    <row r="2" spans="1:17" ht="18" customHeight="1">
      <c r="A2" s="496" t="s">
        <v>523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</row>
    <row r="3" spans="1:17" ht="153.75" customHeight="1">
      <c r="A3" s="297" t="s">
        <v>0</v>
      </c>
      <c r="B3" s="297" t="s">
        <v>1</v>
      </c>
      <c r="C3" s="15" t="s">
        <v>3</v>
      </c>
      <c r="D3" s="15" t="s">
        <v>4</v>
      </c>
      <c r="E3" s="15" t="s">
        <v>8</v>
      </c>
      <c r="F3" s="15" t="s">
        <v>6</v>
      </c>
      <c r="G3" s="15" t="s">
        <v>9</v>
      </c>
      <c r="H3" s="15" t="s">
        <v>5</v>
      </c>
      <c r="I3" s="15" t="s">
        <v>10</v>
      </c>
      <c r="J3" s="15" t="s">
        <v>11</v>
      </c>
      <c r="K3" s="15" t="s">
        <v>69</v>
      </c>
      <c r="L3" s="15" t="s">
        <v>13</v>
      </c>
      <c r="M3" s="15" t="s">
        <v>14</v>
      </c>
      <c r="N3" s="15" t="s">
        <v>7</v>
      </c>
      <c r="O3" s="15" t="s">
        <v>15</v>
      </c>
      <c r="P3" s="15" t="s">
        <v>2</v>
      </c>
    </row>
    <row r="4" spans="1:17" ht="21" customHeight="1">
      <c r="A4" s="28">
        <v>1</v>
      </c>
      <c r="B4" s="28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  <c r="I4" s="28">
        <v>9</v>
      </c>
      <c r="J4" s="28">
        <v>10</v>
      </c>
      <c r="K4" s="28">
        <v>11</v>
      </c>
      <c r="L4" s="28">
        <v>12</v>
      </c>
      <c r="M4" s="28">
        <v>13</v>
      </c>
      <c r="N4" s="28">
        <v>14</v>
      </c>
      <c r="O4" s="28">
        <v>15</v>
      </c>
      <c r="P4" s="28">
        <v>16</v>
      </c>
    </row>
    <row r="5" spans="1:17" s="268" customFormat="1" ht="35.25" customHeight="1">
      <c r="A5" s="283">
        <v>1</v>
      </c>
      <c r="B5" s="296" t="s">
        <v>141</v>
      </c>
      <c r="C5" s="18">
        <v>13</v>
      </c>
      <c r="D5" s="18">
        <v>1</v>
      </c>
      <c r="E5" s="18">
        <v>0</v>
      </c>
      <c r="F5" s="18">
        <v>0</v>
      </c>
      <c r="G5" s="18">
        <v>17</v>
      </c>
      <c r="H5" s="18">
        <v>17</v>
      </c>
      <c r="I5" s="18">
        <v>692</v>
      </c>
      <c r="J5" s="18">
        <v>99</v>
      </c>
      <c r="K5" s="18">
        <v>425</v>
      </c>
      <c r="L5" s="18">
        <v>381</v>
      </c>
      <c r="M5" s="18">
        <v>435</v>
      </c>
      <c r="N5" s="18">
        <v>0</v>
      </c>
      <c r="O5" s="18">
        <v>0</v>
      </c>
      <c r="P5" s="20">
        <v>2</v>
      </c>
      <c r="Q5" s="292"/>
    </row>
    <row r="6" spans="1:17" s="268" customFormat="1" ht="42" customHeight="1">
      <c r="A6" s="295">
        <v>1</v>
      </c>
      <c r="B6" s="47" t="s">
        <v>70</v>
      </c>
      <c r="C6" s="20">
        <v>36</v>
      </c>
      <c r="D6" s="20">
        <v>5</v>
      </c>
      <c r="E6" s="20">
        <v>0</v>
      </c>
      <c r="F6" s="20">
        <v>0</v>
      </c>
      <c r="G6" s="18">
        <v>32</v>
      </c>
      <c r="H6" s="20">
        <v>25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16</v>
      </c>
      <c r="O6" s="18">
        <v>0</v>
      </c>
      <c r="P6" s="18">
        <v>0</v>
      </c>
      <c r="Q6" s="292"/>
    </row>
    <row r="7" spans="1:17" s="268" customFormat="1" ht="35.25" customHeight="1">
      <c r="A7" s="270">
        <v>2</v>
      </c>
      <c r="B7" s="47" t="s">
        <v>92</v>
      </c>
      <c r="C7" s="20">
        <v>0</v>
      </c>
      <c r="D7" s="20">
        <v>1</v>
      </c>
      <c r="E7" s="20">
        <v>0</v>
      </c>
      <c r="F7" s="20">
        <v>0</v>
      </c>
      <c r="G7" s="20">
        <v>4</v>
      </c>
      <c r="H7" s="20">
        <v>1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8">
        <v>4</v>
      </c>
      <c r="O7" s="20">
        <v>0</v>
      </c>
      <c r="P7" s="20">
        <v>0</v>
      </c>
      <c r="Q7" s="292"/>
    </row>
    <row r="8" spans="1:17" s="268" customFormat="1" ht="35.25" customHeight="1">
      <c r="A8" s="270">
        <v>3</v>
      </c>
      <c r="B8" s="47" t="s">
        <v>71</v>
      </c>
      <c r="C8" s="20">
        <v>1</v>
      </c>
      <c r="D8" s="20">
        <v>1</v>
      </c>
      <c r="E8" s="20">
        <v>0</v>
      </c>
      <c r="F8" s="20">
        <v>0</v>
      </c>
      <c r="G8" s="20">
        <v>1</v>
      </c>
      <c r="H8" s="20">
        <v>7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8">
        <v>5</v>
      </c>
      <c r="O8" s="20">
        <v>0</v>
      </c>
      <c r="P8" s="20">
        <v>0</v>
      </c>
      <c r="Q8" s="292"/>
    </row>
    <row r="9" spans="1:17" s="268" customFormat="1" ht="35.25" customHeight="1">
      <c r="A9" s="270">
        <v>4</v>
      </c>
      <c r="B9" s="47" t="s">
        <v>72</v>
      </c>
      <c r="C9" s="20">
        <v>2</v>
      </c>
      <c r="D9" s="20">
        <v>1</v>
      </c>
      <c r="E9" s="20">
        <v>0</v>
      </c>
      <c r="F9" s="20">
        <v>0</v>
      </c>
      <c r="G9" s="20">
        <v>1</v>
      </c>
      <c r="H9" s="20">
        <v>1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8">
        <v>5</v>
      </c>
      <c r="O9" s="20">
        <v>0</v>
      </c>
      <c r="P9" s="20">
        <v>0</v>
      </c>
      <c r="Q9" s="292"/>
    </row>
    <row r="10" spans="1:17" s="268" customFormat="1" ht="35.25" customHeight="1">
      <c r="A10" s="270">
        <v>5</v>
      </c>
      <c r="B10" s="47" t="s">
        <v>73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8">
        <v>6</v>
      </c>
      <c r="O10" s="20">
        <v>0</v>
      </c>
      <c r="P10" s="20">
        <v>0</v>
      </c>
      <c r="Q10" s="292"/>
    </row>
    <row r="11" spans="1:17" s="268" customFormat="1" ht="35.25" customHeight="1">
      <c r="A11" s="270">
        <v>6</v>
      </c>
      <c r="B11" s="53" t="s">
        <v>97</v>
      </c>
      <c r="C11" s="20">
        <v>0</v>
      </c>
      <c r="D11" s="20">
        <v>0</v>
      </c>
      <c r="E11" s="20">
        <v>0</v>
      </c>
      <c r="F11" s="20">
        <v>0</v>
      </c>
      <c r="G11" s="20">
        <v>7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v>0</v>
      </c>
      <c r="O11" s="20">
        <v>0</v>
      </c>
      <c r="P11" s="20">
        <v>0</v>
      </c>
      <c r="Q11" s="292"/>
    </row>
    <row r="12" spans="1:17" s="268" customFormat="1" ht="66" customHeight="1">
      <c r="A12" s="285">
        <v>7</v>
      </c>
      <c r="B12" s="55" t="s">
        <v>74</v>
      </c>
      <c r="C12" s="20">
        <v>27</v>
      </c>
      <c r="D12" s="20">
        <v>8</v>
      </c>
      <c r="E12" s="20">
        <v>0</v>
      </c>
      <c r="F12" s="20">
        <v>0</v>
      </c>
      <c r="G12" s="20">
        <v>11</v>
      </c>
      <c r="H12" s="20">
        <v>22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8</v>
      </c>
      <c r="O12" s="20">
        <v>0</v>
      </c>
      <c r="P12" s="20">
        <v>0</v>
      </c>
      <c r="Q12" s="292"/>
    </row>
    <row r="13" spans="1:17" s="268" customFormat="1" ht="35.25" customHeight="1">
      <c r="A13" s="20">
        <v>8</v>
      </c>
      <c r="B13" s="269" t="s">
        <v>75</v>
      </c>
      <c r="C13" s="20">
        <v>15</v>
      </c>
      <c r="D13" s="20">
        <v>1</v>
      </c>
      <c r="E13" s="20">
        <v>0</v>
      </c>
      <c r="F13" s="20">
        <v>0</v>
      </c>
      <c r="G13" s="20">
        <v>9</v>
      </c>
      <c r="H13" s="20">
        <v>7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6</v>
      </c>
      <c r="O13" s="20">
        <v>0</v>
      </c>
      <c r="P13" s="20">
        <v>0</v>
      </c>
      <c r="Q13" s="292"/>
    </row>
    <row r="14" spans="1:17" s="268" customFormat="1" ht="35.25" customHeight="1">
      <c r="A14" s="270">
        <v>9</v>
      </c>
      <c r="B14" s="269" t="s">
        <v>93</v>
      </c>
      <c r="C14" s="20">
        <v>9</v>
      </c>
      <c r="D14" s="20">
        <v>4</v>
      </c>
      <c r="E14" s="20">
        <v>0</v>
      </c>
      <c r="F14" s="20">
        <v>0</v>
      </c>
      <c r="G14" s="20">
        <v>7</v>
      </c>
      <c r="H14" s="20">
        <v>18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3</v>
      </c>
      <c r="O14" s="20">
        <v>0</v>
      </c>
      <c r="P14" s="20">
        <v>0</v>
      </c>
      <c r="Q14" s="292"/>
    </row>
    <row r="15" spans="1:17" s="268" customFormat="1" ht="35.25" customHeight="1">
      <c r="A15" s="270">
        <v>10</v>
      </c>
      <c r="B15" s="269" t="s">
        <v>76</v>
      </c>
      <c r="C15" s="20">
        <v>11</v>
      </c>
      <c r="D15" s="20">
        <v>1</v>
      </c>
      <c r="E15" s="20">
        <v>0</v>
      </c>
      <c r="F15" s="20">
        <v>0</v>
      </c>
      <c r="G15" s="20">
        <v>16</v>
      </c>
      <c r="H15" s="20">
        <v>79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13</v>
      </c>
      <c r="O15" s="20">
        <v>0</v>
      </c>
      <c r="P15" s="20">
        <v>0</v>
      </c>
      <c r="Q15" s="292"/>
    </row>
    <row r="16" spans="1:17" s="268" customFormat="1" ht="35.25" customHeight="1">
      <c r="A16" s="270">
        <v>11</v>
      </c>
      <c r="B16" s="47" t="s">
        <v>77</v>
      </c>
      <c r="C16" s="20">
        <v>10</v>
      </c>
      <c r="D16" s="20">
        <v>0</v>
      </c>
      <c r="E16" s="20">
        <v>0</v>
      </c>
      <c r="F16" s="20">
        <v>0</v>
      </c>
      <c r="G16" s="20">
        <v>4</v>
      </c>
      <c r="H16" s="20">
        <v>2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4</v>
      </c>
      <c r="O16" s="20">
        <v>0</v>
      </c>
      <c r="P16" s="20">
        <v>0</v>
      </c>
      <c r="Q16" s="292"/>
    </row>
    <row r="17" spans="1:17" s="268" customFormat="1" ht="35.25" customHeight="1">
      <c r="A17" s="270">
        <v>12</v>
      </c>
      <c r="B17" s="269" t="s">
        <v>68</v>
      </c>
      <c r="C17" s="20">
        <v>29</v>
      </c>
      <c r="D17" s="20">
        <v>11</v>
      </c>
      <c r="E17" s="20">
        <v>0</v>
      </c>
      <c r="F17" s="20">
        <v>0</v>
      </c>
      <c r="G17" s="20">
        <v>12</v>
      </c>
      <c r="H17" s="20">
        <v>32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6</v>
      </c>
      <c r="O17" s="20">
        <v>0</v>
      </c>
      <c r="P17" s="20">
        <v>0</v>
      </c>
      <c r="Q17" s="292"/>
    </row>
    <row r="18" spans="1:17" s="268" customFormat="1" ht="35.25" customHeight="1">
      <c r="A18" s="20">
        <v>13</v>
      </c>
      <c r="B18" s="54" t="s">
        <v>54</v>
      </c>
      <c r="C18" s="20">
        <v>1</v>
      </c>
      <c r="D18" s="20">
        <v>1</v>
      </c>
      <c r="E18" s="20">
        <v>0</v>
      </c>
      <c r="F18" s="20">
        <v>0</v>
      </c>
      <c r="G18" s="20">
        <v>3</v>
      </c>
      <c r="H18" s="20">
        <v>10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4</v>
      </c>
      <c r="O18" s="20">
        <v>0</v>
      </c>
      <c r="P18" s="20">
        <v>0</v>
      </c>
      <c r="Q18" s="292"/>
    </row>
    <row r="19" spans="1:17" s="268" customFormat="1" ht="63.75" customHeight="1">
      <c r="A19" s="270">
        <v>14</v>
      </c>
      <c r="B19" s="269" t="s">
        <v>84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15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7</v>
      </c>
      <c r="O19" s="20">
        <v>0</v>
      </c>
      <c r="P19" s="20">
        <v>0</v>
      </c>
      <c r="Q19" s="292"/>
    </row>
    <row r="20" spans="1:17" s="268" customFormat="1" ht="75.75" customHeight="1">
      <c r="A20" s="270">
        <v>15</v>
      </c>
      <c r="B20" s="294" t="s">
        <v>142</v>
      </c>
      <c r="C20" s="20">
        <v>0</v>
      </c>
      <c r="D20" s="20">
        <v>1</v>
      </c>
      <c r="E20" s="20">
        <v>0</v>
      </c>
      <c r="F20" s="20">
        <v>0</v>
      </c>
      <c r="G20" s="20">
        <v>90</v>
      </c>
      <c r="H20" s="20">
        <v>148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7</v>
      </c>
      <c r="O20" s="20">
        <v>0</v>
      </c>
      <c r="P20" s="20">
        <v>0</v>
      </c>
      <c r="Q20" s="292"/>
    </row>
    <row r="21" spans="1:17" s="268" customFormat="1" ht="35.25" customHeight="1">
      <c r="A21" s="20">
        <v>16</v>
      </c>
      <c r="B21" s="293" t="s">
        <v>85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92"/>
    </row>
    <row r="22" spans="1:17" s="268" customFormat="1" ht="35.25" customHeight="1">
      <c r="A22" s="270">
        <v>17</v>
      </c>
      <c r="B22" s="293" t="s">
        <v>86</v>
      </c>
      <c r="C22" s="20">
        <v>0</v>
      </c>
      <c r="D22" s="20">
        <v>0</v>
      </c>
      <c r="E22" s="20">
        <v>0</v>
      </c>
      <c r="F22" s="20">
        <v>0</v>
      </c>
      <c r="G22" s="20">
        <v>3</v>
      </c>
      <c r="H22" s="20">
        <v>7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5</v>
      </c>
      <c r="O22" s="20">
        <v>0</v>
      </c>
      <c r="P22" s="20">
        <v>0</v>
      </c>
      <c r="Q22" s="292"/>
    </row>
    <row r="23" spans="1:17" s="268" customFormat="1" ht="35.25" customHeight="1">
      <c r="A23" s="270">
        <v>18</v>
      </c>
      <c r="B23" s="293" t="s">
        <v>87</v>
      </c>
      <c r="C23" s="20">
        <v>3</v>
      </c>
      <c r="D23" s="20">
        <v>0</v>
      </c>
      <c r="E23" s="20">
        <v>0</v>
      </c>
      <c r="F23" s="20">
        <v>0</v>
      </c>
      <c r="G23" s="20">
        <v>4</v>
      </c>
      <c r="H23" s="20">
        <v>16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6</v>
      </c>
      <c r="O23" s="20">
        <v>0</v>
      </c>
      <c r="P23" s="20">
        <v>0</v>
      </c>
      <c r="Q23" s="292"/>
    </row>
    <row r="24" spans="1:17" s="268" customFormat="1" ht="35.25" customHeight="1">
      <c r="A24" s="270">
        <v>19</v>
      </c>
      <c r="B24" s="293" t="s">
        <v>88</v>
      </c>
      <c r="C24" s="20">
        <v>0</v>
      </c>
      <c r="D24" s="20">
        <v>0</v>
      </c>
      <c r="E24" s="20">
        <v>0</v>
      </c>
      <c r="F24" s="20">
        <v>0</v>
      </c>
      <c r="G24" s="20">
        <v>12</v>
      </c>
      <c r="H24" s="20">
        <v>18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9</v>
      </c>
      <c r="O24" s="20">
        <v>0</v>
      </c>
      <c r="P24" s="20">
        <v>0</v>
      </c>
      <c r="Q24" s="292"/>
    </row>
    <row r="25" spans="1:17" s="268" customFormat="1" ht="35.25" customHeight="1">
      <c r="A25" s="270">
        <v>20</v>
      </c>
      <c r="B25" s="293" t="s">
        <v>89</v>
      </c>
      <c r="C25" s="20">
        <v>1</v>
      </c>
      <c r="D25" s="20">
        <v>0</v>
      </c>
      <c r="E25" s="20">
        <v>0</v>
      </c>
      <c r="F25" s="20">
        <v>0</v>
      </c>
      <c r="G25" s="20">
        <v>0</v>
      </c>
      <c r="H25" s="20">
        <v>8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4</v>
      </c>
      <c r="O25" s="20">
        <v>0</v>
      </c>
      <c r="P25" s="20">
        <v>0</v>
      </c>
      <c r="Q25" s="292"/>
    </row>
    <row r="26" spans="1:17" s="268" customFormat="1" ht="35.25" customHeight="1">
      <c r="A26" s="270">
        <v>21</v>
      </c>
      <c r="B26" s="55" t="s">
        <v>143</v>
      </c>
      <c r="C26" s="20">
        <v>0</v>
      </c>
      <c r="D26" s="20">
        <v>1</v>
      </c>
      <c r="E26" s="20">
        <v>0</v>
      </c>
      <c r="F26" s="20">
        <v>0</v>
      </c>
      <c r="G26" s="20">
        <v>7</v>
      </c>
      <c r="H26" s="20">
        <v>7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3</v>
      </c>
      <c r="O26" s="20">
        <v>0</v>
      </c>
      <c r="P26" s="20">
        <v>0</v>
      </c>
      <c r="Q26" s="292"/>
    </row>
    <row r="27" spans="1:17" s="268" customFormat="1" ht="35.25" customHeight="1">
      <c r="A27" s="270">
        <v>22</v>
      </c>
      <c r="B27" s="293" t="s">
        <v>90</v>
      </c>
      <c r="C27" s="20">
        <v>0</v>
      </c>
      <c r="D27" s="20">
        <v>0</v>
      </c>
      <c r="E27" s="20">
        <v>0</v>
      </c>
      <c r="F27" s="20">
        <v>0</v>
      </c>
      <c r="G27" s="20">
        <v>3</v>
      </c>
      <c r="H27" s="20">
        <v>40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8</v>
      </c>
      <c r="O27" s="20">
        <v>0</v>
      </c>
      <c r="P27" s="20">
        <v>0</v>
      </c>
      <c r="Q27" s="292"/>
    </row>
    <row r="28" spans="1:17" s="268" customFormat="1" ht="35.25" customHeight="1">
      <c r="A28" s="270">
        <v>23</v>
      </c>
      <c r="B28" s="293" t="s">
        <v>91</v>
      </c>
      <c r="C28" s="20">
        <v>0</v>
      </c>
      <c r="D28" s="20">
        <v>0</v>
      </c>
      <c r="E28" s="20">
        <v>0</v>
      </c>
      <c r="F28" s="20">
        <v>0</v>
      </c>
      <c r="G28" s="20">
        <v>7</v>
      </c>
      <c r="H28" s="20">
        <v>24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3</v>
      </c>
      <c r="O28" s="20">
        <v>0</v>
      </c>
      <c r="P28" s="20">
        <v>0</v>
      </c>
      <c r="Q28" s="292"/>
    </row>
    <row r="29" spans="1:17" s="268" customFormat="1" ht="35.25" customHeight="1">
      <c r="A29" s="269">
        <v>2</v>
      </c>
      <c r="B29" s="271" t="s">
        <v>55</v>
      </c>
      <c r="C29" s="40">
        <v>128</v>
      </c>
      <c r="D29" s="40">
        <v>66</v>
      </c>
      <c r="E29" s="40">
        <v>55</v>
      </c>
      <c r="F29" s="40">
        <v>41</v>
      </c>
      <c r="G29" s="40">
        <v>0</v>
      </c>
      <c r="H29" s="40">
        <v>137</v>
      </c>
      <c r="I29" s="41">
        <v>102</v>
      </c>
      <c r="J29" s="41">
        <v>4</v>
      </c>
      <c r="K29" s="41">
        <v>217</v>
      </c>
      <c r="L29" s="41">
        <v>517</v>
      </c>
      <c r="M29" s="41">
        <v>307</v>
      </c>
      <c r="N29" s="40">
        <v>73</v>
      </c>
      <c r="O29" s="40">
        <v>3</v>
      </c>
      <c r="P29" s="42">
        <v>3</v>
      </c>
    </row>
    <row r="30" spans="1:17" s="268" customFormat="1" ht="35.25" customHeight="1">
      <c r="A30" s="270">
        <v>1</v>
      </c>
      <c r="B30" s="18" t="s">
        <v>78</v>
      </c>
      <c r="C30" s="291">
        <v>1</v>
      </c>
      <c r="D30" s="291">
        <v>3</v>
      </c>
      <c r="E30" s="291">
        <v>10</v>
      </c>
      <c r="F30" s="291">
        <v>15</v>
      </c>
      <c r="G30" s="291">
        <v>0</v>
      </c>
      <c r="H30" s="291">
        <v>13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0">
        <v>56</v>
      </c>
      <c r="O30" s="40">
        <v>0</v>
      </c>
      <c r="P30" s="42">
        <v>0</v>
      </c>
    </row>
    <row r="31" spans="1:17" s="268" customFormat="1" ht="35.25" customHeight="1">
      <c r="A31" s="270">
        <v>2</v>
      </c>
      <c r="B31" s="18" t="s">
        <v>79</v>
      </c>
      <c r="C31" s="40">
        <v>1</v>
      </c>
      <c r="D31" s="40">
        <v>0</v>
      </c>
      <c r="E31" s="40">
        <v>0</v>
      </c>
      <c r="F31" s="40">
        <v>15</v>
      </c>
      <c r="G31" s="40">
        <v>1</v>
      </c>
      <c r="H31" s="40">
        <v>0</v>
      </c>
      <c r="I31" s="41">
        <v>2</v>
      </c>
      <c r="J31" s="41">
        <v>0</v>
      </c>
      <c r="K31" s="41">
        <v>0</v>
      </c>
      <c r="L31" s="41">
        <v>0</v>
      </c>
      <c r="M31" s="41">
        <v>0</v>
      </c>
      <c r="N31" s="40">
        <v>56</v>
      </c>
      <c r="O31" s="40">
        <v>0</v>
      </c>
      <c r="P31" s="42">
        <v>0</v>
      </c>
    </row>
    <row r="32" spans="1:17" s="268" customFormat="1" ht="35.25" customHeight="1">
      <c r="A32" s="270">
        <v>3</v>
      </c>
      <c r="B32" s="18" t="s">
        <v>98</v>
      </c>
      <c r="C32" s="40">
        <v>105</v>
      </c>
      <c r="D32" s="40">
        <v>18</v>
      </c>
      <c r="E32" s="40">
        <v>35</v>
      </c>
      <c r="F32" s="40">
        <v>51</v>
      </c>
      <c r="G32" s="40">
        <v>0</v>
      </c>
      <c r="H32" s="40">
        <v>88</v>
      </c>
      <c r="I32" s="41">
        <v>39</v>
      </c>
      <c r="J32" s="41">
        <v>0</v>
      </c>
      <c r="K32" s="41">
        <v>0</v>
      </c>
      <c r="L32" s="41">
        <v>0</v>
      </c>
      <c r="M32" s="41">
        <v>0</v>
      </c>
      <c r="N32" s="40">
        <v>65</v>
      </c>
      <c r="O32" s="40">
        <v>0</v>
      </c>
      <c r="P32" s="42">
        <v>0</v>
      </c>
    </row>
    <row r="33" spans="1:16" s="268" customFormat="1" ht="35.25" customHeight="1" thickBot="1">
      <c r="A33" s="270">
        <v>4</v>
      </c>
      <c r="B33" s="18" t="s">
        <v>80</v>
      </c>
      <c r="C33" s="40">
        <v>7</v>
      </c>
      <c r="D33" s="40">
        <v>0</v>
      </c>
      <c r="E33" s="40">
        <v>17</v>
      </c>
      <c r="F33" s="40">
        <v>215</v>
      </c>
      <c r="G33" s="40">
        <v>0</v>
      </c>
      <c r="H33" s="40">
        <v>7</v>
      </c>
      <c r="I33" s="40">
        <v>5</v>
      </c>
      <c r="J33" s="40">
        <v>0</v>
      </c>
      <c r="K33" s="40">
        <v>0</v>
      </c>
      <c r="L33" s="40">
        <v>0</v>
      </c>
      <c r="M33" s="40">
        <v>0</v>
      </c>
      <c r="N33" s="40">
        <v>57</v>
      </c>
      <c r="O33" s="40">
        <v>0</v>
      </c>
      <c r="P33" s="42">
        <v>0</v>
      </c>
    </row>
    <row r="34" spans="1:16" s="268" customFormat="1" ht="35.25" customHeight="1" thickBot="1">
      <c r="A34" s="270">
        <v>5</v>
      </c>
      <c r="B34" s="18" t="s">
        <v>81</v>
      </c>
      <c r="C34" s="290">
        <v>5</v>
      </c>
      <c r="D34" s="290">
        <v>0</v>
      </c>
      <c r="E34" s="290">
        <v>3</v>
      </c>
      <c r="F34" s="290">
        <v>10</v>
      </c>
      <c r="G34" s="290">
        <v>0</v>
      </c>
      <c r="H34" s="38">
        <v>11</v>
      </c>
      <c r="I34" s="38">
        <v>9</v>
      </c>
      <c r="J34" s="38">
        <v>0</v>
      </c>
      <c r="K34" s="38">
        <v>0</v>
      </c>
      <c r="L34" s="38">
        <v>0</v>
      </c>
      <c r="M34" s="38">
        <v>0</v>
      </c>
      <c r="N34" s="38">
        <v>57</v>
      </c>
      <c r="O34" s="289">
        <v>0</v>
      </c>
      <c r="P34" s="288">
        <v>0</v>
      </c>
    </row>
    <row r="35" spans="1:16" s="268" customFormat="1" ht="35.25" customHeight="1">
      <c r="A35" s="270">
        <v>6</v>
      </c>
      <c r="B35" s="18" t="s">
        <v>82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41">
        <v>0</v>
      </c>
      <c r="K35" s="41">
        <v>0</v>
      </c>
      <c r="L35" s="41">
        <v>0</v>
      </c>
      <c r="M35" s="41">
        <v>0</v>
      </c>
      <c r="N35" s="40">
        <v>58</v>
      </c>
      <c r="O35" s="40">
        <v>0</v>
      </c>
      <c r="P35" s="42">
        <v>0</v>
      </c>
    </row>
    <row r="36" spans="1:16" s="268" customFormat="1" ht="35.25" customHeight="1" thickBot="1">
      <c r="A36" s="270">
        <v>7</v>
      </c>
      <c r="B36" s="18" t="s">
        <v>99</v>
      </c>
      <c r="C36" s="287">
        <v>3</v>
      </c>
      <c r="D36" s="287">
        <v>0</v>
      </c>
      <c r="E36" s="287">
        <v>16</v>
      </c>
      <c r="F36" s="287">
        <v>20</v>
      </c>
      <c r="G36" s="287">
        <v>3</v>
      </c>
      <c r="H36" s="287">
        <v>9</v>
      </c>
      <c r="I36" s="46">
        <v>1</v>
      </c>
      <c r="J36" s="46">
        <v>0</v>
      </c>
      <c r="K36" s="46">
        <v>0</v>
      </c>
      <c r="L36" s="46">
        <v>0</v>
      </c>
      <c r="M36" s="46">
        <v>0</v>
      </c>
      <c r="N36" s="46">
        <v>59</v>
      </c>
      <c r="O36" s="46">
        <v>0</v>
      </c>
      <c r="P36" s="286">
        <v>0</v>
      </c>
    </row>
    <row r="37" spans="1:16" s="268" customFormat="1" ht="35.25" customHeight="1" thickBot="1">
      <c r="A37" s="285">
        <v>8</v>
      </c>
      <c r="B37" s="18" t="s">
        <v>83</v>
      </c>
      <c r="C37" s="40">
        <v>7</v>
      </c>
      <c r="D37" s="40">
        <v>6</v>
      </c>
      <c r="E37" s="40">
        <v>0</v>
      </c>
      <c r="F37" s="40">
        <v>196</v>
      </c>
      <c r="G37" s="40">
        <v>0</v>
      </c>
      <c r="H37" s="40">
        <v>28</v>
      </c>
      <c r="I37" s="41">
        <v>3</v>
      </c>
      <c r="J37" s="40">
        <v>0</v>
      </c>
      <c r="K37" s="40">
        <v>0</v>
      </c>
      <c r="L37" s="40">
        <v>0</v>
      </c>
      <c r="M37" s="40">
        <v>0</v>
      </c>
      <c r="N37" s="40">
        <v>57</v>
      </c>
      <c r="O37" s="40">
        <v>0</v>
      </c>
      <c r="P37" s="42">
        <v>0</v>
      </c>
    </row>
    <row r="38" spans="1:16" s="268" customFormat="1" ht="35.25" customHeight="1" thickBot="1">
      <c r="A38" s="271">
        <v>3</v>
      </c>
      <c r="B38" s="271" t="s">
        <v>45</v>
      </c>
      <c r="C38" s="32">
        <v>229</v>
      </c>
      <c r="D38" s="32">
        <v>114</v>
      </c>
      <c r="E38" s="32">
        <v>689</v>
      </c>
      <c r="F38" s="32">
        <v>944</v>
      </c>
      <c r="G38" s="32">
        <v>4</v>
      </c>
      <c r="H38" s="32">
        <v>385</v>
      </c>
      <c r="I38" s="32">
        <v>280</v>
      </c>
      <c r="J38" s="32">
        <v>59</v>
      </c>
      <c r="K38" s="32">
        <v>421</v>
      </c>
      <c r="L38" s="32">
        <v>1320</v>
      </c>
      <c r="M38" s="32">
        <v>1258</v>
      </c>
      <c r="N38" s="32">
        <v>36</v>
      </c>
      <c r="O38" s="32">
        <v>1</v>
      </c>
      <c r="P38" s="32">
        <v>5</v>
      </c>
    </row>
    <row r="39" spans="1:16" s="268" customFormat="1" ht="35.25" customHeight="1" thickBot="1">
      <c r="A39" s="270">
        <v>1</v>
      </c>
      <c r="B39" s="20" t="s">
        <v>46</v>
      </c>
      <c r="C39" s="32">
        <v>147</v>
      </c>
      <c r="D39" s="32">
        <v>2</v>
      </c>
      <c r="E39" s="32">
        <v>74</v>
      </c>
      <c r="F39" s="32">
        <v>180</v>
      </c>
      <c r="G39" s="32">
        <v>4</v>
      </c>
      <c r="H39" s="32">
        <v>21</v>
      </c>
      <c r="I39" s="32">
        <v>5</v>
      </c>
      <c r="J39" s="32">
        <v>0</v>
      </c>
      <c r="K39" s="32">
        <v>2</v>
      </c>
      <c r="L39" s="32">
        <v>0</v>
      </c>
      <c r="M39" s="32">
        <v>0</v>
      </c>
      <c r="N39" s="32">
        <v>2</v>
      </c>
      <c r="O39" s="32">
        <v>0</v>
      </c>
      <c r="P39" s="32">
        <v>0</v>
      </c>
    </row>
    <row r="40" spans="1:16" s="268" customFormat="1" ht="35.25" customHeight="1" thickBot="1">
      <c r="A40" s="270">
        <v>2</v>
      </c>
      <c r="B40" s="20" t="s">
        <v>47</v>
      </c>
      <c r="C40" s="32">
        <v>1</v>
      </c>
      <c r="D40" s="32">
        <v>0</v>
      </c>
      <c r="E40" s="32">
        <v>26</v>
      </c>
      <c r="F40" s="32">
        <v>92</v>
      </c>
      <c r="G40" s="32">
        <v>0</v>
      </c>
      <c r="H40" s="32">
        <v>21</v>
      </c>
      <c r="I40" s="32">
        <v>4</v>
      </c>
      <c r="J40" s="32">
        <v>0</v>
      </c>
      <c r="K40" s="32">
        <v>3</v>
      </c>
      <c r="L40" s="32">
        <v>0</v>
      </c>
      <c r="M40" s="32">
        <v>0</v>
      </c>
      <c r="N40" s="32">
        <v>2</v>
      </c>
      <c r="O40" s="32">
        <v>0</v>
      </c>
      <c r="P40" s="32">
        <v>0</v>
      </c>
    </row>
    <row r="41" spans="1:16" s="268" customFormat="1" ht="35.25" customHeight="1" thickBot="1">
      <c r="A41" s="270">
        <v>3</v>
      </c>
      <c r="B41" s="20" t="s">
        <v>48</v>
      </c>
      <c r="C41" s="32">
        <v>2</v>
      </c>
      <c r="D41" s="32">
        <v>1</v>
      </c>
      <c r="E41" s="32">
        <v>1</v>
      </c>
      <c r="F41" s="32">
        <v>15</v>
      </c>
      <c r="G41" s="32">
        <v>0</v>
      </c>
      <c r="H41" s="32">
        <v>2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</row>
    <row r="42" spans="1:16" s="268" customFormat="1" ht="35.25" customHeight="1" thickBot="1">
      <c r="A42" s="270">
        <v>4</v>
      </c>
      <c r="B42" s="20" t="s">
        <v>49</v>
      </c>
      <c r="C42" s="32">
        <v>15</v>
      </c>
      <c r="D42" s="32">
        <v>6</v>
      </c>
      <c r="E42" s="32">
        <v>53</v>
      </c>
      <c r="F42" s="32">
        <v>41</v>
      </c>
      <c r="G42" s="32">
        <v>0</v>
      </c>
      <c r="H42" s="32">
        <v>12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5</v>
      </c>
      <c r="O42" s="32">
        <v>0</v>
      </c>
      <c r="P42" s="32">
        <v>0</v>
      </c>
    </row>
    <row r="43" spans="1:16" s="268" customFormat="1" ht="35.25" customHeight="1" thickBot="1">
      <c r="A43" s="270">
        <v>5</v>
      </c>
      <c r="B43" s="20" t="s">
        <v>50</v>
      </c>
      <c r="C43" s="32">
        <v>2</v>
      </c>
      <c r="D43" s="32">
        <v>6</v>
      </c>
      <c r="E43" s="32">
        <v>6</v>
      </c>
      <c r="F43" s="32">
        <v>41</v>
      </c>
      <c r="G43" s="32">
        <v>2</v>
      </c>
      <c r="H43" s="32">
        <v>25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2</v>
      </c>
      <c r="O43" s="32">
        <v>0</v>
      </c>
      <c r="P43" s="32">
        <v>0</v>
      </c>
    </row>
    <row r="44" spans="1:16" s="268" customFormat="1" ht="35.25" customHeight="1" thickBot="1">
      <c r="A44" s="270">
        <v>6</v>
      </c>
      <c r="B44" s="20" t="s">
        <v>51</v>
      </c>
      <c r="C44" s="32">
        <v>8</v>
      </c>
      <c r="D44" s="32">
        <v>3</v>
      </c>
      <c r="E44" s="32">
        <v>19</v>
      </c>
      <c r="F44" s="32">
        <v>19</v>
      </c>
      <c r="G44" s="32">
        <v>1</v>
      </c>
      <c r="H44" s="32">
        <v>40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2</v>
      </c>
      <c r="O44" s="32">
        <v>0</v>
      </c>
      <c r="P44" s="32">
        <v>0</v>
      </c>
    </row>
    <row r="45" spans="1:16" s="268" customFormat="1" ht="35.25" customHeight="1" thickBot="1">
      <c r="A45" s="270">
        <v>7</v>
      </c>
      <c r="B45" s="20" t="s">
        <v>52</v>
      </c>
      <c r="C45" s="32">
        <v>0</v>
      </c>
      <c r="D45" s="32">
        <v>0</v>
      </c>
      <c r="E45" s="32">
        <v>9</v>
      </c>
      <c r="F45" s="32">
        <v>46</v>
      </c>
      <c r="G45" s="32">
        <v>0</v>
      </c>
      <c r="H45" s="32">
        <v>3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4</v>
      </c>
      <c r="O45" s="32">
        <v>0</v>
      </c>
      <c r="P45" s="32">
        <v>0</v>
      </c>
    </row>
    <row r="46" spans="1:16" s="268" customFormat="1" ht="35.25" customHeight="1" thickBot="1">
      <c r="A46" s="270">
        <v>8</v>
      </c>
      <c r="B46" s="20" t="s">
        <v>53</v>
      </c>
      <c r="C46" s="32">
        <v>0</v>
      </c>
      <c r="D46" s="32">
        <v>1</v>
      </c>
      <c r="E46" s="32">
        <v>7</v>
      </c>
      <c r="F46" s="32">
        <v>32</v>
      </c>
      <c r="G46" s="32">
        <v>0</v>
      </c>
      <c r="H46" s="32">
        <v>8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3</v>
      </c>
      <c r="O46" s="32">
        <v>0</v>
      </c>
      <c r="P46" s="32">
        <v>0</v>
      </c>
    </row>
    <row r="47" spans="1:16" s="268" customFormat="1" ht="35.25" customHeight="1">
      <c r="A47" s="284">
        <v>9</v>
      </c>
      <c r="B47" s="20" t="s">
        <v>38</v>
      </c>
      <c r="C47" s="32">
        <v>73</v>
      </c>
      <c r="D47" s="32">
        <v>23</v>
      </c>
      <c r="E47" s="32">
        <v>109</v>
      </c>
      <c r="F47" s="32">
        <v>820</v>
      </c>
      <c r="G47" s="32">
        <v>0</v>
      </c>
      <c r="H47" s="32">
        <v>37</v>
      </c>
      <c r="I47" s="38">
        <v>14</v>
      </c>
      <c r="J47" s="32">
        <v>7</v>
      </c>
      <c r="K47" s="32">
        <v>0</v>
      </c>
      <c r="L47" s="32">
        <v>0</v>
      </c>
      <c r="M47" s="32">
        <v>0</v>
      </c>
      <c r="N47" s="32">
        <v>1</v>
      </c>
      <c r="O47" s="32">
        <v>0</v>
      </c>
      <c r="P47" s="32">
        <v>0</v>
      </c>
    </row>
    <row r="48" spans="1:16" s="268" customFormat="1" ht="35.25" customHeight="1" thickBot="1">
      <c r="A48" s="270">
        <v>10</v>
      </c>
      <c r="B48" s="20" t="s">
        <v>39</v>
      </c>
      <c r="C48" s="18">
        <v>25</v>
      </c>
      <c r="D48" s="18">
        <v>12</v>
      </c>
      <c r="E48" s="18">
        <v>78</v>
      </c>
      <c r="F48" s="18">
        <v>357</v>
      </c>
      <c r="G48" s="18">
        <v>0</v>
      </c>
      <c r="H48" s="18">
        <v>35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2</v>
      </c>
      <c r="O48" s="18">
        <v>0</v>
      </c>
      <c r="P48" s="18">
        <v>0</v>
      </c>
    </row>
    <row r="49" spans="1:16" s="268" customFormat="1" ht="35.25" customHeight="1" thickBot="1">
      <c r="A49" s="270">
        <v>11</v>
      </c>
      <c r="B49" s="20" t="s">
        <v>40</v>
      </c>
      <c r="C49" s="32">
        <v>0</v>
      </c>
      <c r="D49" s="32">
        <v>2</v>
      </c>
      <c r="E49" s="32">
        <v>7</v>
      </c>
      <c r="F49" s="32">
        <v>12</v>
      </c>
      <c r="G49" s="32">
        <v>0</v>
      </c>
      <c r="H49" s="32">
        <v>3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4</v>
      </c>
      <c r="O49" s="32">
        <v>0</v>
      </c>
      <c r="P49" s="32">
        <v>0</v>
      </c>
    </row>
    <row r="50" spans="1:16" s="268" customFormat="1" ht="35.25" customHeight="1" thickBot="1">
      <c r="A50" s="270">
        <v>12</v>
      </c>
      <c r="B50" s="20" t="s">
        <v>41</v>
      </c>
      <c r="C50" s="32">
        <v>5</v>
      </c>
      <c r="D50" s="32">
        <v>4</v>
      </c>
      <c r="E50" s="32">
        <v>30</v>
      </c>
      <c r="F50" s="32">
        <v>213</v>
      </c>
      <c r="G50" s="32">
        <v>0</v>
      </c>
      <c r="H50" s="32">
        <v>9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</row>
    <row r="51" spans="1:16" s="268" customFormat="1" ht="35.25" customHeight="1" thickBot="1">
      <c r="A51" s="270">
        <v>13</v>
      </c>
      <c r="B51" s="18" t="s">
        <v>42</v>
      </c>
      <c r="C51" s="29">
        <v>27</v>
      </c>
      <c r="D51" s="29">
        <v>16</v>
      </c>
      <c r="E51" s="29">
        <v>27</v>
      </c>
      <c r="F51" s="29">
        <v>167</v>
      </c>
      <c r="G51" s="29">
        <v>0</v>
      </c>
      <c r="H51" s="29">
        <v>13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2</v>
      </c>
      <c r="O51" s="29">
        <v>0</v>
      </c>
      <c r="P51" s="29">
        <v>0</v>
      </c>
    </row>
    <row r="52" spans="1:16" s="268" customFormat="1" ht="35.25" customHeight="1" thickBot="1">
      <c r="A52" s="270">
        <v>14</v>
      </c>
      <c r="B52" s="18" t="s">
        <v>43</v>
      </c>
      <c r="C52" s="32">
        <v>5</v>
      </c>
      <c r="D52" s="32">
        <v>1</v>
      </c>
      <c r="E52" s="32">
        <v>10</v>
      </c>
      <c r="F52" s="32">
        <v>480</v>
      </c>
      <c r="G52" s="32">
        <v>1</v>
      </c>
      <c r="H52" s="32">
        <v>2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</row>
    <row r="53" spans="1:16" s="268" customFormat="1" ht="35.25" customHeight="1" thickBot="1">
      <c r="A53" s="270">
        <v>15</v>
      </c>
      <c r="B53" s="18" t="s">
        <v>44</v>
      </c>
      <c r="C53" s="32">
        <v>10</v>
      </c>
      <c r="D53" s="32">
        <v>12</v>
      </c>
      <c r="E53" s="32">
        <v>29</v>
      </c>
      <c r="F53" s="32">
        <v>162</v>
      </c>
      <c r="G53" s="32">
        <v>6</v>
      </c>
      <c r="H53" s="32">
        <v>15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5</v>
      </c>
      <c r="O53" s="32">
        <v>0</v>
      </c>
      <c r="P53" s="32">
        <v>0</v>
      </c>
    </row>
    <row r="54" spans="1:16" s="268" customFormat="1" ht="35.25" customHeight="1" thickBot="1">
      <c r="A54" s="20">
        <v>16</v>
      </c>
      <c r="B54" s="20" t="s">
        <v>34</v>
      </c>
      <c r="C54" s="32">
        <v>301</v>
      </c>
      <c r="D54" s="32">
        <v>23</v>
      </c>
      <c r="E54" s="32">
        <v>337</v>
      </c>
      <c r="F54" s="32">
        <v>1088</v>
      </c>
      <c r="G54" s="32">
        <v>0</v>
      </c>
      <c r="H54" s="32">
        <v>72</v>
      </c>
      <c r="I54" s="38">
        <v>57</v>
      </c>
      <c r="J54" s="32">
        <v>32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s="272" customFormat="1" ht="35.25" customHeight="1" thickBot="1">
      <c r="A55" s="270">
        <v>17</v>
      </c>
      <c r="B55" s="269" t="s">
        <v>35</v>
      </c>
      <c r="C55" s="32">
        <v>0</v>
      </c>
      <c r="D55" s="32">
        <v>4</v>
      </c>
      <c r="E55" s="32">
        <v>47</v>
      </c>
      <c r="F55" s="32">
        <v>432</v>
      </c>
      <c r="G55" s="32">
        <v>0</v>
      </c>
      <c r="H55" s="32">
        <v>53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2</v>
      </c>
      <c r="O55" s="32">
        <v>0</v>
      </c>
      <c r="P55" s="32">
        <v>0</v>
      </c>
    </row>
    <row r="56" spans="1:16" s="268" customFormat="1" ht="35.25" customHeight="1" thickBot="1">
      <c r="A56" s="270">
        <v>18</v>
      </c>
      <c r="B56" s="269" t="s">
        <v>36</v>
      </c>
      <c r="C56" s="32">
        <v>0</v>
      </c>
      <c r="D56" s="32">
        <v>4</v>
      </c>
      <c r="E56" s="32">
        <v>9</v>
      </c>
      <c r="F56" s="32">
        <v>98</v>
      </c>
      <c r="G56" s="32">
        <v>0</v>
      </c>
      <c r="H56" s="32">
        <v>32</v>
      </c>
      <c r="I56" s="32">
        <v>4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s="268" customFormat="1" ht="35.25" customHeight="1">
      <c r="A57" s="270">
        <v>20</v>
      </c>
      <c r="B57" s="269" t="s">
        <v>37</v>
      </c>
      <c r="C57" s="32">
        <v>0</v>
      </c>
      <c r="D57" s="32">
        <v>0</v>
      </c>
      <c r="E57" s="32">
        <v>7</v>
      </c>
      <c r="F57" s="32">
        <v>9</v>
      </c>
      <c r="G57" s="32">
        <v>0</v>
      </c>
      <c r="H57" s="32">
        <v>8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s="268" customFormat="1" ht="35.25" customHeight="1">
      <c r="A58" s="271">
        <v>4</v>
      </c>
      <c r="B58" s="283" t="s">
        <v>94</v>
      </c>
      <c r="C58" s="41">
        <v>30</v>
      </c>
      <c r="D58" s="41">
        <v>30</v>
      </c>
      <c r="E58" s="40">
        <v>910</v>
      </c>
      <c r="F58" s="40">
        <v>400</v>
      </c>
      <c r="G58" s="41">
        <v>31</v>
      </c>
      <c r="H58" s="41">
        <v>28</v>
      </c>
      <c r="I58" s="41">
        <v>459</v>
      </c>
      <c r="J58" s="41">
        <v>459</v>
      </c>
      <c r="K58" s="41">
        <v>323</v>
      </c>
      <c r="L58" s="41">
        <v>305</v>
      </c>
      <c r="M58" s="41">
        <v>298</v>
      </c>
      <c r="N58" s="41">
        <v>2</v>
      </c>
      <c r="O58" s="41">
        <v>0</v>
      </c>
      <c r="P58" s="40">
        <v>3</v>
      </c>
    </row>
    <row r="59" spans="1:16" s="268" customFormat="1" ht="35.25" customHeight="1">
      <c r="A59" s="270">
        <v>1</v>
      </c>
      <c r="B59" s="47" t="s">
        <v>95</v>
      </c>
      <c r="C59" s="40">
        <v>4</v>
      </c>
      <c r="D59" s="40">
        <v>5</v>
      </c>
      <c r="E59" s="40">
        <v>0</v>
      </c>
      <c r="F59" s="40">
        <v>0</v>
      </c>
      <c r="G59" s="40">
        <v>6</v>
      </c>
      <c r="H59" s="40">
        <v>4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0">
        <v>0</v>
      </c>
      <c r="O59" s="40">
        <v>0</v>
      </c>
      <c r="P59" s="40">
        <v>0</v>
      </c>
    </row>
    <row r="60" spans="1:16" s="268" customFormat="1" ht="35.25" customHeight="1">
      <c r="A60" s="270">
        <v>2</v>
      </c>
      <c r="B60" s="47" t="s">
        <v>96</v>
      </c>
      <c r="C60" s="40">
        <v>2</v>
      </c>
      <c r="D60" s="40">
        <v>0</v>
      </c>
      <c r="E60" s="40">
        <v>0</v>
      </c>
      <c r="F60" s="40">
        <v>25</v>
      </c>
      <c r="G60" s="40">
        <v>12</v>
      </c>
      <c r="H60" s="40">
        <v>1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</row>
    <row r="61" spans="1:16" s="268" customFormat="1" ht="35.25" customHeight="1" thickBot="1">
      <c r="A61" s="270">
        <v>3</v>
      </c>
      <c r="B61" s="47" t="s">
        <v>138</v>
      </c>
      <c r="C61" s="40">
        <v>3</v>
      </c>
      <c r="D61" s="40">
        <v>1</v>
      </c>
      <c r="E61" s="40">
        <v>0</v>
      </c>
      <c r="F61" s="40">
        <v>0</v>
      </c>
      <c r="G61" s="40">
        <v>3</v>
      </c>
      <c r="H61" s="40">
        <v>2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</row>
    <row r="62" spans="1:16" s="268" customFormat="1" ht="35.25" customHeight="1">
      <c r="A62" s="271">
        <v>5</v>
      </c>
      <c r="B62" s="271" t="s">
        <v>28</v>
      </c>
      <c r="C62" s="32">
        <v>4</v>
      </c>
      <c r="D62" s="32">
        <v>1</v>
      </c>
      <c r="E62" s="32">
        <v>5</v>
      </c>
      <c r="F62" s="32">
        <v>20</v>
      </c>
      <c r="G62" s="32">
        <v>10</v>
      </c>
      <c r="H62" s="32">
        <v>43</v>
      </c>
      <c r="I62" s="32">
        <v>9</v>
      </c>
      <c r="J62" s="32">
        <v>9</v>
      </c>
      <c r="K62" s="32">
        <v>85</v>
      </c>
      <c r="L62" s="32">
        <v>366</v>
      </c>
      <c r="M62" s="32">
        <v>448</v>
      </c>
      <c r="N62" s="32">
        <v>10</v>
      </c>
      <c r="O62" s="32">
        <v>4</v>
      </c>
      <c r="P62" s="18">
        <v>0</v>
      </c>
    </row>
    <row r="63" spans="1:16" s="268" customFormat="1" ht="35.25" customHeight="1">
      <c r="A63" s="270">
        <v>1</v>
      </c>
      <c r="B63" s="43" t="s">
        <v>25</v>
      </c>
      <c r="C63" s="18">
        <v>10</v>
      </c>
      <c r="D63" s="18">
        <v>5</v>
      </c>
      <c r="E63" s="18">
        <v>0</v>
      </c>
      <c r="F63" s="18">
        <v>0</v>
      </c>
      <c r="G63" s="18">
        <v>6</v>
      </c>
      <c r="H63" s="18">
        <v>72</v>
      </c>
      <c r="I63" s="18">
        <v>0</v>
      </c>
      <c r="J63" s="18">
        <v>0</v>
      </c>
      <c r="K63" s="20">
        <v>0</v>
      </c>
      <c r="L63" s="18">
        <v>17</v>
      </c>
      <c r="M63" s="18">
        <v>10</v>
      </c>
      <c r="N63" s="20">
        <v>0</v>
      </c>
      <c r="O63" s="20">
        <v>0</v>
      </c>
      <c r="P63" s="20">
        <v>0</v>
      </c>
    </row>
    <row r="64" spans="1:16" s="268" customFormat="1" ht="35.25" customHeight="1">
      <c r="A64" s="270">
        <v>2</v>
      </c>
      <c r="B64" s="43" t="s">
        <v>26</v>
      </c>
      <c r="C64" s="18">
        <v>0</v>
      </c>
      <c r="D64" s="18">
        <v>1</v>
      </c>
      <c r="E64" s="18">
        <v>0</v>
      </c>
      <c r="F64" s="18">
        <v>5</v>
      </c>
      <c r="G64" s="18">
        <v>15</v>
      </c>
      <c r="H64" s="18">
        <v>19</v>
      </c>
      <c r="I64" s="18">
        <v>0</v>
      </c>
      <c r="J64" s="18">
        <v>0</v>
      </c>
      <c r="K64" s="20">
        <v>0</v>
      </c>
      <c r="L64" s="18">
        <v>1</v>
      </c>
      <c r="M64" s="18">
        <v>1</v>
      </c>
      <c r="N64" s="20">
        <v>0</v>
      </c>
      <c r="O64" s="20">
        <v>0</v>
      </c>
      <c r="P64" s="20">
        <v>0</v>
      </c>
    </row>
    <row r="65" spans="1:17" s="268" customFormat="1" ht="35.25" customHeight="1">
      <c r="A65" s="270">
        <v>3</v>
      </c>
      <c r="B65" s="43" t="s">
        <v>27</v>
      </c>
      <c r="C65" s="282">
        <v>16</v>
      </c>
      <c r="D65" s="18">
        <v>8</v>
      </c>
      <c r="E65" s="18">
        <v>7</v>
      </c>
      <c r="F65" s="18">
        <v>3</v>
      </c>
      <c r="G65" s="18">
        <v>7</v>
      </c>
      <c r="H65" s="18">
        <v>34</v>
      </c>
      <c r="I65" s="18">
        <v>0</v>
      </c>
      <c r="J65" s="18">
        <v>0</v>
      </c>
      <c r="K65" s="20">
        <v>0</v>
      </c>
      <c r="L65" s="18">
        <v>73</v>
      </c>
      <c r="M65" s="18">
        <v>30</v>
      </c>
      <c r="N65" s="20">
        <v>0</v>
      </c>
      <c r="O65" s="20">
        <v>0</v>
      </c>
      <c r="P65" s="20">
        <v>0</v>
      </c>
    </row>
    <row r="66" spans="1:17" s="268" customFormat="1" ht="35.25" customHeight="1">
      <c r="A66" s="270">
        <v>4</v>
      </c>
      <c r="B66" s="43" t="s">
        <v>29</v>
      </c>
      <c r="C66" s="18">
        <v>2</v>
      </c>
      <c r="D66" s="18">
        <v>1</v>
      </c>
      <c r="E66" s="18">
        <v>0</v>
      </c>
      <c r="F66" s="18">
        <v>1</v>
      </c>
      <c r="G66" s="18">
        <v>0</v>
      </c>
      <c r="H66" s="18">
        <v>2</v>
      </c>
      <c r="I66" s="18">
        <v>0</v>
      </c>
      <c r="J66" s="18">
        <v>0</v>
      </c>
      <c r="K66" s="20">
        <v>0</v>
      </c>
      <c r="L66" s="18">
        <v>0</v>
      </c>
      <c r="M66" s="18">
        <v>0</v>
      </c>
      <c r="N66" s="20">
        <v>0</v>
      </c>
      <c r="O66" s="20">
        <v>0</v>
      </c>
      <c r="P66" s="20">
        <v>0</v>
      </c>
    </row>
    <row r="67" spans="1:17" s="268" customFormat="1" ht="35.25" customHeight="1">
      <c r="A67" s="270">
        <v>5</v>
      </c>
      <c r="B67" s="43" t="s">
        <v>30</v>
      </c>
      <c r="C67" s="18">
        <v>2</v>
      </c>
      <c r="D67" s="18">
        <v>0</v>
      </c>
      <c r="E67" s="18">
        <v>0</v>
      </c>
      <c r="F67" s="18">
        <v>0</v>
      </c>
      <c r="G67" s="18">
        <v>0</v>
      </c>
      <c r="H67" s="18">
        <v>3</v>
      </c>
      <c r="I67" s="18">
        <v>0</v>
      </c>
      <c r="J67" s="18"/>
      <c r="K67" s="20">
        <v>0</v>
      </c>
      <c r="L67" s="18">
        <v>0</v>
      </c>
      <c r="M67" s="18">
        <v>0</v>
      </c>
      <c r="N67" s="20">
        <v>0</v>
      </c>
      <c r="O67" s="20">
        <v>0</v>
      </c>
      <c r="P67" s="20">
        <v>0</v>
      </c>
    </row>
    <row r="68" spans="1:17" s="268" customFormat="1" ht="35.25" customHeight="1">
      <c r="A68" s="270">
        <v>6</v>
      </c>
      <c r="B68" s="43" t="s">
        <v>31</v>
      </c>
      <c r="C68" s="18">
        <v>16</v>
      </c>
      <c r="D68" s="18">
        <v>6</v>
      </c>
      <c r="E68" s="18">
        <v>3</v>
      </c>
      <c r="F68" s="18">
        <v>0</v>
      </c>
      <c r="G68" s="18">
        <v>2</v>
      </c>
      <c r="H68" s="18">
        <v>4</v>
      </c>
      <c r="I68" s="18">
        <v>0</v>
      </c>
      <c r="J68" s="18">
        <v>0</v>
      </c>
      <c r="K68" s="20">
        <v>0</v>
      </c>
      <c r="L68" s="18">
        <v>83</v>
      </c>
      <c r="M68" s="18">
        <v>46</v>
      </c>
      <c r="N68" s="20">
        <v>0</v>
      </c>
      <c r="O68" s="20">
        <v>0</v>
      </c>
      <c r="P68" s="20">
        <v>0</v>
      </c>
    </row>
    <row r="69" spans="1:17" s="268" customFormat="1" ht="35.25" customHeight="1">
      <c r="A69" s="270">
        <v>7</v>
      </c>
      <c r="B69" s="43" t="s">
        <v>32</v>
      </c>
      <c r="C69" s="18">
        <v>5</v>
      </c>
      <c r="D69" s="18">
        <v>5</v>
      </c>
      <c r="E69" s="18">
        <v>0</v>
      </c>
      <c r="F69" s="18">
        <v>1</v>
      </c>
      <c r="G69" s="18">
        <v>6</v>
      </c>
      <c r="H69" s="18">
        <v>87</v>
      </c>
      <c r="I69" s="18">
        <v>0</v>
      </c>
      <c r="J69" s="18">
        <v>0</v>
      </c>
      <c r="K69" s="20">
        <v>0</v>
      </c>
      <c r="L69" s="18">
        <v>81</v>
      </c>
      <c r="M69" s="18">
        <v>29</v>
      </c>
      <c r="N69" s="20">
        <v>0</v>
      </c>
      <c r="O69" s="20">
        <v>0</v>
      </c>
      <c r="P69" s="20">
        <v>0</v>
      </c>
    </row>
    <row r="70" spans="1:17" s="268" customFormat="1" ht="35.25" customHeight="1" thickBot="1">
      <c r="A70" s="270">
        <v>8</v>
      </c>
      <c r="B70" s="43" t="s">
        <v>33</v>
      </c>
      <c r="C70" s="30">
        <v>4</v>
      </c>
      <c r="D70" s="30">
        <v>2</v>
      </c>
      <c r="E70" s="25">
        <v>1</v>
      </c>
      <c r="F70" s="25">
        <v>2</v>
      </c>
      <c r="G70" s="25">
        <v>2</v>
      </c>
      <c r="H70" s="25">
        <v>53</v>
      </c>
      <c r="I70" s="30">
        <v>0</v>
      </c>
      <c r="J70" s="30">
        <v>0</v>
      </c>
      <c r="K70" s="20">
        <v>0</v>
      </c>
      <c r="L70" s="25">
        <v>34</v>
      </c>
      <c r="M70" s="30">
        <v>13</v>
      </c>
      <c r="N70" s="20">
        <v>0</v>
      </c>
      <c r="O70" s="20">
        <v>0</v>
      </c>
      <c r="P70" s="20">
        <v>0</v>
      </c>
    </row>
    <row r="71" spans="1:17" s="268" customFormat="1" ht="35.25" customHeight="1">
      <c r="A71" s="271">
        <v>6</v>
      </c>
      <c r="B71" s="281" t="s">
        <v>19</v>
      </c>
      <c r="C71" s="45">
        <v>115</v>
      </c>
      <c r="D71" s="31">
        <v>20</v>
      </c>
      <c r="E71" s="39">
        <v>84</v>
      </c>
      <c r="F71" s="39">
        <v>120</v>
      </c>
      <c r="G71" s="31">
        <v>25</v>
      </c>
      <c r="H71" s="31">
        <v>472</v>
      </c>
      <c r="I71" s="31">
        <v>249</v>
      </c>
      <c r="J71" s="31">
        <v>140</v>
      </c>
      <c r="K71" s="31">
        <v>179</v>
      </c>
      <c r="L71" s="31">
        <v>444</v>
      </c>
      <c r="M71" s="31">
        <v>278</v>
      </c>
      <c r="N71" s="31">
        <v>0</v>
      </c>
      <c r="O71" s="31">
        <f>SUM(O72:O77)</f>
        <v>0</v>
      </c>
      <c r="P71" s="33">
        <v>3</v>
      </c>
    </row>
    <row r="72" spans="1:17" s="268" customFormat="1" ht="35.25" customHeight="1">
      <c r="A72" s="270">
        <v>1</v>
      </c>
      <c r="B72" s="269" t="s">
        <v>20</v>
      </c>
      <c r="C72" s="43">
        <v>14</v>
      </c>
      <c r="D72" s="20">
        <v>20</v>
      </c>
      <c r="E72" s="40">
        <v>19</v>
      </c>
      <c r="F72" s="40">
        <v>110</v>
      </c>
      <c r="G72" s="20">
        <v>15</v>
      </c>
      <c r="H72" s="20">
        <v>22</v>
      </c>
      <c r="I72" s="18">
        <v>7</v>
      </c>
      <c r="J72" s="18">
        <v>1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9">
        <v>0</v>
      </c>
    </row>
    <row r="73" spans="1:17" s="268" customFormat="1" ht="35.25" customHeight="1">
      <c r="A73" s="270">
        <v>2</v>
      </c>
      <c r="B73" s="269" t="s">
        <v>18</v>
      </c>
      <c r="C73" s="43">
        <v>16</v>
      </c>
      <c r="D73" s="20">
        <v>7</v>
      </c>
      <c r="E73" s="40">
        <v>33</v>
      </c>
      <c r="F73" s="40">
        <v>22</v>
      </c>
      <c r="G73" s="20">
        <v>1</v>
      </c>
      <c r="H73" s="20">
        <v>70</v>
      </c>
      <c r="I73" s="20">
        <v>0</v>
      </c>
      <c r="J73" s="20">
        <v>4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9">
        <v>0</v>
      </c>
    </row>
    <row r="74" spans="1:17" s="268" customFormat="1" ht="35.25" customHeight="1">
      <c r="A74" s="270">
        <v>3</v>
      </c>
      <c r="B74" s="269" t="s">
        <v>21</v>
      </c>
      <c r="C74" s="43">
        <v>10</v>
      </c>
      <c r="D74" s="20">
        <v>8</v>
      </c>
      <c r="E74" s="40">
        <v>10</v>
      </c>
      <c r="F74" s="40">
        <v>9</v>
      </c>
      <c r="G74" s="20">
        <v>5</v>
      </c>
      <c r="H74" s="20">
        <v>38</v>
      </c>
      <c r="I74" s="20">
        <v>3</v>
      </c>
      <c r="J74" s="20">
        <v>30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9">
        <v>0</v>
      </c>
    </row>
    <row r="75" spans="1:17" s="268" customFormat="1" ht="35.25" customHeight="1">
      <c r="A75" s="270">
        <v>4</v>
      </c>
      <c r="B75" s="269" t="s">
        <v>22</v>
      </c>
      <c r="C75" s="43">
        <v>4</v>
      </c>
      <c r="D75" s="20">
        <v>3</v>
      </c>
      <c r="E75" s="40">
        <v>10</v>
      </c>
      <c r="F75" s="40">
        <v>5</v>
      </c>
      <c r="G75" s="20">
        <v>0</v>
      </c>
      <c r="H75" s="20">
        <v>8</v>
      </c>
      <c r="I75" s="20">
        <v>0</v>
      </c>
      <c r="J75" s="20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9">
        <v>0</v>
      </c>
    </row>
    <row r="76" spans="1:17" s="268" customFormat="1" ht="35.25" customHeight="1">
      <c r="A76" s="270">
        <v>5</v>
      </c>
      <c r="B76" s="47" t="s">
        <v>23</v>
      </c>
      <c r="C76" s="18">
        <v>12</v>
      </c>
      <c r="D76" s="18">
        <v>5</v>
      </c>
      <c r="E76" s="41">
        <v>45</v>
      </c>
      <c r="F76" s="41">
        <v>31</v>
      </c>
      <c r="G76" s="18">
        <v>2</v>
      </c>
      <c r="H76" s="18">
        <v>0</v>
      </c>
      <c r="I76" s="20">
        <v>0</v>
      </c>
      <c r="J76" s="20">
        <v>2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9">
        <v>0</v>
      </c>
    </row>
    <row r="77" spans="1:17" s="268" customFormat="1" ht="35.25" customHeight="1" thickBot="1">
      <c r="A77" s="270">
        <v>6</v>
      </c>
      <c r="B77" s="47" t="s">
        <v>24</v>
      </c>
      <c r="C77" s="44">
        <v>12</v>
      </c>
      <c r="D77" s="25">
        <v>8</v>
      </c>
      <c r="E77" s="46">
        <v>12</v>
      </c>
      <c r="F77" s="46">
        <v>11</v>
      </c>
      <c r="G77" s="25">
        <v>0</v>
      </c>
      <c r="H77" s="25">
        <v>10</v>
      </c>
      <c r="I77" s="25">
        <v>0</v>
      </c>
      <c r="J77" s="25">
        <v>2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7">
        <v>0</v>
      </c>
    </row>
    <row r="78" spans="1:17" s="268" customFormat="1" ht="35.25" customHeight="1">
      <c r="A78" s="271">
        <v>7</v>
      </c>
      <c r="B78" s="271" t="s">
        <v>100</v>
      </c>
      <c r="C78" s="20">
        <v>2</v>
      </c>
      <c r="D78" s="20">
        <v>2</v>
      </c>
      <c r="E78" s="20">
        <v>10</v>
      </c>
      <c r="F78" s="20">
        <v>13</v>
      </c>
      <c r="G78" s="20">
        <v>0</v>
      </c>
      <c r="H78" s="20">
        <v>0</v>
      </c>
      <c r="I78" s="18">
        <v>2</v>
      </c>
      <c r="J78" s="18">
        <v>0</v>
      </c>
      <c r="K78" s="18">
        <v>14</v>
      </c>
      <c r="L78" s="18">
        <v>161</v>
      </c>
      <c r="M78" s="18">
        <v>216</v>
      </c>
      <c r="N78" s="18">
        <v>0</v>
      </c>
      <c r="O78" s="18">
        <v>0</v>
      </c>
      <c r="P78" s="20">
        <v>0</v>
      </c>
      <c r="Q78" s="280"/>
    </row>
    <row r="79" spans="1:17" s="268" customFormat="1" ht="35.25" customHeight="1">
      <c r="A79" s="269">
        <v>1</v>
      </c>
      <c r="B79" s="269" t="s">
        <v>101</v>
      </c>
      <c r="C79" s="20">
        <v>1</v>
      </c>
      <c r="D79" s="20">
        <v>0</v>
      </c>
      <c r="E79" s="20">
        <v>6</v>
      </c>
      <c r="F79" s="20">
        <v>9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</row>
    <row r="80" spans="1:17" s="272" customFormat="1" ht="35.25" customHeight="1">
      <c r="A80" s="271">
        <v>8</v>
      </c>
      <c r="B80" s="271" t="s">
        <v>102</v>
      </c>
      <c r="C80" s="273">
        <v>158</v>
      </c>
      <c r="D80" s="20">
        <v>119</v>
      </c>
      <c r="E80" s="273">
        <v>128</v>
      </c>
      <c r="F80" s="273">
        <v>60</v>
      </c>
      <c r="G80" s="273">
        <v>10</v>
      </c>
      <c r="H80" s="273">
        <v>141</v>
      </c>
      <c r="I80" s="279">
        <v>870</v>
      </c>
      <c r="J80" s="279">
        <v>695</v>
      </c>
      <c r="K80" s="278">
        <v>554</v>
      </c>
      <c r="L80" s="278">
        <v>1164</v>
      </c>
      <c r="M80" s="278">
        <v>1587</v>
      </c>
      <c r="N80" s="277">
        <v>44</v>
      </c>
      <c r="O80" s="20">
        <v>0</v>
      </c>
      <c r="P80" s="276">
        <v>4</v>
      </c>
    </row>
    <row r="81" spans="1:16" s="272" customFormat="1" ht="35.25" customHeight="1">
      <c r="A81" s="270">
        <v>1</v>
      </c>
      <c r="B81" s="269" t="s">
        <v>103</v>
      </c>
      <c r="C81" s="20">
        <v>51</v>
      </c>
      <c r="D81" s="20">
        <v>59</v>
      </c>
      <c r="E81" s="20">
        <v>2</v>
      </c>
      <c r="F81" s="20">
        <v>19</v>
      </c>
      <c r="G81" s="20">
        <v>8</v>
      </c>
      <c r="H81" s="20">
        <v>167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</row>
    <row r="82" spans="1:16" s="272" customFormat="1" ht="35.25" customHeight="1">
      <c r="A82" s="270">
        <v>2</v>
      </c>
      <c r="B82" s="269" t="s">
        <v>104</v>
      </c>
      <c r="C82" s="273">
        <v>84</v>
      </c>
      <c r="D82" s="273">
        <v>29</v>
      </c>
      <c r="E82" s="273">
        <v>8</v>
      </c>
      <c r="F82" s="273">
        <v>12</v>
      </c>
      <c r="G82" s="20">
        <v>0</v>
      </c>
      <c r="H82" s="273">
        <v>49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</row>
    <row r="83" spans="1:16" s="272" customFormat="1" ht="35.25" customHeight="1">
      <c r="A83" s="270">
        <v>3</v>
      </c>
      <c r="B83" s="269" t="s">
        <v>105</v>
      </c>
      <c r="C83" s="20">
        <v>46</v>
      </c>
      <c r="D83" s="20">
        <v>10</v>
      </c>
      <c r="E83" s="20">
        <v>5</v>
      </c>
      <c r="F83" s="20">
        <v>55</v>
      </c>
      <c r="G83" s="20">
        <v>0</v>
      </c>
      <c r="H83" s="20">
        <v>36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</row>
    <row r="84" spans="1:16" s="272" customFormat="1" ht="35.25" customHeight="1">
      <c r="A84" s="270">
        <v>4</v>
      </c>
      <c r="B84" s="269" t="s">
        <v>106</v>
      </c>
      <c r="C84" s="274">
        <v>71</v>
      </c>
      <c r="D84" s="274">
        <v>24</v>
      </c>
      <c r="E84" s="274">
        <v>5</v>
      </c>
      <c r="F84" s="274">
        <v>10</v>
      </c>
      <c r="G84" s="274">
        <v>1</v>
      </c>
      <c r="H84" s="274">
        <v>22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</row>
    <row r="85" spans="1:16" s="272" customFormat="1" ht="35.25" customHeight="1">
      <c r="A85" s="270">
        <v>5</v>
      </c>
      <c r="B85" s="269" t="s">
        <v>107</v>
      </c>
      <c r="C85" s="20">
        <v>25</v>
      </c>
      <c r="D85" s="20">
        <v>22</v>
      </c>
      <c r="E85" s="20">
        <v>0</v>
      </c>
      <c r="F85" s="20">
        <v>17</v>
      </c>
      <c r="G85" s="20">
        <v>3</v>
      </c>
      <c r="H85" s="20">
        <v>45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</row>
    <row r="86" spans="1:16" s="272" customFormat="1" ht="35.25" customHeight="1">
      <c r="A86" s="270">
        <v>6</v>
      </c>
      <c r="B86" s="269" t="s">
        <v>108</v>
      </c>
      <c r="C86" s="20">
        <v>12</v>
      </c>
      <c r="D86" s="20">
        <v>7</v>
      </c>
      <c r="E86" s="20">
        <v>3</v>
      </c>
      <c r="F86" s="20">
        <v>23</v>
      </c>
      <c r="G86" s="20" t="s">
        <v>135</v>
      </c>
      <c r="H86" s="20">
        <v>8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</row>
    <row r="87" spans="1:16" s="272" customFormat="1" ht="35.25" customHeight="1">
      <c r="A87" s="270">
        <v>7</v>
      </c>
      <c r="B87" s="269" t="s">
        <v>109</v>
      </c>
      <c r="C87" s="274">
        <v>15</v>
      </c>
      <c r="D87" s="274">
        <v>5</v>
      </c>
      <c r="E87" s="274">
        <v>5</v>
      </c>
      <c r="F87" s="274">
        <v>9</v>
      </c>
      <c r="G87" s="274" t="s">
        <v>522</v>
      </c>
      <c r="H87" s="274">
        <v>59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</row>
    <row r="88" spans="1:16" s="272" customFormat="1" ht="35.25" customHeight="1">
      <c r="A88" s="270">
        <v>8</v>
      </c>
      <c r="B88" s="269" t="s">
        <v>56</v>
      </c>
      <c r="C88" s="20">
        <v>56</v>
      </c>
      <c r="D88" s="20">
        <v>11</v>
      </c>
      <c r="E88" s="20"/>
      <c r="F88" s="20"/>
      <c r="G88" s="20">
        <v>3</v>
      </c>
      <c r="H88" s="20">
        <v>8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</row>
    <row r="89" spans="1:16" s="272" customFormat="1" ht="35.25" customHeight="1">
      <c r="A89" s="270">
        <v>9</v>
      </c>
      <c r="B89" s="269" t="s">
        <v>110</v>
      </c>
      <c r="C89" s="20">
        <v>61</v>
      </c>
      <c r="D89" s="20">
        <v>14</v>
      </c>
      <c r="E89" s="20">
        <v>3</v>
      </c>
      <c r="F89" s="20">
        <v>0</v>
      </c>
      <c r="G89" s="20">
        <v>0</v>
      </c>
      <c r="H89" s="20">
        <v>10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</row>
    <row r="90" spans="1:16" s="272" customFormat="1" ht="35.25" customHeight="1">
      <c r="A90" s="270">
        <v>10</v>
      </c>
      <c r="B90" s="269" t="s">
        <v>111</v>
      </c>
      <c r="C90" s="20">
        <v>49</v>
      </c>
      <c r="D90" s="20">
        <v>12</v>
      </c>
      <c r="E90" s="20"/>
      <c r="F90" s="20">
        <v>1</v>
      </c>
      <c r="G90" s="20">
        <v>1</v>
      </c>
      <c r="H90" s="20">
        <v>35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</row>
    <row r="91" spans="1:16" s="272" customFormat="1" ht="35.25" customHeight="1">
      <c r="A91" s="270">
        <v>11</v>
      </c>
      <c r="B91" s="269" t="s">
        <v>112</v>
      </c>
      <c r="C91" s="275">
        <v>36</v>
      </c>
      <c r="D91" s="20">
        <v>24</v>
      </c>
      <c r="E91" s="20">
        <v>13</v>
      </c>
      <c r="F91" s="20">
        <v>1</v>
      </c>
      <c r="G91" s="20">
        <v>0</v>
      </c>
      <c r="H91" s="20">
        <v>40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</row>
    <row r="92" spans="1:16" s="272" customFormat="1" ht="35.25" customHeight="1">
      <c r="A92" s="270">
        <v>12</v>
      </c>
      <c r="B92" s="269" t="s">
        <v>113</v>
      </c>
      <c r="C92" s="274">
        <v>46</v>
      </c>
      <c r="D92" s="274">
        <v>4</v>
      </c>
      <c r="E92" s="274">
        <v>2</v>
      </c>
      <c r="F92" s="274">
        <v>6</v>
      </c>
      <c r="G92" s="274">
        <v>6</v>
      </c>
      <c r="H92" s="274">
        <v>37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</row>
    <row r="93" spans="1:16" s="272" customFormat="1" ht="35.25" customHeight="1">
      <c r="A93" s="270">
        <v>13</v>
      </c>
      <c r="B93" s="269" t="s">
        <v>114</v>
      </c>
      <c r="C93" s="20">
        <v>72</v>
      </c>
      <c r="D93" s="20">
        <v>14</v>
      </c>
      <c r="E93" s="20">
        <v>16</v>
      </c>
      <c r="F93" s="20">
        <v>5</v>
      </c>
      <c r="G93" s="20">
        <v>8</v>
      </c>
      <c r="H93" s="20">
        <v>13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</row>
    <row r="94" spans="1:16" s="272" customFormat="1" ht="35.25" customHeight="1">
      <c r="A94" s="270">
        <v>14</v>
      </c>
      <c r="B94" s="269" t="s">
        <v>115</v>
      </c>
      <c r="C94" s="20">
        <v>5</v>
      </c>
      <c r="D94" s="20">
        <v>5</v>
      </c>
      <c r="E94" s="20">
        <v>2</v>
      </c>
      <c r="F94" s="20">
        <v>14</v>
      </c>
      <c r="G94" s="20">
        <v>0</v>
      </c>
      <c r="H94" s="20">
        <v>14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</row>
    <row r="95" spans="1:16" s="272" customFormat="1" ht="35.25" customHeight="1">
      <c r="A95" s="270">
        <v>15</v>
      </c>
      <c r="B95" s="269" t="s">
        <v>116</v>
      </c>
      <c r="C95" s="274">
        <v>25</v>
      </c>
      <c r="D95" s="274">
        <v>15</v>
      </c>
      <c r="E95" s="274">
        <v>0</v>
      </c>
      <c r="F95" s="274">
        <v>0</v>
      </c>
      <c r="G95" s="274">
        <v>0</v>
      </c>
      <c r="H95" s="274">
        <v>18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</row>
    <row r="96" spans="1:16" s="272" customFormat="1" ht="35.25" customHeight="1">
      <c r="A96" s="270">
        <v>16</v>
      </c>
      <c r="B96" s="269" t="s">
        <v>117</v>
      </c>
      <c r="C96" s="20">
        <v>7</v>
      </c>
      <c r="D96" s="20">
        <v>1</v>
      </c>
      <c r="E96" s="20">
        <v>3</v>
      </c>
      <c r="F96" s="20">
        <v>2</v>
      </c>
      <c r="G96" s="20">
        <v>0</v>
      </c>
      <c r="H96" s="20">
        <v>7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</row>
    <row r="97" spans="1:16" s="272" customFormat="1" ht="35.25" customHeight="1">
      <c r="A97" s="270">
        <v>17</v>
      </c>
      <c r="B97" s="269" t="s">
        <v>118</v>
      </c>
      <c r="C97" s="20">
        <v>29</v>
      </c>
      <c r="D97" s="20">
        <v>5</v>
      </c>
      <c r="E97" s="20">
        <v>0</v>
      </c>
      <c r="F97" s="20">
        <v>1</v>
      </c>
      <c r="G97" s="20">
        <v>2</v>
      </c>
      <c r="H97" s="20">
        <v>13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</row>
    <row r="98" spans="1:16" s="272" customFormat="1" ht="35.25" customHeight="1">
      <c r="A98" s="270">
        <v>18</v>
      </c>
      <c r="B98" s="269" t="s">
        <v>17</v>
      </c>
      <c r="C98" s="20">
        <v>6</v>
      </c>
      <c r="D98" s="20">
        <v>2</v>
      </c>
      <c r="E98" s="20">
        <v>1</v>
      </c>
      <c r="F98" s="20">
        <v>0</v>
      </c>
      <c r="G98" s="20">
        <v>0</v>
      </c>
      <c r="H98" s="20">
        <v>19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</row>
    <row r="99" spans="1:16" s="272" customFormat="1" ht="35.25" customHeight="1">
      <c r="A99" s="270">
        <v>19</v>
      </c>
      <c r="B99" s="269" t="s">
        <v>16</v>
      </c>
      <c r="C99" s="273">
        <v>9</v>
      </c>
      <c r="D99" s="273">
        <v>5</v>
      </c>
      <c r="E99" s="273">
        <v>6</v>
      </c>
      <c r="F99" s="273">
        <v>3</v>
      </c>
      <c r="G99" s="20" t="s">
        <v>135</v>
      </c>
      <c r="H99" s="273">
        <v>7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</row>
    <row r="100" spans="1:16" s="272" customFormat="1" ht="35.25" customHeight="1">
      <c r="A100" s="270">
        <v>20</v>
      </c>
      <c r="B100" s="269" t="s">
        <v>119</v>
      </c>
      <c r="C100" s="20">
        <v>4</v>
      </c>
      <c r="D100" s="20">
        <v>3</v>
      </c>
      <c r="E100" s="20">
        <v>0</v>
      </c>
      <c r="F100" s="20">
        <v>24</v>
      </c>
      <c r="G100" s="20">
        <v>4</v>
      </c>
      <c r="H100" s="20">
        <v>34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</row>
    <row r="101" spans="1:16" s="268" customFormat="1" ht="48.75" customHeight="1">
      <c r="A101" s="271">
        <v>9</v>
      </c>
      <c r="B101" s="271" t="s">
        <v>120</v>
      </c>
      <c r="C101" s="20">
        <v>13</v>
      </c>
      <c r="D101" s="20">
        <v>5</v>
      </c>
      <c r="E101" s="20">
        <v>50</v>
      </c>
      <c r="F101" s="20">
        <v>20</v>
      </c>
      <c r="G101" s="20">
        <v>0</v>
      </c>
      <c r="H101" s="20">
        <v>29</v>
      </c>
      <c r="I101" s="20">
        <v>11</v>
      </c>
      <c r="J101" s="18">
        <v>40</v>
      </c>
      <c r="K101" s="18">
        <v>446</v>
      </c>
      <c r="L101" s="18">
        <v>1006</v>
      </c>
      <c r="M101" s="18">
        <v>547</v>
      </c>
      <c r="N101" s="18">
        <v>370</v>
      </c>
      <c r="O101" s="18">
        <v>0</v>
      </c>
      <c r="P101" s="20">
        <v>0</v>
      </c>
    </row>
    <row r="102" spans="1:16" s="268" customFormat="1" ht="35.25" customHeight="1">
      <c r="A102" s="270">
        <v>1</v>
      </c>
      <c r="B102" s="269" t="s">
        <v>121</v>
      </c>
      <c r="C102" s="20">
        <v>18</v>
      </c>
      <c r="D102" s="20">
        <v>10</v>
      </c>
      <c r="E102" s="20">
        <v>0</v>
      </c>
      <c r="F102" s="20">
        <v>18</v>
      </c>
      <c r="G102" s="20">
        <v>0</v>
      </c>
      <c r="H102" s="20">
        <v>32</v>
      </c>
      <c r="I102" s="18">
        <v>3</v>
      </c>
      <c r="J102" s="18">
        <v>0</v>
      </c>
      <c r="K102" s="18">
        <v>0</v>
      </c>
      <c r="L102" s="18">
        <v>0</v>
      </c>
      <c r="M102" s="18">
        <v>0</v>
      </c>
      <c r="N102" s="20">
        <v>18</v>
      </c>
      <c r="O102" s="18">
        <v>0</v>
      </c>
      <c r="P102" s="18">
        <v>0</v>
      </c>
    </row>
    <row r="103" spans="1:16" s="268" customFormat="1" ht="35.25" customHeight="1">
      <c r="A103" s="270">
        <v>2</v>
      </c>
      <c r="B103" s="269" t="s">
        <v>122</v>
      </c>
      <c r="C103" s="20">
        <v>6</v>
      </c>
      <c r="D103" s="20">
        <v>5</v>
      </c>
      <c r="E103" s="20">
        <v>70</v>
      </c>
      <c r="F103" s="20">
        <v>10</v>
      </c>
      <c r="G103" s="20">
        <v>2</v>
      </c>
      <c r="H103" s="20">
        <v>34</v>
      </c>
      <c r="I103" s="20">
        <v>2</v>
      </c>
      <c r="J103" s="18">
        <v>0</v>
      </c>
      <c r="K103" s="18">
        <v>0</v>
      </c>
      <c r="L103" s="18">
        <v>0</v>
      </c>
      <c r="M103" s="18">
        <v>0</v>
      </c>
      <c r="N103" s="20">
        <v>11</v>
      </c>
      <c r="O103" s="18">
        <v>0</v>
      </c>
      <c r="P103" s="18">
        <v>0</v>
      </c>
    </row>
    <row r="104" spans="1:16" s="268" customFormat="1" ht="35.25" customHeight="1">
      <c r="A104" s="270">
        <v>3</v>
      </c>
      <c r="B104" s="269" t="s">
        <v>123</v>
      </c>
      <c r="C104" s="20">
        <v>2</v>
      </c>
      <c r="D104" s="20">
        <v>5</v>
      </c>
      <c r="E104" s="20">
        <v>0</v>
      </c>
      <c r="F104" s="20">
        <v>0</v>
      </c>
      <c r="G104" s="20">
        <v>0</v>
      </c>
      <c r="H104" s="20">
        <v>44</v>
      </c>
      <c r="I104" s="20">
        <v>23</v>
      </c>
      <c r="J104" s="20">
        <v>0</v>
      </c>
      <c r="K104" s="20">
        <v>0</v>
      </c>
      <c r="L104" s="20">
        <v>0</v>
      </c>
      <c r="M104" s="20">
        <v>0</v>
      </c>
      <c r="N104" s="20">
        <v>22</v>
      </c>
      <c r="O104" s="20">
        <v>0</v>
      </c>
      <c r="P104" s="20">
        <v>0</v>
      </c>
    </row>
    <row r="105" spans="1:16" s="268" customFormat="1" ht="35.25" customHeight="1">
      <c r="A105" s="270">
        <v>4</v>
      </c>
      <c r="B105" s="269" t="s">
        <v>124</v>
      </c>
      <c r="C105" s="20">
        <v>8</v>
      </c>
      <c r="D105" s="20">
        <v>14</v>
      </c>
      <c r="E105" s="20">
        <v>23</v>
      </c>
      <c r="F105" s="20">
        <v>0</v>
      </c>
      <c r="G105" s="20">
        <v>0</v>
      </c>
      <c r="H105" s="20">
        <v>80</v>
      </c>
      <c r="I105" s="20">
        <v>39</v>
      </c>
      <c r="J105" s="18">
        <v>0</v>
      </c>
      <c r="K105" s="18">
        <v>0</v>
      </c>
      <c r="L105" s="18">
        <v>0</v>
      </c>
      <c r="M105" s="18">
        <v>0</v>
      </c>
      <c r="N105" s="20">
        <v>22</v>
      </c>
      <c r="O105" s="18">
        <v>0</v>
      </c>
      <c r="P105" s="18">
        <v>0</v>
      </c>
    </row>
    <row r="106" spans="1:16" s="268" customFormat="1" ht="35.25" customHeight="1">
      <c r="A106" s="270">
        <v>5</v>
      </c>
      <c r="B106" s="269" t="s">
        <v>125</v>
      </c>
      <c r="C106" s="20">
        <v>6</v>
      </c>
      <c r="D106" s="20">
        <v>3</v>
      </c>
      <c r="E106" s="20">
        <v>0</v>
      </c>
      <c r="F106" s="20">
        <v>8</v>
      </c>
      <c r="G106" s="20">
        <v>0</v>
      </c>
      <c r="H106" s="20">
        <v>68</v>
      </c>
      <c r="I106" s="20">
        <v>24</v>
      </c>
      <c r="J106" s="18">
        <v>0</v>
      </c>
      <c r="K106" s="18">
        <v>0</v>
      </c>
      <c r="L106" s="18">
        <v>0</v>
      </c>
      <c r="M106" s="18">
        <v>0</v>
      </c>
      <c r="N106" s="20">
        <v>27</v>
      </c>
      <c r="O106" s="18">
        <v>0</v>
      </c>
      <c r="P106" s="18">
        <v>0</v>
      </c>
    </row>
    <row r="107" spans="1:16" s="268" customFormat="1" ht="35.25" customHeight="1">
      <c r="A107" s="270">
        <v>6</v>
      </c>
      <c r="B107" s="269" t="s">
        <v>126</v>
      </c>
      <c r="C107" s="20">
        <v>6</v>
      </c>
      <c r="D107" s="20">
        <v>8</v>
      </c>
      <c r="E107" s="20">
        <v>0</v>
      </c>
      <c r="F107" s="20">
        <v>0</v>
      </c>
      <c r="G107" s="20">
        <v>0</v>
      </c>
      <c r="H107" s="20">
        <v>37</v>
      </c>
      <c r="I107" s="20">
        <v>11</v>
      </c>
      <c r="J107" s="18">
        <v>0</v>
      </c>
      <c r="K107" s="18">
        <v>0</v>
      </c>
      <c r="L107" s="18">
        <v>0</v>
      </c>
      <c r="M107" s="18">
        <v>0</v>
      </c>
      <c r="N107" s="20">
        <v>23</v>
      </c>
      <c r="O107" s="18">
        <v>0</v>
      </c>
      <c r="P107" s="18">
        <v>0</v>
      </c>
    </row>
    <row r="108" spans="1:16" s="268" customFormat="1" ht="35.25" customHeight="1">
      <c r="A108" s="270">
        <v>7</v>
      </c>
      <c r="B108" s="269" t="s">
        <v>127</v>
      </c>
      <c r="C108" s="20">
        <v>34</v>
      </c>
      <c r="D108" s="20">
        <v>0</v>
      </c>
      <c r="E108" s="20">
        <v>0</v>
      </c>
      <c r="F108" s="20">
        <v>0</v>
      </c>
      <c r="G108" s="20">
        <v>0</v>
      </c>
      <c r="H108" s="20">
        <v>39</v>
      </c>
      <c r="I108" s="20">
        <v>6</v>
      </c>
      <c r="J108" s="18">
        <v>0</v>
      </c>
      <c r="K108" s="18">
        <v>0</v>
      </c>
      <c r="L108" s="18">
        <v>0</v>
      </c>
      <c r="M108" s="18">
        <v>0</v>
      </c>
      <c r="N108" s="20">
        <v>14</v>
      </c>
      <c r="O108" s="18">
        <v>0</v>
      </c>
      <c r="P108" s="18">
        <v>0</v>
      </c>
    </row>
    <row r="109" spans="1:16" s="268" customFormat="1" ht="35.25" customHeight="1">
      <c r="A109" s="270">
        <v>8</v>
      </c>
      <c r="B109" s="269" t="s">
        <v>128</v>
      </c>
      <c r="C109" s="20">
        <v>17</v>
      </c>
      <c r="D109" s="20">
        <v>7</v>
      </c>
      <c r="E109" s="20">
        <v>21</v>
      </c>
      <c r="F109" s="20">
        <v>9</v>
      </c>
      <c r="G109" s="20">
        <v>0</v>
      </c>
      <c r="H109" s="20">
        <v>6</v>
      </c>
      <c r="I109" s="20">
        <v>4</v>
      </c>
      <c r="J109" s="18">
        <v>0</v>
      </c>
      <c r="K109" s="18">
        <v>0</v>
      </c>
      <c r="L109" s="18">
        <v>0</v>
      </c>
      <c r="M109" s="18">
        <v>0</v>
      </c>
      <c r="N109" s="20">
        <v>12</v>
      </c>
      <c r="O109" s="18">
        <v>0</v>
      </c>
      <c r="P109" s="18">
        <v>0</v>
      </c>
    </row>
    <row r="110" spans="1:16" s="268" customFormat="1" ht="35.25" customHeight="1">
      <c r="A110" s="270">
        <v>9</v>
      </c>
      <c r="B110" s="269" t="s">
        <v>129</v>
      </c>
      <c r="C110" s="20">
        <v>90</v>
      </c>
      <c r="D110" s="20">
        <v>40</v>
      </c>
      <c r="E110" s="20">
        <v>115</v>
      </c>
      <c r="F110" s="20">
        <v>128</v>
      </c>
      <c r="G110" s="20">
        <v>5</v>
      </c>
      <c r="H110" s="20">
        <v>50</v>
      </c>
      <c r="I110" s="20">
        <v>44</v>
      </c>
      <c r="J110" s="20">
        <v>0</v>
      </c>
      <c r="K110" s="20">
        <v>0</v>
      </c>
      <c r="L110" s="20">
        <v>0</v>
      </c>
      <c r="M110" s="20">
        <v>0</v>
      </c>
      <c r="N110" s="20">
        <v>48</v>
      </c>
      <c r="O110" s="20">
        <v>0</v>
      </c>
      <c r="P110" s="20">
        <v>0</v>
      </c>
    </row>
    <row r="111" spans="1:16" s="268" customFormat="1" ht="35.25" customHeight="1">
      <c r="A111" s="270">
        <v>10</v>
      </c>
      <c r="B111" s="269" t="s">
        <v>130</v>
      </c>
      <c r="C111" s="20">
        <v>2</v>
      </c>
      <c r="D111" s="20">
        <v>2</v>
      </c>
      <c r="E111" s="20">
        <v>0</v>
      </c>
      <c r="F111" s="20">
        <v>4</v>
      </c>
      <c r="G111" s="20">
        <v>0</v>
      </c>
      <c r="H111" s="20">
        <v>1</v>
      </c>
      <c r="I111" s="20">
        <v>1</v>
      </c>
      <c r="J111" s="18">
        <v>0</v>
      </c>
      <c r="K111" s="18">
        <v>0</v>
      </c>
      <c r="L111" s="18">
        <v>0</v>
      </c>
      <c r="M111" s="18">
        <v>0</v>
      </c>
      <c r="N111" s="20">
        <v>9</v>
      </c>
      <c r="O111" s="18">
        <v>0</v>
      </c>
      <c r="P111" s="18">
        <v>0</v>
      </c>
    </row>
    <row r="112" spans="1:16" s="268" customFormat="1" ht="35.25" customHeight="1">
      <c r="A112" s="270">
        <v>11</v>
      </c>
      <c r="B112" s="269" t="s">
        <v>131</v>
      </c>
      <c r="C112" s="20">
        <v>17</v>
      </c>
      <c r="D112" s="20">
        <v>10</v>
      </c>
      <c r="E112" s="20">
        <v>8</v>
      </c>
      <c r="F112" s="20">
        <v>52</v>
      </c>
      <c r="G112" s="20">
        <v>0</v>
      </c>
      <c r="H112" s="20">
        <v>120</v>
      </c>
      <c r="I112" s="20">
        <v>81</v>
      </c>
      <c r="J112" s="18">
        <v>0</v>
      </c>
      <c r="K112" s="18">
        <v>0</v>
      </c>
      <c r="L112" s="18">
        <v>0</v>
      </c>
      <c r="M112" s="18">
        <v>0</v>
      </c>
      <c r="N112" s="20">
        <v>30</v>
      </c>
      <c r="O112" s="18">
        <v>0</v>
      </c>
      <c r="P112" s="18">
        <v>0</v>
      </c>
    </row>
    <row r="113" spans="1:16" s="268" customFormat="1" ht="35.25" customHeight="1">
      <c r="A113" s="270">
        <v>12</v>
      </c>
      <c r="B113" s="269" t="s">
        <v>132</v>
      </c>
      <c r="C113" s="20">
        <v>8</v>
      </c>
      <c r="D113" s="20">
        <v>11</v>
      </c>
      <c r="E113" s="20"/>
      <c r="F113" s="20">
        <v>14</v>
      </c>
      <c r="G113" s="20">
        <v>0</v>
      </c>
      <c r="H113" s="20">
        <v>9</v>
      </c>
      <c r="I113" s="20">
        <v>4</v>
      </c>
      <c r="J113" s="18">
        <v>0</v>
      </c>
      <c r="K113" s="18">
        <v>0</v>
      </c>
      <c r="L113" s="18">
        <v>0</v>
      </c>
      <c r="M113" s="18">
        <v>0</v>
      </c>
      <c r="N113" s="20">
        <v>15</v>
      </c>
      <c r="O113" s="18">
        <v>0</v>
      </c>
      <c r="P113" s="18">
        <v>0</v>
      </c>
    </row>
    <row r="114" spans="1:16" s="268" customFormat="1" ht="35.25" customHeight="1">
      <c r="A114" s="270">
        <v>13</v>
      </c>
      <c r="B114" s="269" t="s">
        <v>133</v>
      </c>
      <c r="C114" s="20">
        <v>24</v>
      </c>
      <c r="D114" s="20">
        <v>23</v>
      </c>
      <c r="E114" s="20">
        <v>0</v>
      </c>
      <c r="F114" s="20">
        <v>3</v>
      </c>
      <c r="G114" s="20">
        <v>0</v>
      </c>
      <c r="H114" s="20">
        <v>25</v>
      </c>
      <c r="I114" s="20">
        <v>15</v>
      </c>
      <c r="J114" s="18">
        <v>0</v>
      </c>
      <c r="K114" s="18">
        <v>0</v>
      </c>
      <c r="L114" s="18">
        <v>0</v>
      </c>
      <c r="M114" s="18">
        <v>0</v>
      </c>
      <c r="N114" s="20">
        <v>26</v>
      </c>
      <c r="O114" s="18">
        <v>0</v>
      </c>
      <c r="P114" s="18">
        <v>0</v>
      </c>
    </row>
    <row r="115" spans="1:16" s="268" customFormat="1" ht="35.25" customHeight="1">
      <c r="A115" s="270">
        <v>14</v>
      </c>
      <c r="B115" s="269" t="s">
        <v>57</v>
      </c>
      <c r="C115" s="20">
        <v>12</v>
      </c>
      <c r="D115" s="20">
        <v>0</v>
      </c>
      <c r="E115" s="20">
        <v>4</v>
      </c>
      <c r="F115" s="20">
        <v>0</v>
      </c>
      <c r="G115" s="20">
        <v>0</v>
      </c>
      <c r="H115" s="20">
        <v>22</v>
      </c>
      <c r="I115" s="20">
        <v>4</v>
      </c>
      <c r="J115" s="18">
        <v>0</v>
      </c>
      <c r="K115" s="18">
        <v>0</v>
      </c>
      <c r="L115" s="18">
        <v>0</v>
      </c>
      <c r="M115" s="18">
        <v>0</v>
      </c>
      <c r="N115" s="20">
        <v>8</v>
      </c>
      <c r="O115" s="18">
        <v>0</v>
      </c>
      <c r="P115" s="18">
        <v>0</v>
      </c>
    </row>
    <row r="116" spans="1:16" s="268" customFormat="1" ht="39.75" customHeight="1">
      <c r="A116" s="271">
        <v>10</v>
      </c>
      <c r="B116" s="271" t="s">
        <v>144</v>
      </c>
      <c r="C116" s="18">
        <v>256</v>
      </c>
      <c r="D116" s="18">
        <v>187</v>
      </c>
      <c r="E116" s="18">
        <v>0</v>
      </c>
      <c r="F116" s="18">
        <v>0</v>
      </c>
      <c r="G116" s="18">
        <v>0</v>
      </c>
      <c r="H116" s="18">
        <v>293</v>
      </c>
      <c r="I116" s="18">
        <v>2955</v>
      </c>
      <c r="J116" s="18">
        <v>272</v>
      </c>
      <c r="K116" s="18">
        <v>755</v>
      </c>
      <c r="L116" s="18">
        <v>4185</v>
      </c>
      <c r="M116" s="18">
        <v>4629</v>
      </c>
      <c r="N116" s="18">
        <v>0</v>
      </c>
      <c r="O116" s="18">
        <v>0</v>
      </c>
      <c r="P116" s="18">
        <v>1</v>
      </c>
    </row>
    <row r="117" spans="1:16" s="268" customFormat="1" ht="35.25" customHeight="1">
      <c r="A117" s="270">
        <v>1</v>
      </c>
      <c r="B117" s="269" t="s">
        <v>145</v>
      </c>
      <c r="C117" s="20">
        <v>33</v>
      </c>
      <c r="D117" s="20">
        <v>12</v>
      </c>
      <c r="E117" s="20">
        <v>1</v>
      </c>
      <c r="F117" s="20">
        <v>40</v>
      </c>
      <c r="G117" s="18">
        <v>2</v>
      </c>
      <c r="H117" s="20">
        <v>25</v>
      </c>
      <c r="I117" s="18">
        <v>105</v>
      </c>
      <c r="J117" s="18">
        <v>36</v>
      </c>
      <c r="K117" s="18">
        <v>0</v>
      </c>
      <c r="L117" s="18">
        <v>0</v>
      </c>
      <c r="M117" s="18">
        <v>0</v>
      </c>
      <c r="N117" s="18">
        <v>55</v>
      </c>
      <c r="O117" s="18">
        <v>0</v>
      </c>
      <c r="P117" s="18">
        <v>0</v>
      </c>
    </row>
    <row r="118" spans="1:16" s="268" customFormat="1" ht="35.25" customHeight="1">
      <c r="A118" s="270">
        <v>2</v>
      </c>
      <c r="B118" s="269" t="s">
        <v>146</v>
      </c>
      <c r="C118" s="20">
        <v>23</v>
      </c>
      <c r="D118" s="20">
        <v>7</v>
      </c>
      <c r="E118" s="20">
        <v>115</v>
      </c>
      <c r="F118" s="20">
        <v>50</v>
      </c>
      <c r="G118" s="20">
        <v>5</v>
      </c>
      <c r="H118" s="20">
        <v>13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18">
        <v>79</v>
      </c>
      <c r="O118" s="20">
        <v>0</v>
      </c>
      <c r="P118" s="18">
        <v>0</v>
      </c>
    </row>
    <row r="119" spans="1:16" s="268" customFormat="1" ht="35.25" customHeight="1">
      <c r="A119" s="270">
        <v>3</v>
      </c>
      <c r="B119" s="269" t="s">
        <v>134</v>
      </c>
      <c r="C119" s="20">
        <v>8</v>
      </c>
      <c r="D119" s="20">
        <v>1</v>
      </c>
      <c r="E119" s="20">
        <v>8</v>
      </c>
      <c r="F119" s="20">
        <v>12</v>
      </c>
      <c r="G119" s="20">
        <v>0</v>
      </c>
      <c r="H119" s="20">
        <v>111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18">
        <v>66</v>
      </c>
      <c r="O119" s="20">
        <v>0</v>
      </c>
      <c r="P119" s="18">
        <v>0</v>
      </c>
    </row>
    <row r="120" spans="1:16" ht="15.75" customHeight="1">
      <c r="A120" s="497" t="s">
        <v>67</v>
      </c>
      <c r="B120" s="497"/>
      <c r="C120" s="267">
        <f t="shared" ref="C120:P120" si="0">SUM(C5:C119)</f>
        <v>2999</v>
      </c>
      <c r="D120" s="267">
        <f t="shared" si="0"/>
        <v>1242</v>
      </c>
      <c r="E120" s="267">
        <f t="shared" si="0"/>
        <v>3482</v>
      </c>
      <c r="F120" s="267">
        <f t="shared" si="0"/>
        <v>7228</v>
      </c>
      <c r="G120" s="267">
        <f t="shared" si="0"/>
        <v>480</v>
      </c>
      <c r="H120" s="267">
        <f t="shared" si="0"/>
        <v>4385</v>
      </c>
      <c r="I120" s="267">
        <f t="shared" si="0"/>
        <v>6148</v>
      </c>
      <c r="J120" s="267">
        <f t="shared" si="0"/>
        <v>1891</v>
      </c>
      <c r="K120" s="267">
        <f t="shared" si="0"/>
        <v>3424</v>
      </c>
      <c r="L120" s="267">
        <f t="shared" si="0"/>
        <v>10138</v>
      </c>
      <c r="M120" s="267">
        <f t="shared" si="0"/>
        <v>10132</v>
      </c>
      <c r="N120" s="267">
        <f t="shared" si="0"/>
        <v>1653</v>
      </c>
      <c r="O120" s="267">
        <f t="shared" si="0"/>
        <v>8</v>
      </c>
      <c r="P120" s="267">
        <f t="shared" si="0"/>
        <v>21</v>
      </c>
    </row>
  </sheetData>
  <mergeCells count="3">
    <mergeCell ref="A1:P1"/>
    <mergeCell ref="A2:P2"/>
    <mergeCell ref="A120:B120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9381-8445-4092-A41E-587E0E955958}">
  <sheetPr>
    <pageSetUpPr fitToPage="1"/>
  </sheetPr>
  <dimension ref="A1:T139"/>
  <sheetViews>
    <sheetView topLeftCell="A125" zoomScaleNormal="100" workbookViewId="0">
      <selection activeCell="C139" sqref="C139:P139"/>
    </sheetView>
  </sheetViews>
  <sheetFormatPr defaultRowHeight="13.5"/>
  <cols>
    <col min="1" max="1" width="4.42578125" style="1" customWidth="1"/>
    <col min="2" max="2" width="16" style="1" customWidth="1"/>
    <col min="3" max="7" width="8.7109375" style="1" customWidth="1"/>
    <col min="8" max="8" width="7.8554687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64.5" customHeight="1">
      <c r="A1" s="482" t="s">
        <v>433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</row>
    <row r="2" spans="1:16" ht="28.5" customHeight="1">
      <c r="A2" s="502" t="s">
        <v>432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</row>
    <row r="3" spans="1:16" ht="164.25" customHeight="1">
      <c r="A3" s="204" t="s">
        <v>0</v>
      </c>
      <c r="B3" s="204" t="s">
        <v>1</v>
      </c>
      <c r="C3" s="203" t="s">
        <v>3</v>
      </c>
      <c r="D3" s="203" t="s">
        <v>4</v>
      </c>
      <c r="E3" s="203" t="s">
        <v>8</v>
      </c>
      <c r="F3" s="203" t="s">
        <v>6</v>
      </c>
      <c r="G3" s="203" t="s">
        <v>9</v>
      </c>
      <c r="H3" s="203" t="s">
        <v>5</v>
      </c>
      <c r="I3" s="203" t="s">
        <v>10</v>
      </c>
      <c r="J3" s="203" t="s">
        <v>11</v>
      </c>
      <c r="K3" s="203" t="s">
        <v>69</v>
      </c>
      <c r="L3" s="203" t="s">
        <v>13</v>
      </c>
      <c r="M3" s="203" t="s">
        <v>14</v>
      </c>
      <c r="N3" s="203" t="s">
        <v>7</v>
      </c>
      <c r="O3" s="203" t="s">
        <v>15</v>
      </c>
      <c r="P3" s="202" t="s">
        <v>2</v>
      </c>
    </row>
    <row r="4" spans="1:16" ht="21" customHeight="1">
      <c r="A4" s="50">
        <v>1</v>
      </c>
      <c r="B4" s="50">
        <v>2</v>
      </c>
      <c r="C4" s="50">
        <v>3</v>
      </c>
      <c r="D4" s="50">
        <v>4</v>
      </c>
      <c r="E4" s="50">
        <v>5</v>
      </c>
      <c r="F4" s="50">
        <v>6</v>
      </c>
      <c r="G4" s="50">
        <v>7</v>
      </c>
      <c r="H4" s="50">
        <v>8</v>
      </c>
      <c r="I4" s="50">
        <v>9</v>
      </c>
      <c r="J4" s="50">
        <v>10</v>
      </c>
      <c r="K4" s="50">
        <v>11</v>
      </c>
      <c r="L4" s="50">
        <v>12</v>
      </c>
      <c r="M4" s="50">
        <v>13</v>
      </c>
      <c r="N4" s="50">
        <v>14</v>
      </c>
      <c r="O4" s="50">
        <v>15</v>
      </c>
      <c r="P4" s="186">
        <v>16</v>
      </c>
    </row>
    <row r="5" spans="1:16" ht="21" customHeight="1">
      <c r="A5" s="504" t="s">
        <v>431</v>
      </c>
      <c r="B5" s="504"/>
      <c r="C5" s="50">
        <v>241</v>
      </c>
      <c r="D5" s="50">
        <v>133</v>
      </c>
      <c r="E5" s="50">
        <v>1426</v>
      </c>
      <c r="F5" s="35">
        <v>7806</v>
      </c>
      <c r="G5" s="35">
        <v>303</v>
      </c>
      <c r="H5" s="50">
        <v>367</v>
      </c>
      <c r="I5" s="50">
        <v>320</v>
      </c>
      <c r="J5" s="50">
        <v>320</v>
      </c>
      <c r="K5" s="35">
        <v>38</v>
      </c>
      <c r="L5" s="35">
        <v>588</v>
      </c>
      <c r="M5" s="35">
        <v>233</v>
      </c>
      <c r="N5" s="35">
        <v>75</v>
      </c>
      <c r="O5" s="173">
        <v>0</v>
      </c>
      <c r="P5" s="201">
        <v>4</v>
      </c>
    </row>
    <row r="6" spans="1:16" ht="21" customHeight="1">
      <c r="A6" s="48">
        <v>1</v>
      </c>
      <c r="B6" s="199" t="s">
        <v>430</v>
      </c>
      <c r="C6" s="17">
        <v>62</v>
      </c>
      <c r="D6" s="17">
        <v>34</v>
      </c>
      <c r="E6" s="35">
        <v>432</v>
      </c>
      <c r="F6" s="17">
        <v>2124</v>
      </c>
      <c r="G6" s="17">
        <v>72</v>
      </c>
      <c r="H6" s="17">
        <v>88</v>
      </c>
      <c r="I6" s="35">
        <v>157</v>
      </c>
      <c r="J6" s="35">
        <v>157</v>
      </c>
      <c r="K6" s="35">
        <v>38</v>
      </c>
      <c r="L6" s="35">
        <v>588</v>
      </c>
      <c r="M6" s="35">
        <v>233</v>
      </c>
      <c r="N6" s="17">
        <v>0</v>
      </c>
      <c r="O6" s="200">
        <v>0</v>
      </c>
      <c r="P6" s="198">
        <v>4</v>
      </c>
    </row>
    <row r="7" spans="1:16" ht="21" customHeight="1">
      <c r="A7" s="48">
        <v>2</v>
      </c>
      <c r="B7" s="199" t="s">
        <v>429</v>
      </c>
      <c r="C7" s="17">
        <v>10</v>
      </c>
      <c r="D7" s="17">
        <v>6</v>
      </c>
      <c r="E7" s="35">
        <v>25</v>
      </c>
      <c r="F7" s="17">
        <v>217</v>
      </c>
      <c r="G7" s="17">
        <v>7</v>
      </c>
      <c r="H7" s="17">
        <v>11</v>
      </c>
      <c r="I7" s="17">
        <f>T193</f>
        <v>0</v>
      </c>
      <c r="J7" s="17">
        <f>U193</f>
        <v>0</v>
      </c>
      <c r="K7" s="35">
        <v>0</v>
      </c>
      <c r="L7" s="35">
        <v>0</v>
      </c>
      <c r="M7" s="35">
        <v>0</v>
      </c>
      <c r="N7" s="17">
        <v>10</v>
      </c>
      <c r="O7" s="200">
        <v>0</v>
      </c>
      <c r="P7" s="198">
        <v>0</v>
      </c>
    </row>
    <row r="8" spans="1:16" ht="21" customHeight="1">
      <c r="A8" s="48">
        <v>3</v>
      </c>
      <c r="B8" s="199" t="s">
        <v>428</v>
      </c>
      <c r="C8" s="17">
        <v>1</v>
      </c>
      <c r="D8" s="17">
        <v>0</v>
      </c>
      <c r="E8" s="35">
        <v>34</v>
      </c>
      <c r="F8" s="17">
        <v>7</v>
      </c>
      <c r="G8" s="17">
        <v>4</v>
      </c>
      <c r="H8" s="17">
        <v>3</v>
      </c>
      <c r="I8" s="17">
        <v>12</v>
      </c>
      <c r="J8" s="17">
        <v>12</v>
      </c>
      <c r="K8" s="35">
        <v>0</v>
      </c>
      <c r="L8" s="35">
        <v>0</v>
      </c>
      <c r="M8" s="35">
        <v>0</v>
      </c>
      <c r="N8" s="17">
        <v>2</v>
      </c>
      <c r="O8" s="173">
        <v>0</v>
      </c>
      <c r="P8" s="198">
        <v>0</v>
      </c>
    </row>
    <row r="9" spans="1:16" ht="21" customHeight="1">
      <c r="A9" s="48">
        <v>4</v>
      </c>
      <c r="B9" s="199" t="s">
        <v>427</v>
      </c>
      <c r="C9" s="17">
        <v>1</v>
      </c>
      <c r="D9" s="17">
        <v>9</v>
      </c>
      <c r="E9" s="35">
        <v>16</v>
      </c>
      <c r="F9" s="17">
        <v>54</v>
      </c>
      <c r="G9" s="17">
        <v>3</v>
      </c>
      <c r="H9" s="17">
        <v>12</v>
      </c>
      <c r="I9" s="17">
        <v>6</v>
      </c>
      <c r="J9" s="17">
        <v>6</v>
      </c>
      <c r="K9" s="35">
        <v>0</v>
      </c>
      <c r="L9" s="35">
        <v>0</v>
      </c>
      <c r="M9" s="35">
        <v>0</v>
      </c>
      <c r="N9" s="17">
        <v>1</v>
      </c>
      <c r="O9" s="200">
        <v>0</v>
      </c>
      <c r="P9" s="198">
        <v>0</v>
      </c>
    </row>
    <row r="10" spans="1:16" ht="21" customHeight="1">
      <c r="A10" s="48">
        <v>5</v>
      </c>
      <c r="B10" s="199" t="s">
        <v>426</v>
      </c>
      <c r="C10" s="17">
        <v>6</v>
      </c>
      <c r="D10" s="17">
        <v>2</v>
      </c>
      <c r="E10" s="35">
        <v>40</v>
      </c>
      <c r="F10" s="17">
        <v>153</v>
      </c>
      <c r="G10" s="17">
        <v>16</v>
      </c>
      <c r="H10" s="17">
        <v>43</v>
      </c>
      <c r="I10" s="17">
        <v>11</v>
      </c>
      <c r="J10" s="17">
        <v>11</v>
      </c>
      <c r="K10" s="35">
        <v>0</v>
      </c>
      <c r="L10" s="35">
        <v>0</v>
      </c>
      <c r="M10" s="35">
        <v>0</v>
      </c>
      <c r="N10" s="17">
        <v>8</v>
      </c>
      <c r="O10" s="200">
        <v>0</v>
      </c>
      <c r="P10" s="198">
        <v>0</v>
      </c>
    </row>
    <row r="11" spans="1:16" ht="21" customHeight="1">
      <c r="A11" s="48">
        <v>6</v>
      </c>
      <c r="B11" s="199" t="s">
        <v>425</v>
      </c>
      <c r="C11" s="17">
        <v>0</v>
      </c>
      <c r="D11" s="17">
        <v>0</v>
      </c>
      <c r="E11" s="35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35">
        <v>0</v>
      </c>
      <c r="L11" s="35">
        <v>0</v>
      </c>
      <c r="M11" s="35">
        <v>0</v>
      </c>
      <c r="N11" s="17">
        <v>0</v>
      </c>
      <c r="O11" s="173">
        <v>0</v>
      </c>
      <c r="P11" s="198">
        <v>0</v>
      </c>
    </row>
    <row r="12" spans="1:16" ht="21" customHeight="1">
      <c r="A12" s="48">
        <v>7</v>
      </c>
      <c r="B12" s="199" t="s">
        <v>424</v>
      </c>
      <c r="C12" s="17">
        <v>9</v>
      </c>
      <c r="D12" s="17">
        <v>4</v>
      </c>
      <c r="E12" s="35">
        <v>57</v>
      </c>
      <c r="F12" s="17">
        <v>418</v>
      </c>
      <c r="G12" s="17">
        <v>18</v>
      </c>
      <c r="H12" s="17">
        <v>31</v>
      </c>
      <c r="I12" s="17">
        <v>5</v>
      </c>
      <c r="J12" s="17">
        <v>5</v>
      </c>
      <c r="K12" s="35">
        <v>0</v>
      </c>
      <c r="L12" s="35">
        <v>0</v>
      </c>
      <c r="M12" s="35">
        <v>0</v>
      </c>
      <c r="N12" s="17">
        <v>8</v>
      </c>
      <c r="O12" s="200">
        <v>0</v>
      </c>
      <c r="P12" s="198">
        <v>0</v>
      </c>
    </row>
    <row r="13" spans="1:16" ht="21" customHeight="1">
      <c r="A13" s="48">
        <v>8</v>
      </c>
      <c r="B13" s="199" t="s">
        <v>423</v>
      </c>
      <c r="C13" s="17">
        <v>11</v>
      </c>
      <c r="D13" s="17">
        <v>6</v>
      </c>
      <c r="E13" s="35">
        <v>31</v>
      </c>
      <c r="F13" s="17">
        <v>323</v>
      </c>
      <c r="G13" s="17">
        <v>7</v>
      </c>
      <c r="H13" s="17">
        <v>20</v>
      </c>
      <c r="I13" s="17">
        <v>9</v>
      </c>
      <c r="J13" s="17">
        <v>9</v>
      </c>
      <c r="K13" s="35">
        <v>0</v>
      </c>
      <c r="L13" s="35">
        <v>0</v>
      </c>
      <c r="M13" s="35">
        <v>0</v>
      </c>
      <c r="N13" s="17">
        <v>6</v>
      </c>
      <c r="O13" s="200">
        <v>0</v>
      </c>
      <c r="P13" s="198">
        <v>0</v>
      </c>
    </row>
    <row r="14" spans="1:16" ht="21" customHeight="1">
      <c r="A14" s="48">
        <v>9</v>
      </c>
      <c r="B14" s="199" t="s">
        <v>422</v>
      </c>
      <c r="C14" s="17">
        <v>7</v>
      </c>
      <c r="D14" s="17">
        <v>2</v>
      </c>
      <c r="E14" s="35">
        <v>35</v>
      </c>
      <c r="F14" s="17">
        <v>74</v>
      </c>
      <c r="G14" s="17">
        <v>5</v>
      </c>
      <c r="H14" s="17">
        <v>12</v>
      </c>
      <c r="I14" s="17">
        <v>2</v>
      </c>
      <c r="J14" s="17">
        <v>2</v>
      </c>
      <c r="K14" s="35">
        <v>0</v>
      </c>
      <c r="L14" s="35">
        <v>0</v>
      </c>
      <c r="M14" s="35">
        <v>0</v>
      </c>
      <c r="N14" s="17">
        <v>1</v>
      </c>
      <c r="O14" s="173">
        <v>0</v>
      </c>
      <c r="P14" s="198">
        <v>0</v>
      </c>
    </row>
    <row r="15" spans="1:16" ht="21" customHeight="1">
      <c r="A15" s="48">
        <v>10</v>
      </c>
      <c r="B15" s="199" t="s">
        <v>421</v>
      </c>
      <c r="C15" s="17">
        <v>6</v>
      </c>
      <c r="D15" s="17">
        <v>3</v>
      </c>
      <c r="E15" s="35">
        <v>59</v>
      </c>
      <c r="F15" s="17">
        <v>267</v>
      </c>
      <c r="G15" s="17">
        <v>9</v>
      </c>
      <c r="H15" s="17">
        <v>16</v>
      </c>
      <c r="I15" s="17">
        <v>5</v>
      </c>
      <c r="J15" s="17">
        <v>5</v>
      </c>
      <c r="K15" s="35">
        <v>0</v>
      </c>
      <c r="L15" s="35">
        <v>0</v>
      </c>
      <c r="M15" s="35">
        <v>0</v>
      </c>
      <c r="N15" s="17">
        <v>0</v>
      </c>
      <c r="O15" s="200">
        <v>0</v>
      </c>
      <c r="P15" s="198">
        <v>0</v>
      </c>
    </row>
    <row r="16" spans="1:16" ht="21" customHeight="1">
      <c r="A16" s="48">
        <v>11</v>
      </c>
      <c r="B16" s="199" t="s">
        <v>296</v>
      </c>
      <c r="C16" s="17">
        <v>0</v>
      </c>
      <c r="D16" s="17">
        <v>0</v>
      </c>
      <c r="E16" s="35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35">
        <v>0</v>
      </c>
      <c r="L16" s="35">
        <v>0</v>
      </c>
      <c r="M16" s="35">
        <v>0</v>
      </c>
      <c r="N16" s="17">
        <v>0</v>
      </c>
      <c r="O16" s="200">
        <v>0</v>
      </c>
      <c r="P16" s="198">
        <v>0</v>
      </c>
    </row>
    <row r="17" spans="1:16" ht="21" customHeight="1">
      <c r="A17" s="48">
        <v>12</v>
      </c>
      <c r="B17" s="199" t="s">
        <v>420</v>
      </c>
      <c r="C17" s="17">
        <v>7</v>
      </c>
      <c r="D17" s="17">
        <v>3</v>
      </c>
      <c r="E17" s="35">
        <v>51</v>
      </c>
      <c r="F17" s="17">
        <v>802</v>
      </c>
      <c r="G17" s="17">
        <v>8</v>
      </c>
      <c r="H17" s="17">
        <v>22</v>
      </c>
      <c r="I17" s="17">
        <v>5</v>
      </c>
      <c r="J17" s="17">
        <v>5</v>
      </c>
      <c r="K17" s="35">
        <v>0</v>
      </c>
      <c r="L17" s="35">
        <v>0</v>
      </c>
      <c r="M17" s="35">
        <v>0</v>
      </c>
      <c r="N17" s="17">
        <v>6</v>
      </c>
      <c r="O17" s="173">
        <v>0</v>
      </c>
      <c r="P17" s="198">
        <v>0</v>
      </c>
    </row>
    <row r="18" spans="1:16" ht="21" customHeight="1">
      <c r="A18" s="48">
        <v>13</v>
      </c>
      <c r="B18" s="199" t="s">
        <v>56</v>
      </c>
      <c r="C18" s="17">
        <v>10</v>
      </c>
      <c r="D18" s="17">
        <v>1</v>
      </c>
      <c r="E18" s="35">
        <v>31</v>
      </c>
      <c r="F18" s="17">
        <v>382</v>
      </c>
      <c r="G18" s="17">
        <v>5</v>
      </c>
      <c r="H18" s="17">
        <v>11</v>
      </c>
      <c r="I18" s="17">
        <v>5</v>
      </c>
      <c r="J18" s="17">
        <v>5</v>
      </c>
      <c r="K18" s="35">
        <v>0</v>
      </c>
      <c r="L18" s="35">
        <v>0</v>
      </c>
      <c r="M18" s="35">
        <v>0</v>
      </c>
      <c r="N18" s="17">
        <v>2</v>
      </c>
      <c r="O18" s="200">
        <v>0</v>
      </c>
      <c r="P18" s="198">
        <v>0</v>
      </c>
    </row>
    <row r="19" spans="1:16" ht="21" customHeight="1">
      <c r="A19" s="48">
        <v>14</v>
      </c>
      <c r="B19" s="199" t="s">
        <v>419</v>
      </c>
      <c r="C19" s="17">
        <v>2</v>
      </c>
      <c r="D19" s="17">
        <v>4</v>
      </c>
      <c r="E19" s="35">
        <v>79</v>
      </c>
      <c r="F19" s="17">
        <v>889</v>
      </c>
      <c r="G19" s="17">
        <v>12</v>
      </c>
      <c r="H19" s="17">
        <v>15</v>
      </c>
      <c r="I19" s="17">
        <v>14</v>
      </c>
      <c r="J19" s="17">
        <v>14</v>
      </c>
      <c r="K19" s="35">
        <v>0</v>
      </c>
      <c r="L19" s="35">
        <v>0</v>
      </c>
      <c r="M19" s="35">
        <v>0</v>
      </c>
      <c r="N19" s="17">
        <v>2</v>
      </c>
      <c r="O19" s="200">
        <v>0</v>
      </c>
      <c r="P19" s="198">
        <v>0</v>
      </c>
    </row>
    <row r="20" spans="1:16" ht="21" customHeight="1">
      <c r="A20" s="48">
        <v>15</v>
      </c>
      <c r="B20" s="199" t="s">
        <v>418</v>
      </c>
      <c r="C20" s="17">
        <v>79</v>
      </c>
      <c r="D20" s="17">
        <v>34</v>
      </c>
      <c r="E20" s="35">
        <v>263</v>
      </c>
      <c r="F20" s="17">
        <v>518</v>
      </c>
      <c r="G20" s="17">
        <v>58</v>
      </c>
      <c r="H20" s="17">
        <v>12</v>
      </c>
      <c r="I20" s="17">
        <v>47</v>
      </c>
      <c r="J20" s="17">
        <v>47</v>
      </c>
      <c r="K20" s="35">
        <v>0</v>
      </c>
      <c r="L20" s="35">
        <v>0</v>
      </c>
      <c r="M20" s="35">
        <v>0</v>
      </c>
      <c r="N20" s="17">
        <v>5</v>
      </c>
      <c r="O20" s="173">
        <v>0</v>
      </c>
      <c r="P20" s="198">
        <v>0</v>
      </c>
    </row>
    <row r="21" spans="1:16" ht="21" customHeight="1">
      <c r="A21" s="48">
        <v>16</v>
      </c>
      <c r="B21" s="199" t="s">
        <v>417</v>
      </c>
      <c r="C21" s="17">
        <v>12</v>
      </c>
      <c r="D21" s="17">
        <v>9</v>
      </c>
      <c r="E21" s="35">
        <v>28</v>
      </c>
      <c r="F21" s="17">
        <v>447</v>
      </c>
      <c r="G21" s="17">
        <v>5</v>
      </c>
      <c r="H21" s="17">
        <v>17</v>
      </c>
      <c r="I21" s="17">
        <v>2</v>
      </c>
      <c r="J21" s="17">
        <v>2</v>
      </c>
      <c r="K21" s="35">
        <v>0</v>
      </c>
      <c r="L21" s="35">
        <v>0</v>
      </c>
      <c r="M21" s="35">
        <v>0</v>
      </c>
      <c r="N21" s="17">
        <v>4</v>
      </c>
      <c r="O21" s="200">
        <v>0</v>
      </c>
      <c r="P21" s="198">
        <v>0</v>
      </c>
    </row>
    <row r="22" spans="1:16" ht="21" customHeight="1">
      <c r="A22" s="48">
        <v>17</v>
      </c>
      <c r="B22" s="199" t="s">
        <v>416</v>
      </c>
      <c r="C22" s="17">
        <v>8</v>
      </c>
      <c r="D22" s="17">
        <v>4</v>
      </c>
      <c r="E22" s="35">
        <v>88</v>
      </c>
      <c r="F22" s="17">
        <v>147</v>
      </c>
      <c r="G22" s="17">
        <v>40</v>
      </c>
      <c r="H22" s="17">
        <v>9</v>
      </c>
      <c r="I22" s="17">
        <v>15</v>
      </c>
      <c r="J22" s="17">
        <v>15</v>
      </c>
      <c r="K22" s="35">
        <v>0</v>
      </c>
      <c r="L22" s="35">
        <v>0</v>
      </c>
      <c r="M22" s="35">
        <v>0</v>
      </c>
      <c r="N22" s="17">
        <v>9</v>
      </c>
      <c r="O22" s="200">
        <v>0</v>
      </c>
      <c r="P22" s="198">
        <v>0</v>
      </c>
    </row>
    <row r="23" spans="1:16" ht="21" customHeight="1">
      <c r="A23" s="48">
        <v>18</v>
      </c>
      <c r="B23" s="199" t="s">
        <v>415</v>
      </c>
      <c r="C23" s="17">
        <v>6</v>
      </c>
      <c r="D23" s="17">
        <v>1</v>
      </c>
      <c r="E23" s="35">
        <v>89</v>
      </c>
      <c r="F23" s="17">
        <v>753</v>
      </c>
      <c r="G23" s="17">
        <v>14</v>
      </c>
      <c r="H23" s="17">
        <v>31</v>
      </c>
      <c r="I23" s="17">
        <v>21</v>
      </c>
      <c r="J23" s="17">
        <v>21</v>
      </c>
      <c r="K23" s="35">
        <v>0</v>
      </c>
      <c r="L23" s="35">
        <v>0</v>
      </c>
      <c r="M23" s="35">
        <v>0</v>
      </c>
      <c r="N23" s="17">
        <v>8</v>
      </c>
      <c r="O23" s="173">
        <v>0</v>
      </c>
      <c r="P23" s="198">
        <v>0</v>
      </c>
    </row>
    <row r="24" spans="1:16" ht="21" customHeight="1" thickBot="1">
      <c r="A24" s="153">
        <v>19</v>
      </c>
      <c r="B24" s="197" t="s">
        <v>57</v>
      </c>
      <c r="C24" s="24">
        <v>4</v>
      </c>
      <c r="D24" s="24">
        <v>11</v>
      </c>
      <c r="E24" s="196">
        <v>68</v>
      </c>
      <c r="F24" s="24">
        <v>231</v>
      </c>
      <c r="G24" s="24">
        <v>20</v>
      </c>
      <c r="H24" s="24">
        <v>14</v>
      </c>
      <c r="I24" s="24">
        <v>4</v>
      </c>
      <c r="J24" s="24">
        <v>4</v>
      </c>
      <c r="K24" s="196">
        <v>0</v>
      </c>
      <c r="L24" s="196">
        <v>0</v>
      </c>
      <c r="M24" s="196">
        <v>0</v>
      </c>
      <c r="N24" s="24">
        <v>3</v>
      </c>
      <c r="O24" s="195">
        <v>0</v>
      </c>
      <c r="P24" s="194">
        <v>0</v>
      </c>
    </row>
    <row r="25" spans="1:16" ht="21" customHeight="1">
      <c r="A25" s="503" t="s">
        <v>414</v>
      </c>
      <c r="B25" s="503"/>
      <c r="C25" s="49">
        <f t="shared" ref="C25:H25" si="0">C26+C27+C28+C29+C30+C31+C32+C33+C34+C35+C36+C37+C38+C39+C40+C41+C42+C43+C44+C45+C46+C47+C48+C49+C50+C51+C52+C53+C54+C55+C56+C57+C58+C59+C60</f>
        <v>839</v>
      </c>
      <c r="D25" s="49">
        <f t="shared" si="0"/>
        <v>519</v>
      </c>
      <c r="E25" s="49">
        <f t="shared" si="0"/>
        <v>1858</v>
      </c>
      <c r="F25" s="49">
        <f t="shared" si="0"/>
        <v>1538</v>
      </c>
      <c r="G25" s="49">
        <f t="shared" si="0"/>
        <v>261</v>
      </c>
      <c r="H25" s="49">
        <f t="shared" si="0"/>
        <v>794</v>
      </c>
      <c r="I25" s="16">
        <v>349</v>
      </c>
      <c r="J25" s="16">
        <v>349</v>
      </c>
      <c r="K25" s="49">
        <f>K26+K27+K28+K29+K30+K31+K32+K33+K34+K35+K36+K37+K38+K39+K40+K41+K42+K43+K44+K45+K46+K47+K48+K49+K50+K51+K52+K53+K54+K55+K56+K57+K58+K59+K60</f>
        <v>288</v>
      </c>
      <c r="L25" s="49">
        <f>L26+L27+L28+L29+L30+L31+L32+L33+L34+L35+L36+L37+L38+L39+L40+L41+L42+L43+L44+L45+L46+L47+L48+L49+L50+L51+L52+L53+L54+L55+L56+L57+L58+L59+L60</f>
        <v>1879</v>
      </c>
      <c r="M25" s="49">
        <f>M26+M27+M28+M29+M30+M31+M32+M33+M34+M35+M36+M37+M38+M39+M40+M41+M42+M43+M44+M45+M46+M47+M48+M49+M50+M51+M52+M53+M54+M55+M56+M57+M58+M59+M60</f>
        <v>1114</v>
      </c>
      <c r="N25" s="49">
        <f>N26+N27+N28+N29+N30+N31+N32+N33+N34+N35+N36+N37+N38+N39+N40+N41+N42+N43+N44+N45+N46+N47+N48+N49+N50+N51+N52+N53+N54+N55+N56+N57+N58+N59+N60</f>
        <v>928</v>
      </c>
      <c r="O25" s="49">
        <f>O26+O27+O28+O29+O30+O31+O32+O33+O34+O35+O36+O37+O38+O39+O40+O41+O42+O43+O44+O45+O46+O47+O48+O49+O50+O51+O52+O53+O54+O55+O56+O57+O58+O59+O60</f>
        <v>5</v>
      </c>
      <c r="P25" s="186">
        <v>3</v>
      </c>
    </row>
    <row r="26" spans="1:16" ht="21" customHeight="1">
      <c r="A26" s="48">
        <v>1</v>
      </c>
      <c r="B26" s="193" t="s">
        <v>414</v>
      </c>
      <c r="C26" s="17">
        <v>84</v>
      </c>
      <c r="D26" s="17">
        <v>220</v>
      </c>
      <c r="E26" s="50">
        <v>227</v>
      </c>
      <c r="F26" s="50">
        <v>148</v>
      </c>
      <c r="G26" s="17">
        <v>110</v>
      </c>
      <c r="H26" s="17">
        <v>301</v>
      </c>
      <c r="I26" s="174">
        <v>131</v>
      </c>
      <c r="J26" s="174">
        <v>131</v>
      </c>
      <c r="K26" s="48">
        <v>288</v>
      </c>
      <c r="L26" s="48">
        <v>1879</v>
      </c>
      <c r="M26" s="48">
        <v>1114</v>
      </c>
      <c r="N26" s="48">
        <v>0</v>
      </c>
      <c r="O26" s="50">
        <v>5</v>
      </c>
      <c r="P26" s="186">
        <v>3</v>
      </c>
    </row>
    <row r="27" spans="1:16" ht="21" customHeight="1">
      <c r="A27" s="48">
        <v>2</v>
      </c>
      <c r="B27" s="193" t="s">
        <v>413</v>
      </c>
      <c r="C27" s="50">
        <v>87</v>
      </c>
      <c r="D27" s="50">
        <v>89</v>
      </c>
      <c r="E27" s="50">
        <v>119</v>
      </c>
      <c r="F27" s="50">
        <v>63</v>
      </c>
      <c r="G27" s="50">
        <v>53</v>
      </c>
      <c r="H27" s="50">
        <v>63</v>
      </c>
      <c r="I27" s="174">
        <v>2</v>
      </c>
      <c r="J27" s="174">
        <v>2</v>
      </c>
      <c r="K27" s="184">
        <v>0</v>
      </c>
      <c r="L27" s="49">
        <v>0</v>
      </c>
      <c r="M27" s="49">
        <v>0</v>
      </c>
      <c r="N27" s="184">
        <v>29</v>
      </c>
      <c r="O27" s="50">
        <v>0</v>
      </c>
      <c r="P27" s="186">
        <v>0</v>
      </c>
    </row>
    <row r="28" spans="1:16" ht="21" customHeight="1">
      <c r="A28" s="48">
        <v>3</v>
      </c>
      <c r="B28" s="193" t="s">
        <v>412</v>
      </c>
      <c r="C28" s="17">
        <v>49</v>
      </c>
      <c r="D28" s="17">
        <v>11</v>
      </c>
      <c r="E28" s="50">
        <v>57</v>
      </c>
      <c r="F28" s="50">
        <v>26</v>
      </c>
      <c r="G28" s="17">
        <v>2</v>
      </c>
      <c r="H28" s="17">
        <v>13</v>
      </c>
      <c r="I28" s="173">
        <v>5</v>
      </c>
      <c r="J28" s="173">
        <v>5</v>
      </c>
      <c r="K28" s="187">
        <v>0</v>
      </c>
      <c r="L28" s="50">
        <v>0</v>
      </c>
      <c r="M28" s="50">
        <v>0</v>
      </c>
      <c r="N28" s="187">
        <v>29</v>
      </c>
      <c r="O28" s="50">
        <v>0</v>
      </c>
      <c r="P28" s="186">
        <v>0</v>
      </c>
    </row>
    <row r="29" spans="1:16" ht="21" customHeight="1">
      <c r="A29" s="48">
        <v>4</v>
      </c>
      <c r="B29" s="193" t="s">
        <v>411</v>
      </c>
      <c r="C29" s="17">
        <v>25</v>
      </c>
      <c r="D29" s="17">
        <v>16</v>
      </c>
      <c r="E29" s="50">
        <v>47</v>
      </c>
      <c r="F29" s="50">
        <v>34</v>
      </c>
      <c r="G29" s="17">
        <v>0</v>
      </c>
      <c r="H29" s="17">
        <v>30</v>
      </c>
      <c r="I29" s="174">
        <v>12</v>
      </c>
      <c r="J29" s="174">
        <v>12</v>
      </c>
      <c r="K29" s="184">
        <v>0</v>
      </c>
      <c r="L29" s="50">
        <v>0</v>
      </c>
      <c r="M29" s="50">
        <v>0</v>
      </c>
      <c r="N29" s="184">
        <v>29</v>
      </c>
      <c r="O29" s="50">
        <v>0</v>
      </c>
      <c r="P29" s="186">
        <v>0</v>
      </c>
    </row>
    <row r="30" spans="1:16" ht="21" customHeight="1">
      <c r="A30" s="48">
        <v>5</v>
      </c>
      <c r="B30" s="193" t="s">
        <v>410</v>
      </c>
      <c r="C30" s="50">
        <v>6</v>
      </c>
      <c r="D30" s="50">
        <v>1</v>
      </c>
      <c r="E30" s="50">
        <v>2</v>
      </c>
      <c r="F30" s="50">
        <v>0</v>
      </c>
      <c r="G30" s="50">
        <v>0</v>
      </c>
      <c r="H30" s="50">
        <v>7</v>
      </c>
      <c r="I30" s="174">
        <v>1</v>
      </c>
      <c r="J30" s="174">
        <v>1</v>
      </c>
      <c r="K30" s="187">
        <v>0</v>
      </c>
      <c r="L30" s="50">
        <v>0</v>
      </c>
      <c r="M30" s="49">
        <v>0</v>
      </c>
      <c r="N30" s="48">
        <v>29</v>
      </c>
      <c r="O30" s="50">
        <v>0</v>
      </c>
      <c r="P30" s="186">
        <v>0</v>
      </c>
    </row>
    <row r="31" spans="1:16" ht="21" customHeight="1">
      <c r="A31" s="48">
        <v>6</v>
      </c>
      <c r="B31" s="193" t="s">
        <v>409</v>
      </c>
      <c r="C31" s="50">
        <v>8</v>
      </c>
      <c r="D31" s="50">
        <v>11</v>
      </c>
      <c r="E31" s="50">
        <v>39</v>
      </c>
      <c r="F31" s="50">
        <v>24</v>
      </c>
      <c r="G31" s="50">
        <v>2</v>
      </c>
      <c r="H31" s="50">
        <v>18</v>
      </c>
      <c r="I31" s="174">
        <v>14</v>
      </c>
      <c r="J31" s="174">
        <v>14</v>
      </c>
      <c r="K31" s="184">
        <v>0</v>
      </c>
      <c r="L31" s="50">
        <v>0</v>
      </c>
      <c r="M31" s="50">
        <v>0</v>
      </c>
      <c r="N31" s="184">
        <v>29</v>
      </c>
      <c r="O31" s="50">
        <v>0</v>
      </c>
      <c r="P31" s="186">
        <v>0</v>
      </c>
    </row>
    <row r="32" spans="1:16" ht="21" customHeight="1">
      <c r="A32" s="48">
        <v>7</v>
      </c>
      <c r="B32" s="193" t="s">
        <v>408</v>
      </c>
      <c r="C32" s="50">
        <v>21</v>
      </c>
      <c r="D32" s="50">
        <v>6</v>
      </c>
      <c r="E32" s="50">
        <v>41</v>
      </c>
      <c r="F32" s="50">
        <v>97</v>
      </c>
      <c r="G32" s="50">
        <v>0</v>
      </c>
      <c r="H32" s="50">
        <v>7</v>
      </c>
      <c r="I32" s="174">
        <v>8</v>
      </c>
      <c r="J32" s="174">
        <v>8</v>
      </c>
      <c r="K32" s="187">
        <v>0</v>
      </c>
      <c r="L32" s="49">
        <v>0</v>
      </c>
      <c r="M32" s="50">
        <v>0</v>
      </c>
      <c r="N32" s="187">
        <v>29</v>
      </c>
      <c r="O32" s="50">
        <v>0</v>
      </c>
      <c r="P32" s="186">
        <v>0</v>
      </c>
    </row>
    <row r="33" spans="1:16" ht="21" customHeight="1">
      <c r="A33" s="48">
        <v>8</v>
      </c>
      <c r="B33" s="193" t="s">
        <v>407</v>
      </c>
      <c r="C33" s="50">
        <v>14</v>
      </c>
      <c r="D33" s="50">
        <v>1</v>
      </c>
      <c r="E33" s="50">
        <v>39</v>
      </c>
      <c r="F33" s="50">
        <v>8</v>
      </c>
      <c r="G33" s="50">
        <v>0</v>
      </c>
      <c r="H33" s="50">
        <v>5</v>
      </c>
      <c r="I33" s="174">
        <v>5</v>
      </c>
      <c r="J33" s="174">
        <v>5</v>
      </c>
      <c r="K33" s="184">
        <v>0</v>
      </c>
      <c r="L33" s="50">
        <v>0</v>
      </c>
      <c r="M33" s="49">
        <v>0</v>
      </c>
      <c r="N33" s="184">
        <v>29</v>
      </c>
      <c r="O33" s="50">
        <v>0</v>
      </c>
      <c r="P33" s="186">
        <v>0</v>
      </c>
    </row>
    <row r="34" spans="1:16" ht="21" customHeight="1">
      <c r="A34" s="161">
        <v>9</v>
      </c>
      <c r="B34" s="192" t="s">
        <v>406</v>
      </c>
      <c r="C34" s="17">
        <v>15</v>
      </c>
      <c r="D34" s="17">
        <v>3</v>
      </c>
      <c r="E34" s="50">
        <v>67</v>
      </c>
      <c r="F34" s="50">
        <v>80</v>
      </c>
      <c r="G34" s="17">
        <v>10</v>
      </c>
      <c r="H34" s="17">
        <v>62</v>
      </c>
      <c r="I34" s="174">
        <v>15</v>
      </c>
      <c r="J34" s="174">
        <v>15</v>
      </c>
      <c r="K34" s="187">
        <v>0</v>
      </c>
      <c r="L34" s="50">
        <v>0</v>
      </c>
      <c r="M34" s="50">
        <v>0</v>
      </c>
      <c r="N34" s="48">
        <v>29</v>
      </c>
      <c r="O34" s="50">
        <v>0</v>
      </c>
      <c r="P34" s="186">
        <v>0</v>
      </c>
    </row>
    <row r="35" spans="1:16" ht="21" customHeight="1">
      <c r="A35" s="48">
        <v>10</v>
      </c>
      <c r="B35" s="28" t="s">
        <v>405</v>
      </c>
      <c r="C35" s="17">
        <v>27</v>
      </c>
      <c r="D35" s="17">
        <v>2</v>
      </c>
      <c r="E35" s="50">
        <v>17</v>
      </c>
      <c r="F35" s="50">
        <v>44</v>
      </c>
      <c r="G35" s="17">
        <v>0</v>
      </c>
      <c r="H35" s="17">
        <v>3</v>
      </c>
      <c r="I35" s="174">
        <v>3</v>
      </c>
      <c r="J35" s="174">
        <v>3</v>
      </c>
      <c r="K35" s="184">
        <v>0</v>
      </c>
      <c r="L35" s="50">
        <v>0</v>
      </c>
      <c r="M35" s="50">
        <v>0</v>
      </c>
      <c r="N35" s="184">
        <v>29</v>
      </c>
      <c r="O35" s="50">
        <v>0</v>
      </c>
      <c r="P35" s="186">
        <v>0</v>
      </c>
    </row>
    <row r="36" spans="1:16" ht="21" customHeight="1">
      <c r="A36" s="48">
        <v>11</v>
      </c>
      <c r="B36" s="28" t="s">
        <v>404</v>
      </c>
      <c r="C36" s="50">
        <v>9</v>
      </c>
      <c r="D36" s="50">
        <v>7</v>
      </c>
      <c r="E36" s="50">
        <v>29</v>
      </c>
      <c r="F36" s="50">
        <v>6</v>
      </c>
      <c r="G36" s="50">
        <v>1</v>
      </c>
      <c r="H36" s="50">
        <v>5</v>
      </c>
      <c r="I36" s="174">
        <v>10</v>
      </c>
      <c r="J36" s="174">
        <v>10</v>
      </c>
      <c r="K36" s="187">
        <v>0</v>
      </c>
      <c r="L36" s="50">
        <v>0</v>
      </c>
      <c r="M36" s="49">
        <v>0</v>
      </c>
      <c r="N36" s="187">
        <v>29</v>
      </c>
      <c r="O36" s="50">
        <v>0</v>
      </c>
      <c r="P36" s="186">
        <v>0</v>
      </c>
    </row>
    <row r="37" spans="1:16" ht="21" customHeight="1">
      <c r="A37" s="48">
        <v>12</v>
      </c>
      <c r="B37" s="28" t="s">
        <v>403</v>
      </c>
      <c r="C37" s="17">
        <v>38</v>
      </c>
      <c r="D37" s="17">
        <v>7</v>
      </c>
      <c r="E37" s="50">
        <v>23</v>
      </c>
      <c r="F37" s="50">
        <v>17</v>
      </c>
      <c r="G37" s="17">
        <v>0</v>
      </c>
      <c r="H37" s="17">
        <v>13</v>
      </c>
      <c r="I37" s="174">
        <v>17</v>
      </c>
      <c r="J37" s="174">
        <v>17</v>
      </c>
      <c r="K37" s="184">
        <v>0</v>
      </c>
      <c r="L37" s="49">
        <v>0</v>
      </c>
      <c r="M37" s="50">
        <v>0</v>
      </c>
      <c r="N37" s="184">
        <v>29</v>
      </c>
      <c r="O37" s="50">
        <v>0</v>
      </c>
      <c r="P37" s="186">
        <v>0</v>
      </c>
    </row>
    <row r="38" spans="1:16" ht="21" customHeight="1">
      <c r="A38" s="48">
        <v>13</v>
      </c>
      <c r="B38" s="28" t="s">
        <v>402</v>
      </c>
      <c r="C38" s="50">
        <v>25</v>
      </c>
      <c r="D38" s="50">
        <v>2</v>
      </c>
      <c r="E38" s="50">
        <v>21</v>
      </c>
      <c r="F38" s="50">
        <v>101</v>
      </c>
      <c r="G38" s="50">
        <v>2</v>
      </c>
      <c r="H38" s="50">
        <v>14</v>
      </c>
      <c r="I38" s="174">
        <v>1</v>
      </c>
      <c r="J38" s="174">
        <v>1</v>
      </c>
      <c r="K38" s="187">
        <v>0</v>
      </c>
      <c r="L38" s="50">
        <v>0</v>
      </c>
      <c r="M38" s="50">
        <v>0</v>
      </c>
      <c r="N38" s="48">
        <v>29</v>
      </c>
      <c r="O38" s="50">
        <v>0</v>
      </c>
      <c r="P38" s="186">
        <v>0</v>
      </c>
    </row>
    <row r="39" spans="1:16" ht="21" customHeight="1">
      <c r="A39" s="48">
        <v>14</v>
      </c>
      <c r="B39" s="28" t="s">
        <v>401</v>
      </c>
      <c r="C39" s="17">
        <v>7</v>
      </c>
      <c r="D39" s="17">
        <v>2</v>
      </c>
      <c r="E39" s="50">
        <v>31</v>
      </c>
      <c r="F39" s="50">
        <v>23</v>
      </c>
      <c r="G39" s="17">
        <v>0</v>
      </c>
      <c r="H39" s="17">
        <v>6</v>
      </c>
      <c r="I39" s="174">
        <v>16</v>
      </c>
      <c r="J39" s="174">
        <v>16</v>
      </c>
      <c r="K39" s="184">
        <v>0</v>
      </c>
      <c r="L39" s="50">
        <v>0</v>
      </c>
      <c r="M39" s="49">
        <v>0</v>
      </c>
      <c r="N39" s="184">
        <v>29</v>
      </c>
      <c r="O39" s="50">
        <v>0</v>
      </c>
      <c r="P39" s="186">
        <v>0</v>
      </c>
    </row>
    <row r="40" spans="1:16" ht="21" customHeight="1">
      <c r="A40" s="48">
        <v>15</v>
      </c>
      <c r="B40" s="28" t="s">
        <v>400</v>
      </c>
      <c r="C40" s="50">
        <v>36</v>
      </c>
      <c r="D40" s="50">
        <v>4</v>
      </c>
      <c r="E40" s="50">
        <v>33</v>
      </c>
      <c r="F40" s="50">
        <v>3</v>
      </c>
      <c r="G40" s="50">
        <v>2</v>
      </c>
      <c r="H40" s="50">
        <v>8</v>
      </c>
      <c r="I40" s="174">
        <v>7</v>
      </c>
      <c r="J40" s="174">
        <v>7</v>
      </c>
      <c r="K40" s="187">
        <v>0</v>
      </c>
      <c r="L40" s="50">
        <v>0</v>
      </c>
      <c r="M40" s="50">
        <v>0</v>
      </c>
      <c r="N40" s="187">
        <v>29</v>
      </c>
      <c r="O40" s="50">
        <v>0</v>
      </c>
      <c r="P40" s="186">
        <v>0</v>
      </c>
    </row>
    <row r="41" spans="1:16" ht="21" customHeight="1">
      <c r="A41" s="48">
        <v>16</v>
      </c>
      <c r="B41" s="28" t="s">
        <v>399</v>
      </c>
      <c r="C41" s="17">
        <v>7</v>
      </c>
      <c r="D41" s="17">
        <v>8</v>
      </c>
      <c r="E41" s="50">
        <v>13</v>
      </c>
      <c r="F41" s="50">
        <v>15</v>
      </c>
      <c r="G41" s="17">
        <v>9</v>
      </c>
      <c r="H41" s="17">
        <v>10</v>
      </c>
      <c r="I41" s="174">
        <v>10</v>
      </c>
      <c r="J41" s="174">
        <v>10</v>
      </c>
      <c r="K41" s="184">
        <v>0</v>
      </c>
      <c r="L41" s="50">
        <v>0</v>
      </c>
      <c r="M41" s="50">
        <v>0</v>
      </c>
      <c r="N41" s="184">
        <v>29</v>
      </c>
      <c r="O41" s="50">
        <v>0</v>
      </c>
      <c r="P41" s="186">
        <v>0</v>
      </c>
    </row>
    <row r="42" spans="1:16" ht="21" customHeight="1">
      <c r="A42" s="48">
        <v>17</v>
      </c>
      <c r="B42" s="28" t="s">
        <v>398</v>
      </c>
      <c r="C42" s="17">
        <v>4</v>
      </c>
      <c r="D42" s="17">
        <v>2</v>
      </c>
      <c r="E42" s="50">
        <v>1</v>
      </c>
      <c r="F42" s="50">
        <v>2</v>
      </c>
      <c r="G42" s="17">
        <v>0</v>
      </c>
      <c r="H42" s="17">
        <v>2</v>
      </c>
      <c r="I42" s="174">
        <v>6</v>
      </c>
      <c r="J42" s="174">
        <v>6</v>
      </c>
      <c r="K42" s="187">
        <v>0</v>
      </c>
      <c r="L42" s="49">
        <v>0</v>
      </c>
      <c r="M42" s="49">
        <v>0</v>
      </c>
      <c r="N42" s="48">
        <v>29</v>
      </c>
      <c r="O42" s="50">
        <v>0</v>
      </c>
      <c r="P42" s="186">
        <v>0</v>
      </c>
    </row>
    <row r="43" spans="1:16" ht="21" customHeight="1">
      <c r="A43" s="48">
        <v>18</v>
      </c>
      <c r="B43" s="28" t="s">
        <v>397</v>
      </c>
      <c r="C43" s="50">
        <v>8</v>
      </c>
      <c r="D43" s="50">
        <v>1</v>
      </c>
      <c r="E43" s="50">
        <v>11</v>
      </c>
      <c r="F43" s="50">
        <v>14</v>
      </c>
      <c r="G43" s="50">
        <v>1</v>
      </c>
      <c r="H43" s="50">
        <v>6</v>
      </c>
      <c r="I43" s="174">
        <v>2</v>
      </c>
      <c r="J43" s="174">
        <v>2</v>
      </c>
      <c r="K43" s="184">
        <v>0</v>
      </c>
      <c r="L43" s="50">
        <v>0</v>
      </c>
      <c r="M43" s="50">
        <v>0</v>
      </c>
      <c r="N43" s="184">
        <v>29</v>
      </c>
      <c r="O43" s="50">
        <v>0</v>
      </c>
      <c r="P43" s="186">
        <v>0</v>
      </c>
    </row>
    <row r="44" spans="1:16" ht="21" customHeight="1">
      <c r="A44" s="48">
        <v>19</v>
      </c>
      <c r="B44" s="28" t="s">
        <v>396</v>
      </c>
      <c r="C44" s="50">
        <v>7</v>
      </c>
      <c r="D44" s="50">
        <v>1</v>
      </c>
      <c r="E44" s="50">
        <v>0</v>
      </c>
      <c r="F44" s="50">
        <v>0</v>
      </c>
      <c r="G44" s="50">
        <v>0</v>
      </c>
      <c r="H44" s="50">
        <v>0</v>
      </c>
      <c r="I44" s="174">
        <v>0</v>
      </c>
      <c r="J44" s="174">
        <v>0</v>
      </c>
      <c r="K44" s="187">
        <v>0</v>
      </c>
      <c r="L44" s="50">
        <v>0</v>
      </c>
      <c r="M44" s="50">
        <v>0</v>
      </c>
      <c r="N44" s="187">
        <v>29</v>
      </c>
      <c r="O44" s="50">
        <v>0</v>
      </c>
      <c r="P44" s="186">
        <v>0</v>
      </c>
    </row>
    <row r="45" spans="1:16" ht="21" customHeight="1">
      <c r="A45" s="48">
        <v>20</v>
      </c>
      <c r="B45" s="28" t="s">
        <v>395</v>
      </c>
      <c r="C45" s="17">
        <v>4</v>
      </c>
      <c r="D45" s="17">
        <v>1</v>
      </c>
      <c r="E45" s="50">
        <v>6</v>
      </c>
      <c r="F45" s="50">
        <v>1</v>
      </c>
      <c r="G45" s="17">
        <v>2</v>
      </c>
      <c r="H45" s="17">
        <v>4</v>
      </c>
      <c r="I45" s="174">
        <v>2</v>
      </c>
      <c r="J45" s="174">
        <v>2</v>
      </c>
      <c r="K45" s="184">
        <v>0</v>
      </c>
      <c r="L45" s="50">
        <v>0</v>
      </c>
      <c r="M45" s="49">
        <v>0</v>
      </c>
      <c r="N45" s="184">
        <v>29</v>
      </c>
      <c r="O45" s="50">
        <v>0</v>
      </c>
      <c r="P45" s="186">
        <v>0</v>
      </c>
    </row>
    <row r="46" spans="1:16" ht="21" customHeight="1">
      <c r="A46" s="48">
        <v>21</v>
      </c>
      <c r="B46" s="191" t="s">
        <v>58</v>
      </c>
      <c r="C46" s="50">
        <v>6</v>
      </c>
      <c r="D46" s="50">
        <v>3</v>
      </c>
      <c r="E46" s="50">
        <v>14</v>
      </c>
      <c r="F46" s="50">
        <v>22</v>
      </c>
      <c r="G46" s="50">
        <v>0</v>
      </c>
      <c r="H46" s="50">
        <v>19</v>
      </c>
      <c r="I46" s="174">
        <v>4</v>
      </c>
      <c r="J46" s="174">
        <v>4</v>
      </c>
      <c r="K46" s="187">
        <v>0</v>
      </c>
      <c r="L46" s="50">
        <v>0</v>
      </c>
      <c r="M46" s="50">
        <v>0</v>
      </c>
      <c r="N46" s="48">
        <v>29</v>
      </c>
      <c r="O46" s="50">
        <v>0</v>
      </c>
      <c r="P46" s="186">
        <v>0</v>
      </c>
    </row>
    <row r="47" spans="1:16" ht="21" customHeight="1">
      <c r="A47" s="48">
        <v>22</v>
      </c>
      <c r="B47" s="191" t="s">
        <v>394</v>
      </c>
      <c r="C47" s="17">
        <v>38</v>
      </c>
      <c r="D47" s="17">
        <v>3</v>
      </c>
      <c r="E47" s="50">
        <v>47</v>
      </c>
      <c r="F47" s="50">
        <v>19</v>
      </c>
      <c r="G47" s="17">
        <v>2</v>
      </c>
      <c r="H47" s="17">
        <v>8</v>
      </c>
      <c r="I47" s="174">
        <v>2</v>
      </c>
      <c r="J47" s="174">
        <v>2</v>
      </c>
      <c r="K47" s="184">
        <v>0</v>
      </c>
      <c r="L47" s="49">
        <v>0</v>
      </c>
      <c r="M47" s="50">
        <v>0</v>
      </c>
      <c r="N47" s="184">
        <v>29</v>
      </c>
      <c r="O47" s="50">
        <v>0</v>
      </c>
      <c r="P47" s="186">
        <v>0</v>
      </c>
    </row>
    <row r="48" spans="1:16" ht="21" customHeight="1">
      <c r="A48" s="48">
        <v>23</v>
      </c>
      <c r="B48" s="191" t="s">
        <v>393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174">
        <v>0</v>
      </c>
      <c r="J48" s="174">
        <v>0</v>
      </c>
      <c r="K48" s="187">
        <v>0</v>
      </c>
      <c r="L48" s="50">
        <v>0</v>
      </c>
      <c r="M48" s="49">
        <v>0</v>
      </c>
      <c r="N48" s="187">
        <v>0</v>
      </c>
      <c r="O48" s="50">
        <v>0</v>
      </c>
      <c r="P48" s="186">
        <v>0</v>
      </c>
    </row>
    <row r="49" spans="1:16" ht="21" customHeight="1">
      <c r="A49" s="162">
        <v>24</v>
      </c>
      <c r="B49" s="190" t="s">
        <v>392</v>
      </c>
      <c r="C49" s="17">
        <v>1</v>
      </c>
      <c r="D49" s="17">
        <v>0</v>
      </c>
      <c r="E49" s="50">
        <v>3</v>
      </c>
      <c r="F49" s="50">
        <v>1</v>
      </c>
      <c r="G49" s="17">
        <v>0</v>
      </c>
      <c r="H49" s="17">
        <v>0</v>
      </c>
      <c r="I49" s="174">
        <v>0</v>
      </c>
      <c r="J49" s="174">
        <v>0</v>
      </c>
      <c r="K49" s="184">
        <v>0</v>
      </c>
      <c r="L49" s="50">
        <v>0</v>
      </c>
      <c r="M49" s="50">
        <v>0</v>
      </c>
      <c r="N49" s="184">
        <v>29</v>
      </c>
      <c r="O49" s="50">
        <v>0</v>
      </c>
      <c r="P49" s="186">
        <v>0</v>
      </c>
    </row>
    <row r="50" spans="1:16" ht="21" customHeight="1">
      <c r="A50" s="162">
        <v>25</v>
      </c>
      <c r="B50" s="28" t="s">
        <v>391</v>
      </c>
      <c r="C50" s="17">
        <v>75</v>
      </c>
      <c r="D50" s="17">
        <v>11</v>
      </c>
      <c r="E50" s="50">
        <v>79</v>
      </c>
      <c r="F50" s="50">
        <v>105</v>
      </c>
      <c r="G50" s="17">
        <v>4</v>
      </c>
      <c r="H50" s="17">
        <v>7</v>
      </c>
      <c r="I50" s="173">
        <v>8</v>
      </c>
      <c r="J50" s="173">
        <v>8</v>
      </c>
      <c r="K50" s="187">
        <v>0</v>
      </c>
      <c r="L50" s="50">
        <v>0</v>
      </c>
      <c r="M50" s="50">
        <v>0</v>
      </c>
      <c r="N50" s="48">
        <v>29</v>
      </c>
      <c r="O50" s="50">
        <v>0</v>
      </c>
      <c r="P50" s="186">
        <v>0</v>
      </c>
    </row>
    <row r="51" spans="1:16" ht="21" customHeight="1">
      <c r="A51" s="162">
        <v>26</v>
      </c>
      <c r="B51" s="28" t="s">
        <v>390</v>
      </c>
      <c r="C51" s="17">
        <v>39</v>
      </c>
      <c r="D51" s="17">
        <v>43</v>
      </c>
      <c r="E51" s="50">
        <v>349</v>
      </c>
      <c r="F51" s="50">
        <v>528</v>
      </c>
      <c r="G51" s="17">
        <v>30</v>
      </c>
      <c r="H51" s="17">
        <v>85</v>
      </c>
      <c r="I51" s="173">
        <v>22</v>
      </c>
      <c r="J51" s="173">
        <v>22</v>
      </c>
      <c r="K51" s="184">
        <v>0</v>
      </c>
      <c r="L51" s="50">
        <v>0</v>
      </c>
      <c r="M51" s="49">
        <v>0</v>
      </c>
      <c r="N51" s="184">
        <v>29</v>
      </c>
      <c r="O51" s="50">
        <v>0</v>
      </c>
      <c r="P51" s="186">
        <v>0</v>
      </c>
    </row>
    <row r="52" spans="1:16" ht="21" customHeight="1">
      <c r="A52" s="162">
        <v>27</v>
      </c>
      <c r="B52" s="28" t="s">
        <v>389</v>
      </c>
      <c r="C52" s="50">
        <v>31</v>
      </c>
      <c r="D52" s="50">
        <v>10</v>
      </c>
      <c r="E52" s="50">
        <v>99</v>
      </c>
      <c r="F52" s="50">
        <v>18</v>
      </c>
      <c r="G52" s="50">
        <v>2</v>
      </c>
      <c r="H52" s="50">
        <v>4</v>
      </c>
      <c r="I52" s="174">
        <v>6</v>
      </c>
      <c r="J52" s="174">
        <v>6</v>
      </c>
      <c r="K52" s="187">
        <v>0</v>
      </c>
      <c r="L52" s="49">
        <v>0</v>
      </c>
      <c r="M52" s="50">
        <v>0</v>
      </c>
      <c r="N52" s="187">
        <v>29</v>
      </c>
      <c r="O52" s="50">
        <v>0</v>
      </c>
      <c r="P52" s="186">
        <v>0</v>
      </c>
    </row>
    <row r="53" spans="1:16" ht="21" customHeight="1">
      <c r="A53" s="162">
        <v>28</v>
      </c>
      <c r="B53" s="28" t="s">
        <v>388</v>
      </c>
      <c r="C53" s="17">
        <v>16</v>
      </c>
      <c r="D53" s="17">
        <v>4</v>
      </c>
      <c r="E53" s="50">
        <v>8</v>
      </c>
      <c r="F53" s="50">
        <v>7</v>
      </c>
      <c r="G53" s="17">
        <v>3</v>
      </c>
      <c r="H53" s="17">
        <v>30</v>
      </c>
      <c r="I53" s="173">
        <v>6</v>
      </c>
      <c r="J53" s="173">
        <v>6</v>
      </c>
      <c r="K53" s="184">
        <v>0</v>
      </c>
      <c r="L53" s="50">
        <v>0</v>
      </c>
      <c r="M53" s="50">
        <v>0</v>
      </c>
      <c r="N53" s="184">
        <v>29</v>
      </c>
      <c r="O53" s="50">
        <v>0</v>
      </c>
      <c r="P53" s="186">
        <v>0</v>
      </c>
    </row>
    <row r="54" spans="1:16" ht="21" customHeight="1">
      <c r="A54" s="162">
        <v>29</v>
      </c>
      <c r="B54" s="28" t="s">
        <v>387</v>
      </c>
      <c r="C54" s="17">
        <v>24</v>
      </c>
      <c r="D54" s="17">
        <v>5</v>
      </c>
      <c r="E54" s="50">
        <v>59</v>
      </c>
      <c r="F54" s="50">
        <v>31</v>
      </c>
      <c r="G54" s="17">
        <v>4</v>
      </c>
      <c r="H54" s="17">
        <v>16</v>
      </c>
      <c r="I54" s="173">
        <v>8</v>
      </c>
      <c r="J54" s="173">
        <v>8</v>
      </c>
      <c r="K54" s="187">
        <v>0</v>
      </c>
      <c r="L54" s="50">
        <v>0</v>
      </c>
      <c r="M54" s="49">
        <v>0</v>
      </c>
      <c r="N54" s="48">
        <v>29</v>
      </c>
      <c r="O54" s="50">
        <v>0</v>
      </c>
      <c r="P54" s="186">
        <v>0</v>
      </c>
    </row>
    <row r="55" spans="1:16" ht="21" customHeight="1">
      <c r="A55" s="162">
        <v>30</v>
      </c>
      <c r="B55" s="28" t="s">
        <v>386</v>
      </c>
      <c r="C55" s="17">
        <v>44</v>
      </c>
      <c r="D55" s="17">
        <v>6</v>
      </c>
      <c r="E55" s="50">
        <v>39</v>
      </c>
      <c r="F55" s="50">
        <v>1</v>
      </c>
      <c r="G55" s="17">
        <v>0</v>
      </c>
      <c r="H55" s="17">
        <v>19</v>
      </c>
      <c r="I55" s="173">
        <v>10</v>
      </c>
      <c r="J55" s="173">
        <v>10</v>
      </c>
      <c r="K55" s="184">
        <v>0</v>
      </c>
      <c r="L55" s="50">
        <v>0</v>
      </c>
      <c r="M55" s="50">
        <v>0</v>
      </c>
      <c r="N55" s="184">
        <v>29</v>
      </c>
      <c r="O55" s="50">
        <v>0</v>
      </c>
      <c r="P55" s="186">
        <v>0</v>
      </c>
    </row>
    <row r="56" spans="1:16" ht="21" customHeight="1">
      <c r="A56" s="162">
        <v>31</v>
      </c>
      <c r="B56" s="28" t="s">
        <v>385</v>
      </c>
      <c r="C56" s="17">
        <v>30</v>
      </c>
      <c r="D56" s="17">
        <v>13</v>
      </c>
      <c r="E56" s="50">
        <v>72</v>
      </c>
      <c r="F56" s="50">
        <v>61</v>
      </c>
      <c r="G56" s="17">
        <v>1</v>
      </c>
      <c r="H56" s="17">
        <v>6</v>
      </c>
      <c r="I56" s="174">
        <v>6</v>
      </c>
      <c r="J56" s="174">
        <v>6</v>
      </c>
      <c r="K56" s="187">
        <v>0</v>
      </c>
      <c r="L56" s="50">
        <v>0</v>
      </c>
      <c r="M56" s="50">
        <v>0</v>
      </c>
      <c r="N56" s="187">
        <v>29</v>
      </c>
      <c r="O56" s="50">
        <v>0</v>
      </c>
      <c r="P56" s="186">
        <v>0</v>
      </c>
    </row>
    <row r="57" spans="1:16" ht="21" customHeight="1">
      <c r="A57" s="162">
        <v>32</v>
      </c>
      <c r="B57" s="28" t="s">
        <v>384</v>
      </c>
      <c r="C57" s="50">
        <v>10</v>
      </c>
      <c r="D57" s="50">
        <v>11</v>
      </c>
      <c r="E57" s="50">
        <v>14</v>
      </c>
      <c r="F57" s="50">
        <v>7</v>
      </c>
      <c r="G57" s="50">
        <v>1</v>
      </c>
      <c r="H57" s="50">
        <v>7</v>
      </c>
      <c r="I57" s="174">
        <v>7</v>
      </c>
      <c r="J57" s="174">
        <v>7</v>
      </c>
      <c r="K57" s="184">
        <v>0</v>
      </c>
      <c r="L57" s="49">
        <v>0</v>
      </c>
      <c r="M57" s="49">
        <v>0</v>
      </c>
      <c r="N57" s="184">
        <v>29</v>
      </c>
      <c r="O57" s="50">
        <v>0</v>
      </c>
      <c r="P57" s="186">
        <v>0</v>
      </c>
    </row>
    <row r="58" spans="1:16" ht="21" customHeight="1">
      <c r="A58" s="162">
        <v>33</v>
      </c>
      <c r="B58" s="28" t="s">
        <v>383</v>
      </c>
      <c r="C58" s="50">
        <v>15</v>
      </c>
      <c r="D58" s="50">
        <v>3</v>
      </c>
      <c r="E58" s="50">
        <v>246</v>
      </c>
      <c r="F58" s="50">
        <v>29</v>
      </c>
      <c r="G58" s="50">
        <v>7</v>
      </c>
      <c r="H58" s="50">
        <v>12</v>
      </c>
      <c r="I58" s="174">
        <v>0</v>
      </c>
      <c r="J58" s="174">
        <v>0</v>
      </c>
      <c r="K58" s="187">
        <v>0</v>
      </c>
      <c r="L58" s="50">
        <v>0</v>
      </c>
      <c r="M58" s="50">
        <v>0</v>
      </c>
      <c r="N58" s="48">
        <v>29</v>
      </c>
      <c r="O58" s="50">
        <v>0</v>
      </c>
      <c r="P58" s="186">
        <v>0</v>
      </c>
    </row>
    <row r="59" spans="1:16" ht="21" customHeight="1">
      <c r="A59" s="189">
        <v>34</v>
      </c>
      <c r="B59" s="28" t="s">
        <v>382</v>
      </c>
      <c r="C59" s="50">
        <v>29</v>
      </c>
      <c r="D59" s="50">
        <v>12</v>
      </c>
      <c r="E59" s="50">
        <v>6</v>
      </c>
      <c r="F59" s="50">
        <v>3</v>
      </c>
      <c r="G59" s="50">
        <v>13</v>
      </c>
      <c r="H59" s="50">
        <v>4</v>
      </c>
      <c r="I59" s="174">
        <v>3</v>
      </c>
      <c r="J59" s="174">
        <v>3</v>
      </c>
      <c r="K59" s="184">
        <v>0</v>
      </c>
      <c r="L59" s="50">
        <v>0</v>
      </c>
      <c r="M59" s="50">
        <v>0</v>
      </c>
      <c r="N59" s="184">
        <v>29</v>
      </c>
      <c r="O59" s="50">
        <v>0</v>
      </c>
      <c r="P59" s="186">
        <v>0</v>
      </c>
    </row>
    <row r="60" spans="1:16" ht="38.25" customHeight="1" thickBot="1">
      <c r="A60" s="155">
        <v>35</v>
      </c>
      <c r="B60" s="188" t="s">
        <v>381</v>
      </c>
      <c r="C60" s="50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174">
        <v>0</v>
      </c>
      <c r="J60" s="174">
        <v>0</v>
      </c>
      <c r="K60" s="187">
        <v>0</v>
      </c>
      <c r="L60" s="50">
        <v>0</v>
      </c>
      <c r="M60" s="49">
        <v>0</v>
      </c>
      <c r="N60" s="187">
        <v>0</v>
      </c>
      <c r="O60" s="50">
        <v>0</v>
      </c>
      <c r="P60" s="186">
        <v>0</v>
      </c>
    </row>
    <row r="61" spans="1:16" ht="30" customHeight="1">
      <c r="A61" s="500" t="s">
        <v>380</v>
      </c>
      <c r="B61" s="501"/>
      <c r="C61" s="34">
        <v>167</v>
      </c>
      <c r="D61" s="34">
        <f>SUM(D62:D86)</f>
        <v>56</v>
      </c>
      <c r="E61" s="34">
        <v>349</v>
      </c>
      <c r="F61" s="34">
        <v>195</v>
      </c>
      <c r="G61" s="34">
        <f>SUM(G62:G86)</f>
        <v>19</v>
      </c>
      <c r="H61" s="34">
        <f>SUM(H62:H86)</f>
        <v>172</v>
      </c>
      <c r="I61" s="34">
        <v>69</v>
      </c>
      <c r="J61" s="34">
        <v>69</v>
      </c>
      <c r="K61" s="34">
        <v>77</v>
      </c>
      <c r="L61" s="34">
        <v>501</v>
      </c>
      <c r="M61" s="34">
        <v>380</v>
      </c>
      <c r="N61" s="34">
        <f>SUM(N63:N86)</f>
        <v>332</v>
      </c>
      <c r="O61" s="22">
        <v>4</v>
      </c>
      <c r="P61" s="165">
        <v>3</v>
      </c>
    </row>
    <row r="62" spans="1:16" ht="22.5" customHeight="1">
      <c r="A62" s="125">
        <v>1</v>
      </c>
      <c r="B62" s="50" t="s">
        <v>380</v>
      </c>
      <c r="C62" s="50">
        <v>76</v>
      </c>
      <c r="D62" s="50">
        <v>15</v>
      </c>
      <c r="E62" s="17">
        <v>253</v>
      </c>
      <c r="F62" s="17">
        <v>105</v>
      </c>
      <c r="G62" s="50">
        <v>7</v>
      </c>
      <c r="H62" s="50">
        <v>82</v>
      </c>
      <c r="I62" s="48">
        <v>24</v>
      </c>
      <c r="J62" s="48">
        <v>24</v>
      </c>
      <c r="K62" s="48">
        <v>77</v>
      </c>
      <c r="L62" s="48">
        <v>501</v>
      </c>
      <c r="M62" s="48">
        <v>380</v>
      </c>
      <c r="N62" s="50">
        <v>0</v>
      </c>
      <c r="O62" s="50">
        <v>4</v>
      </c>
      <c r="P62" s="186">
        <v>3</v>
      </c>
    </row>
    <row r="63" spans="1:16" ht="22.5" customHeight="1">
      <c r="A63" s="125">
        <v>2</v>
      </c>
      <c r="B63" s="50" t="s">
        <v>379</v>
      </c>
      <c r="C63" s="50">
        <f ca="1">SUM(C62:C86)</f>
        <v>0</v>
      </c>
      <c r="D63" s="50">
        <v>2</v>
      </c>
      <c r="E63" s="50">
        <v>3</v>
      </c>
      <c r="F63" s="50">
        <v>1</v>
      </c>
      <c r="G63" s="50">
        <v>0</v>
      </c>
      <c r="H63" s="50">
        <v>9</v>
      </c>
      <c r="I63" s="50">
        <v>2</v>
      </c>
      <c r="J63" s="50">
        <v>2</v>
      </c>
      <c r="K63" s="48">
        <v>0</v>
      </c>
      <c r="L63" s="50">
        <v>0</v>
      </c>
      <c r="M63" s="17">
        <v>0</v>
      </c>
      <c r="N63" s="50">
        <v>13</v>
      </c>
      <c r="O63" s="17">
        <v>0</v>
      </c>
      <c r="P63" s="185">
        <v>0</v>
      </c>
    </row>
    <row r="64" spans="1:16" ht="22.5" customHeight="1">
      <c r="A64" s="125">
        <v>3</v>
      </c>
      <c r="B64" s="50" t="s">
        <v>378</v>
      </c>
      <c r="C64" s="50">
        <v>2</v>
      </c>
      <c r="D64" s="50">
        <v>1</v>
      </c>
      <c r="E64" s="50">
        <v>5</v>
      </c>
      <c r="F64" s="50">
        <v>6</v>
      </c>
      <c r="G64" s="50">
        <v>0</v>
      </c>
      <c r="H64" s="50">
        <v>9</v>
      </c>
      <c r="I64" s="50">
        <v>4</v>
      </c>
      <c r="J64" s="50">
        <v>4</v>
      </c>
      <c r="K64" s="48">
        <v>0</v>
      </c>
      <c r="L64" s="50">
        <v>0</v>
      </c>
      <c r="M64" s="17">
        <v>0</v>
      </c>
      <c r="N64" s="50">
        <v>15</v>
      </c>
      <c r="O64" s="17">
        <v>0</v>
      </c>
      <c r="P64" s="180">
        <v>0</v>
      </c>
    </row>
    <row r="65" spans="1:16" ht="22.5" customHeight="1">
      <c r="A65" s="125">
        <v>4</v>
      </c>
      <c r="B65" s="50" t="s">
        <v>377</v>
      </c>
      <c r="C65" s="50">
        <v>8</v>
      </c>
      <c r="D65" s="50">
        <v>9</v>
      </c>
      <c r="E65" s="50">
        <v>2</v>
      </c>
      <c r="F65" s="50">
        <v>7</v>
      </c>
      <c r="G65" s="50">
        <v>1</v>
      </c>
      <c r="H65" s="50">
        <v>4</v>
      </c>
      <c r="I65" s="50">
        <v>0</v>
      </c>
      <c r="J65" s="50">
        <v>0</v>
      </c>
      <c r="K65" s="48">
        <v>0</v>
      </c>
      <c r="L65" s="50">
        <v>0</v>
      </c>
      <c r="M65" s="17">
        <v>0</v>
      </c>
      <c r="N65" s="50">
        <v>13</v>
      </c>
      <c r="O65" s="17">
        <v>0</v>
      </c>
      <c r="P65" s="180">
        <v>0</v>
      </c>
    </row>
    <row r="66" spans="1:16" ht="22.5" customHeight="1">
      <c r="A66" s="125">
        <v>5</v>
      </c>
      <c r="B66" s="184" t="s">
        <v>376</v>
      </c>
      <c r="C66" s="50">
        <v>10</v>
      </c>
      <c r="D66" s="50">
        <v>3</v>
      </c>
      <c r="E66" s="50">
        <v>4</v>
      </c>
      <c r="F66" s="50">
        <v>3</v>
      </c>
      <c r="G66" s="50">
        <v>1</v>
      </c>
      <c r="H66" s="50">
        <v>5</v>
      </c>
      <c r="I66" s="50">
        <v>5</v>
      </c>
      <c r="J66" s="50">
        <v>5</v>
      </c>
      <c r="K66" s="48">
        <v>0</v>
      </c>
      <c r="L66" s="50">
        <v>0</v>
      </c>
      <c r="M66" s="17">
        <v>0</v>
      </c>
      <c r="N66" s="50">
        <v>15</v>
      </c>
      <c r="O66" s="17">
        <v>0</v>
      </c>
      <c r="P66" s="180">
        <v>0</v>
      </c>
    </row>
    <row r="67" spans="1:16" ht="22.5" customHeight="1">
      <c r="A67" s="125">
        <v>6</v>
      </c>
      <c r="B67" s="184" t="s">
        <v>375</v>
      </c>
      <c r="C67" s="50">
        <v>9</v>
      </c>
      <c r="D67" s="50">
        <v>4</v>
      </c>
      <c r="E67" s="50">
        <v>6</v>
      </c>
      <c r="F67" s="50">
        <v>4</v>
      </c>
      <c r="G67" s="50">
        <v>0</v>
      </c>
      <c r="H67" s="50">
        <v>4</v>
      </c>
      <c r="I67" s="50">
        <v>4</v>
      </c>
      <c r="J67" s="50">
        <v>4</v>
      </c>
      <c r="K67" s="48">
        <v>0</v>
      </c>
      <c r="L67" s="50">
        <v>0</v>
      </c>
      <c r="M67" s="17">
        <v>0</v>
      </c>
      <c r="N67" s="50">
        <v>13</v>
      </c>
      <c r="O67" s="17">
        <v>0</v>
      </c>
      <c r="P67" s="180">
        <v>0</v>
      </c>
    </row>
    <row r="68" spans="1:16" ht="22.5" customHeight="1">
      <c r="A68" s="125">
        <v>7</v>
      </c>
      <c r="B68" s="184" t="s">
        <v>374</v>
      </c>
      <c r="C68" s="50">
        <v>2</v>
      </c>
      <c r="D68" s="50">
        <v>3</v>
      </c>
      <c r="E68" s="50">
        <v>28</v>
      </c>
      <c r="F68" s="50">
        <v>21</v>
      </c>
      <c r="G68" s="50">
        <v>0</v>
      </c>
      <c r="H68" s="50">
        <v>3</v>
      </c>
      <c r="I68" s="50">
        <v>9</v>
      </c>
      <c r="J68" s="50">
        <v>9</v>
      </c>
      <c r="K68" s="48">
        <v>0</v>
      </c>
      <c r="L68" s="50">
        <v>0</v>
      </c>
      <c r="M68" s="17">
        <v>0</v>
      </c>
      <c r="N68" s="50">
        <v>24</v>
      </c>
      <c r="O68" s="17">
        <v>0</v>
      </c>
      <c r="P68" s="180">
        <v>0</v>
      </c>
    </row>
    <row r="69" spans="1:16" ht="22.5" customHeight="1">
      <c r="A69" s="125">
        <v>8</v>
      </c>
      <c r="B69" s="184" t="s">
        <v>373</v>
      </c>
      <c r="C69" s="50">
        <v>1</v>
      </c>
      <c r="D69" s="50">
        <v>0</v>
      </c>
      <c r="E69" s="50">
        <v>5</v>
      </c>
      <c r="F69" s="50">
        <v>3</v>
      </c>
      <c r="G69" s="50">
        <v>2</v>
      </c>
      <c r="H69" s="50">
        <v>9</v>
      </c>
      <c r="I69" s="50">
        <v>2</v>
      </c>
      <c r="J69" s="50">
        <v>2</v>
      </c>
      <c r="K69" s="48">
        <v>0</v>
      </c>
      <c r="L69" s="50">
        <v>0</v>
      </c>
      <c r="M69" s="17">
        <v>0</v>
      </c>
      <c r="N69" s="50">
        <v>13</v>
      </c>
      <c r="O69" s="17">
        <v>0</v>
      </c>
      <c r="P69" s="180">
        <v>0</v>
      </c>
    </row>
    <row r="70" spans="1:16" ht="22.5" customHeight="1">
      <c r="A70" s="125">
        <v>9</v>
      </c>
      <c r="B70" s="184" t="s">
        <v>372</v>
      </c>
      <c r="C70" s="50">
        <v>6</v>
      </c>
      <c r="D70" s="50">
        <v>0</v>
      </c>
      <c r="E70" s="50">
        <v>3</v>
      </c>
      <c r="F70" s="50">
        <v>5</v>
      </c>
      <c r="G70" s="50">
        <v>0</v>
      </c>
      <c r="H70" s="50">
        <v>3</v>
      </c>
      <c r="I70" s="50">
        <v>0</v>
      </c>
      <c r="J70" s="50">
        <v>0</v>
      </c>
      <c r="K70" s="48">
        <v>0</v>
      </c>
      <c r="L70" s="50">
        <v>0</v>
      </c>
      <c r="M70" s="17">
        <v>0</v>
      </c>
      <c r="N70" s="50">
        <v>13</v>
      </c>
      <c r="O70" s="17">
        <v>0</v>
      </c>
      <c r="P70" s="180">
        <v>0</v>
      </c>
    </row>
    <row r="71" spans="1:16" ht="22.5" customHeight="1">
      <c r="A71" s="125">
        <v>10</v>
      </c>
      <c r="B71" s="184" t="s">
        <v>371</v>
      </c>
      <c r="C71" s="50">
        <v>5</v>
      </c>
      <c r="D71" s="50">
        <v>2</v>
      </c>
      <c r="E71" s="50">
        <v>2</v>
      </c>
      <c r="F71" s="50">
        <v>2</v>
      </c>
      <c r="G71" s="50">
        <v>0</v>
      </c>
      <c r="H71" s="50">
        <v>4</v>
      </c>
      <c r="I71" s="50">
        <v>5</v>
      </c>
      <c r="J71" s="50">
        <v>5</v>
      </c>
      <c r="K71" s="48">
        <v>0</v>
      </c>
      <c r="L71" s="50">
        <v>0</v>
      </c>
      <c r="M71" s="17">
        <v>0</v>
      </c>
      <c r="N71" s="50">
        <v>19</v>
      </c>
      <c r="O71" s="17">
        <v>0</v>
      </c>
      <c r="P71" s="180">
        <v>0</v>
      </c>
    </row>
    <row r="72" spans="1:16" ht="22.5" customHeight="1">
      <c r="A72" s="181">
        <v>11</v>
      </c>
      <c r="B72" s="183" t="s">
        <v>370</v>
      </c>
      <c r="C72" s="182">
        <v>3</v>
      </c>
      <c r="D72" s="182">
        <v>1</v>
      </c>
      <c r="E72" s="182">
        <v>1</v>
      </c>
      <c r="F72" s="182">
        <v>3</v>
      </c>
      <c r="G72" s="182">
        <v>0</v>
      </c>
      <c r="H72" s="182">
        <v>2</v>
      </c>
      <c r="I72" s="182">
        <v>4</v>
      </c>
      <c r="J72" s="182">
        <v>4</v>
      </c>
      <c r="K72" s="48">
        <v>0</v>
      </c>
      <c r="L72" s="182">
        <v>0</v>
      </c>
      <c r="M72" s="17">
        <v>0</v>
      </c>
      <c r="N72" s="182">
        <v>13</v>
      </c>
      <c r="O72" s="17">
        <v>0</v>
      </c>
      <c r="P72" s="180">
        <v>0</v>
      </c>
    </row>
    <row r="73" spans="1:16" ht="18.75" customHeight="1">
      <c r="A73" s="125">
        <v>12</v>
      </c>
      <c r="B73" s="50" t="s">
        <v>369</v>
      </c>
      <c r="C73" s="17">
        <v>0</v>
      </c>
      <c r="D73" s="17">
        <v>1</v>
      </c>
      <c r="E73" s="17">
        <v>0</v>
      </c>
      <c r="F73" s="17">
        <v>1</v>
      </c>
      <c r="G73" s="17">
        <v>0</v>
      </c>
      <c r="H73" s="17">
        <v>1</v>
      </c>
      <c r="I73" s="17">
        <v>1</v>
      </c>
      <c r="J73" s="17">
        <v>1</v>
      </c>
      <c r="K73" s="48">
        <v>0</v>
      </c>
      <c r="L73" s="17">
        <v>0</v>
      </c>
      <c r="M73" s="17">
        <v>0</v>
      </c>
      <c r="N73" s="50">
        <v>14</v>
      </c>
      <c r="O73" s="17">
        <v>0</v>
      </c>
      <c r="P73" s="180">
        <v>0</v>
      </c>
    </row>
    <row r="74" spans="1:16" ht="18.75" customHeight="1">
      <c r="A74" s="181">
        <v>13</v>
      </c>
      <c r="B74" s="50" t="s">
        <v>368</v>
      </c>
      <c r="C74" s="17">
        <v>12</v>
      </c>
      <c r="D74" s="17">
        <v>1</v>
      </c>
      <c r="E74" s="17">
        <v>5</v>
      </c>
      <c r="F74" s="17">
        <v>5</v>
      </c>
      <c r="G74" s="17">
        <v>1</v>
      </c>
      <c r="H74" s="17">
        <v>1</v>
      </c>
      <c r="I74" s="17">
        <v>2</v>
      </c>
      <c r="J74" s="17">
        <v>2</v>
      </c>
      <c r="K74" s="48">
        <v>0</v>
      </c>
      <c r="L74" s="17">
        <v>0</v>
      </c>
      <c r="M74" s="17">
        <v>0</v>
      </c>
      <c r="N74" s="50">
        <v>12</v>
      </c>
      <c r="O74" s="17">
        <v>0</v>
      </c>
      <c r="P74" s="180">
        <v>0</v>
      </c>
    </row>
    <row r="75" spans="1:16" ht="18.75" customHeight="1">
      <c r="A75" s="125">
        <v>14</v>
      </c>
      <c r="B75" s="50" t="s">
        <v>367</v>
      </c>
      <c r="C75" s="17">
        <v>4</v>
      </c>
      <c r="D75" s="17">
        <v>0</v>
      </c>
      <c r="E75" s="17">
        <v>6</v>
      </c>
      <c r="F75" s="17">
        <v>3</v>
      </c>
      <c r="G75" s="17">
        <v>1</v>
      </c>
      <c r="H75" s="17">
        <v>1</v>
      </c>
      <c r="I75" s="17">
        <v>0</v>
      </c>
      <c r="J75" s="17">
        <v>0</v>
      </c>
      <c r="K75" s="48">
        <v>0</v>
      </c>
      <c r="L75" s="17">
        <v>0</v>
      </c>
      <c r="M75" s="17">
        <v>0</v>
      </c>
      <c r="N75" s="50">
        <v>12</v>
      </c>
      <c r="O75" s="17">
        <v>0</v>
      </c>
      <c r="P75" s="180">
        <v>0</v>
      </c>
    </row>
    <row r="76" spans="1:16" ht="18.75" customHeight="1">
      <c r="A76" s="181">
        <v>15</v>
      </c>
      <c r="B76" s="50" t="s">
        <v>366</v>
      </c>
      <c r="C76" s="17">
        <v>11</v>
      </c>
      <c r="D76" s="17">
        <v>1</v>
      </c>
      <c r="E76" s="17">
        <v>6</v>
      </c>
      <c r="F76" s="17">
        <v>4</v>
      </c>
      <c r="G76" s="17">
        <v>0</v>
      </c>
      <c r="H76" s="17">
        <v>3</v>
      </c>
      <c r="I76" s="17">
        <v>0</v>
      </c>
      <c r="J76" s="17">
        <v>0</v>
      </c>
      <c r="K76" s="48">
        <v>0</v>
      </c>
      <c r="L76" s="17">
        <v>0</v>
      </c>
      <c r="M76" s="17">
        <v>0</v>
      </c>
      <c r="N76" s="50">
        <v>23</v>
      </c>
      <c r="O76" s="17">
        <v>0</v>
      </c>
      <c r="P76" s="180">
        <v>0</v>
      </c>
    </row>
    <row r="77" spans="1:16" ht="18.75" customHeight="1">
      <c r="A77" s="125">
        <v>16</v>
      </c>
      <c r="B77" s="50" t="s">
        <v>365</v>
      </c>
      <c r="C77" s="17">
        <v>3</v>
      </c>
      <c r="D77" s="17">
        <v>3</v>
      </c>
      <c r="E77" s="17">
        <v>3</v>
      </c>
      <c r="F77" s="17">
        <v>5</v>
      </c>
      <c r="G77" s="17">
        <v>0</v>
      </c>
      <c r="H77" s="17">
        <v>12</v>
      </c>
      <c r="I77" s="17">
        <v>0</v>
      </c>
      <c r="J77" s="17">
        <v>0</v>
      </c>
      <c r="K77" s="48">
        <v>0</v>
      </c>
      <c r="L77" s="17">
        <v>0</v>
      </c>
      <c r="M77" s="17">
        <v>0</v>
      </c>
      <c r="N77" s="50">
        <v>15</v>
      </c>
      <c r="O77" s="17">
        <v>0</v>
      </c>
      <c r="P77" s="180">
        <v>0</v>
      </c>
    </row>
    <row r="78" spans="1:16" ht="18.75" customHeight="1">
      <c r="A78" s="181">
        <v>17</v>
      </c>
      <c r="B78" s="50" t="s">
        <v>364</v>
      </c>
      <c r="C78" s="17">
        <v>3</v>
      </c>
      <c r="D78" s="17">
        <v>0</v>
      </c>
      <c r="E78" s="17">
        <v>3</v>
      </c>
      <c r="F78" s="17">
        <v>6</v>
      </c>
      <c r="G78" s="17">
        <v>6</v>
      </c>
      <c r="H78" s="17">
        <v>1</v>
      </c>
      <c r="I78" s="17">
        <v>0</v>
      </c>
      <c r="J78" s="17">
        <v>0</v>
      </c>
      <c r="K78" s="48">
        <v>0</v>
      </c>
      <c r="L78" s="17">
        <v>0</v>
      </c>
      <c r="M78" s="17">
        <v>0</v>
      </c>
      <c r="N78" s="50">
        <v>14</v>
      </c>
      <c r="O78" s="17">
        <v>0</v>
      </c>
      <c r="P78" s="180">
        <v>0</v>
      </c>
    </row>
    <row r="79" spans="1:16" ht="18.75" customHeight="1">
      <c r="A79" s="125">
        <v>18</v>
      </c>
      <c r="B79" s="50" t="s">
        <v>363</v>
      </c>
      <c r="C79" s="17">
        <v>4</v>
      </c>
      <c r="D79" s="17">
        <v>6</v>
      </c>
      <c r="E79" s="17">
        <v>4</v>
      </c>
      <c r="F79" s="17">
        <v>3</v>
      </c>
      <c r="G79" s="17">
        <v>0</v>
      </c>
      <c r="H79" s="17">
        <v>5</v>
      </c>
      <c r="I79" s="17">
        <v>1</v>
      </c>
      <c r="J79" s="17">
        <v>1</v>
      </c>
      <c r="K79" s="48">
        <v>0</v>
      </c>
      <c r="L79" s="17">
        <v>0</v>
      </c>
      <c r="M79" s="17">
        <v>0</v>
      </c>
      <c r="N79" s="50">
        <v>15</v>
      </c>
      <c r="O79" s="17">
        <v>0</v>
      </c>
      <c r="P79" s="180">
        <v>0</v>
      </c>
    </row>
    <row r="80" spans="1:16" ht="18.75" customHeight="1">
      <c r="A80" s="181">
        <v>19</v>
      </c>
      <c r="B80" s="50" t="s">
        <v>362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48">
        <v>0</v>
      </c>
      <c r="L80" s="17">
        <v>0</v>
      </c>
      <c r="M80" s="17">
        <v>0</v>
      </c>
      <c r="N80" s="17">
        <v>0</v>
      </c>
      <c r="O80" s="17">
        <v>0</v>
      </c>
      <c r="P80" s="180">
        <v>0</v>
      </c>
    </row>
    <row r="81" spans="1:16" ht="18.75" customHeight="1">
      <c r="A81" s="125">
        <v>20</v>
      </c>
      <c r="B81" s="50" t="s">
        <v>361</v>
      </c>
      <c r="C81" s="17">
        <v>0</v>
      </c>
      <c r="D81" s="17">
        <v>0</v>
      </c>
      <c r="E81" s="17">
        <v>1</v>
      </c>
      <c r="F81" s="17">
        <v>0</v>
      </c>
      <c r="G81" s="17">
        <v>0</v>
      </c>
      <c r="H81" s="17">
        <v>0</v>
      </c>
      <c r="I81" s="17">
        <v>2</v>
      </c>
      <c r="J81" s="17">
        <v>2</v>
      </c>
      <c r="K81" s="48">
        <v>0</v>
      </c>
      <c r="L81" s="17">
        <v>0</v>
      </c>
      <c r="M81" s="17">
        <v>0</v>
      </c>
      <c r="N81" s="50">
        <v>13</v>
      </c>
      <c r="O81" s="17">
        <v>0</v>
      </c>
      <c r="P81" s="180">
        <v>0</v>
      </c>
    </row>
    <row r="82" spans="1:16" ht="18.75" customHeight="1">
      <c r="A82" s="181">
        <v>21</v>
      </c>
      <c r="B82" s="50" t="s">
        <v>360</v>
      </c>
      <c r="C82" s="17">
        <v>0</v>
      </c>
      <c r="D82" s="17">
        <v>1</v>
      </c>
      <c r="E82" s="17">
        <v>0</v>
      </c>
      <c r="F82" s="17">
        <v>0</v>
      </c>
      <c r="G82" s="17">
        <v>0</v>
      </c>
      <c r="H82" s="17">
        <v>0</v>
      </c>
      <c r="I82" s="17">
        <v>2</v>
      </c>
      <c r="J82" s="17">
        <v>2</v>
      </c>
      <c r="K82" s="48">
        <v>0</v>
      </c>
      <c r="L82" s="17">
        <v>0</v>
      </c>
      <c r="M82" s="17">
        <v>0</v>
      </c>
      <c r="N82" s="50">
        <v>11</v>
      </c>
      <c r="O82" s="17">
        <v>0</v>
      </c>
      <c r="P82" s="180">
        <v>0</v>
      </c>
    </row>
    <row r="83" spans="1:16" ht="18.75" customHeight="1">
      <c r="A83" s="125">
        <v>22</v>
      </c>
      <c r="B83" s="50" t="s">
        <v>359</v>
      </c>
      <c r="C83" s="17">
        <v>3</v>
      </c>
      <c r="D83" s="17">
        <v>0</v>
      </c>
      <c r="E83" s="17">
        <v>3</v>
      </c>
      <c r="F83" s="17">
        <v>2</v>
      </c>
      <c r="G83" s="17">
        <v>0</v>
      </c>
      <c r="H83" s="17">
        <v>3</v>
      </c>
      <c r="I83" s="17">
        <v>0</v>
      </c>
      <c r="J83" s="17">
        <v>0</v>
      </c>
      <c r="K83" s="48">
        <v>0</v>
      </c>
      <c r="L83" s="17">
        <v>0</v>
      </c>
      <c r="M83" s="17">
        <v>0</v>
      </c>
      <c r="N83" s="50">
        <v>15</v>
      </c>
      <c r="O83" s="17">
        <v>0</v>
      </c>
      <c r="P83" s="180">
        <v>0</v>
      </c>
    </row>
    <row r="84" spans="1:16" ht="18.75" customHeight="1">
      <c r="A84" s="181">
        <v>23</v>
      </c>
      <c r="B84" s="50" t="s">
        <v>358</v>
      </c>
      <c r="C84" s="17">
        <v>2</v>
      </c>
      <c r="D84" s="17">
        <v>1</v>
      </c>
      <c r="E84" s="17">
        <v>2</v>
      </c>
      <c r="F84" s="17">
        <v>2</v>
      </c>
      <c r="G84" s="17">
        <v>0</v>
      </c>
      <c r="H84" s="17">
        <v>5</v>
      </c>
      <c r="I84" s="17">
        <v>1</v>
      </c>
      <c r="J84" s="17">
        <v>1</v>
      </c>
      <c r="K84" s="48">
        <v>0</v>
      </c>
      <c r="L84" s="17">
        <v>0</v>
      </c>
      <c r="M84" s="17">
        <v>0</v>
      </c>
      <c r="N84" s="50">
        <v>13</v>
      </c>
      <c r="O84" s="17">
        <v>0</v>
      </c>
      <c r="P84" s="180">
        <v>0</v>
      </c>
    </row>
    <row r="85" spans="1:16" ht="18.75" customHeight="1">
      <c r="A85" s="125">
        <v>24</v>
      </c>
      <c r="B85" s="50" t="s">
        <v>357</v>
      </c>
      <c r="C85" s="17">
        <v>0</v>
      </c>
      <c r="D85" s="17">
        <v>0</v>
      </c>
      <c r="E85" s="17">
        <v>3</v>
      </c>
      <c r="F85" s="17">
        <v>3</v>
      </c>
      <c r="G85" s="17">
        <v>0</v>
      </c>
      <c r="H85" s="17">
        <v>0</v>
      </c>
      <c r="I85" s="17">
        <v>0</v>
      </c>
      <c r="J85" s="17">
        <v>0</v>
      </c>
      <c r="K85" s="48">
        <v>0</v>
      </c>
      <c r="L85" s="17">
        <v>0</v>
      </c>
      <c r="M85" s="17">
        <v>0</v>
      </c>
      <c r="N85" s="50">
        <v>12</v>
      </c>
      <c r="O85" s="17">
        <v>0</v>
      </c>
      <c r="P85" s="180">
        <v>0</v>
      </c>
    </row>
    <row r="86" spans="1:16" ht="18.75" customHeight="1" thickBot="1">
      <c r="A86" s="120">
        <v>25</v>
      </c>
      <c r="B86" s="51" t="s">
        <v>356</v>
      </c>
      <c r="C86" s="24">
        <v>3</v>
      </c>
      <c r="D86" s="24">
        <v>2</v>
      </c>
      <c r="E86" s="24">
        <v>1</v>
      </c>
      <c r="F86" s="24">
        <v>1</v>
      </c>
      <c r="G86" s="24">
        <v>0</v>
      </c>
      <c r="H86" s="24">
        <v>6</v>
      </c>
      <c r="I86" s="24">
        <v>1</v>
      </c>
      <c r="J86" s="24">
        <v>1</v>
      </c>
      <c r="K86" s="48">
        <v>0</v>
      </c>
      <c r="L86" s="24">
        <v>0</v>
      </c>
      <c r="M86" s="17">
        <v>0</v>
      </c>
      <c r="N86" s="51">
        <v>12</v>
      </c>
      <c r="O86" s="24">
        <v>0</v>
      </c>
      <c r="P86" s="179">
        <v>0</v>
      </c>
    </row>
    <row r="87" spans="1:16" ht="30" customHeight="1">
      <c r="A87" s="503" t="s">
        <v>355</v>
      </c>
      <c r="B87" s="503"/>
      <c r="C87" s="178">
        <v>126</v>
      </c>
      <c r="D87" s="178">
        <v>80</v>
      </c>
      <c r="E87" s="178">
        <v>184</v>
      </c>
      <c r="F87" s="178">
        <v>349</v>
      </c>
      <c r="G87" s="178">
        <v>55</v>
      </c>
      <c r="H87" s="178">
        <v>126</v>
      </c>
      <c r="I87" s="178">
        <v>67</v>
      </c>
      <c r="J87" s="178">
        <v>67</v>
      </c>
      <c r="K87" s="178">
        <v>129</v>
      </c>
      <c r="L87" s="178">
        <v>271</v>
      </c>
      <c r="M87" s="23">
        <v>331</v>
      </c>
      <c r="N87" s="23">
        <v>18</v>
      </c>
      <c r="O87" s="23">
        <v>0</v>
      </c>
      <c r="P87" s="177">
        <v>3</v>
      </c>
    </row>
    <row r="88" spans="1:16" ht="22.5" customHeight="1">
      <c r="A88" s="48">
        <v>1</v>
      </c>
      <c r="B88" s="48" t="s">
        <v>355</v>
      </c>
      <c r="C88" s="176">
        <v>62</v>
      </c>
      <c r="D88" s="176">
        <v>19</v>
      </c>
      <c r="E88" s="176">
        <v>38</v>
      </c>
      <c r="F88" s="176">
        <v>62</v>
      </c>
      <c r="G88" s="176">
        <v>19</v>
      </c>
      <c r="H88" s="176">
        <v>49</v>
      </c>
      <c r="I88" s="176">
        <v>45</v>
      </c>
      <c r="J88" s="176">
        <v>45</v>
      </c>
      <c r="K88" s="176">
        <v>127</v>
      </c>
      <c r="L88" s="176">
        <v>271</v>
      </c>
      <c r="M88" s="175">
        <v>331</v>
      </c>
      <c r="N88" s="175">
        <v>0</v>
      </c>
      <c r="O88" s="175">
        <v>0</v>
      </c>
      <c r="P88" s="166">
        <v>3</v>
      </c>
    </row>
    <row r="89" spans="1:16" ht="22.5" customHeight="1">
      <c r="A89" s="48">
        <v>2</v>
      </c>
      <c r="B89" s="48" t="s">
        <v>354</v>
      </c>
      <c r="C89" s="174">
        <v>5</v>
      </c>
      <c r="D89" s="174">
        <v>5</v>
      </c>
      <c r="E89" s="174">
        <v>14</v>
      </c>
      <c r="F89" s="174">
        <v>31</v>
      </c>
      <c r="G89" s="174">
        <v>3</v>
      </c>
      <c r="H89" s="174">
        <v>8</v>
      </c>
      <c r="I89" s="174">
        <v>4</v>
      </c>
      <c r="J89" s="174">
        <v>4</v>
      </c>
      <c r="K89" s="174">
        <v>0</v>
      </c>
      <c r="L89" s="174">
        <v>0</v>
      </c>
      <c r="M89" s="173">
        <v>0</v>
      </c>
      <c r="N89" s="173">
        <v>1</v>
      </c>
      <c r="O89" s="173">
        <v>0</v>
      </c>
      <c r="P89" s="166">
        <v>0</v>
      </c>
    </row>
    <row r="90" spans="1:16" ht="22.5" customHeight="1">
      <c r="A90" s="48">
        <v>3</v>
      </c>
      <c r="B90" s="48" t="s">
        <v>353</v>
      </c>
      <c r="C90" s="174">
        <v>4</v>
      </c>
      <c r="D90" s="174">
        <v>3</v>
      </c>
      <c r="E90" s="174">
        <v>14</v>
      </c>
      <c r="F90" s="174">
        <v>26</v>
      </c>
      <c r="G90" s="174">
        <v>9</v>
      </c>
      <c r="H90" s="174">
        <v>4</v>
      </c>
      <c r="I90" s="174">
        <v>1</v>
      </c>
      <c r="J90" s="174">
        <v>1</v>
      </c>
      <c r="K90" s="174">
        <v>0</v>
      </c>
      <c r="L90" s="174">
        <v>0</v>
      </c>
      <c r="M90" s="173">
        <v>0</v>
      </c>
      <c r="N90" s="173">
        <v>1</v>
      </c>
      <c r="O90" s="173">
        <v>0</v>
      </c>
      <c r="P90" s="166">
        <v>0</v>
      </c>
    </row>
    <row r="91" spans="1:16" ht="22.5" customHeight="1">
      <c r="A91" s="48">
        <v>4</v>
      </c>
      <c r="B91" s="48" t="s">
        <v>352</v>
      </c>
      <c r="C91" s="174">
        <v>5</v>
      </c>
      <c r="D91" s="174">
        <v>2</v>
      </c>
      <c r="E91" s="174">
        <v>21</v>
      </c>
      <c r="F91" s="174">
        <v>57</v>
      </c>
      <c r="G91" s="174">
        <v>5</v>
      </c>
      <c r="H91" s="174">
        <v>19</v>
      </c>
      <c r="I91" s="174">
        <v>2</v>
      </c>
      <c r="J91" s="174">
        <v>2</v>
      </c>
      <c r="K91" s="174">
        <v>0</v>
      </c>
      <c r="L91" s="174">
        <v>0</v>
      </c>
      <c r="M91" s="173">
        <v>0</v>
      </c>
      <c r="N91" s="173">
        <v>1</v>
      </c>
      <c r="O91" s="173">
        <v>0</v>
      </c>
      <c r="P91" s="166">
        <v>0</v>
      </c>
    </row>
    <row r="92" spans="1:16" ht="22.5" customHeight="1">
      <c r="A92" s="48">
        <v>5</v>
      </c>
      <c r="B92" s="48" t="s">
        <v>351</v>
      </c>
      <c r="C92" s="174">
        <v>6</v>
      </c>
      <c r="D92" s="174">
        <v>3</v>
      </c>
      <c r="E92" s="174">
        <v>11</v>
      </c>
      <c r="F92" s="174">
        <v>36</v>
      </c>
      <c r="G92" s="174">
        <v>1</v>
      </c>
      <c r="H92" s="174">
        <v>4</v>
      </c>
      <c r="I92" s="174">
        <v>2</v>
      </c>
      <c r="J92" s="174">
        <v>2</v>
      </c>
      <c r="K92" s="174">
        <v>0</v>
      </c>
      <c r="L92" s="174">
        <v>0</v>
      </c>
      <c r="M92" s="173">
        <v>0</v>
      </c>
      <c r="N92" s="173">
        <v>1</v>
      </c>
      <c r="O92" s="173">
        <v>0</v>
      </c>
      <c r="P92" s="166">
        <v>0</v>
      </c>
    </row>
    <row r="93" spans="1:16" ht="22.5" customHeight="1">
      <c r="A93" s="48">
        <v>6</v>
      </c>
      <c r="B93" s="48" t="s">
        <v>350</v>
      </c>
      <c r="C93" s="174">
        <v>3</v>
      </c>
      <c r="D93" s="174">
        <v>2</v>
      </c>
      <c r="E93" s="174">
        <v>4</v>
      </c>
      <c r="F93" s="174">
        <v>21</v>
      </c>
      <c r="G93" s="174">
        <v>1</v>
      </c>
      <c r="H93" s="174">
        <v>2</v>
      </c>
      <c r="I93" s="174">
        <v>2</v>
      </c>
      <c r="J93" s="174">
        <v>2</v>
      </c>
      <c r="K93" s="174">
        <v>0</v>
      </c>
      <c r="L93" s="174">
        <v>0</v>
      </c>
      <c r="M93" s="173">
        <v>0</v>
      </c>
      <c r="N93" s="173">
        <v>1</v>
      </c>
      <c r="O93" s="173">
        <v>0</v>
      </c>
      <c r="P93" s="166">
        <v>0</v>
      </c>
    </row>
    <row r="94" spans="1:16" ht="22.5" customHeight="1">
      <c r="A94" s="48">
        <v>7</v>
      </c>
      <c r="B94" s="48" t="s">
        <v>349</v>
      </c>
      <c r="C94" s="174">
        <v>4</v>
      </c>
      <c r="D94" s="174">
        <v>1</v>
      </c>
      <c r="E94" s="174">
        <v>16</v>
      </c>
      <c r="F94" s="174">
        <v>19</v>
      </c>
      <c r="G94" s="174">
        <v>3</v>
      </c>
      <c r="H94" s="174">
        <v>3</v>
      </c>
      <c r="I94" s="174">
        <v>2</v>
      </c>
      <c r="J94" s="174">
        <v>2</v>
      </c>
      <c r="K94" s="174">
        <v>0</v>
      </c>
      <c r="L94" s="174">
        <v>0</v>
      </c>
      <c r="M94" s="173">
        <v>0</v>
      </c>
      <c r="N94" s="173">
        <v>1</v>
      </c>
      <c r="O94" s="173">
        <v>0</v>
      </c>
      <c r="P94" s="166">
        <v>0</v>
      </c>
    </row>
    <row r="95" spans="1:16" ht="22.5" customHeight="1">
      <c r="A95" s="48">
        <v>8</v>
      </c>
      <c r="B95" s="48" t="s">
        <v>348</v>
      </c>
      <c r="C95" s="174">
        <v>5</v>
      </c>
      <c r="D95" s="174">
        <v>7</v>
      </c>
      <c r="E95" s="174">
        <v>19</v>
      </c>
      <c r="F95" s="174">
        <v>42</v>
      </c>
      <c r="G95" s="174">
        <v>8</v>
      </c>
      <c r="H95" s="174">
        <v>21</v>
      </c>
      <c r="I95" s="174">
        <v>4</v>
      </c>
      <c r="J95" s="174">
        <v>4</v>
      </c>
      <c r="K95" s="174">
        <v>0</v>
      </c>
      <c r="L95" s="174">
        <v>0</v>
      </c>
      <c r="M95" s="173">
        <v>0</v>
      </c>
      <c r="N95" s="173">
        <v>1</v>
      </c>
      <c r="O95" s="173">
        <v>0</v>
      </c>
      <c r="P95" s="166">
        <v>0</v>
      </c>
    </row>
    <row r="96" spans="1:16" ht="22.5" customHeight="1">
      <c r="A96" s="48">
        <v>9</v>
      </c>
      <c r="B96" s="48" t="s">
        <v>347</v>
      </c>
      <c r="C96" s="174">
        <v>2</v>
      </c>
      <c r="D96" s="174">
        <v>6</v>
      </c>
      <c r="E96" s="174">
        <v>11</v>
      </c>
      <c r="F96" s="174">
        <v>13</v>
      </c>
      <c r="G96" s="174">
        <v>1</v>
      </c>
      <c r="H96" s="174">
        <v>8</v>
      </c>
      <c r="I96" s="174">
        <v>4</v>
      </c>
      <c r="J96" s="174">
        <v>4</v>
      </c>
      <c r="K96" s="174">
        <v>0</v>
      </c>
      <c r="L96" s="174">
        <v>0</v>
      </c>
      <c r="M96" s="173">
        <v>0</v>
      </c>
      <c r="N96" s="173">
        <v>1</v>
      </c>
      <c r="O96" s="173">
        <v>0</v>
      </c>
      <c r="P96" s="166">
        <v>0</v>
      </c>
    </row>
    <row r="97" spans="1:16" ht="22.5" customHeight="1">
      <c r="A97" s="48">
        <v>10</v>
      </c>
      <c r="B97" s="48" t="s">
        <v>346</v>
      </c>
      <c r="C97" s="172">
        <v>0</v>
      </c>
      <c r="D97" s="172">
        <v>0</v>
      </c>
      <c r="E97" s="172">
        <v>0</v>
      </c>
      <c r="F97" s="172">
        <v>0</v>
      </c>
      <c r="G97" s="172">
        <v>0</v>
      </c>
      <c r="H97" s="172">
        <v>0</v>
      </c>
      <c r="I97" s="172">
        <v>0</v>
      </c>
      <c r="J97" s="172">
        <v>0</v>
      </c>
      <c r="K97" s="172">
        <v>0</v>
      </c>
      <c r="L97" s="172">
        <v>0</v>
      </c>
      <c r="M97" s="170">
        <v>0</v>
      </c>
      <c r="N97" s="171">
        <v>0</v>
      </c>
      <c r="O97" s="170">
        <v>0</v>
      </c>
      <c r="P97" s="166">
        <v>0</v>
      </c>
    </row>
    <row r="98" spans="1:16" ht="22.5" customHeight="1">
      <c r="A98" s="161">
        <v>11</v>
      </c>
      <c r="B98" s="161" t="s">
        <v>345</v>
      </c>
      <c r="C98" s="121">
        <v>4</v>
      </c>
      <c r="D98" s="121">
        <v>6</v>
      </c>
      <c r="E98" s="121">
        <v>9</v>
      </c>
      <c r="F98" s="169">
        <v>3</v>
      </c>
      <c r="G98" s="121">
        <v>2</v>
      </c>
      <c r="H98" s="121">
        <v>4</v>
      </c>
      <c r="I98" s="121">
        <v>0</v>
      </c>
      <c r="J98" s="121">
        <v>0</v>
      </c>
      <c r="K98" s="121">
        <v>0</v>
      </c>
      <c r="L98" s="121">
        <v>0</v>
      </c>
      <c r="M98" s="121">
        <v>0</v>
      </c>
      <c r="N98" s="121">
        <v>1</v>
      </c>
      <c r="O98" s="121">
        <v>0</v>
      </c>
      <c r="P98" s="168">
        <v>0</v>
      </c>
    </row>
    <row r="99" spans="1:16" ht="22.5" customHeight="1">
      <c r="A99" s="161">
        <v>12</v>
      </c>
      <c r="B99" s="121" t="s">
        <v>344</v>
      </c>
      <c r="C99" s="121">
        <v>1</v>
      </c>
      <c r="D99" s="121">
        <v>3</v>
      </c>
      <c r="E99" s="121">
        <v>2</v>
      </c>
      <c r="F99" s="169">
        <v>1</v>
      </c>
      <c r="G99" s="121">
        <v>1</v>
      </c>
      <c r="H99" s="121">
        <v>1</v>
      </c>
      <c r="I99" s="121">
        <v>0</v>
      </c>
      <c r="J99" s="121">
        <v>0</v>
      </c>
      <c r="K99" s="121">
        <v>0</v>
      </c>
      <c r="L99" s="121">
        <v>0</v>
      </c>
      <c r="M99" s="121">
        <v>0</v>
      </c>
      <c r="N99" s="121">
        <v>1</v>
      </c>
      <c r="O99" s="121">
        <v>0</v>
      </c>
      <c r="P99" s="168">
        <v>0</v>
      </c>
    </row>
    <row r="100" spans="1:16" ht="22.5" customHeight="1">
      <c r="A100" s="48">
        <v>13</v>
      </c>
      <c r="B100" s="121" t="s">
        <v>343</v>
      </c>
      <c r="C100" s="121">
        <v>2</v>
      </c>
      <c r="D100" s="121">
        <v>1</v>
      </c>
      <c r="E100" s="121">
        <v>0</v>
      </c>
      <c r="F100" s="121">
        <v>4</v>
      </c>
      <c r="G100" s="121">
        <v>0</v>
      </c>
      <c r="H100" s="121">
        <v>1</v>
      </c>
      <c r="I100" s="121">
        <v>0</v>
      </c>
      <c r="J100" s="121">
        <v>0</v>
      </c>
      <c r="K100" s="121">
        <v>0</v>
      </c>
      <c r="L100" s="121">
        <v>0</v>
      </c>
      <c r="M100" s="121">
        <v>0</v>
      </c>
      <c r="N100" s="121">
        <v>1</v>
      </c>
      <c r="O100" s="121">
        <v>0</v>
      </c>
      <c r="P100" s="166">
        <v>0</v>
      </c>
    </row>
    <row r="101" spans="1:16" ht="22.5" customHeight="1">
      <c r="A101" s="48">
        <v>14</v>
      </c>
      <c r="B101" s="121" t="s">
        <v>342</v>
      </c>
      <c r="C101" s="121">
        <v>3</v>
      </c>
      <c r="D101" s="121">
        <v>2</v>
      </c>
      <c r="E101" s="121">
        <v>0</v>
      </c>
      <c r="F101" s="121">
        <v>1</v>
      </c>
      <c r="G101" s="121">
        <v>0</v>
      </c>
      <c r="H101" s="121">
        <v>0</v>
      </c>
      <c r="I101" s="121">
        <v>0</v>
      </c>
      <c r="J101" s="121">
        <v>0</v>
      </c>
      <c r="K101" s="121">
        <v>0</v>
      </c>
      <c r="L101" s="121">
        <v>0</v>
      </c>
      <c r="M101" s="121">
        <v>0</v>
      </c>
      <c r="N101" s="121">
        <v>1</v>
      </c>
      <c r="O101" s="121">
        <v>0</v>
      </c>
      <c r="P101" s="166">
        <v>0</v>
      </c>
    </row>
    <row r="102" spans="1:16" ht="22.5" customHeight="1">
      <c r="A102" s="48">
        <v>15</v>
      </c>
      <c r="B102" s="121" t="s">
        <v>341</v>
      </c>
      <c r="C102" s="121">
        <v>5</v>
      </c>
      <c r="D102" s="121">
        <v>8</v>
      </c>
      <c r="E102" s="121">
        <v>3</v>
      </c>
      <c r="F102" s="121">
        <v>2</v>
      </c>
      <c r="G102" s="121">
        <v>0</v>
      </c>
      <c r="H102" s="121">
        <v>1</v>
      </c>
      <c r="I102" s="121">
        <v>0</v>
      </c>
      <c r="J102" s="121">
        <v>0</v>
      </c>
      <c r="K102" s="121">
        <v>0</v>
      </c>
      <c r="L102" s="121">
        <v>0</v>
      </c>
      <c r="M102" s="121">
        <v>0</v>
      </c>
      <c r="N102" s="121">
        <v>1</v>
      </c>
      <c r="O102" s="121">
        <v>0</v>
      </c>
      <c r="P102" s="166">
        <v>0</v>
      </c>
    </row>
    <row r="103" spans="1:16" ht="22.5" customHeight="1">
      <c r="A103" s="48">
        <v>16</v>
      </c>
      <c r="B103" s="121" t="s">
        <v>340</v>
      </c>
      <c r="C103" s="121">
        <v>6</v>
      </c>
      <c r="D103" s="121">
        <v>3</v>
      </c>
      <c r="E103" s="121">
        <v>6</v>
      </c>
      <c r="F103" s="121">
        <v>15</v>
      </c>
      <c r="G103" s="121">
        <v>1</v>
      </c>
      <c r="H103" s="121">
        <v>1</v>
      </c>
      <c r="I103" s="121">
        <v>0</v>
      </c>
      <c r="J103" s="121">
        <v>0</v>
      </c>
      <c r="K103" s="121">
        <v>0</v>
      </c>
      <c r="L103" s="121">
        <v>0</v>
      </c>
      <c r="M103" s="121">
        <v>0</v>
      </c>
      <c r="N103" s="121">
        <v>1</v>
      </c>
      <c r="O103" s="121">
        <v>0</v>
      </c>
      <c r="P103" s="166">
        <v>0</v>
      </c>
    </row>
    <row r="104" spans="1:16" ht="22.5" customHeight="1">
      <c r="A104" s="48">
        <v>17</v>
      </c>
      <c r="B104" s="121" t="s">
        <v>339</v>
      </c>
      <c r="C104" s="121">
        <v>1</v>
      </c>
      <c r="D104" s="121">
        <v>7</v>
      </c>
      <c r="E104" s="121">
        <v>8</v>
      </c>
      <c r="F104" s="121">
        <v>8</v>
      </c>
      <c r="G104" s="121">
        <v>1</v>
      </c>
      <c r="H104" s="121">
        <v>0</v>
      </c>
      <c r="I104" s="121">
        <v>1</v>
      </c>
      <c r="J104" s="121">
        <v>1</v>
      </c>
      <c r="K104" s="121">
        <v>0</v>
      </c>
      <c r="L104" s="121">
        <v>0</v>
      </c>
      <c r="M104" s="121">
        <v>0</v>
      </c>
      <c r="N104" s="121">
        <v>1</v>
      </c>
      <c r="O104" s="121">
        <v>0</v>
      </c>
      <c r="P104" s="166">
        <v>0</v>
      </c>
    </row>
    <row r="105" spans="1:16" ht="22.5" customHeight="1">
      <c r="A105" s="48">
        <v>18</v>
      </c>
      <c r="B105" s="121" t="s">
        <v>338</v>
      </c>
      <c r="C105" s="121">
        <v>3</v>
      </c>
      <c r="D105" s="121">
        <v>2</v>
      </c>
      <c r="E105" s="121">
        <v>1</v>
      </c>
      <c r="F105" s="121">
        <v>2</v>
      </c>
      <c r="G105" s="121">
        <v>0</v>
      </c>
      <c r="H105" s="121">
        <v>0</v>
      </c>
      <c r="I105" s="121">
        <v>0</v>
      </c>
      <c r="J105" s="121">
        <v>0</v>
      </c>
      <c r="K105" s="121">
        <v>0</v>
      </c>
      <c r="L105" s="121">
        <v>0</v>
      </c>
      <c r="M105" s="121">
        <v>0</v>
      </c>
      <c r="N105" s="121">
        <v>1</v>
      </c>
      <c r="O105" s="121">
        <v>0</v>
      </c>
      <c r="P105" s="166">
        <v>0</v>
      </c>
    </row>
    <row r="106" spans="1:16" ht="22.5" customHeight="1">
      <c r="A106" s="48">
        <v>19</v>
      </c>
      <c r="B106" s="121" t="s">
        <v>337</v>
      </c>
      <c r="C106" s="121">
        <v>3</v>
      </c>
      <c r="D106" s="121">
        <v>0</v>
      </c>
      <c r="E106" s="121">
        <v>6</v>
      </c>
      <c r="F106" s="121">
        <v>5</v>
      </c>
      <c r="G106" s="121">
        <v>0</v>
      </c>
      <c r="H106" s="121">
        <v>0</v>
      </c>
      <c r="I106" s="121">
        <v>0</v>
      </c>
      <c r="J106" s="121">
        <v>0</v>
      </c>
      <c r="K106" s="121">
        <v>0</v>
      </c>
      <c r="L106" s="121">
        <v>0</v>
      </c>
      <c r="M106" s="121">
        <v>0</v>
      </c>
      <c r="N106" s="121">
        <v>1</v>
      </c>
      <c r="O106" s="121">
        <v>0</v>
      </c>
      <c r="P106" s="166">
        <v>0</v>
      </c>
    </row>
    <row r="107" spans="1:16" ht="22.5" customHeight="1">
      <c r="A107" s="48">
        <v>20</v>
      </c>
      <c r="B107" s="121" t="s">
        <v>336</v>
      </c>
      <c r="C107" s="121">
        <v>2</v>
      </c>
      <c r="D107" s="121">
        <v>0</v>
      </c>
      <c r="E107" s="121">
        <v>1</v>
      </c>
      <c r="F107" s="121">
        <v>1</v>
      </c>
      <c r="G107" s="121">
        <v>0</v>
      </c>
      <c r="H107" s="121">
        <v>0</v>
      </c>
      <c r="I107" s="121">
        <v>0</v>
      </c>
      <c r="J107" s="121">
        <v>0</v>
      </c>
      <c r="K107" s="121">
        <v>0</v>
      </c>
      <c r="L107" s="121">
        <v>0</v>
      </c>
      <c r="M107" s="121">
        <v>0</v>
      </c>
      <c r="N107" s="121">
        <v>1</v>
      </c>
      <c r="O107" s="121">
        <v>0</v>
      </c>
      <c r="P107" s="166">
        <v>0</v>
      </c>
    </row>
    <row r="108" spans="1:16" ht="22.5" customHeight="1">
      <c r="A108" s="48">
        <v>21</v>
      </c>
      <c r="B108" s="121" t="s">
        <v>335</v>
      </c>
      <c r="C108" s="121">
        <v>0</v>
      </c>
      <c r="D108" s="121">
        <v>0</v>
      </c>
      <c r="E108" s="121">
        <v>0</v>
      </c>
      <c r="F108" s="121">
        <v>0</v>
      </c>
      <c r="G108" s="121">
        <v>0</v>
      </c>
      <c r="H108" s="121">
        <v>0</v>
      </c>
      <c r="I108" s="121">
        <v>0</v>
      </c>
      <c r="J108" s="121">
        <v>0</v>
      </c>
      <c r="K108" s="121">
        <v>0</v>
      </c>
      <c r="L108" s="121">
        <v>0</v>
      </c>
      <c r="M108" s="121">
        <v>0</v>
      </c>
      <c r="N108" s="121">
        <v>0</v>
      </c>
      <c r="O108" s="121">
        <v>0</v>
      </c>
      <c r="P108" s="166">
        <v>0</v>
      </c>
    </row>
    <row r="109" spans="1:16" ht="22.5" customHeight="1">
      <c r="A109" s="48">
        <v>22</v>
      </c>
      <c r="B109" s="121" t="s">
        <v>334</v>
      </c>
      <c r="C109" s="121">
        <v>0</v>
      </c>
      <c r="D109" s="121">
        <v>0</v>
      </c>
      <c r="E109" s="121">
        <v>0</v>
      </c>
      <c r="F109" s="121">
        <v>0</v>
      </c>
      <c r="G109" s="121">
        <v>0</v>
      </c>
      <c r="H109" s="121">
        <v>0</v>
      </c>
      <c r="I109" s="121">
        <v>0</v>
      </c>
      <c r="J109" s="121">
        <v>0</v>
      </c>
      <c r="K109" s="121">
        <v>0</v>
      </c>
      <c r="L109" s="121">
        <v>0</v>
      </c>
      <c r="M109" s="121">
        <v>0</v>
      </c>
      <c r="N109" s="121">
        <v>0</v>
      </c>
      <c r="O109" s="121">
        <v>0</v>
      </c>
      <c r="P109" s="166">
        <v>0</v>
      </c>
    </row>
    <row r="110" spans="1:16" ht="22.5" customHeight="1">
      <c r="A110" s="48">
        <v>23</v>
      </c>
      <c r="B110" s="121" t="s">
        <v>333</v>
      </c>
      <c r="C110" s="121">
        <v>0</v>
      </c>
      <c r="D110" s="121">
        <v>0</v>
      </c>
      <c r="E110" s="121">
        <v>0</v>
      </c>
      <c r="F110" s="121">
        <v>0</v>
      </c>
      <c r="G110" s="121">
        <v>0</v>
      </c>
      <c r="H110" s="121">
        <v>0</v>
      </c>
      <c r="I110" s="121">
        <v>0</v>
      </c>
      <c r="J110" s="121">
        <v>0</v>
      </c>
      <c r="K110" s="121">
        <v>0</v>
      </c>
      <c r="L110" s="121">
        <v>0</v>
      </c>
      <c r="M110" s="121">
        <v>0</v>
      </c>
      <c r="N110" s="121">
        <v>0</v>
      </c>
      <c r="O110" s="121">
        <v>0</v>
      </c>
      <c r="P110" s="166">
        <v>0</v>
      </c>
    </row>
    <row r="111" spans="1:16" ht="22.5" customHeight="1">
      <c r="A111" s="48">
        <v>24</v>
      </c>
      <c r="B111" s="121" t="s">
        <v>332</v>
      </c>
      <c r="C111" s="121">
        <v>0</v>
      </c>
      <c r="D111" s="121">
        <v>0</v>
      </c>
      <c r="E111" s="121">
        <v>0</v>
      </c>
      <c r="F111" s="121">
        <v>0</v>
      </c>
      <c r="G111" s="121">
        <v>0</v>
      </c>
      <c r="H111" s="121">
        <v>0</v>
      </c>
      <c r="I111" s="121">
        <v>0</v>
      </c>
      <c r="J111" s="121">
        <v>0</v>
      </c>
      <c r="K111" s="121">
        <v>0</v>
      </c>
      <c r="L111" s="121">
        <v>0</v>
      </c>
      <c r="M111" s="121">
        <v>0</v>
      </c>
      <c r="N111" s="121">
        <v>0</v>
      </c>
      <c r="O111" s="121">
        <v>0</v>
      </c>
      <c r="P111" s="167">
        <v>0</v>
      </c>
    </row>
    <row r="112" spans="1:16" ht="22.5" customHeight="1">
      <c r="A112" s="48">
        <v>25</v>
      </c>
      <c r="B112" s="121" t="s">
        <v>331</v>
      </c>
      <c r="C112" s="121">
        <v>0</v>
      </c>
      <c r="D112" s="121">
        <v>0</v>
      </c>
      <c r="E112" s="121">
        <v>0</v>
      </c>
      <c r="F112" s="121">
        <v>0</v>
      </c>
      <c r="G112" s="121">
        <v>0</v>
      </c>
      <c r="H112" s="121">
        <v>0</v>
      </c>
      <c r="I112" s="121">
        <v>0</v>
      </c>
      <c r="J112" s="121">
        <v>0</v>
      </c>
      <c r="K112" s="121">
        <v>0</v>
      </c>
      <c r="L112" s="121">
        <v>0</v>
      </c>
      <c r="M112" s="121">
        <v>0</v>
      </c>
      <c r="N112" s="121">
        <v>0</v>
      </c>
      <c r="O112" s="121">
        <v>0</v>
      </c>
      <c r="P112" s="166">
        <v>0</v>
      </c>
    </row>
    <row r="113" spans="1:20" ht="22.5" customHeight="1" thickBot="1">
      <c r="A113" s="153">
        <v>26</v>
      </c>
      <c r="B113" s="154" t="s">
        <v>330</v>
      </c>
      <c r="C113" s="154">
        <v>0</v>
      </c>
      <c r="D113" s="154">
        <v>0</v>
      </c>
      <c r="E113" s="154">
        <v>0</v>
      </c>
      <c r="F113" s="154">
        <v>0</v>
      </c>
      <c r="G113" s="154">
        <v>0</v>
      </c>
      <c r="H113" s="154">
        <v>0</v>
      </c>
      <c r="I113" s="154">
        <v>0</v>
      </c>
      <c r="J113" s="154">
        <v>0</v>
      </c>
      <c r="K113" s="154">
        <v>0</v>
      </c>
      <c r="L113" s="154">
        <v>0</v>
      </c>
      <c r="M113" s="154">
        <v>0</v>
      </c>
      <c r="N113" s="154">
        <v>0</v>
      </c>
      <c r="O113" s="121">
        <v>0</v>
      </c>
      <c r="P113" s="152">
        <v>0</v>
      </c>
    </row>
    <row r="114" spans="1:20" ht="22.5" customHeight="1">
      <c r="A114" s="498" t="s">
        <v>329</v>
      </c>
      <c r="B114" s="499"/>
      <c r="C114" s="49">
        <f t="shared" ref="C114:H114" si="1">SUM(C115:C138)</f>
        <v>350</v>
      </c>
      <c r="D114" s="49">
        <f t="shared" si="1"/>
        <v>339</v>
      </c>
      <c r="E114" s="49">
        <f t="shared" si="1"/>
        <v>7947</v>
      </c>
      <c r="F114" s="49">
        <f t="shared" si="1"/>
        <v>2910</v>
      </c>
      <c r="G114" s="161">
        <f t="shared" si="1"/>
        <v>330</v>
      </c>
      <c r="H114" s="161">
        <f t="shared" si="1"/>
        <v>393</v>
      </c>
      <c r="I114" s="161">
        <v>664</v>
      </c>
      <c r="J114" s="161">
        <v>664</v>
      </c>
      <c r="K114" s="161">
        <v>365</v>
      </c>
      <c r="L114" s="161">
        <v>1477</v>
      </c>
      <c r="M114" s="161">
        <v>554</v>
      </c>
      <c r="N114" s="161">
        <f>SUM(N115:N138)</f>
        <v>598</v>
      </c>
      <c r="O114" s="34">
        <v>0</v>
      </c>
      <c r="P114" s="165">
        <v>4</v>
      </c>
    </row>
    <row r="115" spans="1:20" ht="22.5" customHeight="1">
      <c r="A115" s="48">
        <v>1</v>
      </c>
      <c r="B115" s="48" t="s">
        <v>329</v>
      </c>
      <c r="C115" s="121">
        <v>19</v>
      </c>
      <c r="D115" s="48">
        <v>15</v>
      </c>
      <c r="E115" s="48">
        <v>2850</v>
      </c>
      <c r="F115" s="48">
        <v>245</v>
      </c>
      <c r="G115" s="48">
        <v>14</v>
      </c>
      <c r="H115" s="48">
        <v>68</v>
      </c>
      <c r="I115" s="48">
        <v>53</v>
      </c>
      <c r="J115" s="48">
        <v>53</v>
      </c>
      <c r="K115" s="161">
        <v>365</v>
      </c>
      <c r="L115" s="161">
        <v>1477</v>
      </c>
      <c r="M115" s="161">
        <v>554</v>
      </c>
      <c r="N115" s="48">
        <v>0</v>
      </c>
      <c r="O115" s="161">
        <v>0</v>
      </c>
      <c r="P115" s="164">
        <v>4</v>
      </c>
    </row>
    <row r="116" spans="1:20" ht="22.5" customHeight="1">
      <c r="A116" s="48">
        <v>2</v>
      </c>
      <c r="B116" s="49" t="s">
        <v>328</v>
      </c>
      <c r="C116" s="121">
        <v>21</v>
      </c>
      <c r="D116" s="121">
        <v>12</v>
      </c>
      <c r="E116" s="121">
        <v>210</v>
      </c>
      <c r="F116" s="121">
        <v>143</v>
      </c>
      <c r="G116" s="121">
        <v>15</v>
      </c>
      <c r="H116" s="121">
        <v>18</v>
      </c>
      <c r="I116" s="121">
        <v>35</v>
      </c>
      <c r="J116" s="121">
        <v>35</v>
      </c>
      <c r="K116" s="163">
        <v>0</v>
      </c>
      <c r="L116" s="161">
        <v>0</v>
      </c>
      <c r="M116" s="161">
        <v>0</v>
      </c>
      <c r="N116" s="48">
        <v>26</v>
      </c>
      <c r="O116" s="48">
        <v>0</v>
      </c>
      <c r="P116" s="156">
        <v>0</v>
      </c>
    </row>
    <row r="117" spans="1:20" ht="22.5" customHeight="1">
      <c r="A117" s="48">
        <v>3</v>
      </c>
      <c r="B117" s="50" t="s">
        <v>327</v>
      </c>
      <c r="C117" s="121">
        <v>13</v>
      </c>
      <c r="D117" s="121">
        <v>13</v>
      </c>
      <c r="E117" s="121">
        <v>223</v>
      </c>
      <c r="F117" s="121">
        <v>122</v>
      </c>
      <c r="G117" s="121">
        <v>10</v>
      </c>
      <c r="H117" s="121">
        <v>17</v>
      </c>
      <c r="I117" s="121">
        <v>26</v>
      </c>
      <c r="J117" s="121">
        <v>26</v>
      </c>
      <c r="K117" s="48">
        <v>0</v>
      </c>
      <c r="L117" s="48">
        <v>0</v>
      </c>
      <c r="M117" s="48">
        <v>0</v>
      </c>
      <c r="N117" s="48">
        <v>26</v>
      </c>
      <c r="O117" s="48">
        <v>0</v>
      </c>
      <c r="P117" s="156">
        <v>0</v>
      </c>
    </row>
    <row r="118" spans="1:20" ht="22.5" customHeight="1">
      <c r="A118" s="48">
        <v>4</v>
      </c>
      <c r="B118" s="50" t="s">
        <v>298</v>
      </c>
      <c r="C118" s="121">
        <v>16</v>
      </c>
      <c r="D118" s="121">
        <v>14</v>
      </c>
      <c r="E118" s="121">
        <v>145</v>
      </c>
      <c r="F118" s="121">
        <v>119</v>
      </c>
      <c r="G118" s="121">
        <v>16</v>
      </c>
      <c r="H118" s="121">
        <v>21</v>
      </c>
      <c r="I118" s="121">
        <v>26</v>
      </c>
      <c r="J118" s="121">
        <v>26</v>
      </c>
      <c r="K118" s="48">
        <v>0</v>
      </c>
      <c r="L118" s="48">
        <v>0</v>
      </c>
      <c r="M118" s="48">
        <v>0</v>
      </c>
      <c r="N118" s="162">
        <v>26</v>
      </c>
      <c r="O118" s="48">
        <v>0</v>
      </c>
      <c r="P118" s="158">
        <v>0</v>
      </c>
    </row>
    <row r="119" spans="1:20" ht="22.5" customHeight="1">
      <c r="A119" s="48">
        <v>5</v>
      </c>
      <c r="B119" s="50" t="s">
        <v>326</v>
      </c>
      <c r="C119" s="121">
        <v>12</v>
      </c>
      <c r="D119" s="121">
        <v>6</v>
      </c>
      <c r="E119" s="121">
        <v>186</v>
      </c>
      <c r="F119" s="121">
        <v>112</v>
      </c>
      <c r="G119" s="121">
        <v>11</v>
      </c>
      <c r="H119" s="121">
        <v>11</v>
      </c>
      <c r="I119" s="121">
        <v>35</v>
      </c>
      <c r="J119" s="121">
        <v>35</v>
      </c>
      <c r="K119" s="48">
        <v>0</v>
      </c>
      <c r="L119" s="48">
        <v>0</v>
      </c>
      <c r="M119" s="48">
        <v>0</v>
      </c>
      <c r="N119" s="48">
        <v>26</v>
      </c>
      <c r="O119" s="48">
        <v>0</v>
      </c>
      <c r="P119" s="156">
        <v>0</v>
      </c>
    </row>
    <row r="120" spans="1:20" ht="22.5" customHeight="1">
      <c r="A120" s="48">
        <v>6</v>
      </c>
      <c r="B120" s="50" t="s">
        <v>325</v>
      </c>
      <c r="C120" s="121">
        <v>17</v>
      </c>
      <c r="D120" s="121">
        <v>12</v>
      </c>
      <c r="E120" s="121">
        <v>290</v>
      </c>
      <c r="F120" s="121">
        <v>122</v>
      </c>
      <c r="G120" s="121">
        <v>11</v>
      </c>
      <c r="H120" s="121">
        <v>13</v>
      </c>
      <c r="I120" s="121">
        <v>28</v>
      </c>
      <c r="J120" s="121">
        <v>28</v>
      </c>
      <c r="K120" s="48">
        <v>0</v>
      </c>
      <c r="L120" s="48">
        <v>0</v>
      </c>
      <c r="M120" s="48">
        <v>0</v>
      </c>
      <c r="N120" s="161">
        <v>26</v>
      </c>
      <c r="O120" s="48">
        <v>0</v>
      </c>
      <c r="P120" s="158">
        <v>0</v>
      </c>
    </row>
    <row r="121" spans="1:20" ht="22.5" customHeight="1">
      <c r="A121" s="48">
        <v>7</v>
      </c>
      <c r="B121" s="50" t="s">
        <v>324</v>
      </c>
      <c r="C121" s="121">
        <v>16</v>
      </c>
      <c r="D121" s="121">
        <v>14</v>
      </c>
      <c r="E121" s="121">
        <v>163</v>
      </c>
      <c r="F121" s="121">
        <v>117</v>
      </c>
      <c r="G121" s="121">
        <v>13</v>
      </c>
      <c r="H121" s="121">
        <v>14</v>
      </c>
      <c r="I121" s="121">
        <v>29</v>
      </c>
      <c r="J121" s="121">
        <v>29</v>
      </c>
      <c r="K121" s="48">
        <v>0</v>
      </c>
      <c r="L121" s="48">
        <v>0</v>
      </c>
      <c r="M121" s="48">
        <v>0</v>
      </c>
      <c r="N121" s="161">
        <v>26</v>
      </c>
      <c r="O121" s="48">
        <v>0</v>
      </c>
      <c r="P121" s="156">
        <v>0</v>
      </c>
    </row>
    <row r="122" spans="1:20" ht="22.5" customHeight="1">
      <c r="A122" s="48">
        <v>8</v>
      </c>
      <c r="B122" s="50" t="s">
        <v>323</v>
      </c>
      <c r="C122" s="121">
        <v>13</v>
      </c>
      <c r="D122" s="121">
        <v>15</v>
      </c>
      <c r="E122" s="121">
        <v>137</v>
      </c>
      <c r="F122" s="121">
        <v>87</v>
      </c>
      <c r="G122" s="121">
        <v>14</v>
      </c>
      <c r="H122" s="121">
        <v>13</v>
      </c>
      <c r="I122" s="121">
        <v>34</v>
      </c>
      <c r="J122" s="121">
        <v>34</v>
      </c>
      <c r="K122" s="48">
        <v>0</v>
      </c>
      <c r="L122" s="48">
        <v>0</v>
      </c>
      <c r="M122" s="48">
        <v>0</v>
      </c>
      <c r="N122" s="160">
        <v>26</v>
      </c>
      <c r="O122" s="48">
        <v>0</v>
      </c>
      <c r="P122" s="158">
        <v>0</v>
      </c>
    </row>
    <row r="123" spans="1:20" ht="22.5" customHeight="1">
      <c r="A123" s="48">
        <v>9</v>
      </c>
      <c r="B123" s="50" t="s">
        <v>322</v>
      </c>
      <c r="C123" s="121">
        <v>14</v>
      </c>
      <c r="D123" s="121">
        <v>14</v>
      </c>
      <c r="E123" s="121">
        <v>143</v>
      </c>
      <c r="F123" s="121">
        <v>91</v>
      </c>
      <c r="G123" s="121">
        <v>16</v>
      </c>
      <c r="H123" s="121">
        <v>15</v>
      </c>
      <c r="I123" s="121">
        <v>29</v>
      </c>
      <c r="J123" s="121">
        <v>29</v>
      </c>
      <c r="K123" s="48">
        <v>0</v>
      </c>
      <c r="L123" s="48">
        <v>0</v>
      </c>
      <c r="M123" s="48">
        <v>0</v>
      </c>
      <c r="N123" s="48">
        <v>26</v>
      </c>
      <c r="O123" s="48">
        <v>0</v>
      </c>
      <c r="P123" s="156">
        <v>0</v>
      </c>
    </row>
    <row r="124" spans="1:20" ht="22.5" customHeight="1" thickBot="1">
      <c r="A124" s="48">
        <v>10</v>
      </c>
      <c r="B124" s="50" t="s">
        <v>321</v>
      </c>
      <c r="C124" s="121">
        <v>16</v>
      </c>
      <c r="D124" s="121">
        <v>16</v>
      </c>
      <c r="E124" s="121">
        <v>149</v>
      </c>
      <c r="F124" s="121">
        <v>93</v>
      </c>
      <c r="G124" s="121">
        <v>14</v>
      </c>
      <c r="H124" s="121">
        <v>13</v>
      </c>
      <c r="I124" s="121">
        <v>24</v>
      </c>
      <c r="J124" s="121">
        <v>24</v>
      </c>
      <c r="K124" s="48">
        <v>0</v>
      </c>
      <c r="L124" s="48">
        <v>0</v>
      </c>
      <c r="M124" s="48">
        <v>0</v>
      </c>
      <c r="N124" s="48">
        <v>26</v>
      </c>
      <c r="O124" s="48">
        <v>0</v>
      </c>
      <c r="P124" s="158">
        <v>0</v>
      </c>
    </row>
    <row r="125" spans="1:20" ht="22.5" customHeight="1" thickBot="1">
      <c r="A125" s="48">
        <v>11</v>
      </c>
      <c r="B125" s="50" t="s">
        <v>320</v>
      </c>
      <c r="C125" s="121">
        <v>18</v>
      </c>
      <c r="D125" s="121">
        <v>17</v>
      </c>
      <c r="E125" s="121">
        <v>241</v>
      </c>
      <c r="F125" s="121">
        <v>104</v>
      </c>
      <c r="G125" s="121">
        <v>17</v>
      </c>
      <c r="H125" s="121">
        <v>16</v>
      </c>
      <c r="I125" s="121">
        <v>21</v>
      </c>
      <c r="J125" s="121">
        <v>21</v>
      </c>
      <c r="K125" s="48">
        <v>0</v>
      </c>
      <c r="L125" s="48">
        <v>0</v>
      </c>
      <c r="M125" s="48">
        <v>0</v>
      </c>
      <c r="N125" s="48">
        <v>26</v>
      </c>
      <c r="O125" s="48">
        <v>0</v>
      </c>
      <c r="P125" s="156">
        <v>0</v>
      </c>
      <c r="T125" s="159"/>
    </row>
    <row r="126" spans="1:20" ht="22.5" customHeight="1">
      <c r="A126" s="48">
        <v>12</v>
      </c>
      <c r="B126" s="50" t="s">
        <v>319</v>
      </c>
      <c r="C126" s="121">
        <v>15</v>
      </c>
      <c r="D126" s="121">
        <v>15</v>
      </c>
      <c r="E126" s="121">
        <v>304</v>
      </c>
      <c r="F126" s="121">
        <v>100</v>
      </c>
      <c r="G126" s="121">
        <v>16</v>
      </c>
      <c r="H126" s="121">
        <v>17</v>
      </c>
      <c r="I126" s="121">
        <v>26</v>
      </c>
      <c r="J126" s="121">
        <v>26</v>
      </c>
      <c r="K126" s="48">
        <v>0</v>
      </c>
      <c r="L126" s="48">
        <v>0</v>
      </c>
      <c r="M126" s="48">
        <v>0</v>
      </c>
      <c r="N126" s="48">
        <v>26</v>
      </c>
      <c r="O126" s="48">
        <v>0</v>
      </c>
      <c r="P126" s="158">
        <v>0</v>
      </c>
    </row>
    <row r="127" spans="1:20" ht="22.5" customHeight="1">
      <c r="A127" s="48">
        <v>13</v>
      </c>
      <c r="B127" s="50" t="s">
        <v>318</v>
      </c>
      <c r="C127" s="121">
        <v>7</v>
      </c>
      <c r="D127" s="121">
        <v>19</v>
      </c>
      <c r="E127" s="121">
        <v>268</v>
      </c>
      <c r="F127" s="121">
        <v>101</v>
      </c>
      <c r="G127" s="121">
        <v>10</v>
      </c>
      <c r="H127" s="121">
        <v>14</v>
      </c>
      <c r="I127" s="121">
        <v>25</v>
      </c>
      <c r="J127" s="121">
        <v>25</v>
      </c>
      <c r="K127" s="48">
        <v>0</v>
      </c>
      <c r="L127" s="48">
        <v>0</v>
      </c>
      <c r="M127" s="48">
        <v>0</v>
      </c>
      <c r="N127" s="48">
        <v>26</v>
      </c>
      <c r="O127" s="48">
        <v>0</v>
      </c>
      <c r="P127" s="156">
        <v>0</v>
      </c>
    </row>
    <row r="128" spans="1:20" ht="22.5" customHeight="1">
      <c r="A128" s="48">
        <v>14</v>
      </c>
      <c r="B128" s="50" t="s">
        <v>317</v>
      </c>
      <c r="C128" s="121">
        <v>13</v>
      </c>
      <c r="D128" s="121">
        <v>18</v>
      </c>
      <c r="E128" s="121">
        <v>312</v>
      </c>
      <c r="F128" s="121">
        <v>142</v>
      </c>
      <c r="G128" s="121">
        <v>10</v>
      </c>
      <c r="H128" s="121">
        <v>13</v>
      </c>
      <c r="I128" s="121">
        <v>24</v>
      </c>
      <c r="J128" s="121">
        <v>24</v>
      </c>
      <c r="K128" s="48">
        <v>0</v>
      </c>
      <c r="L128" s="48">
        <v>0</v>
      </c>
      <c r="M128" s="48">
        <v>0</v>
      </c>
      <c r="N128" s="48">
        <v>26</v>
      </c>
      <c r="O128" s="48">
        <v>0</v>
      </c>
      <c r="P128" s="158">
        <v>0</v>
      </c>
    </row>
    <row r="129" spans="1:16" ht="22.5" customHeight="1">
      <c r="A129" s="48">
        <v>15</v>
      </c>
      <c r="B129" s="50" t="s">
        <v>316</v>
      </c>
      <c r="C129" s="121">
        <v>15</v>
      </c>
      <c r="D129" s="121">
        <v>19</v>
      </c>
      <c r="E129" s="121">
        <v>357</v>
      </c>
      <c r="F129" s="121">
        <v>150</v>
      </c>
      <c r="G129" s="121">
        <v>16</v>
      </c>
      <c r="H129" s="121">
        <v>17</v>
      </c>
      <c r="I129" s="121">
        <v>35</v>
      </c>
      <c r="J129" s="121">
        <v>35</v>
      </c>
      <c r="K129" s="48">
        <v>0</v>
      </c>
      <c r="L129" s="48">
        <v>0</v>
      </c>
      <c r="M129" s="48">
        <v>0</v>
      </c>
      <c r="N129" s="48">
        <v>26</v>
      </c>
      <c r="O129" s="48">
        <v>0</v>
      </c>
      <c r="P129" s="156">
        <v>0</v>
      </c>
    </row>
    <row r="130" spans="1:16" ht="22.5" customHeight="1">
      <c r="A130" s="48">
        <v>16</v>
      </c>
      <c r="B130" s="50" t="s">
        <v>16</v>
      </c>
      <c r="C130" s="121">
        <v>17</v>
      </c>
      <c r="D130" s="121">
        <v>16</v>
      </c>
      <c r="E130" s="121">
        <v>241</v>
      </c>
      <c r="F130" s="121">
        <v>131</v>
      </c>
      <c r="G130" s="121">
        <v>13</v>
      </c>
      <c r="H130" s="121">
        <v>12</v>
      </c>
      <c r="I130" s="121">
        <v>25</v>
      </c>
      <c r="J130" s="121">
        <v>25</v>
      </c>
      <c r="K130" s="48">
        <v>0</v>
      </c>
      <c r="L130" s="48">
        <v>0</v>
      </c>
      <c r="M130" s="48">
        <v>0</v>
      </c>
      <c r="N130" s="48">
        <v>26</v>
      </c>
      <c r="O130" s="48">
        <v>0</v>
      </c>
      <c r="P130" s="158">
        <v>0</v>
      </c>
    </row>
    <row r="131" spans="1:16" ht="22.5" customHeight="1">
      <c r="A131" s="48">
        <v>17</v>
      </c>
      <c r="B131" s="50" t="s">
        <v>315</v>
      </c>
      <c r="C131" s="121">
        <v>14</v>
      </c>
      <c r="D131" s="121">
        <v>21</v>
      </c>
      <c r="E131" s="121">
        <v>250</v>
      </c>
      <c r="F131" s="121">
        <v>109</v>
      </c>
      <c r="G131" s="121">
        <v>14</v>
      </c>
      <c r="H131" s="121">
        <v>19</v>
      </c>
      <c r="I131" s="121">
        <v>22</v>
      </c>
      <c r="J131" s="121">
        <v>22</v>
      </c>
      <c r="K131" s="48">
        <v>0</v>
      </c>
      <c r="L131" s="48">
        <v>0</v>
      </c>
      <c r="M131" s="48">
        <v>0</v>
      </c>
      <c r="N131" s="48">
        <v>26</v>
      </c>
      <c r="O131" s="48">
        <v>0</v>
      </c>
      <c r="P131" s="156">
        <v>0</v>
      </c>
    </row>
    <row r="132" spans="1:16" ht="22.5" customHeight="1">
      <c r="A132" s="48">
        <v>18</v>
      </c>
      <c r="B132" s="50" t="s">
        <v>314</v>
      </c>
      <c r="C132" s="121">
        <v>10</v>
      </c>
      <c r="D132" s="121">
        <v>17</v>
      </c>
      <c r="E132" s="121">
        <v>279</v>
      </c>
      <c r="F132" s="121">
        <v>132</v>
      </c>
      <c r="G132" s="121">
        <v>13</v>
      </c>
      <c r="H132" s="121">
        <v>16</v>
      </c>
      <c r="I132" s="121">
        <v>24</v>
      </c>
      <c r="J132" s="121">
        <v>24</v>
      </c>
      <c r="K132" s="48">
        <v>0</v>
      </c>
      <c r="L132" s="48">
        <v>0</v>
      </c>
      <c r="M132" s="48">
        <v>0</v>
      </c>
      <c r="N132" s="48">
        <v>26</v>
      </c>
      <c r="O132" s="48">
        <v>0</v>
      </c>
      <c r="P132" s="158">
        <v>0</v>
      </c>
    </row>
    <row r="133" spans="1:16" ht="22.5" customHeight="1">
      <c r="A133" s="48">
        <v>19</v>
      </c>
      <c r="B133" s="50" t="s">
        <v>313</v>
      </c>
      <c r="C133" s="121">
        <v>17</v>
      </c>
      <c r="D133" s="121">
        <v>15</v>
      </c>
      <c r="E133" s="121">
        <v>254</v>
      </c>
      <c r="F133" s="121">
        <v>127</v>
      </c>
      <c r="G133" s="121">
        <v>13</v>
      </c>
      <c r="H133" s="121">
        <v>10</v>
      </c>
      <c r="I133" s="121">
        <v>28</v>
      </c>
      <c r="J133" s="121">
        <v>28</v>
      </c>
      <c r="K133" s="48">
        <v>0</v>
      </c>
      <c r="L133" s="48">
        <v>0</v>
      </c>
      <c r="M133" s="48">
        <v>0</v>
      </c>
      <c r="N133" s="48">
        <v>26</v>
      </c>
      <c r="O133" s="48">
        <v>0</v>
      </c>
      <c r="P133" s="156">
        <v>0</v>
      </c>
    </row>
    <row r="134" spans="1:16" ht="22.5" customHeight="1">
      <c r="A134" s="48">
        <v>20</v>
      </c>
      <c r="B134" s="50" t="s">
        <v>312</v>
      </c>
      <c r="C134" s="121">
        <v>20</v>
      </c>
      <c r="D134" s="121">
        <v>21</v>
      </c>
      <c r="E134" s="121">
        <v>261</v>
      </c>
      <c r="F134" s="121">
        <v>140</v>
      </c>
      <c r="G134" s="121">
        <v>16</v>
      </c>
      <c r="H134" s="121">
        <v>14</v>
      </c>
      <c r="I134" s="121">
        <v>19</v>
      </c>
      <c r="J134" s="121">
        <v>19</v>
      </c>
      <c r="K134" s="48">
        <v>0</v>
      </c>
      <c r="L134" s="48">
        <v>0</v>
      </c>
      <c r="M134" s="48">
        <v>0</v>
      </c>
      <c r="N134" s="48">
        <v>26</v>
      </c>
      <c r="O134" s="48">
        <v>0</v>
      </c>
      <c r="P134" s="158">
        <v>0</v>
      </c>
    </row>
    <row r="135" spans="1:16" ht="22.5" customHeight="1">
      <c r="A135" s="48">
        <v>21</v>
      </c>
      <c r="B135" s="50" t="s">
        <v>311</v>
      </c>
      <c r="C135" s="121">
        <v>16</v>
      </c>
      <c r="D135" s="121">
        <v>15</v>
      </c>
      <c r="E135" s="121">
        <v>303</v>
      </c>
      <c r="F135" s="121">
        <v>157</v>
      </c>
      <c r="G135" s="121">
        <v>13</v>
      </c>
      <c r="H135" s="121">
        <v>12</v>
      </c>
      <c r="I135" s="121">
        <v>25</v>
      </c>
      <c r="J135" s="121">
        <v>25</v>
      </c>
      <c r="K135" s="48">
        <v>0</v>
      </c>
      <c r="L135" s="48">
        <v>0</v>
      </c>
      <c r="M135" s="48">
        <v>0</v>
      </c>
      <c r="N135" s="48">
        <v>26</v>
      </c>
      <c r="O135" s="48">
        <v>0</v>
      </c>
      <c r="P135" s="156">
        <v>0</v>
      </c>
    </row>
    <row r="136" spans="1:16" ht="22.5" customHeight="1">
      <c r="A136" s="48">
        <v>22</v>
      </c>
      <c r="B136" s="50" t="s">
        <v>282</v>
      </c>
      <c r="C136" s="121">
        <v>11</v>
      </c>
      <c r="D136" s="121">
        <v>6</v>
      </c>
      <c r="E136" s="121">
        <v>145</v>
      </c>
      <c r="F136" s="121">
        <v>98</v>
      </c>
      <c r="G136" s="121">
        <v>17</v>
      </c>
      <c r="H136" s="121">
        <v>10</v>
      </c>
      <c r="I136" s="121">
        <v>27</v>
      </c>
      <c r="J136" s="121">
        <v>27</v>
      </c>
      <c r="K136" s="48">
        <v>0</v>
      </c>
      <c r="L136" s="48">
        <v>0</v>
      </c>
      <c r="M136" s="48">
        <v>0</v>
      </c>
      <c r="N136" s="48">
        <v>26</v>
      </c>
      <c r="O136" s="48">
        <v>0</v>
      </c>
      <c r="P136" s="158">
        <v>0</v>
      </c>
    </row>
    <row r="137" spans="1:16" ht="22.5" customHeight="1">
      <c r="A137" s="48">
        <v>23</v>
      </c>
      <c r="B137" s="50" t="s">
        <v>310</v>
      </c>
      <c r="C137" s="157">
        <v>11</v>
      </c>
      <c r="D137" s="157">
        <v>5</v>
      </c>
      <c r="E137" s="121">
        <v>116</v>
      </c>
      <c r="F137" s="121">
        <v>86</v>
      </c>
      <c r="G137" s="121">
        <v>16</v>
      </c>
      <c r="H137" s="121">
        <v>11</v>
      </c>
      <c r="I137" s="121">
        <v>21</v>
      </c>
      <c r="J137" s="121">
        <v>21</v>
      </c>
      <c r="K137" s="48">
        <v>0</v>
      </c>
      <c r="L137" s="48">
        <v>0</v>
      </c>
      <c r="M137" s="48">
        <v>0</v>
      </c>
      <c r="N137" s="48">
        <v>26</v>
      </c>
      <c r="O137" s="48">
        <v>0</v>
      </c>
      <c r="P137" s="156">
        <v>0</v>
      </c>
    </row>
    <row r="138" spans="1:16" ht="22.5" customHeight="1">
      <c r="A138" s="160">
        <v>24</v>
      </c>
      <c r="B138" s="472" t="s">
        <v>309</v>
      </c>
      <c r="C138" s="182">
        <v>9</v>
      </c>
      <c r="D138" s="157">
        <v>4</v>
      </c>
      <c r="E138" s="157">
        <v>120</v>
      </c>
      <c r="F138" s="157">
        <v>82</v>
      </c>
      <c r="G138" s="157">
        <v>12</v>
      </c>
      <c r="H138" s="157">
        <v>9</v>
      </c>
      <c r="I138" s="157">
        <v>23</v>
      </c>
      <c r="J138" s="157">
        <v>23</v>
      </c>
      <c r="K138" s="162">
        <v>0</v>
      </c>
      <c r="L138" s="162">
        <v>0</v>
      </c>
      <c r="M138" s="162">
        <v>0</v>
      </c>
      <c r="N138" s="160">
        <v>26</v>
      </c>
      <c r="O138" s="162">
        <v>0</v>
      </c>
      <c r="P138" s="473">
        <v>0</v>
      </c>
    </row>
    <row r="139" spans="1:16">
      <c r="A139" s="311"/>
      <c r="B139" s="311" t="s">
        <v>976</v>
      </c>
      <c r="C139" s="311">
        <f t="shared" ref="C139:P139" si="2">C5+C25+C61+C87+C114</f>
        <v>1723</v>
      </c>
      <c r="D139" s="311">
        <f t="shared" si="2"/>
        <v>1127</v>
      </c>
      <c r="E139" s="311">
        <f t="shared" si="2"/>
        <v>11764</v>
      </c>
      <c r="F139" s="311">
        <f t="shared" si="2"/>
        <v>12798</v>
      </c>
      <c r="G139" s="311">
        <f t="shared" si="2"/>
        <v>968</v>
      </c>
      <c r="H139" s="311">
        <f t="shared" si="2"/>
        <v>1852</v>
      </c>
      <c r="I139" s="311">
        <f t="shared" si="2"/>
        <v>1469</v>
      </c>
      <c r="J139" s="311">
        <f t="shared" si="2"/>
        <v>1469</v>
      </c>
      <c r="K139" s="311">
        <f t="shared" si="2"/>
        <v>897</v>
      </c>
      <c r="L139" s="311">
        <f t="shared" si="2"/>
        <v>4716</v>
      </c>
      <c r="M139" s="311">
        <f t="shared" si="2"/>
        <v>2612</v>
      </c>
      <c r="N139" s="311">
        <f t="shared" si="2"/>
        <v>1951</v>
      </c>
      <c r="O139" s="311">
        <f t="shared" si="2"/>
        <v>9</v>
      </c>
      <c r="P139" s="311">
        <f t="shared" si="2"/>
        <v>17</v>
      </c>
    </row>
  </sheetData>
  <mergeCells count="7">
    <mergeCell ref="A114:B114"/>
    <mergeCell ref="A1:P1"/>
    <mergeCell ref="A61:B61"/>
    <mergeCell ref="A2:P2"/>
    <mergeCell ref="A87:B87"/>
    <mergeCell ref="A5:B5"/>
    <mergeCell ref="A25:B25"/>
  </mergeCells>
  <printOptions horizontalCentered="1"/>
  <pageMargins left="0.19685039370078741" right="0.19685039370078741" top="0.39370078740157483" bottom="0.19685039370078741" header="0" footer="0"/>
  <pageSetup paperSize="9"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E9F1-0BB2-4107-9637-8D9D72C2742C}">
  <sheetPr>
    <pageSetUpPr fitToPage="1"/>
  </sheetPr>
  <dimension ref="A1:P80"/>
  <sheetViews>
    <sheetView zoomScaleNormal="100" workbookViewId="0">
      <selection activeCell="G86" sqref="G86"/>
    </sheetView>
  </sheetViews>
  <sheetFormatPr defaultRowHeight="13.5"/>
  <cols>
    <col min="1" max="1" width="4.42578125" style="1" customWidth="1"/>
    <col min="2" max="2" width="20.85546875" style="1" customWidth="1"/>
    <col min="3" max="4" width="8.7109375" style="1" customWidth="1"/>
    <col min="5" max="5" width="8.85546875" style="1" customWidth="1"/>
    <col min="6" max="7" width="8.7109375" style="1" customWidth="1"/>
    <col min="8" max="8" width="8.4257812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64.5" customHeight="1">
      <c r="A1" s="505" t="s">
        <v>745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</row>
    <row r="2" spans="1:16" ht="28.5" customHeight="1">
      <c r="A2" s="509" t="s">
        <v>744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</row>
    <row r="3" spans="1:16" ht="164.25" customHeight="1">
      <c r="A3" s="204" t="s">
        <v>0</v>
      </c>
      <c r="B3" s="204" t="s">
        <v>1</v>
      </c>
      <c r="C3" s="203" t="s">
        <v>3</v>
      </c>
      <c r="D3" s="203" t="s">
        <v>4</v>
      </c>
      <c r="E3" s="203" t="s">
        <v>8</v>
      </c>
      <c r="F3" s="203" t="s">
        <v>6</v>
      </c>
      <c r="G3" s="203" t="s">
        <v>9</v>
      </c>
      <c r="H3" s="203" t="s">
        <v>5</v>
      </c>
      <c r="I3" s="203" t="s">
        <v>10</v>
      </c>
      <c r="J3" s="203" t="s">
        <v>11</v>
      </c>
      <c r="K3" s="203" t="s">
        <v>12</v>
      </c>
      <c r="L3" s="203" t="s">
        <v>13</v>
      </c>
      <c r="M3" s="203" t="s">
        <v>14</v>
      </c>
      <c r="N3" s="203" t="s">
        <v>7</v>
      </c>
      <c r="O3" s="203" t="s">
        <v>15</v>
      </c>
      <c r="P3" s="203" t="s">
        <v>2</v>
      </c>
    </row>
    <row r="4" spans="1:16" ht="21" customHeight="1" thickBot="1">
      <c r="A4" s="182">
        <v>1</v>
      </c>
      <c r="B4" s="182">
        <v>2</v>
      </c>
      <c r="C4" s="182">
        <v>3</v>
      </c>
      <c r="D4" s="182">
        <v>4</v>
      </c>
      <c r="E4" s="182">
        <v>5</v>
      </c>
      <c r="F4" s="182">
        <v>6</v>
      </c>
      <c r="G4" s="182">
        <v>7</v>
      </c>
      <c r="H4" s="182">
        <v>8</v>
      </c>
      <c r="I4" s="182">
        <v>9</v>
      </c>
      <c r="J4" s="182">
        <v>10</v>
      </c>
      <c r="K4" s="182">
        <v>11</v>
      </c>
      <c r="L4" s="182">
        <v>12</v>
      </c>
      <c r="M4" s="182">
        <v>13</v>
      </c>
      <c r="N4" s="182">
        <v>14</v>
      </c>
      <c r="O4" s="182">
        <v>15</v>
      </c>
      <c r="P4" s="182">
        <v>16</v>
      </c>
    </row>
    <row r="5" spans="1:16" s="372" customFormat="1" ht="30" customHeight="1" thickBot="1">
      <c r="A5" s="510" t="s">
        <v>743</v>
      </c>
      <c r="B5" s="511"/>
      <c r="C5" s="352">
        <v>450</v>
      </c>
      <c r="D5" s="352">
        <v>123</v>
      </c>
      <c r="E5" s="352">
        <v>1329</v>
      </c>
      <c r="F5" s="352">
        <v>239</v>
      </c>
      <c r="G5" s="352">
        <v>2</v>
      </c>
      <c r="H5" s="352">
        <v>578</v>
      </c>
      <c r="I5" s="352">
        <v>823</v>
      </c>
      <c r="J5" s="352">
        <v>38</v>
      </c>
      <c r="K5" s="352" t="s">
        <v>741</v>
      </c>
      <c r="L5" s="352">
        <v>1462</v>
      </c>
      <c r="M5" s="352">
        <v>226</v>
      </c>
      <c r="N5" s="378">
        <v>40</v>
      </c>
      <c r="O5" s="352">
        <v>0</v>
      </c>
      <c r="P5" s="388">
        <v>2</v>
      </c>
    </row>
    <row r="6" spans="1:16" s="368" customFormat="1" ht="20.100000000000001" customHeight="1">
      <c r="A6" s="215">
        <v>1</v>
      </c>
      <c r="B6" s="230" t="s">
        <v>742</v>
      </c>
      <c r="C6" s="230">
        <v>114</v>
      </c>
      <c r="D6" s="230">
        <v>91</v>
      </c>
      <c r="E6" s="230">
        <v>1165</v>
      </c>
      <c r="F6" s="230">
        <v>52</v>
      </c>
      <c r="G6" s="230">
        <v>0</v>
      </c>
      <c r="H6" s="230">
        <v>86</v>
      </c>
      <c r="I6" s="253">
        <v>812</v>
      </c>
      <c r="J6" s="253">
        <v>30</v>
      </c>
      <c r="K6" s="235" t="s">
        <v>741</v>
      </c>
      <c r="L6" s="253">
        <v>1461</v>
      </c>
      <c r="M6" s="253">
        <v>217</v>
      </c>
      <c r="N6" s="230">
        <v>40</v>
      </c>
      <c r="O6" s="230">
        <v>0</v>
      </c>
      <c r="P6" s="229">
        <v>2</v>
      </c>
    </row>
    <row r="7" spans="1:16" s="368" customFormat="1" ht="20.100000000000001" customHeight="1">
      <c r="A7" s="215">
        <v>2</v>
      </c>
      <c r="B7" s="230" t="s">
        <v>740</v>
      </c>
      <c r="C7" s="230">
        <v>8</v>
      </c>
      <c r="D7" s="230">
        <v>0</v>
      </c>
      <c r="E7" s="230">
        <v>0</v>
      </c>
      <c r="F7" s="230">
        <v>0</v>
      </c>
      <c r="G7" s="230">
        <v>0</v>
      </c>
      <c r="H7" s="230">
        <v>90</v>
      </c>
      <c r="I7" s="230">
        <v>1</v>
      </c>
      <c r="J7" s="230">
        <v>0</v>
      </c>
      <c r="K7" s="230">
        <v>0</v>
      </c>
      <c r="L7" s="230">
        <v>0</v>
      </c>
      <c r="M7" s="230">
        <v>0</v>
      </c>
      <c r="N7" s="230">
        <v>0</v>
      </c>
      <c r="O7" s="230">
        <v>0</v>
      </c>
      <c r="P7" s="229">
        <v>0</v>
      </c>
    </row>
    <row r="8" spans="1:16" s="368" customFormat="1" ht="20.100000000000001" customHeight="1">
      <c r="A8" s="215">
        <v>3</v>
      </c>
      <c r="B8" s="230" t="s">
        <v>739</v>
      </c>
      <c r="C8" s="230">
        <v>14</v>
      </c>
      <c r="D8" s="230">
        <v>10</v>
      </c>
      <c r="E8" s="230">
        <v>8</v>
      </c>
      <c r="F8" s="230">
        <v>5</v>
      </c>
      <c r="G8" s="230">
        <v>2</v>
      </c>
      <c r="H8" s="230">
        <v>36</v>
      </c>
      <c r="I8" s="230"/>
      <c r="J8" s="230">
        <v>0</v>
      </c>
      <c r="K8" s="230">
        <v>0</v>
      </c>
      <c r="L8" s="230">
        <v>0</v>
      </c>
      <c r="M8" s="230">
        <v>0</v>
      </c>
      <c r="N8" s="230">
        <v>0</v>
      </c>
      <c r="O8" s="230">
        <v>0</v>
      </c>
      <c r="P8" s="229">
        <v>0</v>
      </c>
    </row>
    <row r="9" spans="1:16" s="368" customFormat="1" ht="20.100000000000001" customHeight="1">
      <c r="A9" s="215">
        <v>4</v>
      </c>
      <c r="B9" s="230" t="s">
        <v>738</v>
      </c>
      <c r="C9" s="230">
        <v>99</v>
      </c>
      <c r="D9" s="230">
        <v>6</v>
      </c>
      <c r="E9" s="230">
        <v>63</v>
      </c>
      <c r="F9" s="230">
        <v>85</v>
      </c>
      <c r="G9" s="230">
        <v>0</v>
      </c>
      <c r="H9" s="230">
        <v>131</v>
      </c>
      <c r="I9" s="230">
        <v>10</v>
      </c>
      <c r="J9" s="230">
        <v>8</v>
      </c>
      <c r="K9" s="230">
        <v>0</v>
      </c>
      <c r="L9" s="230">
        <v>0</v>
      </c>
      <c r="M9" s="230">
        <v>0</v>
      </c>
      <c r="N9" s="230">
        <v>0</v>
      </c>
      <c r="O9" s="230">
        <v>0</v>
      </c>
      <c r="P9" s="229">
        <v>0</v>
      </c>
    </row>
    <row r="10" spans="1:16" s="368" customFormat="1" ht="20.100000000000001" customHeight="1">
      <c r="A10" s="215">
        <v>5</v>
      </c>
      <c r="B10" s="230" t="s">
        <v>737</v>
      </c>
      <c r="C10" s="230">
        <v>38</v>
      </c>
      <c r="D10" s="230">
        <v>5</v>
      </c>
      <c r="E10" s="230">
        <v>85</v>
      </c>
      <c r="F10" s="230">
        <v>75</v>
      </c>
      <c r="G10" s="230">
        <v>0</v>
      </c>
      <c r="H10" s="230">
        <v>222</v>
      </c>
      <c r="I10" s="230">
        <v>0</v>
      </c>
      <c r="J10" s="230">
        <v>0</v>
      </c>
      <c r="K10" s="230">
        <v>0</v>
      </c>
      <c r="L10" s="230">
        <v>1</v>
      </c>
      <c r="M10" s="230">
        <v>9</v>
      </c>
      <c r="N10" s="230">
        <v>0</v>
      </c>
      <c r="O10" s="230">
        <v>0</v>
      </c>
      <c r="P10" s="229">
        <v>0</v>
      </c>
    </row>
    <row r="11" spans="1:16" s="368" customFormat="1" ht="20.100000000000001" customHeight="1" thickBot="1">
      <c r="A11" s="215">
        <v>6</v>
      </c>
      <c r="B11" s="230" t="s">
        <v>736</v>
      </c>
      <c r="C11" s="230">
        <v>177</v>
      </c>
      <c r="D11" s="230">
        <v>11</v>
      </c>
      <c r="E11" s="230">
        <v>8</v>
      </c>
      <c r="F11" s="230">
        <v>22</v>
      </c>
      <c r="G11" s="230">
        <v>0</v>
      </c>
      <c r="H11" s="230">
        <v>13</v>
      </c>
      <c r="I11" s="253">
        <v>0</v>
      </c>
      <c r="J11" s="253">
        <v>0</v>
      </c>
      <c r="K11" s="253">
        <v>0</v>
      </c>
      <c r="L11" s="253">
        <v>0</v>
      </c>
      <c r="M11" s="253">
        <v>0</v>
      </c>
      <c r="N11" s="230">
        <v>0</v>
      </c>
      <c r="O11" s="230">
        <v>0</v>
      </c>
      <c r="P11" s="229">
        <v>0</v>
      </c>
    </row>
    <row r="12" spans="1:16" s="384" customFormat="1" ht="30" customHeight="1">
      <c r="A12" s="514" t="s">
        <v>443</v>
      </c>
      <c r="B12" s="515"/>
      <c r="C12" s="386">
        <v>248</v>
      </c>
      <c r="D12" s="386">
        <v>64</v>
      </c>
      <c r="E12" s="386">
        <v>0</v>
      </c>
      <c r="F12" s="386">
        <v>0</v>
      </c>
      <c r="G12" s="386">
        <v>0</v>
      </c>
      <c r="H12" s="386">
        <v>19</v>
      </c>
      <c r="I12" s="386">
        <v>385</v>
      </c>
      <c r="J12" s="386">
        <v>355</v>
      </c>
      <c r="K12" s="387">
        <v>22</v>
      </c>
      <c r="L12" s="386">
        <v>462</v>
      </c>
      <c r="M12" s="386">
        <v>571</v>
      </c>
      <c r="N12" s="386">
        <v>40</v>
      </c>
      <c r="O12" s="386">
        <v>1</v>
      </c>
      <c r="P12" s="385">
        <v>4</v>
      </c>
    </row>
    <row r="13" spans="1:16" s="368" customFormat="1" ht="20.100000000000001" customHeight="1">
      <c r="A13" s="215">
        <v>1</v>
      </c>
      <c r="B13" s="230" t="s">
        <v>735</v>
      </c>
      <c r="C13" s="230">
        <v>125</v>
      </c>
      <c r="D13" s="230">
        <v>26</v>
      </c>
      <c r="E13" s="233">
        <v>0</v>
      </c>
      <c r="F13" s="233">
        <v>0</v>
      </c>
      <c r="G13" s="336">
        <v>0</v>
      </c>
      <c r="H13" s="233">
        <v>2</v>
      </c>
      <c r="I13" s="233">
        <v>0</v>
      </c>
      <c r="J13" s="233">
        <v>0</v>
      </c>
      <c r="K13" s="336">
        <v>0</v>
      </c>
      <c r="L13" s="230">
        <v>0</v>
      </c>
      <c r="M13" s="230">
        <v>0</v>
      </c>
      <c r="N13" s="230">
        <v>5</v>
      </c>
      <c r="O13" s="230">
        <v>0</v>
      </c>
      <c r="P13" s="230">
        <v>0</v>
      </c>
    </row>
    <row r="14" spans="1:16" s="368" customFormat="1" ht="20.100000000000001" customHeight="1">
      <c r="A14" s="215">
        <v>2</v>
      </c>
      <c r="B14" s="230" t="s">
        <v>734</v>
      </c>
      <c r="C14" s="230">
        <v>53</v>
      </c>
      <c r="D14" s="230">
        <v>16</v>
      </c>
      <c r="E14" s="233">
        <v>0</v>
      </c>
      <c r="F14" s="233">
        <v>0</v>
      </c>
      <c r="G14" s="336">
        <v>0</v>
      </c>
      <c r="H14" s="233">
        <v>0</v>
      </c>
      <c r="I14" s="233">
        <v>0</v>
      </c>
      <c r="J14" s="233">
        <v>0</v>
      </c>
      <c r="K14" s="336">
        <v>0</v>
      </c>
      <c r="L14" s="336">
        <v>0</v>
      </c>
      <c r="M14" s="230">
        <v>0</v>
      </c>
      <c r="N14" s="230">
        <v>5</v>
      </c>
      <c r="O14" s="336">
        <v>0</v>
      </c>
      <c r="P14" s="230">
        <v>0</v>
      </c>
    </row>
    <row r="15" spans="1:16" s="368" customFormat="1" ht="20.100000000000001" customHeight="1">
      <c r="A15" s="215">
        <v>3</v>
      </c>
      <c r="B15" s="230" t="s">
        <v>733</v>
      </c>
      <c r="C15" s="230">
        <v>22</v>
      </c>
      <c r="D15" s="230">
        <v>4</v>
      </c>
      <c r="E15" s="233">
        <v>0</v>
      </c>
      <c r="F15" s="233">
        <v>0</v>
      </c>
      <c r="G15" s="336">
        <v>0</v>
      </c>
      <c r="H15" s="233">
        <v>9</v>
      </c>
      <c r="I15" s="233">
        <v>0</v>
      </c>
      <c r="J15" s="233">
        <v>0</v>
      </c>
      <c r="K15" s="336">
        <v>0</v>
      </c>
      <c r="L15" s="230">
        <v>0</v>
      </c>
      <c r="M15" s="230">
        <v>0</v>
      </c>
      <c r="N15" s="230">
        <v>5</v>
      </c>
      <c r="O15" s="230">
        <v>0</v>
      </c>
      <c r="P15" s="230">
        <v>0</v>
      </c>
    </row>
    <row r="16" spans="1:16" s="368" customFormat="1" ht="20.100000000000001" customHeight="1">
      <c r="A16" s="215">
        <v>4</v>
      </c>
      <c r="B16" s="230" t="s">
        <v>732</v>
      </c>
      <c r="C16" s="230">
        <v>17</v>
      </c>
      <c r="D16" s="230">
        <v>7</v>
      </c>
      <c r="E16" s="233">
        <v>0</v>
      </c>
      <c r="F16" s="233">
        <v>0</v>
      </c>
      <c r="G16" s="336">
        <v>0</v>
      </c>
      <c r="H16" s="233">
        <v>7</v>
      </c>
      <c r="I16" s="233">
        <v>0</v>
      </c>
      <c r="J16" s="233">
        <v>0</v>
      </c>
      <c r="K16" s="336">
        <v>0</v>
      </c>
      <c r="L16" s="336">
        <v>0</v>
      </c>
      <c r="M16" s="230">
        <v>0</v>
      </c>
      <c r="N16" s="230">
        <v>5</v>
      </c>
      <c r="O16" s="336">
        <v>0</v>
      </c>
      <c r="P16" s="230">
        <v>0</v>
      </c>
    </row>
    <row r="17" spans="1:16" s="368" customFormat="1" ht="33">
      <c r="A17" s="215">
        <v>5</v>
      </c>
      <c r="B17" s="253" t="s">
        <v>731</v>
      </c>
      <c r="C17" s="230">
        <v>10</v>
      </c>
      <c r="D17" s="230">
        <v>3</v>
      </c>
      <c r="E17" s="233">
        <v>0</v>
      </c>
      <c r="F17" s="233">
        <v>0</v>
      </c>
      <c r="G17" s="336">
        <v>0</v>
      </c>
      <c r="H17" s="233">
        <v>0</v>
      </c>
      <c r="I17" s="233">
        <v>0</v>
      </c>
      <c r="J17" s="233">
        <v>0</v>
      </c>
      <c r="K17" s="336">
        <v>0</v>
      </c>
      <c r="L17" s="230">
        <v>0</v>
      </c>
      <c r="M17" s="230">
        <v>0</v>
      </c>
      <c r="N17" s="230">
        <v>5</v>
      </c>
      <c r="O17" s="230">
        <v>0</v>
      </c>
      <c r="P17" s="230">
        <v>0</v>
      </c>
    </row>
    <row r="18" spans="1:16" s="368" customFormat="1" ht="33">
      <c r="A18" s="215">
        <v>6</v>
      </c>
      <c r="B18" s="253" t="s">
        <v>730</v>
      </c>
      <c r="C18" s="230">
        <v>1</v>
      </c>
      <c r="D18" s="230">
        <v>0</v>
      </c>
      <c r="E18" s="233">
        <v>0</v>
      </c>
      <c r="F18" s="233">
        <v>0</v>
      </c>
      <c r="G18" s="336">
        <v>0</v>
      </c>
      <c r="H18" s="233">
        <v>0</v>
      </c>
      <c r="I18" s="233">
        <v>0</v>
      </c>
      <c r="J18" s="233">
        <v>0</v>
      </c>
      <c r="K18" s="336">
        <v>0</v>
      </c>
      <c r="L18" s="336">
        <v>0</v>
      </c>
      <c r="M18" s="230">
        <v>0</v>
      </c>
      <c r="N18" s="230">
        <v>5</v>
      </c>
      <c r="O18" s="336">
        <v>0</v>
      </c>
      <c r="P18" s="230">
        <v>0</v>
      </c>
    </row>
    <row r="19" spans="1:16" s="368" customFormat="1" ht="16.5">
      <c r="A19" s="215">
        <v>7</v>
      </c>
      <c r="B19" s="253" t="s">
        <v>729</v>
      </c>
      <c r="C19" s="230">
        <v>17</v>
      </c>
      <c r="D19" s="230">
        <v>5</v>
      </c>
      <c r="E19" s="233">
        <v>0</v>
      </c>
      <c r="F19" s="233">
        <v>0</v>
      </c>
      <c r="G19" s="336">
        <v>0</v>
      </c>
      <c r="H19" s="233">
        <v>0</v>
      </c>
      <c r="I19" s="233">
        <v>0</v>
      </c>
      <c r="J19" s="233">
        <v>0</v>
      </c>
      <c r="K19" s="336">
        <v>0</v>
      </c>
      <c r="L19" s="230">
        <v>0</v>
      </c>
      <c r="M19" s="230">
        <v>0</v>
      </c>
      <c r="N19" s="230">
        <v>5</v>
      </c>
      <c r="O19" s="230">
        <v>0</v>
      </c>
      <c r="P19" s="230">
        <v>0</v>
      </c>
    </row>
    <row r="20" spans="1:16" s="368" customFormat="1" ht="33.75" thickBot="1">
      <c r="A20" s="211">
        <v>8</v>
      </c>
      <c r="B20" s="246" t="s">
        <v>728</v>
      </c>
      <c r="C20" s="226">
        <v>3</v>
      </c>
      <c r="D20" s="226">
        <v>3</v>
      </c>
      <c r="E20" s="233">
        <v>0</v>
      </c>
      <c r="F20" s="233">
        <v>0</v>
      </c>
      <c r="G20" s="336">
        <v>0</v>
      </c>
      <c r="H20" s="383">
        <v>1</v>
      </c>
      <c r="I20" s="233">
        <v>0</v>
      </c>
      <c r="J20" s="233">
        <v>0</v>
      </c>
      <c r="K20" s="336">
        <v>0</v>
      </c>
      <c r="L20" s="336">
        <v>0</v>
      </c>
      <c r="M20" s="230">
        <v>0</v>
      </c>
      <c r="N20" s="230">
        <v>5</v>
      </c>
      <c r="O20" s="336">
        <v>0</v>
      </c>
      <c r="P20" s="230">
        <v>0</v>
      </c>
    </row>
    <row r="21" spans="1:16" s="372" customFormat="1" ht="21" customHeight="1">
      <c r="A21" s="507" t="s">
        <v>727</v>
      </c>
      <c r="B21" s="508"/>
      <c r="C21" s="301">
        <v>8</v>
      </c>
      <c r="D21" s="301">
        <v>3</v>
      </c>
      <c r="E21" s="301">
        <v>7</v>
      </c>
      <c r="F21" s="301">
        <v>371</v>
      </c>
      <c r="G21" s="301">
        <v>0</v>
      </c>
      <c r="H21" s="301">
        <v>125</v>
      </c>
      <c r="I21" s="301">
        <v>352</v>
      </c>
      <c r="J21" s="382">
        <v>53</v>
      </c>
      <c r="K21" s="301">
        <v>238</v>
      </c>
      <c r="L21" s="301">
        <v>774</v>
      </c>
      <c r="M21" s="301">
        <v>297</v>
      </c>
      <c r="N21" s="301">
        <v>3</v>
      </c>
      <c r="O21" s="301">
        <v>9</v>
      </c>
      <c r="P21" s="301">
        <v>3</v>
      </c>
    </row>
    <row r="22" spans="1:16" s="368" customFormat="1" ht="18" customHeight="1">
      <c r="A22" s="50">
        <v>1</v>
      </c>
      <c r="B22" s="230" t="s">
        <v>726</v>
      </c>
      <c r="C22" s="50">
        <v>0</v>
      </c>
      <c r="D22" s="50">
        <v>0</v>
      </c>
      <c r="E22" s="381">
        <v>7</v>
      </c>
      <c r="F22" s="106">
        <v>370</v>
      </c>
      <c r="G22" s="50">
        <v>0</v>
      </c>
      <c r="H22" s="50">
        <v>121</v>
      </c>
      <c r="I22" s="174">
        <v>352</v>
      </c>
      <c r="J22" s="174">
        <v>53</v>
      </c>
      <c r="K22" s="17">
        <v>238</v>
      </c>
      <c r="L22" s="48">
        <v>774</v>
      </c>
      <c r="M22" s="48">
        <v>297</v>
      </c>
      <c r="N22" s="50">
        <v>0</v>
      </c>
      <c r="O22" s="50">
        <v>9</v>
      </c>
      <c r="P22" s="50">
        <v>3</v>
      </c>
    </row>
    <row r="23" spans="1:16" s="368" customFormat="1" ht="17.25" customHeight="1">
      <c r="A23" s="50">
        <v>2</v>
      </c>
      <c r="B23" s="230" t="s">
        <v>725</v>
      </c>
      <c r="C23" s="50">
        <v>0</v>
      </c>
      <c r="D23" s="50">
        <v>3</v>
      </c>
      <c r="E23" s="169">
        <v>0</v>
      </c>
      <c r="F23" s="106">
        <v>0</v>
      </c>
      <c r="G23" s="50">
        <v>0</v>
      </c>
      <c r="H23" s="50">
        <v>0</v>
      </c>
      <c r="I23" s="106">
        <v>0</v>
      </c>
      <c r="J23" s="106">
        <v>0</v>
      </c>
      <c r="K23" s="17">
        <v>0</v>
      </c>
      <c r="L23" s="50">
        <v>0</v>
      </c>
      <c r="M23" s="50">
        <v>0</v>
      </c>
      <c r="N23" s="50">
        <v>1</v>
      </c>
      <c r="O23" s="50">
        <v>0</v>
      </c>
      <c r="P23" s="50">
        <v>0</v>
      </c>
    </row>
    <row r="24" spans="1:16" s="368" customFormat="1" ht="17.25" customHeight="1" thickBot="1">
      <c r="A24" s="50">
        <v>3</v>
      </c>
      <c r="B24" s="230" t="s">
        <v>724</v>
      </c>
      <c r="C24" s="50">
        <v>8</v>
      </c>
      <c r="D24" s="200">
        <v>0</v>
      </c>
      <c r="E24" s="380">
        <v>0</v>
      </c>
      <c r="F24" s="200">
        <v>1</v>
      </c>
      <c r="G24" s="200">
        <v>0</v>
      </c>
      <c r="H24" s="200">
        <v>4</v>
      </c>
      <c r="I24" s="106">
        <v>0</v>
      </c>
      <c r="J24" s="106">
        <v>0</v>
      </c>
      <c r="K24" s="17">
        <v>0</v>
      </c>
      <c r="L24" s="17">
        <v>0</v>
      </c>
      <c r="M24" s="50">
        <v>0</v>
      </c>
      <c r="N24" s="50">
        <v>2</v>
      </c>
      <c r="O24" s="50">
        <v>0</v>
      </c>
      <c r="P24" s="50">
        <v>0</v>
      </c>
    </row>
    <row r="25" spans="1:16" s="372" customFormat="1" ht="16.5">
      <c r="A25" s="510" t="s">
        <v>723</v>
      </c>
      <c r="B25" s="511"/>
      <c r="C25" s="350">
        <v>105</v>
      </c>
      <c r="D25" s="350">
        <v>15</v>
      </c>
      <c r="E25" s="379">
        <v>62</v>
      </c>
      <c r="F25" s="379">
        <v>19</v>
      </c>
      <c r="G25" s="350">
        <v>3</v>
      </c>
      <c r="H25" s="350">
        <v>129</v>
      </c>
      <c r="I25" s="350">
        <v>235</v>
      </c>
      <c r="J25" s="350">
        <v>235</v>
      </c>
      <c r="K25" s="350">
        <v>249</v>
      </c>
      <c r="L25" s="350">
        <v>250</v>
      </c>
      <c r="M25" s="350">
        <v>408</v>
      </c>
      <c r="N25" s="350">
        <v>32</v>
      </c>
      <c r="O25" s="350">
        <v>2</v>
      </c>
      <c r="P25" s="369">
        <v>0</v>
      </c>
    </row>
    <row r="26" spans="1:16" s="368" customFormat="1" ht="16.5">
      <c r="A26" s="378">
        <v>1</v>
      </c>
      <c r="B26" s="230" t="s">
        <v>723</v>
      </c>
      <c r="C26" s="300">
        <v>16</v>
      </c>
      <c r="D26" s="300">
        <v>0</v>
      </c>
      <c r="E26" s="377">
        <v>25</v>
      </c>
      <c r="F26" s="377">
        <v>11</v>
      </c>
      <c r="G26" s="300">
        <v>0</v>
      </c>
      <c r="H26" s="300">
        <v>62</v>
      </c>
      <c r="I26" s="347">
        <v>0</v>
      </c>
      <c r="J26" s="347">
        <v>0</v>
      </c>
      <c r="K26" s="347">
        <v>0</v>
      </c>
      <c r="L26" s="347">
        <v>0</v>
      </c>
      <c r="M26" s="347">
        <v>0</v>
      </c>
      <c r="N26" s="347">
        <v>0</v>
      </c>
      <c r="O26" s="347">
        <v>0</v>
      </c>
      <c r="P26" s="347">
        <v>0</v>
      </c>
    </row>
    <row r="27" spans="1:16" s="368" customFormat="1" ht="17.25" thickBot="1">
      <c r="A27" s="215">
        <v>2</v>
      </c>
      <c r="B27" s="230" t="s">
        <v>722</v>
      </c>
      <c r="C27" s="50">
        <v>40</v>
      </c>
      <c r="D27" s="50">
        <v>10</v>
      </c>
      <c r="E27" s="50">
        <v>21</v>
      </c>
      <c r="F27" s="50">
        <v>6</v>
      </c>
      <c r="G27" s="50">
        <v>2</v>
      </c>
      <c r="H27" s="50">
        <v>34</v>
      </c>
      <c r="I27" s="347">
        <v>0</v>
      </c>
      <c r="J27" s="347">
        <v>0</v>
      </c>
      <c r="K27" s="347">
        <v>0</v>
      </c>
      <c r="L27" s="347">
        <v>0</v>
      </c>
      <c r="M27" s="347">
        <v>0</v>
      </c>
      <c r="N27" s="347">
        <v>0</v>
      </c>
      <c r="O27" s="347">
        <v>0</v>
      </c>
      <c r="P27" s="347">
        <v>0</v>
      </c>
    </row>
    <row r="28" spans="1:16" s="368" customFormat="1" ht="16.5">
      <c r="A28" s="215">
        <v>3</v>
      </c>
      <c r="B28" s="230" t="s">
        <v>721</v>
      </c>
      <c r="C28" s="34">
        <v>21</v>
      </c>
      <c r="D28" s="34">
        <v>1</v>
      </c>
      <c r="E28" s="34">
        <v>8</v>
      </c>
      <c r="F28" s="34">
        <v>0</v>
      </c>
      <c r="G28" s="34">
        <v>1</v>
      </c>
      <c r="H28" s="34">
        <v>19</v>
      </c>
      <c r="I28" s="347">
        <v>0</v>
      </c>
      <c r="J28" s="347">
        <v>0</v>
      </c>
      <c r="K28" s="347">
        <v>0</v>
      </c>
      <c r="L28" s="347">
        <v>0</v>
      </c>
      <c r="M28" s="347">
        <v>0</v>
      </c>
      <c r="N28" s="347">
        <v>0</v>
      </c>
      <c r="O28" s="347">
        <v>0</v>
      </c>
      <c r="P28" s="347">
        <v>0</v>
      </c>
    </row>
    <row r="29" spans="1:16" s="368" customFormat="1" ht="16.5">
      <c r="A29" s="215">
        <v>4</v>
      </c>
      <c r="B29" s="230" t="s">
        <v>720</v>
      </c>
      <c r="C29" s="50">
        <v>6</v>
      </c>
      <c r="D29" s="50">
        <v>3</v>
      </c>
      <c r="E29" s="50">
        <v>3</v>
      </c>
      <c r="F29" s="50">
        <v>0</v>
      </c>
      <c r="G29" s="50">
        <v>0</v>
      </c>
      <c r="H29" s="50">
        <v>4</v>
      </c>
      <c r="I29" s="347">
        <v>0</v>
      </c>
      <c r="J29" s="347">
        <v>0</v>
      </c>
      <c r="K29" s="347">
        <v>0</v>
      </c>
      <c r="L29" s="347">
        <v>0</v>
      </c>
      <c r="M29" s="347">
        <v>0</v>
      </c>
      <c r="N29" s="347">
        <v>0</v>
      </c>
      <c r="O29" s="347">
        <v>0</v>
      </c>
      <c r="P29" s="347">
        <v>0</v>
      </c>
    </row>
    <row r="30" spans="1:16" s="368" customFormat="1" ht="16.5">
      <c r="A30" s="215">
        <v>5</v>
      </c>
      <c r="B30" s="230" t="s">
        <v>719</v>
      </c>
      <c r="C30" s="50">
        <v>19</v>
      </c>
      <c r="D30" s="50">
        <v>1</v>
      </c>
      <c r="E30" s="50">
        <v>5</v>
      </c>
      <c r="F30" s="200">
        <v>2</v>
      </c>
      <c r="G30" s="50">
        <v>0</v>
      </c>
      <c r="H30" s="50">
        <v>8</v>
      </c>
      <c r="I30" s="347">
        <v>0</v>
      </c>
      <c r="J30" s="347">
        <v>0</v>
      </c>
      <c r="K30" s="347">
        <v>0</v>
      </c>
      <c r="L30" s="347">
        <v>0</v>
      </c>
      <c r="M30" s="347">
        <v>0</v>
      </c>
      <c r="N30" s="347">
        <v>0</v>
      </c>
      <c r="O30" s="347">
        <v>0</v>
      </c>
      <c r="P30" s="347">
        <v>0</v>
      </c>
    </row>
    <row r="31" spans="1:16" s="368" customFormat="1" ht="17.25" thickBot="1">
      <c r="A31" s="215">
        <v>6</v>
      </c>
      <c r="B31" s="230" t="s">
        <v>718</v>
      </c>
      <c r="C31" s="50">
        <v>2</v>
      </c>
      <c r="D31" s="50">
        <v>0</v>
      </c>
      <c r="E31" s="50">
        <v>0</v>
      </c>
      <c r="F31" s="200">
        <v>0</v>
      </c>
      <c r="G31" s="50">
        <v>0</v>
      </c>
      <c r="H31" s="50">
        <v>2</v>
      </c>
      <c r="I31" s="347">
        <v>0</v>
      </c>
      <c r="J31" s="347">
        <v>0</v>
      </c>
      <c r="K31" s="347">
        <v>0</v>
      </c>
      <c r="L31" s="347">
        <v>0</v>
      </c>
      <c r="M31" s="347">
        <v>0</v>
      </c>
      <c r="N31" s="347">
        <v>0</v>
      </c>
      <c r="O31" s="347">
        <v>0</v>
      </c>
      <c r="P31" s="347">
        <v>0</v>
      </c>
    </row>
    <row r="32" spans="1:16" s="372" customFormat="1" ht="16.5">
      <c r="A32" s="512" t="s">
        <v>717</v>
      </c>
      <c r="B32" s="513"/>
      <c r="C32" s="364">
        <v>640</v>
      </c>
      <c r="D32" s="364">
        <v>394</v>
      </c>
      <c r="E32" s="364">
        <v>1944</v>
      </c>
      <c r="F32" s="364">
        <v>1696</v>
      </c>
      <c r="G32" s="364">
        <v>17</v>
      </c>
      <c r="H32" s="364">
        <v>1097</v>
      </c>
      <c r="I32" s="364">
        <v>1958</v>
      </c>
      <c r="J32" s="364">
        <v>214</v>
      </c>
      <c r="K32" s="376">
        <v>1830</v>
      </c>
      <c r="L32" s="364">
        <v>1294</v>
      </c>
      <c r="M32" s="364">
        <v>539</v>
      </c>
      <c r="N32" s="364">
        <v>3454</v>
      </c>
      <c r="O32" s="364">
        <v>0</v>
      </c>
      <c r="P32" s="363">
        <v>2</v>
      </c>
    </row>
    <row r="33" spans="1:16" s="368" customFormat="1" ht="16.5">
      <c r="A33" s="362">
        <v>1</v>
      </c>
      <c r="B33" s="347" t="s">
        <v>716</v>
      </c>
      <c r="C33" s="359">
        <v>370</v>
      </c>
      <c r="D33" s="359">
        <v>248</v>
      </c>
      <c r="E33" s="359">
        <v>1900</v>
      </c>
      <c r="F33" s="359">
        <v>1620</v>
      </c>
      <c r="G33" s="359">
        <v>6</v>
      </c>
      <c r="H33" s="359">
        <v>220</v>
      </c>
      <c r="I33" s="360">
        <v>1958</v>
      </c>
      <c r="J33" s="360">
        <v>214</v>
      </c>
      <c r="K33" s="360">
        <v>1830</v>
      </c>
      <c r="L33" s="360">
        <v>1294</v>
      </c>
      <c r="M33" s="360">
        <v>539</v>
      </c>
      <c r="N33" s="359">
        <v>2874</v>
      </c>
      <c r="O33" s="359">
        <v>0</v>
      </c>
      <c r="P33" s="358">
        <v>2</v>
      </c>
    </row>
    <row r="34" spans="1:16" s="368" customFormat="1" ht="16.5">
      <c r="A34" s="362">
        <v>2</v>
      </c>
      <c r="B34" s="347" t="s">
        <v>715</v>
      </c>
      <c r="C34" s="359">
        <v>73</v>
      </c>
      <c r="D34" s="359">
        <v>56</v>
      </c>
      <c r="E34" s="359">
        <v>44</v>
      </c>
      <c r="F34" s="359">
        <v>76</v>
      </c>
      <c r="G34" s="359">
        <v>9</v>
      </c>
      <c r="H34" s="359">
        <v>327</v>
      </c>
      <c r="I34" s="359">
        <v>0</v>
      </c>
      <c r="J34" s="359">
        <v>0</v>
      </c>
      <c r="K34" s="359">
        <v>0</v>
      </c>
      <c r="L34" s="359">
        <v>0</v>
      </c>
      <c r="M34" s="359">
        <v>0</v>
      </c>
      <c r="N34" s="359">
        <v>177</v>
      </c>
      <c r="O34" s="359">
        <v>0</v>
      </c>
      <c r="P34" s="358">
        <v>0</v>
      </c>
    </row>
    <row r="35" spans="1:16" s="368" customFormat="1" ht="16.5">
      <c r="A35" s="362">
        <v>3</v>
      </c>
      <c r="B35" s="347" t="s">
        <v>714</v>
      </c>
      <c r="C35" s="359">
        <v>5</v>
      </c>
      <c r="D35" s="359">
        <v>7</v>
      </c>
      <c r="E35" s="359">
        <v>0</v>
      </c>
      <c r="F35" s="359">
        <v>0</v>
      </c>
      <c r="G35" s="359">
        <v>0</v>
      </c>
      <c r="H35" s="359">
        <v>0</v>
      </c>
      <c r="I35" s="359">
        <v>0</v>
      </c>
      <c r="J35" s="359">
        <v>0</v>
      </c>
      <c r="K35" s="359">
        <v>0</v>
      </c>
      <c r="L35" s="359">
        <v>0</v>
      </c>
      <c r="M35" s="359">
        <v>0</v>
      </c>
      <c r="N35" s="359">
        <v>52</v>
      </c>
      <c r="O35" s="359">
        <v>0</v>
      </c>
      <c r="P35" s="358">
        <v>0</v>
      </c>
    </row>
    <row r="36" spans="1:16" s="368" customFormat="1" ht="16.5">
      <c r="A36" s="362">
        <v>4</v>
      </c>
      <c r="B36" s="347" t="s">
        <v>713</v>
      </c>
      <c r="C36" s="359">
        <v>11</v>
      </c>
      <c r="D36" s="359">
        <v>7</v>
      </c>
      <c r="E36" s="359">
        <v>0</v>
      </c>
      <c r="F36" s="359">
        <v>0</v>
      </c>
      <c r="G36" s="359">
        <v>1</v>
      </c>
      <c r="H36" s="359">
        <v>32</v>
      </c>
      <c r="I36" s="359">
        <v>0</v>
      </c>
      <c r="J36" s="359">
        <v>0</v>
      </c>
      <c r="K36" s="359">
        <v>0</v>
      </c>
      <c r="L36" s="359">
        <v>0</v>
      </c>
      <c r="M36" s="359">
        <v>0</v>
      </c>
      <c r="N36" s="359">
        <v>42</v>
      </c>
      <c r="O36" s="359">
        <v>0</v>
      </c>
      <c r="P36" s="358">
        <v>0</v>
      </c>
    </row>
    <row r="37" spans="1:16" s="368" customFormat="1" ht="16.5">
      <c r="A37" s="362">
        <v>5</v>
      </c>
      <c r="B37" s="374" t="s">
        <v>712</v>
      </c>
      <c r="C37" s="359">
        <v>33</v>
      </c>
      <c r="D37" s="359">
        <v>8</v>
      </c>
      <c r="E37" s="359">
        <v>0</v>
      </c>
      <c r="F37" s="359">
        <v>0</v>
      </c>
      <c r="G37" s="359">
        <v>1</v>
      </c>
      <c r="H37" s="359">
        <v>44</v>
      </c>
      <c r="I37" s="359">
        <v>0</v>
      </c>
      <c r="J37" s="359">
        <v>0</v>
      </c>
      <c r="K37" s="359">
        <v>0</v>
      </c>
      <c r="L37" s="359">
        <v>0</v>
      </c>
      <c r="M37" s="359">
        <v>0</v>
      </c>
      <c r="N37" s="359">
        <v>38</v>
      </c>
      <c r="O37" s="359">
        <v>0</v>
      </c>
      <c r="P37" s="358">
        <v>0</v>
      </c>
    </row>
    <row r="38" spans="1:16" s="368" customFormat="1" ht="16.5">
      <c r="A38" s="362">
        <v>6</v>
      </c>
      <c r="B38" s="374" t="s">
        <v>16</v>
      </c>
      <c r="C38" s="359">
        <v>8</v>
      </c>
      <c r="D38" s="359">
        <v>4</v>
      </c>
      <c r="E38" s="359">
        <v>0</v>
      </c>
      <c r="F38" s="359">
        <v>0</v>
      </c>
      <c r="G38" s="359">
        <v>0</v>
      </c>
      <c r="H38" s="359">
        <v>1</v>
      </c>
      <c r="I38" s="359">
        <v>0</v>
      </c>
      <c r="J38" s="359">
        <v>0</v>
      </c>
      <c r="K38" s="359">
        <v>0</v>
      </c>
      <c r="L38" s="359">
        <v>0</v>
      </c>
      <c r="M38" s="359">
        <v>0</v>
      </c>
      <c r="N38" s="359">
        <v>46</v>
      </c>
      <c r="O38" s="359">
        <v>0</v>
      </c>
      <c r="P38" s="358">
        <v>0</v>
      </c>
    </row>
    <row r="39" spans="1:16" s="368" customFormat="1" ht="16.5">
      <c r="A39" s="347">
        <v>7</v>
      </c>
      <c r="B39" s="374" t="s">
        <v>711</v>
      </c>
      <c r="C39" s="359">
        <v>47</v>
      </c>
      <c r="D39" s="359">
        <v>33</v>
      </c>
      <c r="E39" s="359">
        <v>0</v>
      </c>
      <c r="F39" s="359">
        <v>0</v>
      </c>
      <c r="G39" s="359">
        <v>0</v>
      </c>
      <c r="H39" s="359">
        <v>315</v>
      </c>
      <c r="I39" s="359">
        <v>0</v>
      </c>
      <c r="J39" s="359">
        <v>0</v>
      </c>
      <c r="K39" s="359">
        <v>0</v>
      </c>
      <c r="L39" s="359">
        <v>0</v>
      </c>
      <c r="M39" s="359">
        <v>0</v>
      </c>
      <c r="N39" s="359">
        <v>104</v>
      </c>
      <c r="O39" s="359">
        <v>0</v>
      </c>
      <c r="P39" s="359">
        <v>0</v>
      </c>
    </row>
    <row r="40" spans="1:16" s="368" customFormat="1" ht="17.25" thickBot="1">
      <c r="A40" s="375">
        <v>8</v>
      </c>
      <c r="B40" s="374" t="s">
        <v>710</v>
      </c>
      <c r="C40" s="373">
        <v>93</v>
      </c>
      <c r="D40" s="373">
        <v>31</v>
      </c>
      <c r="E40" s="373">
        <v>0</v>
      </c>
      <c r="F40" s="373">
        <v>0</v>
      </c>
      <c r="G40" s="373">
        <v>0</v>
      </c>
      <c r="H40" s="373">
        <v>158</v>
      </c>
      <c r="I40" s="373">
        <v>0</v>
      </c>
      <c r="J40" s="373">
        <v>0</v>
      </c>
      <c r="K40" s="373">
        <v>0</v>
      </c>
      <c r="L40" s="373">
        <v>0</v>
      </c>
      <c r="M40" s="373">
        <v>0</v>
      </c>
      <c r="N40" s="373">
        <v>121</v>
      </c>
      <c r="O40" s="373">
        <v>0</v>
      </c>
      <c r="P40" s="373">
        <v>0</v>
      </c>
    </row>
    <row r="41" spans="1:16" s="372" customFormat="1" ht="16.5">
      <c r="A41" s="510" t="s">
        <v>707</v>
      </c>
      <c r="B41" s="511"/>
      <c r="C41" s="350">
        <f t="shared" ref="C41:P41" si="0">SUM(C42:C44)</f>
        <v>438</v>
      </c>
      <c r="D41" s="350">
        <f t="shared" si="0"/>
        <v>126</v>
      </c>
      <c r="E41" s="350">
        <f t="shared" si="0"/>
        <v>142</v>
      </c>
      <c r="F41" s="350">
        <f t="shared" si="0"/>
        <v>105</v>
      </c>
      <c r="G41" s="350">
        <f t="shared" si="0"/>
        <v>1</v>
      </c>
      <c r="H41" s="350">
        <f t="shared" si="0"/>
        <v>139</v>
      </c>
      <c r="I41" s="350">
        <f t="shared" si="0"/>
        <v>632</v>
      </c>
      <c r="J41" s="350">
        <f t="shared" si="0"/>
        <v>630</v>
      </c>
      <c r="K41" s="350">
        <f t="shared" si="0"/>
        <v>393</v>
      </c>
      <c r="L41" s="350">
        <f t="shared" si="0"/>
        <v>1456</v>
      </c>
      <c r="M41" s="350">
        <f t="shared" si="0"/>
        <v>882</v>
      </c>
      <c r="N41" s="350">
        <f t="shared" si="0"/>
        <v>35</v>
      </c>
      <c r="O41" s="350">
        <f t="shared" si="0"/>
        <v>2</v>
      </c>
      <c r="P41" s="350">
        <f t="shared" si="0"/>
        <v>2</v>
      </c>
    </row>
    <row r="42" spans="1:16" s="368" customFormat="1" ht="16.5">
      <c r="A42" s="215">
        <v>1</v>
      </c>
      <c r="B42" s="230" t="s">
        <v>709</v>
      </c>
      <c r="C42" s="50">
        <v>121</v>
      </c>
      <c r="D42" s="50">
        <v>21</v>
      </c>
      <c r="E42" s="50">
        <v>50</v>
      </c>
      <c r="F42" s="50">
        <v>35</v>
      </c>
      <c r="G42" s="50">
        <v>0</v>
      </c>
      <c r="H42" s="50">
        <v>116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50">
        <v>20</v>
      </c>
      <c r="O42" s="50">
        <v>0</v>
      </c>
      <c r="P42" s="186">
        <v>0</v>
      </c>
    </row>
    <row r="43" spans="1:16" s="368" customFormat="1" ht="16.5">
      <c r="A43" s="215">
        <v>2</v>
      </c>
      <c r="B43" s="230" t="s">
        <v>708</v>
      </c>
      <c r="C43" s="50">
        <v>13</v>
      </c>
      <c r="D43" s="50">
        <v>4</v>
      </c>
      <c r="E43" s="50">
        <v>2</v>
      </c>
      <c r="F43" s="50">
        <v>8</v>
      </c>
      <c r="G43" s="50">
        <v>0</v>
      </c>
      <c r="H43" s="50">
        <v>7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50">
        <v>15</v>
      </c>
      <c r="O43" s="50">
        <v>0</v>
      </c>
      <c r="P43" s="186">
        <v>0</v>
      </c>
    </row>
    <row r="44" spans="1:16" s="368" customFormat="1" ht="17.25" thickBot="1">
      <c r="A44" s="215">
        <v>3</v>
      </c>
      <c r="B44" s="230" t="s">
        <v>707</v>
      </c>
      <c r="C44" s="50">
        <v>304</v>
      </c>
      <c r="D44" s="50">
        <v>101</v>
      </c>
      <c r="E44" s="50">
        <v>90</v>
      </c>
      <c r="F44" s="50">
        <v>62</v>
      </c>
      <c r="G44" s="50">
        <v>1</v>
      </c>
      <c r="H44" s="50">
        <v>16</v>
      </c>
      <c r="I44" s="35">
        <v>632</v>
      </c>
      <c r="J44" s="35">
        <v>630</v>
      </c>
      <c r="K44" s="35">
        <v>393</v>
      </c>
      <c r="L44" s="35">
        <v>1456</v>
      </c>
      <c r="M44" s="35">
        <v>882</v>
      </c>
      <c r="N44" s="50">
        <v>0</v>
      </c>
      <c r="O44" s="50">
        <v>2</v>
      </c>
      <c r="P44" s="186">
        <v>2</v>
      </c>
    </row>
    <row r="45" spans="1:16" s="368" customFormat="1" ht="17.25" thickBot="1">
      <c r="A45" s="510" t="s">
        <v>706</v>
      </c>
      <c r="B45" s="511"/>
      <c r="C45" s="350">
        <v>297</v>
      </c>
      <c r="D45" s="350">
        <v>184</v>
      </c>
      <c r="E45" s="350">
        <v>41882</v>
      </c>
      <c r="F45" s="350">
        <v>5899</v>
      </c>
      <c r="G45" s="350">
        <v>2</v>
      </c>
      <c r="H45" s="350">
        <v>75</v>
      </c>
      <c r="I45" s="350">
        <v>8</v>
      </c>
      <c r="J45" s="350">
        <v>4</v>
      </c>
      <c r="K45" s="350">
        <v>537</v>
      </c>
      <c r="L45" s="371">
        <v>3075</v>
      </c>
      <c r="M45" s="370">
        <v>1448</v>
      </c>
      <c r="N45" s="350">
        <v>0</v>
      </c>
      <c r="O45" s="350">
        <v>7</v>
      </c>
      <c r="P45" s="369">
        <v>5</v>
      </c>
    </row>
    <row r="46" spans="1:16" ht="16.5">
      <c r="A46" s="215">
        <v>1</v>
      </c>
      <c r="B46" s="366" t="s">
        <v>706</v>
      </c>
      <c r="C46" s="50">
        <v>0</v>
      </c>
      <c r="D46" s="50">
        <v>164</v>
      </c>
      <c r="E46" s="50">
        <v>16726</v>
      </c>
      <c r="F46" s="50">
        <v>3421</v>
      </c>
      <c r="G46" s="50">
        <v>0</v>
      </c>
      <c r="H46" s="50">
        <v>26</v>
      </c>
      <c r="I46" s="34">
        <v>8</v>
      </c>
      <c r="J46" s="34">
        <v>4</v>
      </c>
      <c r="K46" s="34">
        <v>537</v>
      </c>
      <c r="L46" s="367">
        <v>3075</v>
      </c>
      <c r="M46" s="367">
        <v>1448</v>
      </c>
      <c r="N46" s="34">
        <v>0</v>
      </c>
      <c r="O46" s="34">
        <v>7</v>
      </c>
      <c r="P46" s="165">
        <v>5</v>
      </c>
    </row>
    <row r="47" spans="1:16" ht="16.5">
      <c r="A47" s="215">
        <v>2</v>
      </c>
      <c r="B47" s="366" t="s">
        <v>705</v>
      </c>
      <c r="C47" s="50">
        <v>62</v>
      </c>
      <c r="D47" s="50">
        <v>3</v>
      </c>
      <c r="E47" s="50">
        <v>4111</v>
      </c>
      <c r="F47" s="50">
        <v>455</v>
      </c>
      <c r="G47" s="50">
        <v>1</v>
      </c>
      <c r="H47" s="50">
        <v>11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</row>
    <row r="48" spans="1:16" ht="16.5">
      <c r="A48" s="215">
        <v>3</v>
      </c>
      <c r="B48" s="366" t="s">
        <v>704</v>
      </c>
      <c r="C48" s="50">
        <v>103</v>
      </c>
      <c r="D48" s="50">
        <v>12</v>
      </c>
      <c r="E48" s="50">
        <v>10010</v>
      </c>
      <c r="F48" s="50">
        <v>1024</v>
      </c>
      <c r="G48" s="50">
        <v>1</v>
      </c>
      <c r="H48" s="50">
        <v>16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</row>
    <row r="49" spans="1:16" ht="16.5">
      <c r="A49" s="215">
        <v>4</v>
      </c>
      <c r="B49" s="366" t="s">
        <v>703</v>
      </c>
      <c r="C49" s="50">
        <v>87</v>
      </c>
      <c r="D49" s="50">
        <v>0</v>
      </c>
      <c r="E49" s="50">
        <v>8931</v>
      </c>
      <c r="F49" s="50">
        <v>798</v>
      </c>
      <c r="G49" s="50">
        <v>0</v>
      </c>
      <c r="H49" s="50">
        <v>20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</row>
    <row r="50" spans="1:16" ht="17.25" thickBot="1">
      <c r="A50" s="215">
        <v>5</v>
      </c>
      <c r="B50" s="366" t="s">
        <v>407</v>
      </c>
      <c r="C50" s="50">
        <v>45</v>
      </c>
      <c r="D50" s="50">
        <v>5</v>
      </c>
      <c r="E50" s="50">
        <v>2104</v>
      </c>
      <c r="F50" s="50">
        <v>201</v>
      </c>
      <c r="G50" s="50">
        <v>0</v>
      </c>
      <c r="H50" s="50">
        <v>2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</row>
    <row r="51" spans="1:16" ht="16.5">
      <c r="A51" s="516" t="s">
        <v>702</v>
      </c>
      <c r="B51" s="517"/>
      <c r="C51" s="365">
        <v>988</v>
      </c>
      <c r="D51" s="365">
        <v>191</v>
      </c>
      <c r="E51" s="365">
        <v>2835</v>
      </c>
      <c r="F51" s="365">
        <v>1460</v>
      </c>
      <c r="G51" s="365">
        <v>296</v>
      </c>
      <c r="H51" s="365">
        <v>499</v>
      </c>
      <c r="I51" s="364">
        <v>3841</v>
      </c>
      <c r="J51" s="365">
        <v>1589</v>
      </c>
      <c r="K51" s="364">
        <v>1536</v>
      </c>
      <c r="L51" s="364">
        <v>4084</v>
      </c>
      <c r="M51" s="364">
        <v>758</v>
      </c>
      <c r="N51" s="364">
        <v>1377</v>
      </c>
      <c r="O51" s="364">
        <v>5</v>
      </c>
      <c r="P51" s="363">
        <v>4</v>
      </c>
    </row>
    <row r="52" spans="1:16" ht="16.5">
      <c r="A52" s="362">
        <v>1</v>
      </c>
      <c r="B52" s="361" t="s">
        <v>701</v>
      </c>
      <c r="C52" s="359">
        <v>406</v>
      </c>
      <c r="D52" s="359">
        <v>61</v>
      </c>
      <c r="E52" s="359">
        <v>1960</v>
      </c>
      <c r="F52" s="359">
        <v>863</v>
      </c>
      <c r="G52" s="359">
        <v>215</v>
      </c>
      <c r="H52" s="359">
        <v>25</v>
      </c>
      <c r="I52" s="360">
        <v>2653</v>
      </c>
      <c r="J52" s="359">
        <v>1430</v>
      </c>
      <c r="K52" s="360">
        <v>1536</v>
      </c>
      <c r="L52" s="360">
        <v>3873</v>
      </c>
      <c r="M52" s="360">
        <v>543</v>
      </c>
      <c r="N52" s="359">
        <v>0</v>
      </c>
      <c r="O52" s="359">
        <v>5</v>
      </c>
      <c r="P52" s="358">
        <v>4</v>
      </c>
    </row>
    <row r="53" spans="1:16" ht="16.5">
      <c r="A53" s="362">
        <v>2</v>
      </c>
      <c r="B53" s="361" t="s">
        <v>700</v>
      </c>
      <c r="C53" s="359">
        <v>129</v>
      </c>
      <c r="D53" s="359">
        <v>26</v>
      </c>
      <c r="E53" s="359">
        <v>33</v>
      </c>
      <c r="F53" s="359">
        <v>22</v>
      </c>
      <c r="G53" s="359">
        <v>15</v>
      </c>
      <c r="H53" s="359">
        <v>90</v>
      </c>
      <c r="I53" s="360">
        <v>298</v>
      </c>
      <c r="J53" s="359">
        <v>0</v>
      </c>
      <c r="K53" s="359">
        <v>0</v>
      </c>
      <c r="L53" s="359">
        <v>0</v>
      </c>
      <c r="M53" s="359">
        <v>0</v>
      </c>
      <c r="N53" s="359">
        <v>610</v>
      </c>
      <c r="O53" s="359">
        <v>0</v>
      </c>
      <c r="P53" s="358">
        <v>0</v>
      </c>
    </row>
    <row r="54" spans="1:16" ht="16.5">
      <c r="A54" s="362">
        <v>3</v>
      </c>
      <c r="B54" s="361" t="s">
        <v>699</v>
      </c>
      <c r="C54" s="359">
        <v>95</v>
      </c>
      <c r="D54" s="359">
        <v>11</v>
      </c>
      <c r="E54" s="359">
        <v>401</v>
      </c>
      <c r="F54" s="359">
        <v>525</v>
      </c>
      <c r="G54" s="359">
        <v>34</v>
      </c>
      <c r="H54" s="359">
        <v>20</v>
      </c>
      <c r="I54" s="360">
        <v>135</v>
      </c>
      <c r="J54" s="359">
        <v>0</v>
      </c>
      <c r="K54" s="359">
        <v>0</v>
      </c>
      <c r="L54" s="359">
        <v>0</v>
      </c>
      <c r="M54" s="359">
        <v>0</v>
      </c>
      <c r="N54" s="359">
        <v>0</v>
      </c>
      <c r="O54" s="359">
        <v>0</v>
      </c>
      <c r="P54" s="358">
        <v>0</v>
      </c>
    </row>
    <row r="55" spans="1:16" ht="16.5">
      <c r="A55" s="362">
        <v>4</v>
      </c>
      <c r="B55" s="361" t="s">
        <v>698</v>
      </c>
      <c r="C55" s="359">
        <v>19</v>
      </c>
      <c r="D55" s="359">
        <v>8</v>
      </c>
      <c r="E55" s="359">
        <v>42</v>
      </c>
      <c r="F55" s="359">
        <v>0</v>
      </c>
      <c r="G55" s="359">
        <v>0</v>
      </c>
      <c r="H55" s="359">
        <v>108</v>
      </c>
      <c r="I55" s="360">
        <v>363</v>
      </c>
      <c r="J55" s="359">
        <v>0</v>
      </c>
      <c r="K55" s="359">
        <v>0</v>
      </c>
      <c r="L55" s="359">
        <v>26</v>
      </c>
      <c r="M55" s="359">
        <v>5</v>
      </c>
      <c r="N55" s="359">
        <v>167</v>
      </c>
      <c r="O55" s="359">
        <v>0</v>
      </c>
      <c r="P55" s="358">
        <v>0</v>
      </c>
    </row>
    <row r="56" spans="1:16" ht="16.5">
      <c r="A56" s="362">
        <v>5</v>
      </c>
      <c r="B56" s="361" t="s">
        <v>697</v>
      </c>
      <c r="C56" s="359">
        <v>62</v>
      </c>
      <c r="D56" s="359">
        <v>29</v>
      </c>
      <c r="E56" s="359">
        <v>0</v>
      </c>
      <c r="F56" s="359">
        <v>0</v>
      </c>
      <c r="G56" s="359">
        <v>19</v>
      </c>
      <c r="H56" s="359">
        <v>134</v>
      </c>
      <c r="I56" s="360">
        <v>0</v>
      </c>
      <c r="J56" s="359">
        <v>0</v>
      </c>
      <c r="K56" s="359">
        <v>0</v>
      </c>
      <c r="L56" s="359">
        <v>88</v>
      </c>
      <c r="M56" s="359">
        <v>121</v>
      </c>
      <c r="N56" s="359">
        <v>106</v>
      </c>
      <c r="O56" s="359">
        <v>0</v>
      </c>
      <c r="P56" s="358">
        <v>0</v>
      </c>
    </row>
    <row r="57" spans="1:16" ht="16.5">
      <c r="A57" s="362">
        <v>6</v>
      </c>
      <c r="B57" s="361" t="s">
        <v>696</v>
      </c>
      <c r="C57" s="359">
        <v>32</v>
      </c>
      <c r="D57" s="359">
        <v>2</v>
      </c>
      <c r="E57" s="359">
        <v>17</v>
      </c>
      <c r="F57" s="359">
        <v>5</v>
      </c>
      <c r="G57" s="359">
        <v>0</v>
      </c>
      <c r="H57" s="359">
        <v>20</v>
      </c>
      <c r="I57" s="360">
        <v>49</v>
      </c>
      <c r="J57" s="359">
        <v>49</v>
      </c>
      <c r="K57" s="359">
        <v>0</v>
      </c>
      <c r="L57" s="359">
        <v>65</v>
      </c>
      <c r="M57" s="359">
        <v>57</v>
      </c>
      <c r="N57" s="359">
        <v>62</v>
      </c>
      <c r="O57" s="359">
        <v>0</v>
      </c>
      <c r="P57" s="358">
        <v>0</v>
      </c>
    </row>
    <row r="58" spans="1:16" ht="16.5">
      <c r="A58" s="362">
        <v>7</v>
      </c>
      <c r="B58" s="361" t="s">
        <v>695</v>
      </c>
      <c r="C58" s="359">
        <v>29</v>
      </c>
      <c r="D58" s="359">
        <v>2</v>
      </c>
      <c r="E58" s="359">
        <v>20</v>
      </c>
      <c r="F58" s="359">
        <v>10</v>
      </c>
      <c r="G58" s="359">
        <v>0</v>
      </c>
      <c r="H58" s="359">
        <v>14</v>
      </c>
      <c r="I58" s="360">
        <v>47</v>
      </c>
      <c r="J58" s="359">
        <v>0</v>
      </c>
      <c r="K58" s="359">
        <v>0</v>
      </c>
      <c r="L58" s="359">
        <v>0</v>
      </c>
      <c r="M58" s="359">
        <v>0</v>
      </c>
      <c r="N58" s="359">
        <v>42</v>
      </c>
      <c r="O58" s="359">
        <v>0</v>
      </c>
      <c r="P58" s="358">
        <v>0</v>
      </c>
    </row>
    <row r="59" spans="1:16" ht="16.5">
      <c r="A59" s="362">
        <v>8</v>
      </c>
      <c r="B59" s="361" t="s">
        <v>694</v>
      </c>
      <c r="C59" s="359">
        <v>35</v>
      </c>
      <c r="D59" s="359">
        <v>18</v>
      </c>
      <c r="E59" s="359">
        <v>120</v>
      </c>
      <c r="F59" s="359">
        <v>0</v>
      </c>
      <c r="G59" s="359">
        <v>0</v>
      </c>
      <c r="H59" s="359">
        <v>18</v>
      </c>
      <c r="I59" s="360">
        <v>0</v>
      </c>
      <c r="J59" s="359">
        <v>0</v>
      </c>
      <c r="K59" s="359">
        <v>0</v>
      </c>
      <c r="L59" s="359">
        <v>0</v>
      </c>
      <c r="M59" s="359">
        <v>0</v>
      </c>
      <c r="N59" s="359">
        <v>66</v>
      </c>
      <c r="O59" s="359">
        <v>0</v>
      </c>
      <c r="P59" s="358">
        <v>0</v>
      </c>
    </row>
    <row r="60" spans="1:16" ht="16.5">
      <c r="A60" s="362">
        <v>9</v>
      </c>
      <c r="B60" s="361" t="s">
        <v>693</v>
      </c>
      <c r="C60" s="359">
        <v>29</v>
      </c>
      <c r="D60" s="359">
        <v>10</v>
      </c>
      <c r="E60" s="359">
        <v>50</v>
      </c>
      <c r="F60" s="359">
        <v>35</v>
      </c>
      <c r="G60" s="359">
        <v>13</v>
      </c>
      <c r="H60" s="359">
        <v>37</v>
      </c>
      <c r="I60" s="360">
        <v>110</v>
      </c>
      <c r="J60" s="359">
        <v>110</v>
      </c>
      <c r="K60" s="359">
        <v>0</v>
      </c>
      <c r="L60" s="359">
        <v>32</v>
      </c>
      <c r="M60" s="359">
        <v>32</v>
      </c>
      <c r="N60" s="359">
        <v>62</v>
      </c>
      <c r="O60" s="359">
        <v>0</v>
      </c>
      <c r="P60" s="358">
        <v>0</v>
      </c>
    </row>
    <row r="61" spans="1:16" ht="16.5">
      <c r="A61" s="362">
        <v>10</v>
      </c>
      <c r="B61" s="361" t="s">
        <v>692</v>
      </c>
      <c r="C61" s="359">
        <v>70</v>
      </c>
      <c r="D61" s="359">
        <v>11</v>
      </c>
      <c r="E61" s="359">
        <v>51</v>
      </c>
      <c r="F61" s="359">
        <v>0</v>
      </c>
      <c r="G61" s="359">
        <v>0</v>
      </c>
      <c r="H61" s="359">
        <v>10</v>
      </c>
      <c r="I61" s="360">
        <v>91</v>
      </c>
      <c r="J61" s="359">
        <v>0</v>
      </c>
      <c r="K61" s="359">
        <v>0</v>
      </c>
      <c r="L61" s="359">
        <v>0</v>
      </c>
      <c r="M61" s="359">
        <v>0</v>
      </c>
      <c r="N61" s="359">
        <v>187</v>
      </c>
      <c r="O61" s="359">
        <v>0</v>
      </c>
      <c r="P61" s="358">
        <v>0</v>
      </c>
    </row>
    <row r="62" spans="1:16" ht="17.25" thickBot="1">
      <c r="A62" s="357">
        <v>11</v>
      </c>
      <c r="B62" s="356" t="s">
        <v>691</v>
      </c>
      <c r="C62" s="354">
        <v>82</v>
      </c>
      <c r="D62" s="354">
        <v>13</v>
      </c>
      <c r="E62" s="354">
        <v>141</v>
      </c>
      <c r="F62" s="354">
        <v>0</v>
      </c>
      <c r="G62" s="354">
        <v>0</v>
      </c>
      <c r="H62" s="354">
        <v>23</v>
      </c>
      <c r="I62" s="355">
        <v>95</v>
      </c>
      <c r="J62" s="354">
        <v>0</v>
      </c>
      <c r="K62" s="354">
        <v>0</v>
      </c>
      <c r="L62" s="354">
        <v>0</v>
      </c>
      <c r="M62" s="354">
        <v>0</v>
      </c>
      <c r="N62" s="354">
        <v>75</v>
      </c>
      <c r="O62" s="354">
        <v>0</v>
      </c>
      <c r="P62" s="353">
        <v>0</v>
      </c>
    </row>
    <row r="63" spans="1:16" ht="156.75">
      <c r="A63" s="510" t="s">
        <v>690</v>
      </c>
      <c r="B63" s="511"/>
      <c r="C63" s="350">
        <v>128</v>
      </c>
      <c r="D63" s="350">
        <v>52</v>
      </c>
      <c r="E63" s="352" t="s">
        <v>135</v>
      </c>
      <c r="F63" s="352" t="s">
        <v>135</v>
      </c>
      <c r="G63" s="352"/>
      <c r="H63" s="350">
        <v>540</v>
      </c>
      <c r="I63" s="350">
        <v>136</v>
      </c>
      <c r="J63" s="351">
        <v>197</v>
      </c>
      <c r="K63" s="350" t="s">
        <v>689</v>
      </c>
      <c r="L63" s="350">
        <v>415</v>
      </c>
      <c r="M63" s="350">
        <v>461</v>
      </c>
      <c r="N63" s="350">
        <v>3</v>
      </c>
      <c r="O63" s="350">
        <v>0</v>
      </c>
      <c r="P63" s="349">
        <v>5</v>
      </c>
    </row>
    <row r="64" spans="1:16" ht="16.5">
      <c r="A64" s="215">
        <v>1</v>
      </c>
      <c r="B64" s="230" t="s">
        <v>688</v>
      </c>
      <c r="C64" s="50">
        <v>64</v>
      </c>
      <c r="D64" s="50">
        <v>42</v>
      </c>
      <c r="E64" s="348">
        <v>0</v>
      </c>
      <c r="F64" s="347">
        <v>0</v>
      </c>
      <c r="G64" s="348">
        <v>0</v>
      </c>
      <c r="H64" s="50">
        <v>445</v>
      </c>
      <c r="I64" s="48">
        <v>136</v>
      </c>
      <c r="J64" s="347">
        <v>0</v>
      </c>
      <c r="K64" s="348">
        <v>0</v>
      </c>
      <c r="L64" s="347">
        <v>0</v>
      </c>
      <c r="M64" s="348">
        <v>0</v>
      </c>
      <c r="N64" s="348">
        <v>0</v>
      </c>
      <c r="O64" s="347">
        <v>0</v>
      </c>
      <c r="P64" s="348">
        <v>0</v>
      </c>
    </row>
    <row r="65" spans="1:16" ht="16.5">
      <c r="A65" s="215">
        <v>2</v>
      </c>
      <c r="B65" s="230" t="s">
        <v>687</v>
      </c>
      <c r="C65" s="50">
        <v>16</v>
      </c>
      <c r="D65" s="50">
        <v>3</v>
      </c>
      <c r="E65" s="348">
        <v>0</v>
      </c>
      <c r="F65" s="347">
        <v>0</v>
      </c>
      <c r="G65" s="348">
        <v>0</v>
      </c>
      <c r="H65" s="50">
        <v>51</v>
      </c>
      <c r="I65" s="50" t="s">
        <v>135</v>
      </c>
      <c r="J65" s="347">
        <v>0</v>
      </c>
      <c r="K65" s="348">
        <v>0</v>
      </c>
      <c r="L65" s="347">
        <v>0</v>
      </c>
      <c r="M65" s="348">
        <v>0</v>
      </c>
      <c r="N65" s="348">
        <v>0</v>
      </c>
      <c r="O65" s="347">
        <v>0</v>
      </c>
      <c r="P65" s="348">
        <v>0</v>
      </c>
    </row>
    <row r="66" spans="1:16" ht="16.5">
      <c r="A66" s="215">
        <v>3</v>
      </c>
      <c r="B66" s="230" t="s">
        <v>686</v>
      </c>
      <c r="C66" s="50">
        <v>6</v>
      </c>
      <c r="D66" s="50" t="s">
        <v>135</v>
      </c>
      <c r="E66" s="347">
        <v>0</v>
      </c>
      <c r="F66" s="347">
        <v>0</v>
      </c>
      <c r="G66" s="347">
        <v>0</v>
      </c>
      <c r="H66" s="50">
        <v>7</v>
      </c>
      <c r="I66" s="50" t="s">
        <v>135</v>
      </c>
      <c r="J66" s="347">
        <v>0</v>
      </c>
      <c r="K66" s="347">
        <v>0</v>
      </c>
      <c r="L66" s="347">
        <v>0</v>
      </c>
      <c r="M66" s="347">
        <v>0</v>
      </c>
      <c r="N66" s="347">
        <v>0</v>
      </c>
      <c r="O66" s="347">
        <v>0</v>
      </c>
      <c r="P66" s="347">
        <v>0</v>
      </c>
    </row>
    <row r="67" spans="1:16" ht="16.5">
      <c r="A67" s="215">
        <v>4</v>
      </c>
      <c r="B67" s="230" t="s">
        <v>497</v>
      </c>
      <c r="C67" s="50">
        <v>8</v>
      </c>
      <c r="D67" s="50">
        <v>1</v>
      </c>
      <c r="E67" s="348">
        <v>0</v>
      </c>
      <c r="F67" s="347">
        <v>0</v>
      </c>
      <c r="G67" s="348">
        <v>0</v>
      </c>
      <c r="H67" s="50">
        <v>23</v>
      </c>
      <c r="I67" s="50" t="s">
        <v>135</v>
      </c>
      <c r="J67" s="347">
        <v>0</v>
      </c>
      <c r="K67" s="348">
        <v>0</v>
      </c>
      <c r="L67" s="347">
        <v>0</v>
      </c>
      <c r="M67" s="348">
        <v>0</v>
      </c>
      <c r="N67" s="348">
        <v>0</v>
      </c>
      <c r="O67" s="347">
        <v>0</v>
      </c>
      <c r="P67" s="348">
        <v>0</v>
      </c>
    </row>
    <row r="68" spans="1:16" ht="16.5">
      <c r="A68" s="215">
        <v>5</v>
      </c>
      <c r="B68" s="230" t="s">
        <v>685</v>
      </c>
      <c r="C68" s="50">
        <v>21</v>
      </c>
      <c r="D68" s="50">
        <v>3</v>
      </c>
      <c r="E68" s="347">
        <v>0</v>
      </c>
      <c r="F68" s="347">
        <v>0</v>
      </c>
      <c r="G68" s="347">
        <v>0</v>
      </c>
      <c r="H68" s="50">
        <v>10</v>
      </c>
      <c r="I68" s="50" t="s">
        <v>135</v>
      </c>
      <c r="J68" s="347">
        <v>0</v>
      </c>
      <c r="K68" s="347">
        <v>0</v>
      </c>
      <c r="L68" s="347">
        <v>0</v>
      </c>
      <c r="M68" s="347">
        <v>0</v>
      </c>
      <c r="N68" s="347">
        <v>0</v>
      </c>
      <c r="O68" s="347">
        <v>0</v>
      </c>
      <c r="P68" s="347">
        <v>0</v>
      </c>
    </row>
    <row r="69" spans="1:16" ht="16.5">
      <c r="A69" s="215">
        <v>6</v>
      </c>
      <c r="B69" s="230" t="s">
        <v>684</v>
      </c>
      <c r="C69" s="50">
        <v>13</v>
      </c>
      <c r="D69" s="50">
        <v>3</v>
      </c>
      <c r="E69" s="347">
        <v>0</v>
      </c>
      <c r="F69" s="347">
        <v>0</v>
      </c>
      <c r="G69" s="347">
        <v>0</v>
      </c>
      <c r="H69" s="50">
        <v>4</v>
      </c>
      <c r="I69" s="50" t="s">
        <v>135</v>
      </c>
      <c r="J69" s="347">
        <v>0</v>
      </c>
      <c r="K69" s="347">
        <v>0</v>
      </c>
      <c r="L69" s="347">
        <v>0</v>
      </c>
      <c r="M69" s="347">
        <v>0</v>
      </c>
      <c r="N69" s="347">
        <v>0</v>
      </c>
      <c r="O69" s="347">
        <v>0</v>
      </c>
      <c r="P69" s="347">
        <v>0</v>
      </c>
    </row>
    <row r="70" spans="1:16" ht="165">
      <c r="A70" s="242">
        <v>1</v>
      </c>
      <c r="B70" s="231" t="s">
        <v>682</v>
      </c>
      <c r="C70" s="346">
        <v>633</v>
      </c>
      <c r="D70" s="346">
        <v>102</v>
      </c>
      <c r="E70" s="346">
        <v>948</v>
      </c>
      <c r="F70" s="346">
        <v>333</v>
      </c>
      <c r="G70" s="346">
        <v>45</v>
      </c>
      <c r="H70" s="346">
        <v>433</v>
      </c>
      <c r="I70" s="346">
        <v>74</v>
      </c>
      <c r="J70" s="346">
        <v>74</v>
      </c>
      <c r="K70" s="345" t="s">
        <v>683</v>
      </c>
      <c r="L70" s="345">
        <v>719</v>
      </c>
      <c r="M70" s="345">
        <v>614</v>
      </c>
      <c r="N70" s="345">
        <v>0</v>
      </c>
      <c r="O70" s="345">
        <v>0</v>
      </c>
      <c r="P70" s="344">
        <v>0</v>
      </c>
    </row>
    <row r="71" spans="1:16" ht="16.5">
      <c r="A71" s="215">
        <v>2</v>
      </c>
      <c r="B71" s="230" t="s">
        <v>682</v>
      </c>
      <c r="C71" s="343">
        <v>103</v>
      </c>
      <c r="D71" s="343">
        <v>12</v>
      </c>
      <c r="E71" s="343">
        <v>440</v>
      </c>
      <c r="F71" s="343">
        <v>32</v>
      </c>
      <c r="G71" s="343">
        <v>0</v>
      </c>
      <c r="H71" s="343">
        <v>92</v>
      </c>
      <c r="I71" s="343">
        <v>42</v>
      </c>
      <c r="J71" s="343">
        <v>42</v>
      </c>
      <c r="K71" s="343">
        <v>0</v>
      </c>
      <c r="L71" s="343">
        <v>719</v>
      </c>
      <c r="M71" s="343">
        <v>614</v>
      </c>
      <c r="N71" s="343">
        <v>0</v>
      </c>
      <c r="O71" s="343">
        <v>0</v>
      </c>
      <c r="P71" s="342">
        <v>0</v>
      </c>
    </row>
    <row r="72" spans="1:16" ht="17.25" thickBot="1">
      <c r="A72" s="215">
        <v>3</v>
      </c>
      <c r="B72" s="230" t="s">
        <v>681</v>
      </c>
      <c r="C72" s="336">
        <v>93</v>
      </c>
      <c r="D72" s="336">
        <v>21</v>
      </c>
      <c r="E72" s="336">
        <v>260</v>
      </c>
      <c r="F72" s="336">
        <v>46</v>
      </c>
      <c r="G72" s="336">
        <v>4</v>
      </c>
      <c r="H72" s="336">
        <v>46</v>
      </c>
      <c r="I72" s="341">
        <v>6</v>
      </c>
      <c r="J72" s="341">
        <v>6</v>
      </c>
      <c r="K72" s="336">
        <v>0</v>
      </c>
      <c r="L72" s="336">
        <v>0</v>
      </c>
      <c r="M72" s="336">
        <v>0</v>
      </c>
      <c r="N72" s="336">
        <v>0</v>
      </c>
      <c r="O72" s="336">
        <v>0</v>
      </c>
      <c r="P72" s="336">
        <v>0</v>
      </c>
    </row>
    <row r="73" spans="1:16" ht="16.5">
      <c r="A73" s="215">
        <v>4</v>
      </c>
      <c r="B73" s="230" t="s">
        <v>680</v>
      </c>
      <c r="C73" s="336">
        <v>200</v>
      </c>
      <c r="D73" s="336">
        <v>30</v>
      </c>
      <c r="E73" s="336">
        <v>50</v>
      </c>
      <c r="F73" s="336">
        <v>50</v>
      </c>
      <c r="G73" s="336">
        <v>40</v>
      </c>
      <c r="H73" s="336">
        <v>80</v>
      </c>
      <c r="I73" s="336">
        <v>12</v>
      </c>
      <c r="J73" s="336">
        <v>12</v>
      </c>
      <c r="K73" s="337">
        <v>0</v>
      </c>
      <c r="L73" s="337">
        <v>0</v>
      </c>
      <c r="M73" s="337">
        <v>0</v>
      </c>
      <c r="N73" s="337">
        <v>0</v>
      </c>
      <c r="O73" s="337">
        <v>0</v>
      </c>
      <c r="P73" s="337">
        <v>0</v>
      </c>
    </row>
    <row r="74" spans="1:16" ht="16.5">
      <c r="A74" s="340">
        <v>5</v>
      </c>
      <c r="B74" s="230" t="s">
        <v>679</v>
      </c>
      <c r="C74" s="336">
        <v>92</v>
      </c>
      <c r="D74" s="336">
        <v>26</v>
      </c>
      <c r="E74" s="336">
        <v>48</v>
      </c>
      <c r="F74" s="336">
        <v>72</v>
      </c>
      <c r="G74" s="336">
        <v>1</v>
      </c>
      <c r="H74" s="336">
        <v>108</v>
      </c>
      <c r="I74" s="336">
        <v>8</v>
      </c>
      <c r="J74" s="336">
        <v>8</v>
      </c>
      <c r="K74" s="336">
        <v>0</v>
      </c>
      <c r="L74" s="336">
        <v>0</v>
      </c>
      <c r="M74" s="336">
        <v>0</v>
      </c>
      <c r="N74" s="336">
        <v>0</v>
      </c>
      <c r="O74" s="336">
        <v>0</v>
      </c>
      <c r="P74" s="336">
        <v>0</v>
      </c>
    </row>
    <row r="75" spans="1:16" ht="17.25" thickBot="1">
      <c r="A75" s="339">
        <v>6</v>
      </c>
      <c r="B75" s="264" t="s">
        <v>678</v>
      </c>
      <c r="C75" s="336">
        <v>69</v>
      </c>
      <c r="D75" s="336">
        <v>3</v>
      </c>
      <c r="E75" s="336">
        <v>3</v>
      </c>
      <c r="F75" s="336">
        <v>2</v>
      </c>
      <c r="G75" s="336">
        <v>0</v>
      </c>
      <c r="H75" s="336">
        <v>13</v>
      </c>
      <c r="I75" s="336">
        <v>1</v>
      </c>
      <c r="J75" s="336">
        <v>1</v>
      </c>
      <c r="K75" s="336">
        <v>0</v>
      </c>
      <c r="L75" s="336">
        <v>0</v>
      </c>
      <c r="M75" s="336">
        <v>0</v>
      </c>
      <c r="N75" s="336">
        <v>0</v>
      </c>
      <c r="O75" s="336">
        <v>0</v>
      </c>
      <c r="P75" s="336">
        <v>0</v>
      </c>
    </row>
    <row r="76" spans="1:16" ht="16.5">
      <c r="A76" s="215">
        <v>7</v>
      </c>
      <c r="B76" s="338" t="s">
        <v>677</v>
      </c>
      <c r="C76" s="337">
        <v>46</v>
      </c>
      <c r="D76" s="337">
        <v>5</v>
      </c>
      <c r="E76" s="337">
        <v>80</v>
      </c>
      <c r="F76" s="337">
        <v>26</v>
      </c>
      <c r="G76" s="337">
        <v>0</v>
      </c>
      <c r="H76" s="236">
        <v>24</v>
      </c>
      <c r="I76" s="236">
        <v>2</v>
      </c>
      <c r="J76" s="236">
        <v>2</v>
      </c>
      <c r="K76" s="337">
        <v>0</v>
      </c>
      <c r="L76" s="337">
        <v>0</v>
      </c>
      <c r="M76" s="337">
        <v>0</v>
      </c>
      <c r="N76" s="337">
        <v>0</v>
      </c>
      <c r="O76" s="337">
        <v>0</v>
      </c>
      <c r="P76" s="337">
        <v>0</v>
      </c>
    </row>
    <row r="77" spans="1:16" ht="16.5">
      <c r="A77" s="215">
        <v>8</v>
      </c>
      <c r="B77" s="253" t="s">
        <v>676</v>
      </c>
      <c r="C77" s="336">
        <v>16</v>
      </c>
      <c r="D77" s="336">
        <v>2</v>
      </c>
      <c r="E77" s="336">
        <v>38</v>
      </c>
      <c r="F77" s="336">
        <v>42</v>
      </c>
      <c r="G77" s="336">
        <v>0</v>
      </c>
      <c r="H77" s="336">
        <v>7</v>
      </c>
      <c r="I77" s="336">
        <v>1</v>
      </c>
      <c r="J77" s="336">
        <v>1</v>
      </c>
      <c r="K77" s="336">
        <v>0</v>
      </c>
      <c r="L77" s="336">
        <v>0</v>
      </c>
      <c r="M77" s="336">
        <v>0</v>
      </c>
      <c r="N77" s="336">
        <v>0</v>
      </c>
      <c r="O77" s="336">
        <v>0</v>
      </c>
      <c r="P77" s="336">
        <v>0</v>
      </c>
    </row>
    <row r="78" spans="1:16" ht="16.5">
      <c r="A78" s="215">
        <v>9</v>
      </c>
      <c r="B78" s="253" t="s">
        <v>675</v>
      </c>
      <c r="C78" s="336">
        <v>10</v>
      </c>
      <c r="D78" s="336">
        <v>0</v>
      </c>
      <c r="E78" s="336">
        <v>14</v>
      </c>
      <c r="F78" s="336">
        <v>55</v>
      </c>
      <c r="G78" s="336">
        <v>0</v>
      </c>
      <c r="H78" s="336">
        <v>55</v>
      </c>
      <c r="I78" s="336">
        <v>2</v>
      </c>
      <c r="J78" s="336">
        <v>2</v>
      </c>
      <c r="K78" s="336">
        <v>0</v>
      </c>
      <c r="L78" s="336">
        <v>0</v>
      </c>
      <c r="M78" s="336">
        <v>0</v>
      </c>
      <c r="N78" s="336">
        <v>0</v>
      </c>
      <c r="O78" s="336">
        <v>0</v>
      </c>
      <c r="P78" s="336">
        <v>0</v>
      </c>
    </row>
    <row r="79" spans="1:16" ht="16.5">
      <c r="A79" s="340">
        <v>10</v>
      </c>
      <c r="B79" s="466" t="s">
        <v>674</v>
      </c>
      <c r="C79" s="467">
        <v>4</v>
      </c>
      <c r="D79" s="467">
        <v>3</v>
      </c>
      <c r="E79" s="467">
        <v>15</v>
      </c>
      <c r="F79" s="467">
        <v>8</v>
      </c>
      <c r="G79" s="467">
        <v>0</v>
      </c>
      <c r="H79" s="467">
        <v>8</v>
      </c>
      <c r="I79" s="467">
        <v>0</v>
      </c>
      <c r="J79" s="467">
        <v>0</v>
      </c>
      <c r="K79" s="467">
        <v>0</v>
      </c>
      <c r="L79" s="467">
        <v>0</v>
      </c>
      <c r="M79" s="467">
        <v>0</v>
      </c>
      <c r="N79" s="467">
        <v>0</v>
      </c>
      <c r="O79" s="467">
        <v>0</v>
      </c>
      <c r="P79" s="467">
        <v>0</v>
      </c>
    </row>
    <row r="80" spans="1:16" ht="18" customHeight="1">
      <c r="A80" s="311"/>
      <c r="B80" s="468" t="s">
        <v>887</v>
      </c>
      <c r="C80" s="311">
        <f>C5+C12+C21+C25+C32+C41+C45+C51+C63+C70</f>
        <v>3935</v>
      </c>
      <c r="D80" s="311">
        <f>D5+D12+D21+D25+D26+D32+D41+D45+D51+D63+D70</f>
        <v>1254</v>
      </c>
      <c r="E80" s="311">
        <f>E5+E12+E21+E25+E32+E41+E45+E51+E70</f>
        <v>49149</v>
      </c>
      <c r="F80" s="311">
        <f>F5+F12+F21+F25+F32+F41+F45+F51+F70</f>
        <v>10122</v>
      </c>
      <c r="G80" s="311">
        <f>G5+G12+G21+G25+G32+G41+G45+G51+G70</f>
        <v>366</v>
      </c>
      <c r="H80" s="311">
        <f>H5+H12+H21+H25+H32+H40</f>
        <v>2106</v>
      </c>
      <c r="I80" s="311">
        <f>I5+I12+I21+I25+I32+I41+I45+I51+I63+I70</f>
        <v>8444</v>
      </c>
      <c r="J80" s="311">
        <f>J5+J12+J21+J25+J32+J41+J45+J51+J63+J70</f>
        <v>3389</v>
      </c>
      <c r="K80" s="311">
        <f>13+463+K12+K21+K25+K32+K41+K45+K51+273+47+18+689</f>
        <v>6308</v>
      </c>
      <c r="L80" s="311">
        <f>L5+L12+L21+L25+L32+L41+L45+L51+L63+L70</f>
        <v>13991</v>
      </c>
      <c r="M80" s="311">
        <f>M5+M12+M21+M25+M32+M41+M45+M51+M63+M70</f>
        <v>6204</v>
      </c>
      <c r="N80" s="311">
        <f>N5+N12+N21+N25+N32+N41+N45+N51+N63+N70</f>
        <v>4984</v>
      </c>
      <c r="O80" s="311">
        <f>O5+O12+O21+O25+O32+O41+O45+O51+O63+O70</f>
        <v>26</v>
      </c>
      <c r="P80" s="311">
        <f>P5+P12+P21+P25+P32+P41+P51+P45+P63+P70</f>
        <v>27</v>
      </c>
    </row>
  </sheetData>
  <mergeCells count="11">
    <mergeCell ref="A41:B41"/>
    <mergeCell ref="A51:B51"/>
    <mergeCell ref="A45:B45"/>
    <mergeCell ref="A63:B63"/>
    <mergeCell ref="A1:P1"/>
    <mergeCell ref="A21:B21"/>
    <mergeCell ref="A2:P2"/>
    <mergeCell ref="A25:B25"/>
    <mergeCell ref="A32:B32"/>
    <mergeCell ref="A5:B5"/>
    <mergeCell ref="A12:B12"/>
  </mergeCells>
  <printOptions horizontalCentered="1"/>
  <pageMargins left="0.19685039370078741" right="0.19685039370078741" top="0.39370078740157483" bottom="0.19685039370078741" header="0" footer="0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B50D5-91F0-4B68-BF7E-A5A7BF20D08F}">
  <dimension ref="A1:S151"/>
  <sheetViews>
    <sheetView workbookViewId="0">
      <selection activeCell="E152" sqref="E152"/>
    </sheetView>
  </sheetViews>
  <sheetFormatPr defaultRowHeight="13.5"/>
  <cols>
    <col min="1" max="1" width="5.5703125" style="1" customWidth="1"/>
    <col min="2" max="2" width="17.140625" style="1" customWidth="1"/>
    <col min="3" max="3" width="11.28515625" style="1" customWidth="1"/>
    <col min="4" max="4" width="8.5703125" style="1" customWidth="1"/>
    <col min="5" max="5" width="10.7109375" style="1" customWidth="1"/>
    <col min="6" max="6" width="9.28515625" style="1" customWidth="1"/>
    <col min="7" max="7" width="8.140625" style="1" customWidth="1"/>
    <col min="8" max="8" width="7" style="1" customWidth="1"/>
    <col min="9" max="9" width="6.5703125" style="1" customWidth="1"/>
    <col min="10" max="10" width="8.7109375" style="1" customWidth="1"/>
    <col min="11" max="11" width="8" style="1" customWidth="1"/>
    <col min="12" max="12" width="7.5703125" style="1" customWidth="1"/>
    <col min="13" max="13" width="6.7109375" style="1" customWidth="1"/>
    <col min="14" max="14" width="8.7109375" style="1" customWidth="1"/>
    <col min="15" max="15" width="5.42578125" style="1" customWidth="1"/>
    <col min="16" max="16" width="25.5703125" style="1" customWidth="1"/>
    <col min="17" max="16384" width="9.140625" style="1"/>
  </cols>
  <sheetData>
    <row r="1" spans="1:16" ht="54" customHeight="1">
      <c r="A1" s="482" t="s">
        <v>886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</row>
    <row r="2" spans="1:16" ht="28.5" customHeight="1" thickBot="1">
      <c r="A2" s="484" t="s">
        <v>885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3" spans="1:16" ht="164.25" customHeight="1" thickBot="1">
      <c r="A3" s="438" t="s">
        <v>0</v>
      </c>
      <c r="B3" s="437" t="s">
        <v>1</v>
      </c>
      <c r="C3" s="436" t="s">
        <v>3</v>
      </c>
      <c r="D3" s="436" t="s">
        <v>4</v>
      </c>
      <c r="E3" s="436" t="s">
        <v>8</v>
      </c>
      <c r="F3" s="436" t="s">
        <v>6</v>
      </c>
      <c r="G3" s="436" t="s">
        <v>9</v>
      </c>
      <c r="H3" s="436" t="s">
        <v>5</v>
      </c>
      <c r="I3" s="436" t="s">
        <v>10</v>
      </c>
      <c r="J3" s="436" t="s">
        <v>11</v>
      </c>
      <c r="K3" s="436" t="s">
        <v>12</v>
      </c>
      <c r="L3" s="436" t="s">
        <v>13</v>
      </c>
      <c r="M3" s="436" t="s">
        <v>14</v>
      </c>
      <c r="N3" s="436" t="s">
        <v>7</v>
      </c>
      <c r="O3" s="436" t="s">
        <v>15</v>
      </c>
      <c r="P3" s="435" t="s">
        <v>2</v>
      </c>
    </row>
    <row r="4" spans="1:16" ht="15.75" customHeight="1" thickBot="1">
      <c r="A4" s="147">
        <v>1</v>
      </c>
      <c r="B4" s="142">
        <v>2</v>
      </c>
      <c r="C4" s="142">
        <v>3</v>
      </c>
      <c r="D4" s="142">
        <v>4</v>
      </c>
      <c r="E4" s="142">
        <v>5</v>
      </c>
      <c r="F4" s="142">
        <v>6</v>
      </c>
      <c r="G4" s="142">
        <v>7</v>
      </c>
      <c r="H4" s="142">
        <v>8</v>
      </c>
      <c r="I4" s="142">
        <v>9</v>
      </c>
      <c r="J4" s="142">
        <v>10</v>
      </c>
      <c r="K4" s="142">
        <v>11</v>
      </c>
      <c r="L4" s="142">
        <v>12</v>
      </c>
      <c r="M4" s="142">
        <v>13</v>
      </c>
      <c r="N4" s="142">
        <v>14</v>
      </c>
      <c r="O4" s="142">
        <v>15</v>
      </c>
      <c r="P4" s="141">
        <v>16</v>
      </c>
    </row>
    <row r="5" spans="1:16" s="3" customFormat="1" ht="30" customHeight="1">
      <c r="A5" s="434"/>
      <c r="B5" s="433" t="s">
        <v>884</v>
      </c>
      <c r="C5" s="397">
        <f t="shared" ref="C5:N5" si="0">SUM(C6:C18)</f>
        <v>123</v>
      </c>
      <c r="D5" s="397">
        <f t="shared" si="0"/>
        <v>123</v>
      </c>
      <c r="E5" s="397">
        <f t="shared" si="0"/>
        <v>350</v>
      </c>
      <c r="F5" s="397">
        <f t="shared" si="0"/>
        <v>173</v>
      </c>
      <c r="G5" s="397">
        <f t="shared" si="0"/>
        <v>36</v>
      </c>
      <c r="H5" s="397">
        <f t="shared" si="0"/>
        <v>89</v>
      </c>
      <c r="I5" s="397">
        <f t="shared" si="0"/>
        <v>505</v>
      </c>
      <c r="J5" s="397">
        <f t="shared" si="0"/>
        <v>0</v>
      </c>
      <c r="K5" s="397">
        <f t="shared" si="0"/>
        <v>241</v>
      </c>
      <c r="L5" s="397">
        <f t="shared" si="0"/>
        <v>712</v>
      </c>
      <c r="M5" s="397">
        <f t="shared" si="0"/>
        <v>188</v>
      </c>
      <c r="N5" s="397">
        <f t="shared" si="0"/>
        <v>88</v>
      </c>
      <c r="O5" s="421">
        <v>0</v>
      </c>
      <c r="P5" s="530">
        <v>5</v>
      </c>
    </row>
    <row r="6" spans="1:16" ht="20.100000000000001" customHeight="1">
      <c r="A6" s="391">
        <v>1</v>
      </c>
      <c r="B6" s="432" t="s">
        <v>883</v>
      </c>
      <c r="C6" s="419">
        <v>0</v>
      </c>
      <c r="D6" s="419">
        <v>0</v>
      </c>
      <c r="E6" s="419">
        <v>350</v>
      </c>
      <c r="F6" s="419">
        <v>41</v>
      </c>
      <c r="G6" s="419">
        <v>1</v>
      </c>
      <c r="H6" s="419">
        <v>4</v>
      </c>
      <c r="I6" s="419">
        <v>401</v>
      </c>
      <c r="J6" s="419">
        <v>0</v>
      </c>
      <c r="K6" s="419">
        <v>241</v>
      </c>
      <c r="L6" s="419">
        <v>712</v>
      </c>
      <c r="M6" s="419">
        <v>188</v>
      </c>
      <c r="N6" s="419">
        <v>0</v>
      </c>
      <c r="O6" s="419">
        <v>0</v>
      </c>
      <c r="P6" s="525"/>
    </row>
    <row r="7" spans="1:16" ht="20.100000000000001" customHeight="1">
      <c r="A7" s="391">
        <v>2</v>
      </c>
      <c r="B7" s="432" t="s">
        <v>882</v>
      </c>
      <c r="C7" s="419">
        <v>12</v>
      </c>
      <c r="D7" s="419">
        <v>22</v>
      </c>
      <c r="E7" s="419">
        <v>0</v>
      </c>
      <c r="F7" s="419">
        <v>16</v>
      </c>
      <c r="G7" s="419">
        <v>6</v>
      </c>
      <c r="H7" s="419">
        <v>10</v>
      </c>
      <c r="I7" s="419">
        <v>9</v>
      </c>
      <c r="J7" s="419">
        <v>0</v>
      </c>
      <c r="K7" s="419">
        <v>0</v>
      </c>
      <c r="L7" s="419">
        <v>0</v>
      </c>
      <c r="M7" s="419">
        <v>0</v>
      </c>
      <c r="N7" s="419">
        <v>11</v>
      </c>
      <c r="O7" s="419">
        <v>0</v>
      </c>
      <c r="P7" s="525"/>
    </row>
    <row r="8" spans="1:16" ht="20.100000000000001" customHeight="1">
      <c r="A8" s="391">
        <v>3</v>
      </c>
      <c r="B8" s="432" t="s">
        <v>881</v>
      </c>
      <c r="C8" s="419">
        <v>0</v>
      </c>
      <c r="D8" s="419">
        <v>0</v>
      </c>
      <c r="E8" s="419">
        <v>0</v>
      </c>
      <c r="F8" s="419">
        <v>0</v>
      </c>
      <c r="G8" s="419">
        <v>0</v>
      </c>
      <c r="H8" s="419">
        <v>0</v>
      </c>
      <c r="I8" s="419">
        <v>0</v>
      </c>
      <c r="J8" s="419">
        <v>0</v>
      </c>
      <c r="K8" s="419">
        <v>0</v>
      </c>
      <c r="L8" s="419">
        <v>0</v>
      </c>
      <c r="M8" s="419">
        <v>0</v>
      </c>
      <c r="N8" s="419">
        <v>0</v>
      </c>
      <c r="O8" s="419">
        <v>0</v>
      </c>
      <c r="P8" s="525"/>
    </row>
    <row r="9" spans="1:16" ht="20.100000000000001" customHeight="1">
      <c r="A9" s="391">
        <v>4</v>
      </c>
      <c r="B9" s="432" t="s">
        <v>880</v>
      </c>
      <c r="C9" s="419">
        <v>1</v>
      </c>
      <c r="D9" s="419">
        <v>1</v>
      </c>
      <c r="E9" s="419">
        <v>0</v>
      </c>
      <c r="F9" s="419">
        <v>0</v>
      </c>
      <c r="G9" s="419">
        <v>0</v>
      </c>
      <c r="H9" s="419">
        <v>0</v>
      </c>
      <c r="I9" s="419">
        <v>0</v>
      </c>
      <c r="J9" s="419">
        <v>0</v>
      </c>
      <c r="K9" s="419">
        <v>0</v>
      </c>
      <c r="L9" s="419">
        <v>0</v>
      </c>
      <c r="M9" s="419">
        <v>0</v>
      </c>
      <c r="N9" s="419">
        <v>11</v>
      </c>
      <c r="O9" s="419">
        <v>0</v>
      </c>
      <c r="P9" s="525"/>
    </row>
    <row r="10" spans="1:16" ht="20.100000000000001" customHeight="1">
      <c r="A10" s="391">
        <v>5</v>
      </c>
      <c r="B10" s="432" t="s">
        <v>367</v>
      </c>
      <c r="C10" s="419">
        <v>19</v>
      </c>
      <c r="D10" s="419">
        <v>21</v>
      </c>
      <c r="E10" s="419">
        <v>0</v>
      </c>
      <c r="F10" s="419">
        <v>28</v>
      </c>
      <c r="G10" s="419">
        <v>1</v>
      </c>
      <c r="H10" s="419">
        <v>42</v>
      </c>
      <c r="I10" s="419">
        <v>31</v>
      </c>
      <c r="J10" s="419">
        <v>0</v>
      </c>
      <c r="K10" s="419">
        <v>0</v>
      </c>
      <c r="L10" s="419">
        <v>0</v>
      </c>
      <c r="M10" s="419">
        <v>0</v>
      </c>
      <c r="N10" s="419">
        <v>11</v>
      </c>
      <c r="O10" s="419">
        <v>0</v>
      </c>
      <c r="P10" s="525"/>
    </row>
    <row r="11" spans="1:16" ht="20.100000000000001" customHeight="1">
      <c r="A11" s="391">
        <v>6</v>
      </c>
      <c r="B11" s="432" t="s">
        <v>879</v>
      </c>
      <c r="C11" s="419">
        <v>5</v>
      </c>
      <c r="D11" s="419">
        <v>9</v>
      </c>
      <c r="E11" s="419">
        <v>0</v>
      </c>
      <c r="F11" s="419">
        <v>5</v>
      </c>
      <c r="G11" s="419">
        <v>1</v>
      </c>
      <c r="H11" s="419">
        <v>7</v>
      </c>
      <c r="I11" s="419">
        <v>8</v>
      </c>
      <c r="J11" s="419">
        <v>0</v>
      </c>
      <c r="K11" s="419">
        <v>0</v>
      </c>
      <c r="L11" s="419">
        <v>0</v>
      </c>
      <c r="M11" s="419">
        <v>0</v>
      </c>
      <c r="N11" s="419">
        <v>11</v>
      </c>
      <c r="O11" s="419">
        <v>0</v>
      </c>
      <c r="P11" s="525"/>
    </row>
    <row r="12" spans="1:16" ht="20.100000000000001" customHeight="1">
      <c r="A12" s="391">
        <v>7</v>
      </c>
      <c r="B12" s="432" t="s">
        <v>878</v>
      </c>
      <c r="C12" s="419">
        <v>0</v>
      </c>
      <c r="D12" s="419">
        <v>0</v>
      </c>
      <c r="E12" s="419">
        <v>0</v>
      </c>
      <c r="F12" s="419">
        <v>0</v>
      </c>
      <c r="G12" s="419">
        <v>0</v>
      </c>
      <c r="H12" s="419">
        <v>0</v>
      </c>
      <c r="I12" s="419">
        <v>0</v>
      </c>
      <c r="J12" s="419">
        <v>0</v>
      </c>
      <c r="K12" s="419">
        <v>0</v>
      </c>
      <c r="L12" s="419">
        <v>0</v>
      </c>
      <c r="M12" s="419">
        <v>0</v>
      </c>
      <c r="N12" s="419">
        <v>0</v>
      </c>
      <c r="O12" s="419">
        <v>0</v>
      </c>
      <c r="P12" s="525"/>
    </row>
    <row r="13" spans="1:16" ht="20.100000000000001" customHeight="1">
      <c r="A13" s="391">
        <v>8</v>
      </c>
      <c r="B13" s="432" t="s">
        <v>877</v>
      </c>
      <c r="C13" s="419">
        <v>8</v>
      </c>
      <c r="D13" s="419">
        <v>4</v>
      </c>
      <c r="E13" s="419">
        <v>0</v>
      </c>
      <c r="F13" s="419">
        <v>4</v>
      </c>
      <c r="G13" s="419">
        <v>2</v>
      </c>
      <c r="H13" s="419">
        <v>3</v>
      </c>
      <c r="I13" s="419">
        <v>4</v>
      </c>
      <c r="J13" s="419">
        <v>0</v>
      </c>
      <c r="K13" s="419">
        <v>0</v>
      </c>
      <c r="L13" s="419">
        <v>0</v>
      </c>
      <c r="M13" s="419">
        <v>0</v>
      </c>
      <c r="N13" s="419">
        <v>0</v>
      </c>
      <c r="O13" s="419">
        <v>0</v>
      </c>
      <c r="P13" s="525"/>
    </row>
    <row r="14" spans="1:16" ht="20.100000000000001" customHeight="1">
      <c r="A14" s="391">
        <v>9</v>
      </c>
      <c r="B14" s="432" t="s">
        <v>876</v>
      </c>
      <c r="C14" s="419">
        <v>0</v>
      </c>
      <c r="D14" s="419">
        <v>0</v>
      </c>
      <c r="E14" s="419">
        <v>0</v>
      </c>
      <c r="F14" s="419">
        <v>1</v>
      </c>
      <c r="G14" s="419">
        <v>0</v>
      </c>
      <c r="H14" s="419">
        <v>0</v>
      </c>
      <c r="I14" s="419">
        <v>1</v>
      </c>
      <c r="J14" s="419">
        <v>0</v>
      </c>
      <c r="K14" s="419">
        <v>0</v>
      </c>
      <c r="L14" s="419">
        <v>0</v>
      </c>
      <c r="M14" s="419">
        <v>0</v>
      </c>
      <c r="N14" s="419">
        <v>11</v>
      </c>
      <c r="O14" s="419">
        <v>0</v>
      </c>
      <c r="P14" s="525"/>
    </row>
    <row r="15" spans="1:16" ht="20.100000000000001" customHeight="1">
      <c r="A15" s="391">
        <v>10</v>
      </c>
      <c r="B15" s="432" t="s">
        <v>875</v>
      </c>
      <c r="C15" s="419">
        <v>4</v>
      </c>
      <c r="D15" s="419">
        <v>14</v>
      </c>
      <c r="E15" s="419">
        <v>0</v>
      </c>
      <c r="F15" s="419">
        <v>1</v>
      </c>
      <c r="G15" s="419">
        <v>0</v>
      </c>
      <c r="H15" s="419">
        <v>3</v>
      </c>
      <c r="I15" s="419">
        <v>6</v>
      </c>
      <c r="J15" s="419">
        <v>0</v>
      </c>
      <c r="K15" s="419">
        <v>0</v>
      </c>
      <c r="L15" s="419">
        <v>0</v>
      </c>
      <c r="M15" s="419">
        <v>0</v>
      </c>
      <c r="N15" s="419">
        <v>11</v>
      </c>
      <c r="O15" s="419">
        <v>0</v>
      </c>
      <c r="P15" s="525"/>
    </row>
    <row r="16" spans="1:16" ht="20.100000000000001" customHeight="1">
      <c r="A16" s="391">
        <v>11</v>
      </c>
      <c r="B16" s="432" t="s">
        <v>874</v>
      </c>
      <c r="C16" s="419">
        <v>0</v>
      </c>
      <c r="D16" s="419">
        <v>0</v>
      </c>
      <c r="E16" s="419">
        <v>0</v>
      </c>
      <c r="F16" s="419">
        <v>0</v>
      </c>
      <c r="G16" s="419">
        <v>0</v>
      </c>
      <c r="H16" s="419">
        <v>0</v>
      </c>
      <c r="I16" s="419">
        <v>0</v>
      </c>
      <c r="J16" s="419">
        <v>0</v>
      </c>
      <c r="K16" s="419">
        <v>0</v>
      </c>
      <c r="L16" s="419">
        <v>0</v>
      </c>
      <c r="M16" s="419">
        <v>0</v>
      </c>
      <c r="N16" s="419">
        <v>0</v>
      </c>
      <c r="O16" s="419">
        <v>0</v>
      </c>
      <c r="P16" s="525"/>
    </row>
    <row r="17" spans="1:16" ht="20.100000000000001" customHeight="1">
      <c r="A17" s="391">
        <v>12</v>
      </c>
      <c r="B17" s="432" t="s">
        <v>873</v>
      </c>
      <c r="C17" s="419">
        <v>25</v>
      </c>
      <c r="D17" s="419">
        <v>37</v>
      </c>
      <c r="E17" s="419">
        <v>0</v>
      </c>
      <c r="F17" s="419">
        <v>46</v>
      </c>
      <c r="G17" s="419">
        <v>12</v>
      </c>
      <c r="H17" s="419">
        <v>9</v>
      </c>
      <c r="I17" s="419">
        <v>30</v>
      </c>
      <c r="J17" s="419">
        <v>0</v>
      </c>
      <c r="K17" s="419">
        <v>0</v>
      </c>
      <c r="L17" s="419">
        <v>0</v>
      </c>
      <c r="M17" s="419">
        <v>0</v>
      </c>
      <c r="N17" s="419">
        <v>11</v>
      </c>
      <c r="O17" s="419">
        <v>0</v>
      </c>
      <c r="P17" s="525"/>
    </row>
    <row r="18" spans="1:16" ht="20.100000000000001" customHeight="1" thickBot="1">
      <c r="A18" s="402">
        <v>13</v>
      </c>
      <c r="B18" s="431" t="s">
        <v>872</v>
      </c>
      <c r="C18" s="430">
        <v>49</v>
      </c>
      <c r="D18" s="430">
        <v>15</v>
      </c>
      <c r="E18" s="430">
        <v>0</v>
      </c>
      <c r="F18" s="430">
        <v>31</v>
      </c>
      <c r="G18" s="430">
        <v>13</v>
      </c>
      <c r="H18" s="430">
        <v>11</v>
      </c>
      <c r="I18" s="430">
        <v>15</v>
      </c>
      <c r="J18" s="430">
        <v>0</v>
      </c>
      <c r="K18" s="430">
        <v>0</v>
      </c>
      <c r="L18" s="430">
        <v>0</v>
      </c>
      <c r="M18" s="430">
        <v>0</v>
      </c>
      <c r="N18" s="430">
        <v>11</v>
      </c>
      <c r="O18" s="430">
        <v>0</v>
      </c>
      <c r="P18" s="526"/>
    </row>
    <row r="19" spans="1:16" ht="20.100000000000001" customHeight="1">
      <c r="A19" s="522" t="s">
        <v>871</v>
      </c>
      <c r="B19" s="523"/>
      <c r="C19" s="421">
        <f t="shared" ref="C19:O19" si="1">SUM(C20:C58)</f>
        <v>391</v>
      </c>
      <c r="D19" s="421">
        <f t="shared" si="1"/>
        <v>47</v>
      </c>
      <c r="E19" s="421">
        <f t="shared" si="1"/>
        <v>9783</v>
      </c>
      <c r="F19" s="421">
        <f t="shared" si="1"/>
        <v>0</v>
      </c>
      <c r="G19" s="421">
        <f t="shared" si="1"/>
        <v>18</v>
      </c>
      <c r="H19" s="421">
        <f t="shared" si="1"/>
        <v>195</v>
      </c>
      <c r="I19" s="421">
        <f t="shared" si="1"/>
        <v>792</v>
      </c>
      <c r="J19" s="421">
        <f t="shared" si="1"/>
        <v>480</v>
      </c>
      <c r="K19" s="421">
        <f t="shared" si="1"/>
        <v>355</v>
      </c>
      <c r="L19" s="421">
        <f t="shared" si="1"/>
        <v>334</v>
      </c>
      <c r="M19" s="421">
        <f t="shared" si="1"/>
        <v>414</v>
      </c>
      <c r="N19" s="421">
        <f t="shared" si="1"/>
        <v>0</v>
      </c>
      <c r="O19" s="421">
        <f t="shared" si="1"/>
        <v>0</v>
      </c>
      <c r="P19" s="527">
        <v>3</v>
      </c>
    </row>
    <row r="20" spans="1:16" ht="20.100000000000001" customHeight="1">
      <c r="A20" s="426">
        <v>1</v>
      </c>
      <c r="B20" s="427" t="s">
        <v>870</v>
      </c>
      <c r="C20" s="419">
        <v>96</v>
      </c>
      <c r="D20" s="419">
        <v>13</v>
      </c>
      <c r="E20" s="419">
        <v>9780</v>
      </c>
      <c r="F20" s="408">
        <v>0</v>
      </c>
      <c r="G20" s="419">
        <v>7</v>
      </c>
      <c r="H20" s="419">
        <v>97</v>
      </c>
      <c r="I20" s="409">
        <v>792</v>
      </c>
      <c r="J20" s="409">
        <v>480</v>
      </c>
      <c r="K20" s="409">
        <v>355</v>
      </c>
      <c r="L20" s="409">
        <v>334</v>
      </c>
      <c r="M20" s="409">
        <v>414</v>
      </c>
      <c r="N20" s="408">
        <v>0</v>
      </c>
      <c r="O20" s="408">
        <v>0</v>
      </c>
      <c r="P20" s="528"/>
    </row>
    <row r="21" spans="1:16" ht="20.100000000000001" customHeight="1">
      <c r="A21" s="426">
        <v>2</v>
      </c>
      <c r="B21" s="427" t="s">
        <v>869</v>
      </c>
      <c r="C21" s="408">
        <v>9</v>
      </c>
      <c r="D21" s="408">
        <v>0</v>
      </c>
      <c r="E21" s="419">
        <v>0</v>
      </c>
      <c r="F21" s="408">
        <v>0</v>
      </c>
      <c r="G21" s="408">
        <v>0</v>
      </c>
      <c r="H21" s="408">
        <v>11</v>
      </c>
      <c r="I21" s="419">
        <v>0</v>
      </c>
      <c r="J21" s="408">
        <v>0</v>
      </c>
      <c r="K21" s="408">
        <v>0</v>
      </c>
      <c r="L21" s="408">
        <v>0</v>
      </c>
      <c r="M21" s="408">
        <v>0</v>
      </c>
      <c r="N21" s="408">
        <v>0</v>
      </c>
      <c r="O21" s="408">
        <v>0</v>
      </c>
      <c r="P21" s="528"/>
    </row>
    <row r="22" spans="1:16" ht="20.100000000000001" customHeight="1">
      <c r="A22" s="426">
        <v>3</v>
      </c>
      <c r="B22" s="427" t="s">
        <v>868</v>
      </c>
      <c r="C22" s="408">
        <v>0</v>
      </c>
      <c r="D22" s="408">
        <v>0</v>
      </c>
      <c r="E22" s="419">
        <v>0</v>
      </c>
      <c r="F22" s="408">
        <v>0</v>
      </c>
      <c r="G22" s="408">
        <v>0</v>
      </c>
      <c r="H22" s="408">
        <v>0</v>
      </c>
      <c r="I22" s="409">
        <v>0</v>
      </c>
      <c r="J22" s="409">
        <v>0</v>
      </c>
      <c r="K22" s="408">
        <v>0</v>
      </c>
      <c r="L22" s="408">
        <v>0</v>
      </c>
      <c r="M22" s="408">
        <v>0</v>
      </c>
      <c r="N22" s="408">
        <v>0</v>
      </c>
      <c r="O22" s="408">
        <v>0</v>
      </c>
      <c r="P22" s="528"/>
    </row>
    <row r="23" spans="1:16" ht="20.100000000000001" customHeight="1">
      <c r="A23" s="426">
        <v>4</v>
      </c>
      <c r="B23" s="427" t="s">
        <v>867</v>
      </c>
      <c r="C23" s="408">
        <v>21</v>
      </c>
      <c r="D23" s="408">
        <v>1</v>
      </c>
      <c r="E23" s="419">
        <v>0</v>
      </c>
      <c r="F23" s="408">
        <v>0</v>
      </c>
      <c r="G23" s="408">
        <v>0</v>
      </c>
      <c r="H23" s="408">
        <v>3</v>
      </c>
      <c r="I23" s="408">
        <v>0</v>
      </c>
      <c r="J23" s="408">
        <v>0</v>
      </c>
      <c r="K23" s="408">
        <v>0</v>
      </c>
      <c r="L23" s="408">
        <v>0</v>
      </c>
      <c r="M23" s="408">
        <v>0</v>
      </c>
      <c r="N23" s="408">
        <v>0</v>
      </c>
      <c r="O23" s="408">
        <v>0</v>
      </c>
      <c r="P23" s="528"/>
    </row>
    <row r="24" spans="1:16" ht="30" customHeight="1">
      <c r="A24" s="426">
        <v>5</v>
      </c>
      <c r="B24" s="427" t="s">
        <v>866</v>
      </c>
      <c r="C24" s="408">
        <v>3</v>
      </c>
      <c r="D24" s="408">
        <v>0</v>
      </c>
      <c r="E24" s="419">
        <v>0</v>
      </c>
      <c r="F24" s="408">
        <v>0</v>
      </c>
      <c r="G24" s="408">
        <v>0</v>
      </c>
      <c r="H24" s="408">
        <v>0</v>
      </c>
      <c r="I24" s="409">
        <v>0</v>
      </c>
      <c r="J24" s="409">
        <v>0</v>
      </c>
      <c r="K24" s="408">
        <v>0</v>
      </c>
      <c r="L24" s="408">
        <v>0</v>
      </c>
      <c r="M24" s="408">
        <v>0</v>
      </c>
      <c r="N24" s="408">
        <v>0</v>
      </c>
      <c r="O24" s="408">
        <v>0</v>
      </c>
      <c r="P24" s="528"/>
    </row>
    <row r="25" spans="1:16" ht="20.100000000000001" customHeight="1">
      <c r="A25" s="426">
        <v>6</v>
      </c>
      <c r="B25" s="427" t="s">
        <v>865</v>
      </c>
      <c r="C25" s="408">
        <v>19</v>
      </c>
      <c r="D25" s="408">
        <v>0</v>
      </c>
      <c r="E25" s="419">
        <v>0</v>
      </c>
      <c r="F25" s="408">
        <v>0</v>
      </c>
      <c r="G25" s="408">
        <v>0</v>
      </c>
      <c r="H25" s="408">
        <v>1</v>
      </c>
      <c r="I25" s="408">
        <v>0</v>
      </c>
      <c r="J25" s="408">
        <v>0</v>
      </c>
      <c r="K25" s="408">
        <v>0</v>
      </c>
      <c r="L25" s="408">
        <v>0</v>
      </c>
      <c r="M25" s="408">
        <v>0</v>
      </c>
      <c r="N25" s="408">
        <v>0</v>
      </c>
      <c r="O25" s="408">
        <v>0</v>
      </c>
      <c r="P25" s="528"/>
    </row>
    <row r="26" spans="1:16" ht="20.100000000000001" customHeight="1">
      <c r="A26" s="426">
        <v>7</v>
      </c>
      <c r="B26" s="427" t="s">
        <v>864</v>
      </c>
      <c r="C26" s="408">
        <v>29</v>
      </c>
      <c r="D26" s="408">
        <v>6</v>
      </c>
      <c r="E26" s="419">
        <v>0</v>
      </c>
      <c r="F26" s="408">
        <v>0</v>
      </c>
      <c r="G26" s="408">
        <v>0</v>
      </c>
      <c r="H26" s="408">
        <v>12</v>
      </c>
      <c r="I26" s="409">
        <v>0</v>
      </c>
      <c r="J26" s="409">
        <v>0</v>
      </c>
      <c r="K26" s="408">
        <v>0</v>
      </c>
      <c r="L26" s="408">
        <v>0</v>
      </c>
      <c r="M26" s="408">
        <v>0</v>
      </c>
      <c r="N26" s="408">
        <v>0</v>
      </c>
      <c r="O26" s="408">
        <v>0</v>
      </c>
      <c r="P26" s="528"/>
    </row>
    <row r="27" spans="1:16" ht="20.100000000000001" customHeight="1">
      <c r="A27" s="426">
        <v>8</v>
      </c>
      <c r="B27" s="427" t="s">
        <v>863</v>
      </c>
      <c r="C27" s="428">
        <v>0</v>
      </c>
      <c r="D27" s="428">
        <v>0</v>
      </c>
      <c r="E27" s="429">
        <v>0</v>
      </c>
      <c r="F27" s="428">
        <v>0</v>
      </c>
      <c r="G27" s="428">
        <v>0</v>
      </c>
      <c r="H27" s="428">
        <v>0</v>
      </c>
      <c r="I27" s="428">
        <v>0</v>
      </c>
      <c r="J27" s="428">
        <v>0</v>
      </c>
      <c r="K27" s="428">
        <v>0</v>
      </c>
      <c r="L27" s="428">
        <v>0</v>
      </c>
      <c r="M27" s="428">
        <v>0</v>
      </c>
      <c r="N27" s="428">
        <v>0</v>
      </c>
      <c r="O27" s="428">
        <v>0</v>
      </c>
      <c r="P27" s="528"/>
    </row>
    <row r="28" spans="1:16" ht="20.100000000000001" customHeight="1">
      <c r="A28" s="426">
        <v>9</v>
      </c>
      <c r="B28" s="427" t="s">
        <v>862</v>
      </c>
      <c r="C28" s="408">
        <v>8</v>
      </c>
      <c r="D28" s="408">
        <v>0</v>
      </c>
      <c r="E28" s="419">
        <v>0</v>
      </c>
      <c r="F28" s="408">
        <v>0</v>
      </c>
      <c r="G28" s="408">
        <v>0</v>
      </c>
      <c r="H28" s="408">
        <v>2</v>
      </c>
      <c r="I28" s="409">
        <v>0</v>
      </c>
      <c r="J28" s="409">
        <v>0</v>
      </c>
      <c r="K28" s="408">
        <v>0</v>
      </c>
      <c r="L28" s="408">
        <v>0</v>
      </c>
      <c r="M28" s="408">
        <v>0</v>
      </c>
      <c r="N28" s="408">
        <v>0</v>
      </c>
      <c r="O28" s="408">
        <v>0</v>
      </c>
      <c r="P28" s="528"/>
    </row>
    <row r="29" spans="1:16" ht="20.100000000000001" customHeight="1">
      <c r="A29" s="426">
        <v>10</v>
      </c>
      <c r="B29" s="427" t="s">
        <v>861</v>
      </c>
      <c r="C29" s="408">
        <v>0</v>
      </c>
      <c r="D29" s="408">
        <v>0</v>
      </c>
      <c r="E29" s="419">
        <v>0</v>
      </c>
      <c r="F29" s="408">
        <v>0</v>
      </c>
      <c r="G29" s="408">
        <v>0</v>
      </c>
      <c r="H29" s="408">
        <v>0</v>
      </c>
      <c r="I29" s="408">
        <v>0</v>
      </c>
      <c r="J29" s="408">
        <v>0</v>
      </c>
      <c r="K29" s="408">
        <v>0</v>
      </c>
      <c r="L29" s="408">
        <v>0</v>
      </c>
      <c r="M29" s="408">
        <v>0</v>
      </c>
      <c r="N29" s="408">
        <v>0</v>
      </c>
      <c r="O29" s="408">
        <v>0</v>
      </c>
      <c r="P29" s="528"/>
    </row>
    <row r="30" spans="1:16" ht="20.100000000000001" customHeight="1">
      <c r="A30" s="426">
        <v>11</v>
      </c>
      <c r="B30" s="427" t="s">
        <v>860</v>
      </c>
      <c r="C30" s="408">
        <v>22</v>
      </c>
      <c r="D30" s="408">
        <v>4</v>
      </c>
      <c r="E30" s="419">
        <v>0</v>
      </c>
      <c r="F30" s="408">
        <v>0</v>
      </c>
      <c r="G30" s="408">
        <v>2</v>
      </c>
      <c r="H30" s="408">
        <v>9</v>
      </c>
      <c r="I30" s="409">
        <v>0</v>
      </c>
      <c r="J30" s="409">
        <v>0</v>
      </c>
      <c r="K30" s="408">
        <v>0</v>
      </c>
      <c r="L30" s="408">
        <v>0</v>
      </c>
      <c r="M30" s="408">
        <v>0</v>
      </c>
      <c r="N30" s="408">
        <v>0</v>
      </c>
      <c r="O30" s="408">
        <v>0</v>
      </c>
      <c r="P30" s="528"/>
    </row>
    <row r="31" spans="1:16" ht="20.100000000000001" customHeight="1">
      <c r="A31" s="426">
        <v>12</v>
      </c>
      <c r="B31" s="427" t="s">
        <v>859</v>
      </c>
      <c r="C31" s="408">
        <v>0</v>
      </c>
      <c r="D31" s="408">
        <v>0</v>
      </c>
      <c r="E31" s="419">
        <v>0</v>
      </c>
      <c r="F31" s="408">
        <v>0</v>
      </c>
      <c r="G31" s="408">
        <v>0</v>
      </c>
      <c r="H31" s="408">
        <v>0</v>
      </c>
      <c r="I31" s="408">
        <v>0</v>
      </c>
      <c r="J31" s="408">
        <v>0</v>
      </c>
      <c r="K31" s="408">
        <v>0</v>
      </c>
      <c r="L31" s="408">
        <v>0</v>
      </c>
      <c r="M31" s="408">
        <v>0</v>
      </c>
      <c r="N31" s="408">
        <v>0</v>
      </c>
      <c r="O31" s="408">
        <v>0</v>
      </c>
      <c r="P31" s="528"/>
    </row>
    <row r="32" spans="1:16" ht="20.100000000000001" customHeight="1">
      <c r="A32" s="426">
        <v>13</v>
      </c>
      <c r="B32" s="427" t="s">
        <v>858</v>
      </c>
      <c r="C32" s="408">
        <v>3</v>
      </c>
      <c r="D32" s="408">
        <v>0</v>
      </c>
      <c r="E32" s="419">
        <v>0</v>
      </c>
      <c r="F32" s="408">
        <v>0</v>
      </c>
      <c r="G32" s="408">
        <v>0</v>
      </c>
      <c r="H32" s="408">
        <v>5</v>
      </c>
      <c r="I32" s="409">
        <v>0</v>
      </c>
      <c r="J32" s="409">
        <v>0</v>
      </c>
      <c r="K32" s="408">
        <v>0</v>
      </c>
      <c r="L32" s="408">
        <v>0</v>
      </c>
      <c r="M32" s="408">
        <v>0</v>
      </c>
      <c r="N32" s="408">
        <v>0</v>
      </c>
      <c r="O32" s="408">
        <v>0</v>
      </c>
      <c r="P32" s="528"/>
    </row>
    <row r="33" spans="1:16" ht="20.100000000000001" customHeight="1">
      <c r="A33" s="426">
        <v>14</v>
      </c>
      <c r="B33" s="427" t="s">
        <v>857</v>
      </c>
      <c r="C33" s="408">
        <v>19</v>
      </c>
      <c r="D33" s="408">
        <v>5</v>
      </c>
      <c r="E33" s="419">
        <v>0</v>
      </c>
      <c r="F33" s="408">
        <v>0</v>
      </c>
      <c r="G33" s="408">
        <v>0</v>
      </c>
      <c r="H33" s="408">
        <v>1</v>
      </c>
      <c r="I33" s="408">
        <v>0</v>
      </c>
      <c r="J33" s="408">
        <v>0</v>
      </c>
      <c r="K33" s="408">
        <v>0</v>
      </c>
      <c r="L33" s="408">
        <v>0</v>
      </c>
      <c r="M33" s="408">
        <v>0</v>
      </c>
      <c r="N33" s="408">
        <v>0</v>
      </c>
      <c r="O33" s="408">
        <v>0</v>
      </c>
      <c r="P33" s="528"/>
    </row>
    <row r="34" spans="1:16" ht="20.100000000000001" customHeight="1">
      <c r="A34" s="426">
        <v>15</v>
      </c>
      <c r="B34" s="427" t="s">
        <v>856</v>
      </c>
      <c r="C34" s="408">
        <v>0</v>
      </c>
      <c r="D34" s="408">
        <v>0</v>
      </c>
      <c r="E34" s="419">
        <v>0</v>
      </c>
      <c r="F34" s="408">
        <v>0</v>
      </c>
      <c r="G34" s="408">
        <v>0</v>
      </c>
      <c r="H34" s="408">
        <v>5</v>
      </c>
      <c r="I34" s="409">
        <v>0</v>
      </c>
      <c r="J34" s="409">
        <v>0</v>
      </c>
      <c r="K34" s="408">
        <v>0</v>
      </c>
      <c r="L34" s="408">
        <v>0</v>
      </c>
      <c r="M34" s="408">
        <v>0</v>
      </c>
      <c r="N34" s="408">
        <v>0</v>
      </c>
      <c r="O34" s="408">
        <v>0</v>
      </c>
      <c r="P34" s="528"/>
    </row>
    <row r="35" spans="1:16" ht="20.100000000000001" customHeight="1">
      <c r="A35" s="426">
        <v>16</v>
      </c>
      <c r="B35" s="427" t="s">
        <v>855</v>
      </c>
      <c r="C35" s="408">
        <v>0</v>
      </c>
      <c r="D35" s="408">
        <v>0</v>
      </c>
      <c r="E35" s="419">
        <v>0</v>
      </c>
      <c r="F35" s="408">
        <v>0</v>
      </c>
      <c r="G35" s="408">
        <v>0</v>
      </c>
      <c r="H35" s="408">
        <v>0</v>
      </c>
      <c r="I35" s="408">
        <v>0</v>
      </c>
      <c r="J35" s="408">
        <v>0</v>
      </c>
      <c r="K35" s="408">
        <v>0</v>
      </c>
      <c r="L35" s="408">
        <v>0</v>
      </c>
      <c r="M35" s="408">
        <v>0</v>
      </c>
      <c r="N35" s="408">
        <v>0</v>
      </c>
      <c r="O35" s="408">
        <v>0</v>
      </c>
      <c r="P35" s="528"/>
    </row>
    <row r="36" spans="1:16" ht="20.100000000000001" customHeight="1">
      <c r="A36" s="426">
        <v>17</v>
      </c>
      <c r="B36" s="427" t="s">
        <v>854</v>
      </c>
      <c r="C36" s="408">
        <v>15</v>
      </c>
      <c r="D36" s="408">
        <v>0</v>
      </c>
      <c r="E36" s="419">
        <v>0</v>
      </c>
      <c r="F36" s="408">
        <v>0</v>
      </c>
      <c r="G36" s="408">
        <v>0</v>
      </c>
      <c r="H36" s="408">
        <v>8</v>
      </c>
      <c r="I36" s="409">
        <v>0</v>
      </c>
      <c r="J36" s="409">
        <v>0</v>
      </c>
      <c r="K36" s="408">
        <v>0</v>
      </c>
      <c r="L36" s="408">
        <v>0</v>
      </c>
      <c r="M36" s="408">
        <v>0</v>
      </c>
      <c r="N36" s="408">
        <v>0</v>
      </c>
      <c r="O36" s="408">
        <v>0</v>
      </c>
      <c r="P36" s="528"/>
    </row>
    <row r="37" spans="1:16" ht="20.100000000000001" customHeight="1">
      <c r="A37" s="426">
        <v>18</v>
      </c>
      <c r="B37" s="427" t="s">
        <v>853</v>
      </c>
      <c r="C37" s="408">
        <v>7</v>
      </c>
      <c r="D37" s="408">
        <v>0</v>
      </c>
      <c r="E37" s="419">
        <v>0</v>
      </c>
      <c r="F37" s="408">
        <v>0</v>
      </c>
      <c r="G37" s="408">
        <v>0</v>
      </c>
      <c r="H37" s="408">
        <v>0</v>
      </c>
      <c r="I37" s="408">
        <v>0</v>
      </c>
      <c r="J37" s="408">
        <v>0</v>
      </c>
      <c r="K37" s="408">
        <v>0</v>
      </c>
      <c r="L37" s="408">
        <v>0</v>
      </c>
      <c r="M37" s="408">
        <v>0</v>
      </c>
      <c r="N37" s="408">
        <v>0</v>
      </c>
      <c r="O37" s="408">
        <v>0</v>
      </c>
      <c r="P37" s="528"/>
    </row>
    <row r="38" spans="1:16" ht="20.100000000000001" customHeight="1">
      <c r="A38" s="426">
        <v>19</v>
      </c>
      <c r="B38" s="427" t="s">
        <v>852</v>
      </c>
      <c r="C38" s="408">
        <v>10</v>
      </c>
      <c r="D38" s="408">
        <v>0</v>
      </c>
      <c r="E38" s="419">
        <v>0</v>
      </c>
      <c r="F38" s="408">
        <v>0</v>
      </c>
      <c r="G38" s="408">
        <v>0</v>
      </c>
      <c r="H38" s="408">
        <v>3</v>
      </c>
      <c r="I38" s="409">
        <v>0</v>
      </c>
      <c r="J38" s="409">
        <v>0</v>
      </c>
      <c r="K38" s="408">
        <v>0</v>
      </c>
      <c r="L38" s="408">
        <v>0</v>
      </c>
      <c r="M38" s="408">
        <v>0</v>
      </c>
      <c r="N38" s="408">
        <v>0</v>
      </c>
      <c r="O38" s="408">
        <v>0</v>
      </c>
      <c r="P38" s="528"/>
    </row>
    <row r="39" spans="1:16" ht="20.100000000000001" customHeight="1">
      <c r="A39" s="426">
        <v>20</v>
      </c>
      <c r="B39" s="427" t="s">
        <v>851</v>
      </c>
      <c r="C39" s="408">
        <v>5</v>
      </c>
      <c r="D39" s="408">
        <v>0</v>
      </c>
      <c r="E39" s="419">
        <v>0</v>
      </c>
      <c r="F39" s="408">
        <v>0</v>
      </c>
      <c r="G39" s="408">
        <v>0</v>
      </c>
      <c r="H39" s="408">
        <v>0</v>
      </c>
      <c r="I39" s="408">
        <v>0</v>
      </c>
      <c r="J39" s="408">
        <v>0</v>
      </c>
      <c r="K39" s="408">
        <v>0</v>
      </c>
      <c r="L39" s="408">
        <v>0</v>
      </c>
      <c r="M39" s="408">
        <v>0</v>
      </c>
      <c r="N39" s="408">
        <v>0</v>
      </c>
      <c r="O39" s="408">
        <v>0</v>
      </c>
      <c r="P39" s="528"/>
    </row>
    <row r="40" spans="1:16" ht="27.75" customHeight="1">
      <c r="A40" s="426">
        <v>21</v>
      </c>
      <c r="B40" s="427" t="s">
        <v>850</v>
      </c>
      <c r="C40" s="408">
        <v>3</v>
      </c>
      <c r="D40" s="408">
        <v>0</v>
      </c>
      <c r="E40" s="419">
        <v>0</v>
      </c>
      <c r="F40" s="408">
        <v>0</v>
      </c>
      <c r="G40" s="408">
        <v>0</v>
      </c>
      <c r="H40" s="408">
        <v>2</v>
      </c>
      <c r="I40" s="409">
        <v>0</v>
      </c>
      <c r="J40" s="409">
        <v>0</v>
      </c>
      <c r="K40" s="408">
        <v>0</v>
      </c>
      <c r="L40" s="408">
        <v>0</v>
      </c>
      <c r="M40" s="408">
        <v>0</v>
      </c>
      <c r="N40" s="408">
        <v>0</v>
      </c>
      <c r="O40" s="408">
        <v>0</v>
      </c>
      <c r="P40" s="528"/>
    </row>
    <row r="41" spans="1:16" ht="27" customHeight="1">
      <c r="A41" s="426">
        <v>22</v>
      </c>
      <c r="B41" s="427" t="s">
        <v>849</v>
      </c>
      <c r="C41" s="408">
        <v>11</v>
      </c>
      <c r="D41" s="408">
        <v>0</v>
      </c>
      <c r="E41" s="419">
        <v>0</v>
      </c>
      <c r="F41" s="408">
        <v>0</v>
      </c>
      <c r="G41" s="408">
        <v>0</v>
      </c>
      <c r="H41" s="408">
        <v>2</v>
      </c>
      <c r="I41" s="408">
        <v>0</v>
      </c>
      <c r="J41" s="408">
        <v>0</v>
      </c>
      <c r="K41" s="408">
        <v>0</v>
      </c>
      <c r="L41" s="408">
        <v>0</v>
      </c>
      <c r="M41" s="408">
        <v>0</v>
      </c>
      <c r="N41" s="408">
        <v>0</v>
      </c>
      <c r="O41" s="408">
        <v>0</v>
      </c>
      <c r="P41" s="528"/>
    </row>
    <row r="42" spans="1:16" ht="20.100000000000001" customHeight="1">
      <c r="A42" s="426">
        <v>23</v>
      </c>
      <c r="B42" s="427" t="s">
        <v>848</v>
      </c>
      <c r="C42" s="408">
        <v>0</v>
      </c>
      <c r="D42" s="408">
        <v>0</v>
      </c>
      <c r="E42" s="419">
        <v>0</v>
      </c>
      <c r="F42" s="408">
        <v>0</v>
      </c>
      <c r="G42" s="408">
        <v>0</v>
      </c>
      <c r="H42" s="408">
        <v>0</v>
      </c>
      <c r="I42" s="409">
        <v>0</v>
      </c>
      <c r="J42" s="409">
        <v>0</v>
      </c>
      <c r="K42" s="408">
        <v>0</v>
      </c>
      <c r="L42" s="408">
        <v>0</v>
      </c>
      <c r="M42" s="408">
        <v>0</v>
      </c>
      <c r="N42" s="408">
        <v>0</v>
      </c>
      <c r="O42" s="408">
        <v>0</v>
      </c>
      <c r="P42" s="528"/>
    </row>
    <row r="43" spans="1:16" ht="20.100000000000001" customHeight="1">
      <c r="A43" s="426">
        <v>24</v>
      </c>
      <c r="B43" s="427" t="s">
        <v>847</v>
      </c>
      <c r="C43" s="408">
        <v>2</v>
      </c>
      <c r="D43" s="408">
        <v>0</v>
      </c>
      <c r="E43" s="419">
        <v>0</v>
      </c>
      <c r="F43" s="408">
        <v>0</v>
      </c>
      <c r="G43" s="408">
        <v>1</v>
      </c>
      <c r="H43" s="408">
        <v>1</v>
      </c>
      <c r="I43" s="408">
        <v>0</v>
      </c>
      <c r="J43" s="408">
        <v>0</v>
      </c>
      <c r="K43" s="408">
        <v>0</v>
      </c>
      <c r="L43" s="408">
        <v>0</v>
      </c>
      <c r="M43" s="408">
        <v>0</v>
      </c>
      <c r="N43" s="408">
        <v>0</v>
      </c>
      <c r="O43" s="408">
        <v>0</v>
      </c>
      <c r="P43" s="528"/>
    </row>
    <row r="44" spans="1:16" ht="20.100000000000001" customHeight="1">
      <c r="A44" s="426">
        <v>25</v>
      </c>
      <c r="B44" s="427" t="s">
        <v>846</v>
      </c>
      <c r="C44" s="408">
        <v>0</v>
      </c>
      <c r="D44" s="408">
        <v>0</v>
      </c>
      <c r="E44" s="419">
        <v>0</v>
      </c>
      <c r="F44" s="408">
        <v>0</v>
      </c>
      <c r="G44" s="408">
        <v>0</v>
      </c>
      <c r="H44" s="408">
        <v>0</v>
      </c>
      <c r="I44" s="409">
        <v>0</v>
      </c>
      <c r="J44" s="409">
        <v>0</v>
      </c>
      <c r="K44" s="408">
        <v>0</v>
      </c>
      <c r="L44" s="408">
        <v>0</v>
      </c>
      <c r="M44" s="408">
        <v>0</v>
      </c>
      <c r="N44" s="408">
        <v>0</v>
      </c>
      <c r="O44" s="408">
        <v>0</v>
      </c>
      <c r="P44" s="528"/>
    </row>
    <row r="45" spans="1:16" ht="20.100000000000001" customHeight="1">
      <c r="A45" s="426">
        <v>26</v>
      </c>
      <c r="B45" s="427" t="s">
        <v>845</v>
      </c>
      <c r="C45" s="408">
        <v>5</v>
      </c>
      <c r="D45" s="408">
        <v>0</v>
      </c>
      <c r="E45" s="419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v>0</v>
      </c>
      <c r="M45" s="408">
        <v>0</v>
      </c>
      <c r="N45" s="408">
        <v>0</v>
      </c>
      <c r="O45" s="408">
        <v>0</v>
      </c>
      <c r="P45" s="528"/>
    </row>
    <row r="46" spans="1:16" ht="20.100000000000001" customHeight="1">
      <c r="A46" s="426">
        <v>27</v>
      </c>
      <c r="B46" s="427" t="s">
        <v>844</v>
      </c>
      <c r="C46" s="408">
        <v>5</v>
      </c>
      <c r="D46" s="408">
        <v>0</v>
      </c>
      <c r="E46" s="419">
        <v>0</v>
      </c>
      <c r="F46" s="408">
        <v>0</v>
      </c>
      <c r="G46" s="408">
        <v>0</v>
      </c>
      <c r="H46" s="408">
        <v>5</v>
      </c>
      <c r="I46" s="409">
        <v>0</v>
      </c>
      <c r="J46" s="409">
        <v>0</v>
      </c>
      <c r="K46" s="408">
        <v>0</v>
      </c>
      <c r="L46" s="408">
        <v>0</v>
      </c>
      <c r="M46" s="408">
        <v>0</v>
      </c>
      <c r="N46" s="408">
        <v>0</v>
      </c>
      <c r="O46" s="408">
        <v>0</v>
      </c>
      <c r="P46" s="528"/>
    </row>
    <row r="47" spans="1:16" ht="20.100000000000001" customHeight="1">
      <c r="A47" s="426">
        <v>28</v>
      </c>
      <c r="B47" s="427" t="s">
        <v>843</v>
      </c>
      <c r="C47" s="408">
        <v>0</v>
      </c>
      <c r="D47" s="408">
        <v>0</v>
      </c>
      <c r="E47" s="419">
        <v>0</v>
      </c>
      <c r="F47" s="408">
        <v>0</v>
      </c>
      <c r="G47" s="408">
        <v>0</v>
      </c>
      <c r="H47" s="408">
        <v>0</v>
      </c>
      <c r="I47" s="408">
        <v>0</v>
      </c>
      <c r="J47" s="408">
        <v>0</v>
      </c>
      <c r="K47" s="408">
        <v>0</v>
      </c>
      <c r="L47" s="408">
        <v>0</v>
      </c>
      <c r="M47" s="408">
        <v>0</v>
      </c>
      <c r="N47" s="408">
        <v>0</v>
      </c>
      <c r="O47" s="408">
        <v>0</v>
      </c>
      <c r="P47" s="528"/>
    </row>
    <row r="48" spans="1:16" ht="20.100000000000001" customHeight="1">
      <c r="A48" s="426">
        <v>29</v>
      </c>
      <c r="B48" s="427" t="s">
        <v>842</v>
      </c>
      <c r="C48" s="408">
        <v>62</v>
      </c>
      <c r="D48" s="408">
        <v>16</v>
      </c>
      <c r="E48" s="419">
        <v>0</v>
      </c>
      <c r="F48" s="408">
        <v>0</v>
      </c>
      <c r="G48" s="408">
        <v>4</v>
      </c>
      <c r="H48" s="408">
        <v>9</v>
      </c>
      <c r="I48" s="409">
        <v>0</v>
      </c>
      <c r="J48" s="409">
        <v>0</v>
      </c>
      <c r="K48" s="408">
        <v>0</v>
      </c>
      <c r="L48" s="408">
        <v>0</v>
      </c>
      <c r="M48" s="408">
        <v>0</v>
      </c>
      <c r="N48" s="408">
        <v>0</v>
      </c>
      <c r="O48" s="408">
        <v>0</v>
      </c>
      <c r="P48" s="528"/>
    </row>
    <row r="49" spans="1:16" ht="20.100000000000001" customHeight="1">
      <c r="A49" s="426">
        <v>30</v>
      </c>
      <c r="B49" s="427" t="s">
        <v>841</v>
      </c>
      <c r="C49" s="408">
        <v>1</v>
      </c>
      <c r="D49" s="408">
        <v>1</v>
      </c>
      <c r="E49" s="419">
        <v>0</v>
      </c>
      <c r="F49" s="408">
        <v>0</v>
      </c>
      <c r="G49" s="408">
        <v>0</v>
      </c>
      <c r="H49" s="408">
        <v>0</v>
      </c>
      <c r="I49" s="408">
        <v>0</v>
      </c>
      <c r="J49" s="408">
        <v>0</v>
      </c>
      <c r="K49" s="408">
        <v>0</v>
      </c>
      <c r="L49" s="408">
        <v>0</v>
      </c>
      <c r="M49" s="408">
        <v>0</v>
      </c>
      <c r="N49" s="408">
        <v>0</v>
      </c>
      <c r="O49" s="408">
        <v>0</v>
      </c>
      <c r="P49" s="528"/>
    </row>
    <row r="50" spans="1:16" ht="20.100000000000001" customHeight="1">
      <c r="A50" s="426">
        <v>31</v>
      </c>
      <c r="B50" s="427" t="s">
        <v>840</v>
      </c>
      <c r="C50" s="408">
        <v>0</v>
      </c>
      <c r="D50" s="408">
        <v>1</v>
      </c>
      <c r="E50" s="419">
        <v>0</v>
      </c>
      <c r="F50" s="408">
        <v>0</v>
      </c>
      <c r="G50" s="408">
        <v>0</v>
      </c>
      <c r="H50" s="408">
        <v>5</v>
      </c>
      <c r="I50" s="409">
        <v>0</v>
      </c>
      <c r="J50" s="409">
        <v>0</v>
      </c>
      <c r="K50" s="408">
        <v>0</v>
      </c>
      <c r="L50" s="408">
        <v>0</v>
      </c>
      <c r="M50" s="408">
        <v>0</v>
      </c>
      <c r="N50" s="408">
        <v>0</v>
      </c>
      <c r="O50" s="408">
        <v>0</v>
      </c>
      <c r="P50" s="528"/>
    </row>
    <row r="51" spans="1:16" ht="20.100000000000001" customHeight="1">
      <c r="A51" s="426">
        <v>32</v>
      </c>
      <c r="B51" s="427" t="s">
        <v>839</v>
      </c>
      <c r="C51" s="408">
        <v>1</v>
      </c>
      <c r="D51" s="408">
        <v>0</v>
      </c>
      <c r="E51" s="419">
        <v>0</v>
      </c>
      <c r="F51" s="408">
        <v>0</v>
      </c>
      <c r="G51" s="408">
        <v>0</v>
      </c>
      <c r="H51" s="408">
        <v>0</v>
      </c>
      <c r="I51" s="408">
        <v>0</v>
      </c>
      <c r="J51" s="408">
        <v>0</v>
      </c>
      <c r="K51" s="408">
        <v>0</v>
      </c>
      <c r="L51" s="408">
        <v>0</v>
      </c>
      <c r="M51" s="408">
        <v>0</v>
      </c>
      <c r="N51" s="408">
        <v>0</v>
      </c>
      <c r="O51" s="408">
        <v>0</v>
      </c>
      <c r="P51" s="528"/>
    </row>
    <row r="52" spans="1:16" ht="20.100000000000001" customHeight="1">
      <c r="A52" s="426">
        <v>33</v>
      </c>
      <c r="B52" s="427" t="s">
        <v>838</v>
      </c>
      <c r="C52" s="408">
        <v>4</v>
      </c>
      <c r="D52" s="408">
        <v>0</v>
      </c>
      <c r="E52" s="419">
        <v>0</v>
      </c>
      <c r="F52" s="408">
        <v>0</v>
      </c>
      <c r="G52" s="408">
        <v>2</v>
      </c>
      <c r="H52" s="408">
        <v>0</v>
      </c>
      <c r="I52" s="409">
        <v>0</v>
      </c>
      <c r="J52" s="409">
        <v>0</v>
      </c>
      <c r="K52" s="408">
        <v>0</v>
      </c>
      <c r="L52" s="408">
        <v>0</v>
      </c>
      <c r="M52" s="408">
        <v>0</v>
      </c>
      <c r="N52" s="408">
        <v>0</v>
      </c>
      <c r="O52" s="408">
        <v>0</v>
      </c>
      <c r="P52" s="528"/>
    </row>
    <row r="53" spans="1:16" ht="27" customHeight="1">
      <c r="A53" s="426">
        <v>34</v>
      </c>
      <c r="B53" s="427" t="s">
        <v>837</v>
      </c>
      <c r="C53" s="408">
        <v>24</v>
      </c>
      <c r="D53" s="408">
        <v>0</v>
      </c>
      <c r="E53" s="419">
        <v>3</v>
      </c>
      <c r="F53" s="408">
        <v>0</v>
      </c>
      <c r="G53" s="408">
        <v>2</v>
      </c>
      <c r="H53" s="408">
        <v>2</v>
      </c>
      <c r="I53" s="408">
        <v>0</v>
      </c>
      <c r="J53" s="408">
        <v>0</v>
      </c>
      <c r="K53" s="408">
        <v>0</v>
      </c>
      <c r="L53" s="408">
        <v>0</v>
      </c>
      <c r="M53" s="408">
        <v>0</v>
      </c>
      <c r="N53" s="408">
        <v>0</v>
      </c>
      <c r="O53" s="408">
        <v>0</v>
      </c>
      <c r="P53" s="528"/>
    </row>
    <row r="54" spans="1:16" ht="20.100000000000001" customHeight="1">
      <c r="A54" s="426">
        <v>35</v>
      </c>
      <c r="B54" s="427" t="s">
        <v>836</v>
      </c>
      <c r="C54" s="408">
        <v>0</v>
      </c>
      <c r="D54" s="408">
        <v>0</v>
      </c>
      <c r="E54" s="419">
        <v>0</v>
      </c>
      <c r="F54" s="408">
        <v>0</v>
      </c>
      <c r="G54" s="408">
        <v>0</v>
      </c>
      <c r="H54" s="408">
        <v>9</v>
      </c>
      <c r="I54" s="409">
        <v>0</v>
      </c>
      <c r="J54" s="409">
        <v>0</v>
      </c>
      <c r="K54" s="408">
        <v>0</v>
      </c>
      <c r="L54" s="408">
        <v>0</v>
      </c>
      <c r="M54" s="408">
        <v>0</v>
      </c>
      <c r="N54" s="408">
        <v>0</v>
      </c>
      <c r="O54" s="408">
        <v>0</v>
      </c>
      <c r="P54" s="528"/>
    </row>
    <row r="55" spans="1:16" ht="20.100000000000001" customHeight="1">
      <c r="A55" s="426">
        <v>36</v>
      </c>
      <c r="B55" s="427" t="s">
        <v>835</v>
      </c>
      <c r="C55" s="408">
        <v>0</v>
      </c>
      <c r="D55" s="408">
        <v>0</v>
      </c>
      <c r="E55" s="419">
        <v>0</v>
      </c>
      <c r="F55" s="408">
        <v>0</v>
      </c>
      <c r="G55" s="408">
        <v>0</v>
      </c>
      <c r="H55" s="408">
        <v>3</v>
      </c>
      <c r="I55" s="408">
        <v>0</v>
      </c>
      <c r="J55" s="408">
        <v>0</v>
      </c>
      <c r="K55" s="408">
        <v>0</v>
      </c>
      <c r="L55" s="408">
        <v>0</v>
      </c>
      <c r="M55" s="408">
        <v>0</v>
      </c>
      <c r="N55" s="408">
        <v>0</v>
      </c>
      <c r="O55" s="408">
        <v>0</v>
      </c>
      <c r="P55" s="528"/>
    </row>
    <row r="56" spans="1:16" ht="20.100000000000001" customHeight="1">
      <c r="A56" s="426">
        <v>37</v>
      </c>
      <c r="B56" s="427" t="s">
        <v>834</v>
      </c>
      <c r="C56" s="408">
        <v>0</v>
      </c>
      <c r="D56" s="408">
        <v>0</v>
      </c>
      <c r="E56" s="419">
        <v>0</v>
      </c>
      <c r="F56" s="408">
        <v>0</v>
      </c>
      <c r="G56" s="408">
        <v>0</v>
      </c>
      <c r="H56" s="408">
        <v>0</v>
      </c>
      <c r="I56" s="409">
        <v>0</v>
      </c>
      <c r="J56" s="409">
        <v>0</v>
      </c>
      <c r="K56" s="408">
        <v>0</v>
      </c>
      <c r="L56" s="408">
        <v>0</v>
      </c>
      <c r="M56" s="408">
        <v>0</v>
      </c>
      <c r="N56" s="408">
        <v>0</v>
      </c>
      <c r="O56" s="408">
        <v>0</v>
      </c>
      <c r="P56" s="528"/>
    </row>
    <row r="57" spans="1:16" ht="20.100000000000001" customHeight="1">
      <c r="A57" s="426">
        <v>38</v>
      </c>
      <c r="B57" s="427" t="s">
        <v>833</v>
      </c>
      <c r="C57" s="408">
        <v>7</v>
      </c>
      <c r="D57" s="408">
        <v>0</v>
      </c>
      <c r="E57" s="419">
        <v>0</v>
      </c>
      <c r="F57" s="408">
        <v>0</v>
      </c>
      <c r="G57" s="408">
        <v>0</v>
      </c>
      <c r="H57" s="408">
        <v>0</v>
      </c>
      <c r="I57" s="408">
        <v>0</v>
      </c>
      <c r="J57" s="408">
        <v>0</v>
      </c>
      <c r="K57" s="408">
        <v>0</v>
      </c>
      <c r="L57" s="408">
        <v>0</v>
      </c>
      <c r="M57" s="408">
        <v>0</v>
      </c>
      <c r="N57" s="408">
        <v>0</v>
      </c>
      <c r="O57" s="408">
        <v>0</v>
      </c>
      <c r="P57" s="528"/>
    </row>
    <row r="58" spans="1:16" ht="20.100000000000001" customHeight="1" thickBot="1">
      <c r="A58" s="426">
        <v>39</v>
      </c>
      <c r="B58" s="425" t="s">
        <v>832</v>
      </c>
      <c r="C58" s="408">
        <v>0</v>
      </c>
      <c r="D58" s="408">
        <v>0</v>
      </c>
      <c r="E58" s="419">
        <v>0</v>
      </c>
      <c r="F58" s="408">
        <v>0</v>
      </c>
      <c r="G58" s="408">
        <v>0</v>
      </c>
      <c r="H58" s="408">
        <v>0</v>
      </c>
      <c r="I58" s="408">
        <v>0</v>
      </c>
      <c r="J58" s="408">
        <v>0</v>
      </c>
      <c r="K58" s="408">
        <v>0</v>
      </c>
      <c r="L58" s="408">
        <v>0</v>
      </c>
      <c r="M58" s="408">
        <v>0</v>
      </c>
      <c r="N58" s="408">
        <v>0</v>
      </c>
      <c r="O58" s="408">
        <v>0</v>
      </c>
      <c r="P58" s="529"/>
    </row>
    <row r="59" spans="1:16" ht="29.25" customHeight="1">
      <c r="A59" s="520" t="s">
        <v>831</v>
      </c>
      <c r="B59" s="521"/>
      <c r="C59" s="397">
        <f t="shared" ref="C59:O59" si="2">C60+C61+C62+C64+C66+C67+C68+C69+C70+C71+C72+C73+C74</f>
        <v>132</v>
      </c>
      <c r="D59" s="397">
        <f t="shared" si="2"/>
        <v>41</v>
      </c>
      <c r="E59" s="397">
        <f t="shared" si="2"/>
        <v>561</v>
      </c>
      <c r="F59" s="397">
        <f t="shared" si="2"/>
        <v>1513</v>
      </c>
      <c r="G59" s="397">
        <f t="shared" si="2"/>
        <v>60</v>
      </c>
      <c r="H59" s="397">
        <f t="shared" si="2"/>
        <v>67</v>
      </c>
      <c r="I59" s="397">
        <f t="shared" si="2"/>
        <v>557</v>
      </c>
      <c r="J59" s="397">
        <f t="shared" si="2"/>
        <v>558</v>
      </c>
      <c r="K59" s="397">
        <f t="shared" si="2"/>
        <v>0</v>
      </c>
      <c r="L59" s="397">
        <f t="shared" si="2"/>
        <v>42</v>
      </c>
      <c r="M59" s="397">
        <f t="shared" si="2"/>
        <v>62</v>
      </c>
      <c r="N59" s="397">
        <f t="shared" si="2"/>
        <v>358</v>
      </c>
      <c r="O59" s="397">
        <f t="shared" si="2"/>
        <v>0</v>
      </c>
      <c r="P59" s="527">
        <v>4</v>
      </c>
    </row>
    <row r="60" spans="1:16" ht="15" customHeight="1">
      <c r="A60" s="391">
        <v>1</v>
      </c>
      <c r="B60" s="41" t="s">
        <v>830</v>
      </c>
      <c r="C60" s="408">
        <v>32</v>
      </c>
      <c r="D60" s="408">
        <v>10</v>
      </c>
      <c r="E60" s="408">
        <v>236</v>
      </c>
      <c r="F60" s="408">
        <v>873</v>
      </c>
      <c r="G60" s="408">
        <v>16</v>
      </c>
      <c r="H60" s="408">
        <v>58</v>
      </c>
      <c r="I60" s="408">
        <v>233</v>
      </c>
      <c r="J60" s="408">
        <v>233</v>
      </c>
      <c r="K60" s="409">
        <v>0</v>
      </c>
      <c r="L60" s="408">
        <v>0</v>
      </c>
      <c r="M60" s="408">
        <v>0</v>
      </c>
      <c r="N60" s="408">
        <v>0</v>
      </c>
      <c r="O60" s="408">
        <v>0</v>
      </c>
      <c r="P60" s="528"/>
    </row>
    <row r="61" spans="1:16" ht="15" customHeight="1">
      <c r="A61" s="391">
        <v>2</v>
      </c>
      <c r="B61" s="41" t="s">
        <v>25</v>
      </c>
      <c r="C61" s="408">
        <v>47</v>
      </c>
      <c r="D61" s="408">
        <v>11</v>
      </c>
      <c r="E61" s="408">
        <v>172</v>
      </c>
      <c r="F61" s="408">
        <v>0</v>
      </c>
      <c r="G61" s="408">
        <v>6</v>
      </c>
      <c r="H61" s="408">
        <v>5</v>
      </c>
      <c r="I61" s="408">
        <v>167</v>
      </c>
      <c r="J61" s="408">
        <v>167</v>
      </c>
      <c r="K61" s="408">
        <v>0</v>
      </c>
      <c r="L61" s="408">
        <v>42</v>
      </c>
      <c r="M61" s="408">
        <v>51</v>
      </c>
      <c r="N61" s="408">
        <v>121</v>
      </c>
      <c r="O61" s="408">
        <v>0</v>
      </c>
      <c r="P61" s="528"/>
    </row>
    <row r="62" spans="1:16" ht="15" customHeight="1">
      <c r="A62" s="391">
        <v>3</v>
      </c>
      <c r="B62" s="405" t="s">
        <v>829</v>
      </c>
      <c r="C62" s="408">
        <v>2</v>
      </c>
      <c r="D62" s="408">
        <v>2</v>
      </c>
      <c r="E62" s="408">
        <v>5</v>
      </c>
      <c r="F62" s="408">
        <v>113</v>
      </c>
      <c r="G62" s="408">
        <v>3</v>
      </c>
      <c r="H62" s="408">
        <v>0</v>
      </c>
      <c r="I62" s="408">
        <v>13</v>
      </c>
      <c r="J62" s="408">
        <v>13</v>
      </c>
      <c r="K62" s="408">
        <v>0</v>
      </c>
      <c r="L62" s="408">
        <v>0</v>
      </c>
      <c r="M62" s="408">
        <v>0</v>
      </c>
      <c r="N62" s="419">
        <v>24</v>
      </c>
      <c r="O62" s="408">
        <v>0</v>
      </c>
      <c r="P62" s="528"/>
    </row>
    <row r="63" spans="1:16" ht="15" customHeight="1">
      <c r="A63" s="391">
        <v>4</v>
      </c>
      <c r="B63" s="405" t="s">
        <v>160</v>
      </c>
      <c r="C63" s="393">
        <v>0</v>
      </c>
      <c r="D63" s="393">
        <v>0</v>
      </c>
      <c r="E63" s="393">
        <v>0</v>
      </c>
      <c r="F63" s="393">
        <v>0</v>
      </c>
      <c r="G63" s="393">
        <v>0</v>
      </c>
      <c r="H63" s="393">
        <v>0</v>
      </c>
      <c r="I63" s="408">
        <v>0</v>
      </c>
      <c r="J63" s="408">
        <v>0</v>
      </c>
      <c r="K63" s="408">
        <v>0</v>
      </c>
      <c r="L63" s="408">
        <v>0</v>
      </c>
      <c r="M63" s="408">
        <v>0</v>
      </c>
      <c r="N63" s="408">
        <v>0</v>
      </c>
      <c r="O63" s="408">
        <v>0</v>
      </c>
      <c r="P63" s="528"/>
    </row>
    <row r="64" spans="1:16" ht="15" customHeight="1">
      <c r="A64" s="391">
        <v>5</v>
      </c>
      <c r="B64" s="405" t="s">
        <v>828</v>
      </c>
      <c r="C64" s="393">
        <v>0</v>
      </c>
      <c r="D64" s="393">
        <v>0</v>
      </c>
      <c r="E64" s="393">
        <v>0</v>
      </c>
      <c r="F64" s="393">
        <v>0</v>
      </c>
      <c r="G64" s="393">
        <v>0</v>
      </c>
      <c r="H64" s="393">
        <v>0</v>
      </c>
      <c r="I64" s="408">
        <v>0</v>
      </c>
      <c r="J64" s="408">
        <v>0</v>
      </c>
      <c r="K64" s="408">
        <v>0</v>
      </c>
      <c r="L64" s="408">
        <v>0</v>
      </c>
      <c r="M64" s="408">
        <v>0</v>
      </c>
      <c r="N64" s="408">
        <v>0</v>
      </c>
      <c r="O64" s="408">
        <v>0</v>
      </c>
      <c r="P64" s="528"/>
    </row>
    <row r="65" spans="1:19" ht="15" customHeight="1">
      <c r="A65" s="391">
        <v>6</v>
      </c>
      <c r="B65" s="405" t="s">
        <v>827</v>
      </c>
      <c r="C65" s="393">
        <v>0</v>
      </c>
      <c r="D65" s="393">
        <v>0</v>
      </c>
      <c r="E65" s="393">
        <v>0</v>
      </c>
      <c r="F65" s="393">
        <v>0</v>
      </c>
      <c r="G65" s="393">
        <v>0</v>
      </c>
      <c r="H65" s="393">
        <v>0</v>
      </c>
      <c r="I65" s="408">
        <v>0</v>
      </c>
      <c r="J65" s="408">
        <v>0</v>
      </c>
      <c r="K65" s="408">
        <v>0</v>
      </c>
      <c r="L65" s="408">
        <v>0</v>
      </c>
      <c r="M65" s="408">
        <v>0</v>
      </c>
      <c r="N65" s="408">
        <v>0</v>
      </c>
      <c r="O65" s="408">
        <v>0</v>
      </c>
      <c r="P65" s="528"/>
    </row>
    <row r="66" spans="1:19" ht="15" customHeight="1">
      <c r="A66" s="391">
        <v>7</v>
      </c>
      <c r="B66" s="405" t="s">
        <v>826</v>
      </c>
      <c r="C66" s="408">
        <v>3</v>
      </c>
      <c r="D66" s="408">
        <v>0</v>
      </c>
      <c r="E66" s="408">
        <v>32</v>
      </c>
      <c r="F66" s="408">
        <v>86</v>
      </c>
      <c r="G66" s="408">
        <v>2</v>
      </c>
      <c r="H66" s="408">
        <v>3</v>
      </c>
      <c r="I66" s="408">
        <v>26</v>
      </c>
      <c r="J66" s="408">
        <v>26</v>
      </c>
      <c r="K66" s="408">
        <v>0</v>
      </c>
      <c r="L66" s="408">
        <v>0</v>
      </c>
      <c r="M66" s="408">
        <v>6</v>
      </c>
      <c r="N66" s="393">
        <v>24</v>
      </c>
      <c r="O66" s="393">
        <v>0</v>
      </c>
      <c r="P66" s="528"/>
    </row>
    <row r="67" spans="1:19" ht="15" customHeight="1">
      <c r="A67" s="391">
        <v>8</v>
      </c>
      <c r="B67" s="405" t="s">
        <v>584</v>
      </c>
      <c r="C67" s="408">
        <v>2</v>
      </c>
      <c r="D67" s="408">
        <v>0</v>
      </c>
      <c r="E67" s="408">
        <v>8</v>
      </c>
      <c r="F67" s="408">
        <v>0</v>
      </c>
      <c r="G67" s="408">
        <v>0</v>
      </c>
      <c r="H67" s="408">
        <v>0</v>
      </c>
      <c r="I67" s="408">
        <v>0</v>
      </c>
      <c r="J67" s="408">
        <v>0</v>
      </c>
      <c r="K67" s="408">
        <v>0</v>
      </c>
      <c r="L67" s="408">
        <v>0</v>
      </c>
      <c r="M67" s="408">
        <v>0</v>
      </c>
      <c r="N67" s="408">
        <v>44</v>
      </c>
      <c r="O67" s="408">
        <v>0</v>
      </c>
      <c r="P67" s="528"/>
    </row>
    <row r="68" spans="1:19" ht="15" customHeight="1">
      <c r="A68" s="391">
        <v>9</v>
      </c>
      <c r="B68" s="405" t="s">
        <v>825</v>
      </c>
      <c r="C68" s="408">
        <v>10</v>
      </c>
      <c r="D68" s="408">
        <v>1</v>
      </c>
      <c r="E68" s="408">
        <v>89</v>
      </c>
      <c r="F68" s="408">
        <v>110</v>
      </c>
      <c r="G68" s="408">
        <v>0</v>
      </c>
      <c r="H68" s="408">
        <v>0</v>
      </c>
      <c r="I68" s="408">
        <v>10</v>
      </c>
      <c r="J68" s="408">
        <v>10</v>
      </c>
      <c r="K68" s="408">
        <v>0</v>
      </c>
      <c r="L68" s="408">
        <v>0</v>
      </c>
      <c r="M68" s="408">
        <v>0</v>
      </c>
      <c r="N68" s="408">
        <v>28</v>
      </c>
      <c r="O68" s="408">
        <v>0</v>
      </c>
      <c r="P68" s="528"/>
    </row>
    <row r="69" spans="1:19" ht="15" customHeight="1">
      <c r="A69" s="391">
        <v>10</v>
      </c>
      <c r="B69" s="405" t="s">
        <v>824</v>
      </c>
      <c r="C69" s="408">
        <v>0</v>
      </c>
      <c r="D69" s="408">
        <v>0</v>
      </c>
      <c r="E69" s="408">
        <v>0</v>
      </c>
      <c r="F69" s="408">
        <v>0</v>
      </c>
      <c r="G69" s="408">
        <v>0</v>
      </c>
      <c r="H69" s="408">
        <v>0</v>
      </c>
      <c r="I69" s="408">
        <v>0</v>
      </c>
      <c r="J69" s="408">
        <v>0</v>
      </c>
      <c r="K69" s="408">
        <v>0</v>
      </c>
      <c r="L69" s="408">
        <v>0</v>
      </c>
      <c r="M69" s="408">
        <v>0</v>
      </c>
      <c r="N69" s="408">
        <v>0</v>
      </c>
      <c r="O69" s="408">
        <v>0</v>
      </c>
      <c r="P69" s="528"/>
    </row>
    <row r="70" spans="1:19" ht="15" customHeight="1">
      <c r="A70" s="391">
        <v>11</v>
      </c>
      <c r="B70" s="405" t="s">
        <v>823</v>
      </c>
      <c r="C70" s="423">
        <v>8</v>
      </c>
      <c r="D70" s="423">
        <v>5</v>
      </c>
      <c r="E70" s="423">
        <v>0</v>
      </c>
      <c r="F70" s="423">
        <v>0</v>
      </c>
      <c r="G70" s="423">
        <v>8</v>
      </c>
      <c r="H70" s="423">
        <v>0</v>
      </c>
      <c r="I70" s="408">
        <v>26</v>
      </c>
      <c r="J70" s="408">
        <v>26</v>
      </c>
      <c r="K70" s="408">
        <v>0</v>
      </c>
      <c r="L70" s="408">
        <v>0</v>
      </c>
      <c r="M70" s="408">
        <v>0</v>
      </c>
      <c r="N70" s="408">
        <v>24</v>
      </c>
      <c r="O70" s="408">
        <v>0</v>
      </c>
      <c r="P70" s="528"/>
      <c r="S70" s="424"/>
    </row>
    <row r="71" spans="1:19" ht="15" customHeight="1">
      <c r="A71" s="391">
        <v>12</v>
      </c>
      <c r="B71" s="405" t="s">
        <v>822</v>
      </c>
      <c r="C71" s="408">
        <v>1</v>
      </c>
      <c r="D71" s="408">
        <v>1</v>
      </c>
      <c r="E71" s="408">
        <v>13</v>
      </c>
      <c r="F71" s="408">
        <v>113</v>
      </c>
      <c r="G71" s="408">
        <v>11</v>
      </c>
      <c r="H71" s="408">
        <v>0</v>
      </c>
      <c r="I71" s="408">
        <v>21</v>
      </c>
      <c r="J71" s="408">
        <v>21</v>
      </c>
      <c r="K71" s="408">
        <v>0</v>
      </c>
      <c r="L71" s="423">
        <v>0</v>
      </c>
      <c r="M71" s="423">
        <v>3</v>
      </c>
      <c r="N71" s="423">
        <v>24</v>
      </c>
      <c r="O71" s="423">
        <v>0</v>
      </c>
      <c r="P71" s="528"/>
    </row>
    <row r="72" spans="1:19" ht="15" customHeight="1">
      <c r="A72" s="391">
        <v>13</v>
      </c>
      <c r="B72" s="405" t="s">
        <v>821</v>
      </c>
      <c r="C72" s="393">
        <v>0</v>
      </c>
      <c r="D72" s="393">
        <v>1</v>
      </c>
      <c r="E72" s="393">
        <v>2</v>
      </c>
      <c r="F72" s="393">
        <v>5</v>
      </c>
      <c r="G72" s="393">
        <v>11</v>
      </c>
      <c r="H72" s="393">
        <v>0</v>
      </c>
      <c r="I72" s="408">
        <v>1</v>
      </c>
      <c r="J72" s="408">
        <v>2</v>
      </c>
      <c r="K72" s="408">
        <v>0</v>
      </c>
      <c r="L72" s="408">
        <v>0</v>
      </c>
      <c r="M72" s="408">
        <v>1</v>
      </c>
      <c r="N72" s="408">
        <v>0</v>
      </c>
      <c r="O72" s="408">
        <v>0</v>
      </c>
      <c r="P72" s="528"/>
    </row>
    <row r="73" spans="1:19" ht="15" customHeight="1">
      <c r="A73" s="391">
        <v>14</v>
      </c>
      <c r="B73" s="405" t="s">
        <v>820</v>
      </c>
      <c r="C73" s="408">
        <v>6</v>
      </c>
      <c r="D73" s="408">
        <v>2</v>
      </c>
      <c r="E73" s="408">
        <v>4</v>
      </c>
      <c r="F73" s="408">
        <v>106</v>
      </c>
      <c r="G73" s="408">
        <v>0</v>
      </c>
      <c r="H73" s="408">
        <v>1</v>
      </c>
      <c r="I73" s="408">
        <v>28</v>
      </c>
      <c r="J73" s="408">
        <v>28</v>
      </c>
      <c r="K73" s="408">
        <v>0</v>
      </c>
      <c r="L73" s="393">
        <v>0</v>
      </c>
      <c r="M73" s="393">
        <v>1</v>
      </c>
      <c r="N73" s="393">
        <v>24</v>
      </c>
      <c r="O73" s="393">
        <v>0</v>
      </c>
      <c r="P73" s="528"/>
    </row>
    <row r="74" spans="1:19" ht="20.25" customHeight="1" thickBot="1">
      <c r="A74" s="391">
        <v>15</v>
      </c>
      <c r="B74" s="401" t="s">
        <v>819</v>
      </c>
      <c r="C74" s="422">
        <v>21</v>
      </c>
      <c r="D74" s="422">
        <v>8</v>
      </c>
      <c r="E74" s="422">
        <v>0</v>
      </c>
      <c r="F74" s="422">
        <v>107</v>
      </c>
      <c r="G74" s="422">
        <v>3</v>
      </c>
      <c r="H74" s="422">
        <v>0</v>
      </c>
      <c r="I74" s="422">
        <v>32</v>
      </c>
      <c r="J74" s="422">
        <v>32</v>
      </c>
      <c r="K74" s="422">
        <v>0</v>
      </c>
      <c r="L74" s="422">
        <v>0</v>
      </c>
      <c r="M74" s="422">
        <v>0</v>
      </c>
      <c r="N74" s="422">
        <v>45</v>
      </c>
      <c r="O74" s="422">
        <v>0</v>
      </c>
      <c r="P74" s="529"/>
    </row>
    <row r="75" spans="1:19" ht="22.5" customHeight="1">
      <c r="A75" s="520" t="s">
        <v>818</v>
      </c>
      <c r="B75" s="521"/>
      <c r="C75" s="421">
        <f t="shared" ref="C75:O75" si="3">SUM(C76:C111)</f>
        <v>515</v>
      </c>
      <c r="D75" s="421">
        <f t="shared" si="3"/>
        <v>467</v>
      </c>
      <c r="E75" s="421">
        <f t="shared" si="3"/>
        <v>2760</v>
      </c>
      <c r="F75" s="421">
        <f t="shared" si="3"/>
        <v>2093</v>
      </c>
      <c r="G75" s="421">
        <f t="shared" si="3"/>
        <v>110</v>
      </c>
      <c r="H75" s="421">
        <f t="shared" si="3"/>
        <v>536</v>
      </c>
      <c r="I75" s="421">
        <f t="shared" si="3"/>
        <v>334</v>
      </c>
      <c r="J75" s="421">
        <f t="shared" si="3"/>
        <v>105</v>
      </c>
      <c r="K75" s="421">
        <f t="shared" si="3"/>
        <v>230</v>
      </c>
      <c r="L75" s="421">
        <f t="shared" si="3"/>
        <v>1127</v>
      </c>
      <c r="M75" s="421">
        <f t="shared" si="3"/>
        <v>186</v>
      </c>
      <c r="N75" s="421">
        <f t="shared" si="3"/>
        <v>3</v>
      </c>
      <c r="O75" s="421">
        <f t="shared" si="3"/>
        <v>3</v>
      </c>
      <c r="P75" s="533">
        <v>5</v>
      </c>
    </row>
    <row r="76" spans="1:19" ht="15" customHeight="1">
      <c r="A76" s="391">
        <v>1</v>
      </c>
      <c r="B76" s="26" t="s">
        <v>817</v>
      </c>
      <c r="C76" s="419">
        <v>132</v>
      </c>
      <c r="D76" s="419">
        <v>337</v>
      </c>
      <c r="E76" s="419">
        <v>2700</v>
      </c>
      <c r="F76" s="419">
        <v>1800</v>
      </c>
      <c r="G76" s="419">
        <v>40</v>
      </c>
      <c r="H76" s="419">
        <v>82</v>
      </c>
      <c r="I76" s="420">
        <v>298</v>
      </c>
      <c r="J76" s="420">
        <v>105</v>
      </c>
      <c r="K76" s="420">
        <v>230</v>
      </c>
      <c r="L76" s="420">
        <v>1127</v>
      </c>
      <c r="M76" s="420">
        <v>186</v>
      </c>
      <c r="N76" s="419">
        <v>3</v>
      </c>
      <c r="O76" s="419">
        <v>3</v>
      </c>
      <c r="P76" s="531"/>
    </row>
    <row r="77" spans="1:19" ht="15" customHeight="1">
      <c r="A77" s="391">
        <v>2</v>
      </c>
      <c r="B77" s="26" t="s">
        <v>816</v>
      </c>
      <c r="C77" s="408">
        <v>13</v>
      </c>
      <c r="D77" s="408">
        <v>4</v>
      </c>
      <c r="E77" s="408">
        <v>0</v>
      </c>
      <c r="F77" s="408">
        <v>0</v>
      </c>
      <c r="G77" s="408">
        <v>1</v>
      </c>
      <c r="H77" s="408">
        <v>12</v>
      </c>
      <c r="I77" s="409">
        <v>0</v>
      </c>
      <c r="J77" s="409">
        <v>0</v>
      </c>
      <c r="K77" s="409">
        <v>0</v>
      </c>
      <c r="L77" s="409">
        <v>0</v>
      </c>
      <c r="M77" s="409">
        <v>0</v>
      </c>
      <c r="N77" s="409">
        <v>0</v>
      </c>
      <c r="O77" s="409">
        <v>0</v>
      </c>
      <c r="P77" s="531"/>
    </row>
    <row r="78" spans="1:19" ht="15" customHeight="1">
      <c r="A78" s="391">
        <v>3</v>
      </c>
      <c r="B78" s="26" t="s">
        <v>815</v>
      </c>
      <c r="C78" s="408">
        <v>11</v>
      </c>
      <c r="D78" s="408">
        <v>6</v>
      </c>
      <c r="E78" s="408">
        <v>0</v>
      </c>
      <c r="F78" s="408">
        <v>0</v>
      </c>
      <c r="G78" s="408">
        <v>0</v>
      </c>
      <c r="H78" s="408">
        <v>19</v>
      </c>
      <c r="I78" s="409">
        <v>0</v>
      </c>
      <c r="J78" s="409">
        <v>0</v>
      </c>
      <c r="K78" s="409">
        <v>0</v>
      </c>
      <c r="L78" s="409">
        <v>0</v>
      </c>
      <c r="M78" s="409">
        <v>0</v>
      </c>
      <c r="N78" s="409">
        <v>0</v>
      </c>
      <c r="O78" s="409">
        <v>0</v>
      </c>
      <c r="P78" s="531"/>
    </row>
    <row r="79" spans="1:19" ht="15" customHeight="1">
      <c r="A79" s="391">
        <v>4</v>
      </c>
      <c r="B79" s="26" t="s">
        <v>814</v>
      </c>
      <c r="C79" s="408">
        <v>40</v>
      </c>
      <c r="D79" s="408">
        <v>22</v>
      </c>
      <c r="E79" s="408">
        <v>0</v>
      </c>
      <c r="F79" s="408">
        <v>18</v>
      </c>
      <c r="G79" s="408">
        <v>8</v>
      </c>
      <c r="H79" s="408">
        <v>12</v>
      </c>
      <c r="I79" s="409">
        <v>0</v>
      </c>
      <c r="J79" s="409">
        <v>0</v>
      </c>
      <c r="K79" s="409">
        <v>0</v>
      </c>
      <c r="L79" s="409">
        <v>0</v>
      </c>
      <c r="M79" s="409">
        <v>0</v>
      </c>
      <c r="N79" s="409">
        <v>0</v>
      </c>
      <c r="O79" s="409">
        <v>0</v>
      </c>
      <c r="P79" s="531"/>
    </row>
    <row r="80" spans="1:19" ht="15" customHeight="1">
      <c r="A80" s="391">
        <v>5</v>
      </c>
      <c r="B80" s="26" t="s">
        <v>813</v>
      </c>
      <c r="C80" s="408">
        <v>15</v>
      </c>
      <c r="D80" s="408">
        <v>3</v>
      </c>
      <c r="E80" s="408">
        <v>0</v>
      </c>
      <c r="F80" s="408">
        <v>0</v>
      </c>
      <c r="G80" s="408">
        <v>0</v>
      </c>
      <c r="H80" s="408">
        <v>21</v>
      </c>
      <c r="I80" s="409">
        <v>0</v>
      </c>
      <c r="J80" s="409">
        <v>0</v>
      </c>
      <c r="K80" s="409">
        <v>0</v>
      </c>
      <c r="L80" s="409">
        <v>0</v>
      </c>
      <c r="M80" s="409">
        <v>0</v>
      </c>
      <c r="N80" s="409">
        <v>0</v>
      </c>
      <c r="O80" s="409">
        <v>0</v>
      </c>
      <c r="P80" s="531"/>
    </row>
    <row r="81" spans="1:17" ht="15" customHeight="1">
      <c r="A81" s="391">
        <v>6</v>
      </c>
      <c r="B81" s="26" t="s">
        <v>812</v>
      </c>
      <c r="C81" s="408">
        <v>2</v>
      </c>
      <c r="D81" s="408">
        <v>2</v>
      </c>
      <c r="E81" s="408">
        <v>0</v>
      </c>
      <c r="F81" s="408">
        <v>0</v>
      </c>
      <c r="G81" s="409">
        <v>0</v>
      </c>
      <c r="H81" s="409">
        <v>5</v>
      </c>
      <c r="I81" s="409">
        <v>0</v>
      </c>
      <c r="J81" s="409">
        <v>0</v>
      </c>
      <c r="K81" s="409">
        <v>0</v>
      </c>
      <c r="L81" s="409">
        <v>0</v>
      </c>
      <c r="M81" s="409">
        <v>0</v>
      </c>
      <c r="N81" s="409">
        <v>0</v>
      </c>
      <c r="O81" s="409">
        <v>0</v>
      </c>
      <c r="P81" s="531"/>
    </row>
    <row r="82" spans="1:17" ht="15" customHeight="1">
      <c r="A82" s="391">
        <v>7</v>
      </c>
      <c r="B82" s="26" t="s">
        <v>811</v>
      </c>
      <c r="C82" s="409">
        <v>3</v>
      </c>
      <c r="D82" s="409">
        <v>1</v>
      </c>
      <c r="E82" s="409">
        <v>0</v>
      </c>
      <c r="F82" s="409">
        <v>0</v>
      </c>
      <c r="G82" s="409">
        <v>3</v>
      </c>
      <c r="H82" s="409">
        <v>1</v>
      </c>
      <c r="I82" s="409">
        <v>0</v>
      </c>
      <c r="J82" s="409">
        <v>0</v>
      </c>
      <c r="K82" s="409">
        <v>0</v>
      </c>
      <c r="L82" s="409">
        <v>0</v>
      </c>
      <c r="M82" s="409">
        <v>0</v>
      </c>
      <c r="N82" s="409">
        <v>0</v>
      </c>
      <c r="O82" s="409">
        <v>0</v>
      </c>
      <c r="P82" s="531"/>
    </row>
    <row r="83" spans="1:17" ht="15" customHeight="1">
      <c r="A83" s="391">
        <v>8</v>
      </c>
      <c r="B83" s="413" t="s">
        <v>810</v>
      </c>
      <c r="C83" s="408">
        <v>13</v>
      </c>
      <c r="D83" s="408">
        <v>0</v>
      </c>
      <c r="E83" s="408">
        <v>0</v>
      </c>
      <c r="F83" s="408">
        <v>0</v>
      </c>
      <c r="G83" s="409">
        <v>0</v>
      </c>
      <c r="H83" s="409">
        <v>5</v>
      </c>
      <c r="I83" s="409">
        <v>0</v>
      </c>
      <c r="J83" s="409">
        <v>0</v>
      </c>
      <c r="K83" s="409">
        <v>0</v>
      </c>
      <c r="L83" s="409">
        <v>0</v>
      </c>
      <c r="M83" s="409">
        <v>0</v>
      </c>
      <c r="N83" s="409">
        <v>0</v>
      </c>
      <c r="O83" s="409">
        <v>0</v>
      </c>
      <c r="P83" s="531"/>
    </row>
    <row r="84" spans="1:17" ht="15" customHeight="1">
      <c r="A84" s="391">
        <v>9</v>
      </c>
      <c r="B84" s="413" t="s">
        <v>809</v>
      </c>
      <c r="C84" s="408">
        <v>48</v>
      </c>
      <c r="D84" s="408">
        <v>18</v>
      </c>
      <c r="E84" s="408">
        <v>0</v>
      </c>
      <c r="F84" s="408">
        <v>97</v>
      </c>
      <c r="G84" s="408">
        <v>3</v>
      </c>
      <c r="H84" s="408">
        <v>53</v>
      </c>
      <c r="I84" s="409">
        <v>28</v>
      </c>
      <c r="J84" s="408">
        <v>0</v>
      </c>
      <c r="K84" s="408">
        <v>0</v>
      </c>
      <c r="L84" s="409">
        <v>0</v>
      </c>
      <c r="M84" s="409">
        <v>0</v>
      </c>
      <c r="N84" s="409">
        <v>0</v>
      </c>
      <c r="O84" s="409">
        <v>0</v>
      </c>
      <c r="P84" s="531"/>
      <c r="Q84" s="314"/>
    </row>
    <row r="85" spans="1:17" ht="15" customHeight="1">
      <c r="A85" s="391">
        <v>10</v>
      </c>
      <c r="B85" s="413" t="s">
        <v>808</v>
      </c>
      <c r="C85" s="408">
        <v>3</v>
      </c>
      <c r="D85" s="408">
        <v>2</v>
      </c>
      <c r="E85" s="408">
        <v>0</v>
      </c>
      <c r="F85" s="408">
        <v>0</v>
      </c>
      <c r="G85" s="408">
        <v>0</v>
      </c>
      <c r="H85" s="408">
        <v>2</v>
      </c>
      <c r="I85" s="409">
        <v>0</v>
      </c>
      <c r="J85" s="409">
        <v>0</v>
      </c>
      <c r="K85" s="408">
        <v>0</v>
      </c>
      <c r="L85" s="409">
        <v>0</v>
      </c>
      <c r="M85" s="409">
        <v>0</v>
      </c>
      <c r="N85" s="409">
        <v>0</v>
      </c>
      <c r="O85" s="409">
        <v>0</v>
      </c>
      <c r="P85" s="531"/>
    </row>
    <row r="86" spans="1:17" ht="15" customHeight="1">
      <c r="A86" s="391">
        <v>11</v>
      </c>
      <c r="B86" s="405" t="s">
        <v>807</v>
      </c>
      <c r="C86" s="408">
        <v>11</v>
      </c>
      <c r="D86" s="408">
        <v>1</v>
      </c>
      <c r="E86" s="408">
        <v>0</v>
      </c>
      <c r="F86" s="408">
        <v>30</v>
      </c>
      <c r="G86" s="409">
        <v>4</v>
      </c>
      <c r="H86" s="409">
        <v>11</v>
      </c>
      <c r="I86" s="409">
        <v>0</v>
      </c>
      <c r="J86" s="409">
        <v>0</v>
      </c>
      <c r="K86" s="418">
        <v>0</v>
      </c>
      <c r="L86" s="409">
        <v>0</v>
      </c>
      <c r="M86" s="409">
        <v>0</v>
      </c>
      <c r="N86" s="409">
        <v>0</v>
      </c>
      <c r="O86" s="409">
        <v>0</v>
      </c>
      <c r="P86" s="531"/>
    </row>
    <row r="87" spans="1:17" ht="15" customHeight="1">
      <c r="A87" s="391">
        <v>12</v>
      </c>
      <c r="B87" s="413" t="s">
        <v>806</v>
      </c>
      <c r="C87" s="408">
        <v>8</v>
      </c>
      <c r="D87" s="408">
        <v>0</v>
      </c>
      <c r="E87" s="408">
        <v>0</v>
      </c>
      <c r="F87" s="408">
        <v>0</v>
      </c>
      <c r="G87" s="408">
        <v>0</v>
      </c>
      <c r="H87" s="408">
        <v>3</v>
      </c>
      <c r="I87" s="408">
        <v>0</v>
      </c>
      <c r="J87" s="408">
        <v>0</v>
      </c>
      <c r="K87" s="408">
        <v>0</v>
      </c>
      <c r="L87" s="409">
        <v>0</v>
      </c>
      <c r="M87" s="409">
        <v>0</v>
      </c>
      <c r="N87" s="409">
        <v>0</v>
      </c>
      <c r="O87" s="409">
        <v>0</v>
      </c>
      <c r="P87" s="531"/>
    </row>
    <row r="88" spans="1:17" ht="15" customHeight="1">
      <c r="A88" s="391">
        <v>13</v>
      </c>
      <c r="B88" s="413" t="s">
        <v>805</v>
      </c>
      <c r="C88" s="408">
        <v>6</v>
      </c>
      <c r="D88" s="408">
        <v>2</v>
      </c>
      <c r="E88" s="408">
        <v>0</v>
      </c>
      <c r="F88" s="408">
        <v>0</v>
      </c>
      <c r="G88" s="408">
        <v>0</v>
      </c>
      <c r="H88" s="408">
        <v>16</v>
      </c>
      <c r="I88" s="409">
        <v>0</v>
      </c>
      <c r="J88" s="409">
        <v>0</v>
      </c>
      <c r="K88" s="409">
        <v>0</v>
      </c>
      <c r="L88" s="409">
        <v>0</v>
      </c>
      <c r="M88" s="409">
        <v>0</v>
      </c>
      <c r="N88" s="409">
        <v>0</v>
      </c>
      <c r="O88" s="409">
        <v>0</v>
      </c>
      <c r="P88" s="531"/>
    </row>
    <row r="89" spans="1:17" ht="15" customHeight="1">
      <c r="A89" s="391">
        <v>14</v>
      </c>
      <c r="B89" s="413" t="s">
        <v>804</v>
      </c>
      <c r="C89" s="408">
        <v>1</v>
      </c>
      <c r="D89" s="408">
        <v>0</v>
      </c>
      <c r="E89" s="408">
        <v>0</v>
      </c>
      <c r="F89" s="408">
        <v>0</v>
      </c>
      <c r="G89" s="408">
        <v>0</v>
      </c>
      <c r="H89" s="408">
        <v>0</v>
      </c>
      <c r="I89" s="408">
        <v>0</v>
      </c>
      <c r="J89" s="408">
        <v>0</v>
      </c>
      <c r="K89" s="408">
        <v>0</v>
      </c>
      <c r="L89" s="409">
        <v>0</v>
      </c>
      <c r="M89" s="409">
        <v>0</v>
      </c>
      <c r="N89" s="409">
        <v>0</v>
      </c>
      <c r="O89" s="409">
        <v>0</v>
      </c>
      <c r="P89" s="531"/>
    </row>
    <row r="90" spans="1:17" ht="15" customHeight="1">
      <c r="A90" s="391">
        <v>15</v>
      </c>
      <c r="B90" s="413" t="s">
        <v>803</v>
      </c>
      <c r="C90" s="408">
        <v>6</v>
      </c>
      <c r="D90" s="408">
        <v>2</v>
      </c>
      <c r="E90" s="408">
        <v>0</v>
      </c>
      <c r="F90" s="408">
        <v>0</v>
      </c>
      <c r="G90" s="408">
        <v>5</v>
      </c>
      <c r="H90" s="408">
        <v>1</v>
      </c>
      <c r="I90" s="409">
        <v>0</v>
      </c>
      <c r="J90" s="409">
        <v>0</v>
      </c>
      <c r="K90" s="409">
        <v>0</v>
      </c>
      <c r="L90" s="409">
        <v>0</v>
      </c>
      <c r="M90" s="409">
        <v>0</v>
      </c>
      <c r="N90" s="409">
        <v>0</v>
      </c>
      <c r="O90" s="409">
        <v>0</v>
      </c>
      <c r="P90" s="531"/>
    </row>
    <row r="91" spans="1:17" ht="15" customHeight="1">
      <c r="A91" s="391">
        <v>16</v>
      </c>
      <c r="B91" s="413" t="s">
        <v>802</v>
      </c>
      <c r="C91" s="408">
        <v>18</v>
      </c>
      <c r="D91" s="408">
        <v>2</v>
      </c>
      <c r="E91" s="408">
        <v>0</v>
      </c>
      <c r="F91" s="408">
        <v>0</v>
      </c>
      <c r="G91" s="409">
        <v>2</v>
      </c>
      <c r="H91" s="409">
        <v>9</v>
      </c>
      <c r="I91" s="409">
        <v>0</v>
      </c>
      <c r="J91" s="409">
        <v>0</v>
      </c>
      <c r="K91" s="409">
        <v>0</v>
      </c>
      <c r="L91" s="409">
        <v>0</v>
      </c>
      <c r="M91" s="409">
        <v>0</v>
      </c>
      <c r="N91" s="409">
        <v>0</v>
      </c>
      <c r="O91" s="409">
        <v>0</v>
      </c>
      <c r="P91" s="531"/>
    </row>
    <row r="92" spans="1:17" ht="15" customHeight="1">
      <c r="A92" s="391">
        <v>17</v>
      </c>
      <c r="B92" s="413" t="s">
        <v>801</v>
      </c>
      <c r="C92" s="408">
        <v>0</v>
      </c>
      <c r="D92" s="408">
        <v>0</v>
      </c>
      <c r="E92" s="408">
        <v>0</v>
      </c>
      <c r="F92" s="408">
        <v>0</v>
      </c>
      <c r="G92" s="409">
        <v>0</v>
      </c>
      <c r="H92" s="409">
        <v>17</v>
      </c>
      <c r="I92" s="409">
        <v>0</v>
      </c>
      <c r="J92" s="409">
        <v>0</v>
      </c>
      <c r="K92" s="409">
        <v>0</v>
      </c>
      <c r="L92" s="409">
        <v>0</v>
      </c>
      <c r="M92" s="409">
        <v>0</v>
      </c>
      <c r="N92" s="409">
        <v>0</v>
      </c>
      <c r="O92" s="409">
        <v>0</v>
      </c>
      <c r="P92" s="531"/>
    </row>
    <row r="93" spans="1:17" ht="15" customHeight="1">
      <c r="A93" s="391">
        <v>18</v>
      </c>
      <c r="B93" s="413" t="s">
        <v>800</v>
      </c>
      <c r="C93" s="408">
        <v>2</v>
      </c>
      <c r="D93" s="408">
        <v>2</v>
      </c>
      <c r="E93" s="408">
        <v>0</v>
      </c>
      <c r="F93" s="408">
        <v>0</v>
      </c>
      <c r="G93" s="409">
        <v>0</v>
      </c>
      <c r="H93" s="409">
        <v>2</v>
      </c>
      <c r="I93" s="409">
        <v>0</v>
      </c>
      <c r="J93" s="409">
        <v>0</v>
      </c>
      <c r="K93" s="408">
        <v>0</v>
      </c>
      <c r="L93" s="409">
        <v>0</v>
      </c>
      <c r="M93" s="409">
        <v>0</v>
      </c>
      <c r="N93" s="409">
        <v>0</v>
      </c>
      <c r="O93" s="409">
        <v>0</v>
      </c>
      <c r="P93" s="531"/>
    </row>
    <row r="94" spans="1:17" ht="15" customHeight="1">
      <c r="A94" s="391">
        <v>19</v>
      </c>
      <c r="B94" s="405" t="s">
        <v>799</v>
      </c>
      <c r="C94" s="417">
        <v>5</v>
      </c>
      <c r="D94" s="417">
        <v>0</v>
      </c>
      <c r="E94" s="417">
        <v>0</v>
      </c>
      <c r="F94" s="417">
        <v>0</v>
      </c>
      <c r="G94" s="416">
        <v>9</v>
      </c>
      <c r="H94" s="416">
        <v>7</v>
      </c>
      <c r="I94" s="409">
        <v>0</v>
      </c>
      <c r="J94" s="409">
        <v>0</v>
      </c>
      <c r="K94" s="415">
        <v>0</v>
      </c>
      <c r="L94" s="409">
        <v>0</v>
      </c>
      <c r="M94" s="409">
        <v>0</v>
      </c>
      <c r="N94" s="409">
        <v>0</v>
      </c>
      <c r="O94" s="409">
        <v>0</v>
      </c>
      <c r="P94" s="531"/>
    </row>
    <row r="95" spans="1:17" ht="15" customHeight="1">
      <c r="A95" s="391">
        <v>20</v>
      </c>
      <c r="B95" s="413" t="s">
        <v>684</v>
      </c>
      <c r="C95" s="408">
        <v>6</v>
      </c>
      <c r="D95" s="408">
        <v>2</v>
      </c>
      <c r="E95" s="408">
        <v>0</v>
      </c>
      <c r="F95" s="408">
        <v>0</v>
      </c>
      <c r="G95" s="408">
        <v>0</v>
      </c>
      <c r="H95" s="408">
        <v>10</v>
      </c>
      <c r="I95" s="408">
        <v>0</v>
      </c>
      <c r="J95" s="408">
        <v>0</v>
      </c>
      <c r="K95" s="409">
        <v>0</v>
      </c>
      <c r="L95" s="409">
        <v>0</v>
      </c>
      <c r="M95" s="409">
        <v>0</v>
      </c>
      <c r="N95" s="409">
        <v>0</v>
      </c>
      <c r="O95" s="409">
        <v>0</v>
      </c>
      <c r="P95" s="531"/>
    </row>
    <row r="96" spans="1:17" ht="15" customHeight="1">
      <c r="A96" s="391">
        <v>21</v>
      </c>
      <c r="B96" s="413" t="s">
        <v>798</v>
      </c>
      <c r="C96" s="409">
        <v>4</v>
      </c>
      <c r="D96" s="409">
        <v>0</v>
      </c>
      <c r="E96" s="409">
        <v>0</v>
      </c>
      <c r="F96" s="409">
        <v>0</v>
      </c>
      <c r="G96" s="409">
        <v>3</v>
      </c>
      <c r="H96" s="409">
        <v>3</v>
      </c>
      <c r="I96" s="409">
        <v>0</v>
      </c>
      <c r="J96" s="409">
        <v>0</v>
      </c>
      <c r="K96" s="409">
        <v>0</v>
      </c>
      <c r="L96" s="409">
        <v>0</v>
      </c>
      <c r="M96" s="409">
        <v>0</v>
      </c>
      <c r="N96" s="409">
        <v>0</v>
      </c>
      <c r="O96" s="409">
        <v>0</v>
      </c>
      <c r="P96" s="531"/>
    </row>
    <row r="97" spans="1:16" ht="15" customHeight="1">
      <c r="A97" s="391">
        <v>22</v>
      </c>
      <c r="B97" s="413" t="s">
        <v>797</v>
      </c>
      <c r="C97" s="408">
        <v>4</v>
      </c>
      <c r="D97" s="408">
        <v>2</v>
      </c>
      <c r="E97" s="408">
        <v>0</v>
      </c>
      <c r="F97" s="408">
        <v>0</v>
      </c>
      <c r="G97" s="408">
        <v>1</v>
      </c>
      <c r="H97" s="408">
        <v>6</v>
      </c>
      <c r="I97" s="408">
        <v>0</v>
      </c>
      <c r="J97" s="408">
        <v>0</v>
      </c>
      <c r="K97" s="408">
        <v>0</v>
      </c>
      <c r="L97" s="408">
        <v>0</v>
      </c>
      <c r="M97" s="409">
        <v>0</v>
      </c>
      <c r="N97" s="409">
        <v>0</v>
      </c>
      <c r="O97" s="409">
        <v>0</v>
      </c>
      <c r="P97" s="531"/>
    </row>
    <row r="98" spans="1:16" ht="15" customHeight="1">
      <c r="A98" s="391">
        <v>23</v>
      </c>
      <c r="B98" s="413" t="s">
        <v>796</v>
      </c>
      <c r="C98" s="408">
        <v>21</v>
      </c>
      <c r="D98" s="408">
        <v>6</v>
      </c>
      <c r="E98" s="408">
        <v>0</v>
      </c>
      <c r="F98" s="408">
        <v>30</v>
      </c>
      <c r="G98" s="408">
        <v>0</v>
      </c>
      <c r="H98" s="408">
        <v>3</v>
      </c>
      <c r="I98" s="409">
        <v>0</v>
      </c>
      <c r="J98" s="409">
        <v>0</v>
      </c>
      <c r="K98" s="409">
        <v>0</v>
      </c>
      <c r="L98" s="409">
        <v>0</v>
      </c>
      <c r="M98" s="409">
        <v>0</v>
      </c>
      <c r="N98" s="409">
        <v>0</v>
      </c>
      <c r="O98" s="409">
        <v>0</v>
      </c>
      <c r="P98" s="531"/>
    </row>
    <row r="99" spans="1:16" ht="15" customHeight="1">
      <c r="A99" s="391">
        <v>24</v>
      </c>
      <c r="B99" s="413" t="s">
        <v>795</v>
      </c>
      <c r="C99" s="409">
        <v>25</v>
      </c>
      <c r="D99" s="409">
        <v>4</v>
      </c>
      <c r="E99" s="409">
        <v>10</v>
      </c>
      <c r="F99" s="409">
        <v>5</v>
      </c>
      <c r="G99" s="409">
        <v>10</v>
      </c>
      <c r="H99" s="409">
        <v>50</v>
      </c>
      <c r="I99" s="409">
        <v>0</v>
      </c>
      <c r="J99" s="409">
        <v>0</v>
      </c>
      <c r="K99" s="409">
        <v>0</v>
      </c>
      <c r="L99" s="409">
        <v>0</v>
      </c>
      <c r="M99" s="409">
        <v>0</v>
      </c>
      <c r="N99" s="409">
        <v>0</v>
      </c>
      <c r="O99" s="409">
        <v>0</v>
      </c>
      <c r="P99" s="531"/>
    </row>
    <row r="100" spans="1:16" ht="15" customHeight="1">
      <c r="A100" s="391">
        <v>25</v>
      </c>
      <c r="B100" s="413" t="s">
        <v>794</v>
      </c>
      <c r="C100" s="408">
        <v>21</v>
      </c>
      <c r="D100" s="408">
        <v>5</v>
      </c>
      <c r="E100" s="408">
        <v>0</v>
      </c>
      <c r="F100" s="408">
        <v>0</v>
      </c>
      <c r="G100" s="408">
        <v>0</v>
      </c>
      <c r="H100" s="408">
        <v>6</v>
      </c>
      <c r="I100" s="408">
        <v>0</v>
      </c>
      <c r="J100" s="408">
        <v>0</v>
      </c>
      <c r="K100" s="408">
        <v>0</v>
      </c>
      <c r="L100" s="409">
        <v>0</v>
      </c>
      <c r="M100" s="409">
        <v>0</v>
      </c>
      <c r="N100" s="409">
        <v>0</v>
      </c>
      <c r="O100" s="409">
        <v>0</v>
      </c>
      <c r="P100" s="531"/>
    </row>
    <row r="101" spans="1:16" ht="15" customHeight="1">
      <c r="A101" s="391">
        <v>26</v>
      </c>
      <c r="B101" s="413" t="s">
        <v>793</v>
      </c>
      <c r="C101" s="408">
        <v>22</v>
      </c>
      <c r="D101" s="408">
        <v>7</v>
      </c>
      <c r="E101" s="408">
        <v>0</v>
      </c>
      <c r="F101" s="408">
        <v>94</v>
      </c>
      <c r="G101" s="408">
        <v>5</v>
      </c>
      <c r="H101" s="408">
        <v>49</v>
      </c>
      <c r="I101" s="409">
        <v>0</v>
      </c>
      <c r="J101" s="408">
        <v>0</v>
      </c>
      <c r="K101" s="408">
        <v>0</v>
      </c>
      <c r="L101" s="409">
        <v>0</v>
      </c>
      <c r="M101" s="409">
        <v>0</v>
      </c>
      <c r="N101" s="409">
        <v>0</v>
      </c>
      <c r="O101" s="409">
        <v>0</v>
      </c>
      <c r="P101" s="531"/>
    </row>
    <row r="102" spans="1:16" ht="15" customHeight="1">
      <c r="A102" s="391">
        <v>27</v>
      </c>
      <c r="B102" s="413" t="s">
        <v>792</v>
      </c>
      <c r="C102" s="409">
        <v>15</v>
      </c>
      <c r="D102" s="409">
        <v>16</v>
      </c>
      <c r="E102" s="409">
        <v>50</v>
      </c>
      <c r="F102" s="409">
        <v>3</v>
      </c>
      <c r="G102" s="409">
        <v>2</v>
      </c>
      <c r="H102" s="409">
        <v>2</v>
      </c>
      <c r="I102" s="409">
        <v>8</v>
      </c>
      <c r="J102" s="409">
        <v>0</v>
      </c>
      <c r="K102" s="409">
        <v>0</v>
      </c>
      <c r="L102" s="409">
        <v>0</v>
      </c>
      <c r="M102" s="409">
        <v>0</v>
      </c>
      <c r="N102" s="409">
        <v>0</v>
      </c>
      <c r="O102" s="409">
        <v>0</v>
      </c>
      <c r="P102" s="531"/>
    </row>
    <row r="103" spans="1:16" ht="15" customHeight="1">
      <c r="A103" s="391">
        <v>28</v>
      </c>
      <c r="B103" s="413" t="s">
        <v>791</v>
      </c>
      <c r="C103" s="408">
        <v>9</v>
      </c>
      <c r="D103" s="408">
        <v>1</v>
      </c>
      <c r="E103" s="408">
        <v>0</v>
      </c>
      <c r="F103" s="408">
        <v>0</v>
      </c>
      <c r="G103" s="408">
        <v>1</v>
      </c>
      <c r="H103" s="408">
        <v>4</v>
      </c>
      <c r="I103" s="408">
        <v>0</v>
      </c>
      <c r="J103" s="408">
        <v>0</v>
      </c>
      <c r="K103" s="408">
        <v>0</v>
      </c>
      <c r="L103" s="408">
        <v>0</v>
      </c>
      <c r="M103" s="408">
        <v>0</v>
      </c>
      <c r="N103" s="409">
        <v>0</v>
      </c>
      <c r="O103" s="409">
        <v>0</v>
      </c>
      <c r="P103" s="531"/>
    </row>
    <row r="104" spans="1:16" ht="15" customHeight="1">
      <c r="A104" s="391">
        <v>29</v>
      </c>
      <c r="B104" s="413" t="s">
        <v>790</v>
      </c>
      <c r="C104" s="408">
        <v>8</v>
      </c>
      <c r="D104" s="408">
        <v>2</v>
      </c>
      <c r="E104" s="408">
        <v>0</v>
      </c>
      <c r="F104" s="408">
        <v>0</v>
      </c>
      <c r="G104" s="408">
        <v>6</v>
      </c>
      <c r="H104" s="408">
        <v>13</v>
      </c>
      <c r="I104" s="409">
        <v>0</v>
      </c>
      <c r="J104" s="409">
        <v>0</v>
      </c>
      <c r="K104" s="409">
        <v>0</v>
      </c>
      <c r="L104" s="409">
        <v>0</v>
      </c>
      <c r="M104" s="409">
        <v>0</v>
      </c>
      <c r="N104" s="409">
        <v>0</v>
      </c>
      <c r="O104" s="409">
        <v>0</v>
      </c>
      <c r="P104" s="531"/>
    </row>
    <row r="105" spans="1:16" ht="15" customHeight="1">
      <c r="A105" s="391">
        <v>30</v>
      </c>
      <c r="B105" s="405" t="s">
        <v>789</v>
      </c>
      <c r="C105" s="408">
        <v>4</v>
      </c>
      <c r="D105" s="408">
        <v>2</v>
      </c>
      <c r="E105" s="408">
        <v>0</v>
      </c>
      <c r="F105" s="408">
        <v>0</v>
      </c>
      <c r="G105" s="409">
        <v>3</v>
      </c>
      <c r="H105" s="409">
        <v>5</v>
      </c>
      <c r="I105" s="409">
        <v>0</v>
      </c>
      <c r="J105" s="409">
        <v>0</v>
      </c>
      <c r="K105" s="415">
        <v>0</v>
      </c>
      <c r="L105" s="409">
        <v>0</v>
      </c>
      <c r="M105" s="409">
        <v>0</v>
      </c>
      <c r="N105" s="409">
        <v>0</v>
      </c>
      <c r="O105" s="409">
        <v>0</v>
      </c>
      <c r="P105" s="531"/>
    </row>
    <row r="106" spans="1:16" ht="15" customHeight="1">
      <c r="A106" s="391">
        <v>31</v>
      </c>
      <c r="B106" s="405" t="s">
        <v>314</v>
      </c>
      <c r="C106" s="408">
        <v>11</v>
      </c>
      <c r="D106" s="408">
        <v>1</v>
      </c>
      <c r="E106" s="408">
        <v>0</v>
      </c>
      <c r="F106" s="408">
        <v>0</v>
      </c>
      <c r="G106" s="409">
        <v>1</v>
      </c>
      <c r="H106" s="409">
        <v>27</v>
      </c>
      <c r="I106" s="409">
        <v>0</v>
      </c>
      <c r="J106" s="409">
        <v>0</v>
      </c>
      <c r="K106" s="409">
        <v>0</v>
      </c>
      <c r="L106" s="409">
        <v>0</v>
      </c>
      <c r="M106" s="409">
        <v>0</v>
      </c>
      <c r="N106" s="409">
        <v>0</v>
      </c>
      <c r="O106" s="409">
        <v>0</v>
      </c>
      <c r="P106" s="531"/>
    </row>
    <row r="107" spans="1:16" ht="15" customHeight="1">
      <c r="A107" s="391">
        <v>32</v>
      </c>
      <c r="B107" s="413" t="s">
        <v>788</v>
      </c>
      <c r="C107" s="414">
        <v>5</v>
      </c>
      <c r="D107" s="414">
        <v>5</v>
      </c>
      <c r="E107" s="414">
        <v>0</v>
      </c>
      <c r="F107" s="414">
        <v>0</v>
      </c>
      <c r="G107" s="414">
        <v>1</v>
      </c>
      <c r="H107" s="414">
        <v>25</v>
      </c>
      <c r="I107" s="409">
        <v>0</v>
      </c>
      <c r="J107" s="409">
        <v>0</v>
      </c>
      <c r="K107" s="409">
        <v>0</v>
      </c>
      <c r="L107" s="409">
        <v>0</v>
      </c>
      <c r="M107" s="409">
        <v>0</v>
      </c>
      <c r="N107" s="409">
        <v>0</v>
      </c>
      <c r="O107" s="409">
        <v>0</v>
      </c>
      <c r="P107" s="531"/>
    </row>
    <row r="108" spans="1:16" ht="15" customHeight="1">
      <c r="A108" s="391">
        <v>33</v>
      </c>
      <c r="B108" s="413" t="s">
        <v>787</v>
      </c>
      <c r="C108" s="408">
        <v>7</v>
      </c>
      <c r="D108" s="408">
        <v>4</v>
      </c>
      <c r="E108" s="408">
        <v>0</v>
      </c>
      <c r="F108" s="408">
        <v>0</v>
      </c>
      <c r="G108" s="408">
        <v>0</v>
      </c>
      <c r="H108" s="408">
        <v>40</v>
      </c>
      <c r="I108" s="409">
        <v>0</v>
      </c>
      <c r="J108" s="409">
        <v>0</v>
      </c>
      <c r="K108" s="409">
        <v>0</v>
      </c>
      <c r="L108" s="409">
        <v>0</v>
      </c>
      <c r="M108" s="409">
        <v>0</v>
      </c>
      <c r="N108" s="409">
        <v>0</v>
      </c>
      <c r="O108" s="409">
        <v>0</v>
      </c>
      <c r="P108" s="531"/>
    </row>
    <row r="109" spans="1:16" ht="15" customHeight="1">
      <c r="A109" s="391">
        <v>34</v>
      </c>
      <c r="B109" s="413" t="s">
        <v>786</v>
      </c>
      <c r="C109" s="408">
        <v>8</v>
      </c>
      <c r="D109" s="408">
        <v>3</v>
      </c>
      <c r="E109" s="408">
        <v>0</v>
      </c>
      <c r="F109" s="408">
        <v>16</v>
      </c>
      <c r="G109" s="408">
        <v>2</v>
      </c>
      <c r="H109" s="408">
        <v>3</v>
      </c>
      <c r="I109" s="409">
        <v>0</v>
      </c>
      <c r="J109" s="409">
        <v>0</v>
      </c>
      <c r="K109" s="409">
        <v>0</v>
      </c>
      <c r="L109" s="409">
        <v>0</v>
      </c>
      <c r="M109" s="409">
        <v>0</v>
      </c>
      <c r="N109" s="409">
        <v>0</v>
      </c>
      <c r="O109" s="409">
        <v>0</v>
      </c>
      <c r="P109" s="531"/>
    </row>
    <row r="110" spans="1:16" ht="15" customHeight="1">
      <c r="A110" s="391">
        <v>35</v>
      </c>
      <c r="B110" s="413" t="s">
        <v>785</v>
      </c>
      <c r="C110" s="408">
        <v>0</v>
      </c>
      <c r="D110" s="408">
        <v>0</v>
      </c>
      <c r="E110" s="408">
        <v>0</v>
      </c>
      <c r="F110" s="408">
        <v>0</v>
      </c>
      <c r="G110" s="408">
        <v>0</v>
      </c>
      <c r="H110" s="408">
        <v>0</v>
      </c>
      <c r="I110" s="408">
        <v>0</v>
      </c>
      <c r="J110" s="408">
        <v>0</v>
      </c>
      <c r="K110" s="408">
        <v>0</v>
      </c>
      <c r="L110" s="408">
        <v>0</v>
      </c>
      <c r="M110" s="408">
        <v>0</v>
      </c>
      <c r="N110" s="408">
        <v>0</v>
      </c>
      <c r="O110" s="408">
        <v>0</v>
      </c>
      <c r="P110" s="531"/>
    </row>
    <row r="111" spans="1:16" ht="15" customHeight="1" thickBot="1">
      <c r="A111" s="389">
        <v>36</v>
      </c>
      <c r="B111" s="412" t="s">
        <v>784</v>
      </c>
      <c r="C111" s="407">
        <v>8</v>
      </c>
      <c r="D111" s="407">
        <v>3</v>
      </c>
      <c r="E111" s="407">
        <v>0</v>
      </c>
      <c r="F111" s="407">
        <v>0</v>
      </c>
      <c r="G111" s="407">
        <v>0</v>
      </c>
      <c r="H111" s="407">
        <v>12</v>
      </c>
      <c r="I111" s="411">
        <v>0</v>
      </c>
      <c r="J111" s="411">
        <v>0</v>
      </c>
      <c r="K111" s="407">
        <v>0</v>
      </c>
      <c r="L111" s="411">
        <v>0</v>
      </c>
      <c r="M111" s="411">
        <v>0</v>
      </c>
      <c r="N111" s="411">
        <v>0</v>
      </c>
      <c r="O111" s="411">
        <v>0</v>
      </c>
      <c r="P111" s="532"/>
    </row>
    <row r="112" spans="1:16" ht="29.25" customHeight="1">
      <c r="A112" s="518" t="s">
        <v>783</v>
      </c>
      <c r="B112" s="519"/>
      <c r="C112" s="410">
        <f t="shared" ref="C112:O112" si="4">SUM(C113:C120)</f>
        <v>134</v>
      </c>
      <c r="D112" s="410">
        <f t="shared" si="4"/>
        <v>101</v>
      </c>
      <c r="E112" s="410">
        <f t="shared" si="4"/>
        <v>5</v>
      </c>
      <c r="F112" s="410">
        <f t="shared" si="4"/>
        <v>45</v>
      </c>
      <c r="G112" s="410">
        <f t="shared" si="4"/>
        <v>59</v>
      </c>
      <c r="H112" s="410">
        <f t="shared" si="4"/>
        <v>135</v>
      </c>
      <c r="I112" s="410">
        <f t="shared" si="4"/>
        <v>11</v>
      </c>
      <c r="J112" s="410">
        <f t="shared" si="4"/>
        <v>11</v>
      </c>
      <c r="K112" s="410">
        <f t="shared" si="4"/>
        <v>1</v>
      </c>
      <c r="L112" s="410">
        <f t="shared" si="4"/>
        <v>356</v>
      </c>
      <c r="M112" s="410">
        <f t="shared" si="4"/>
        <v>208</v>
      </c>
      <c r="N112" s="410">
        <f t="shared" si="4"/>
        <v>0</v>
      </c>
      <c r="O112" s="410">
        <f t="shared" si="4"/>
        <v>0</v>
      </c>
      <c r="P112" s="531">
        <v>2</v>
      </c>
    </row>
    <row r="113" spans="1:16" ht="15" customHeight="1">
      <c r="A113" s="391">
        <v>1</v>
      </c>
      <c r="B113" s="40" t="s">
        <v>782</v>
      </c>
      <c r="C113" s="408">
        <v>26</v>
      </c>
      <c r="D113" s="408">
        <v>19</v>
      </c>
      <c r="E113" s="408">
        <v>0</v>
      </c>
      <c r="F113" s="408">
        <v>7</v>
      </c>
      <c r="G113" s="408">
        <v>10</v>
      </c>
      <c r="H113" s="408">
        <v>21</v>
      </c>
      <c r="I113" s="409">
        <v>1</v>
      </c>
      <c r="J113" s="409">
        <v>1</v>
      </c>
      <c r="K113" s="409">
        <v>0</v>
      </c>
      <c r="L113" s="409">
        <v>0</v>
      </c>
      <c r="M113" s="409">
        <v>0</v>
      </c>
      <c r="N113" s="408">
        <v>0</v>
      </c>
      <c r="O113" s="408">
        <v>0</v>
      </c>
      <c r="P113" s="531"/>
    </row>
    <row r="114" spans="1:16" ht="15" customHeight="1">
      <c r="A114" s="391">
        <v>2</v>
      </c>
      <c r="B114" s="40" t="s">
        <v>781</v>
      </c>
      <c r="C114" s="408">
        <v>21</v>
      </c>
      <c r="D114" s="408">
        <v>21</v>
      </c>
      <c r="E114" s="408">
        <v>0</v>
      </c>
      <c r="F114" s="408">
        <v>4</v>
      </c>
      <c r="G114" s="408">
        <v>12</v>
      </c>
      <c r="H114" s="408">
        <v>20</v>
      </c>
      <c r="I114" s="408">
        <v>1</v>
      </c>
      <c r="J114" s="408">
        <v>1</v>
      </c>
      <c r="K114" s="408">
        <v>0</v>
      </c>
      <c r="L114" s="408">
        <v>0</v>
      </c>
      <c r="M114" s="408">
        <v>0</v>
      </c>
      <c r="N114" s="408">
        <v>0</v>
      </c>
      <c r="O114" s="408">
        <v>0</v>
      </c>
      <c r="P114" s="531"/>
    </row>
    <row r="115" spans="1:16" ht="15" customHeight="1">
      <c r="A115" s="391">
        <v>3</v>
      </c>
      <c r="B115" s="40" t="s">
        <v>780</v>
      </c>
      <c r="C115" s="408">
        <v>17</v>
      </c>
      <c r="D115" s="408">
        <v>17</v>
      </c>
      <c r="E115" s="408">
        <v>0</v>
      </c>
      <c r="F115" s="408">
        <v>8</v>
      </c>
      <c r="G115" s="408">
        <v>11</v>
      </c>
      <c r="H115" s="408">
        <v>18</v>
      </c>
      <c r="I115" s="408">
        <v>1</v>
      </c>
      <c r="J115" s="408">
        <v>1</v>
      </c>
      <c r="K115" s="408">
        <v>0</v>
      </c>
      <c r="L115" s="408">
        <v>0</v>
      </c>
      <c r="M115" s="408">
        <v>0</v>
      </c>
      <c r="N115" s="408">
        <v>0</v>
      </c>
      <c r="O115" s="408">
        <v>0</v>
      </c>
      <c r="P115" s="531"/>
    </row>
    <row r="116" spans="1:16" ht="15" customHeight="1">
      <c r="A116" s="391">
        <v>4</v>
      </c>
      <c r="B116" s="40" t="s">
        <v>779</v>
      </c>
      <c r="C116" s="408">
        <v>29</v>
      </c>
      <c r="D116" s="408">
        <v>23</v>
      </c>
      <c r="E116" s="408">
        <v>5</v>
      </c>
      <c r="F116" s="408">
        <v>16</v>
      </c>
      <c r="G116" s="408">
        <v>15</v>
      </c>
      <c r="H116" s="408">
        <v>45</v>
      </c>
      <c r="I116" s="408">
        <v>6</v>
      </c>
      <c r="J116" s="408">
        <v>6</v>
      </c>
      <c r="K116" s="408">
        <v>1</v>
      </c>
      <c r="L116" s="408">
        <v>356</v>
      </c>
      <c r="M116" s="408">
        <v>208</v>
      </c>
      <c r="N116" s="408">
        <v>0</v>
      </c>
      <c r="O116" s="408">
        <v>0</v>
      </c>
      <c r="P116" s="531"/>
    </row>
    <row r="117" spans="1:16" ht="15" customHeight="1">
      <c r="A117" s="391">
        <v>5</v>
      </c>
      <c r="B117" s="40" t="s">
        <v>778</v>
      </c>
      <c r="C117" s="408">
        <v>11</v>
      </c>
      <c r="D117" s="408">
        <v>8</v>
      </c>
      <c r="E117" s="408">
        <v>0</v>
      </c>
      <c r="F117" s="408">
        <v>1</v>
      </c>
      <c r="G117" s="408">
        <v>1</v>
      </c>
      <c r="H117" s="408">
        <v>5</v>
      </c>
      <c r="I117" s="408">
        <v>0</v>
      </c>
      <c r="J117" s="408">
        <v>0</v>
      </c>
      <c r="K117" s="408">
        <v>0</v>
      </c>
      <c r="L117" s="408">
        <v>0</v>
      </c>
      <c r="M117" s="408">
        <v>0</v>
      </c>
      <c r="N117" s="408">
        <v>0</v>
      </c>
      <c r="O117" s="408">
        <v>0</v>
      </c>
      <c r="P117" s="531"/>
    </row>
    <row r="118" spans="1:16" ht="15" customHeight="1">
      <c r="A118" s="391">
        <v>6</v>
      </c>
      <c r="B118" s="40" t="s">
        <v>777</v>
      </c>
      <c r="C118" s="408">
        <v>24</v>
      </c>
      <c r="D118" s="408">
        <v>12</v>
      </c>
      <c r="E118" s="408">
        <v>0</v>
      </c>
      <c r="F118" s="408">
        <v>9</v>
      </c>
      <c r="G118" s="408">
        <v>8</v>
      </c>
      <c r="H118" s="408">
        <v>22</v>
      </c>
      <c r="I118" s="408">
        <v>2</v>
      </c>
      <c r="J118" s="408">
        <v>2</v>
      </c>
      <c r="K118" s="408">
        <v>0</v>
      </c>
      <c r="L118" s="408">
        <v>0</v>
      </c>
      <c r="M118" s="408">
        <v>0</v>
      </c>
      <c r="N118" s="408">
        <v>0</v>
      </c>
      <c r="O118" s="408">
        <v>0</v>
      </c>
      <c r="P118" s="531"/>
    </row>
    <row r="119" spans="1:16" ht="15" customHeight="1">
      <c r="A119" s="391">
        <v>7</v>
      </c>
      <c r="B119" s="40" t="s">
        <v>776</v>
      </c>
      <c r="C119" s="408">
        <v>5</v>
      </c>
      <c r="D119" s="408">
        <v>1</v>
      </c>
      <c r="E119" s="408">
        <v>0</v>
      </c>
      <c r="F119" s="408">
        <v>0</v>
      </c>
      <c r="G119" s="408">
        <v>1</v>
      </c>
      <c r="H119" s="408">
        <v>3</v>
      </c>
      <c r="I119" s="408">
        <v>0</v>
      </c>
      <c r="J119" s="408">
        <v>0</v>
      </c>
      <c r="K119" s="408">
        <v>0</v>
      </c>
      <c r="L119" s="408">
        <v>0</v>
      </c>
      <c r="M119" s="408">
        <v>0</v>
      </c>
      <c r="N119" s="408">
        <v>0</v>
      </c>
      <c r="O119" s="408">
        <v>0</v>
      </c>
      <c r="P119" s="531"/>
    </row>
    <row r="120" spans="1:16" ht="15.75" customHeight="1" thickBot="1">
      <c r="A120" s="389">
        <v>8</v>
      </c>
      <c r="B120" s="46" t="s">
        <v>775</v>
      </c>
      <c r="C120" s="407">
        <v>1</v>
      </c>
      <c r="D120" s="407">
        <v>0</v>
      </c>
      <c r="E120" s="407">
        <v>0</v>
      </c>
      <c r="F120" s="407">
        <v>0</v>
      </c>
      <c r="G120" s="407">
        <v>1</v>
      </c>
      <c r="H120" s="407">
        <v>1</v>
      </c>
      <c r="I120" s="407">
        <v>0</v>
      </c>
      <c r="J120" s="407">
        <v>0</v>
      </c>
      <c r="K120" s="407">
        <v>0</v>
      </c>
      <c r="L120" s="407">
        <v>0</v>
      </c>
      <c r="M120" s="407">
        <v>0</v>
      </c>
      <c r="N120" s="407">
        <v>0</v>
      </c>
      <c r="O120" s="407">
        <v>0</v>
      </c>
      <c r="P120" s="532"/>
    </row>
    <row r="121" spans="1:16" ht="23.25" customHeight="1">
      <c r="A121" s="518" t="s">
        <v>774</v>
      </c>
      <c r="B121" s="519"/>
      <c r="C121" s="406">
        <f t="shared" ref="C121:O121" si="5">SUM(C122:C128)</f>
        <v>112</v>
      </c>
      <c r="D121" s="406">
        <f t="shared" si="5"/>
        <v>44</v>
      </c>
      <c r="E121" s="406">
        <f t="shared" si="5"/>
        <v>0</v>
      </c>
      <c r="F121" s="406">
        <f t="shared" si="5"/>
        <v>0</v>
      </c>
      <c r="G121" s="406">
        <f t="shared" si="5"/>
        <v>19</v>
      </c>
      <c r="H121" s="406">
        <f t="shared" si="5"/>
        <v>188</v>
      </c>
      <c r="I121" s="406">
        <f t="shared" si="5"/>
        <v>60</v>
      </c>
      <c r="J121" s="406">
        <f t="shared" si="5"/>
        <v>0</v>
      </c>
      <c r="K121" s="406">
        <f t="shared" si="5"/>
        <v>23</v>
      </c>
      <c r="L121" s="406">
        <f t="shared" si="5"/>
        <v>219</v>
      </c>
      <c r="M121" s="406">
        <f t="shared" si="5"/>
        <v>329</v>
      </c>
      <c r="N121" s="406">
        <f t="shared" si="5"/>
        <v>0</v>
      </c>
      <c r="O121" s="406">
        <f t="shared" si="5"/>
        <v>0</v>
      </c>
      <c r="P121" s="524">
        <v>3</v>
      </c>
    </row>
    <row r="122" spans="1:16" ht="15.75" customHeight="1">
      <c r="A122" s="391">
        <v>1</v>
      </c>
      <c r="B122" s="405" t="s">
        <v>773</v>
      </c>
      <c r="C122" s="403">
        <v>74</v>
      </c>
      <c r="D122" s="403">
        <v>20</v>
      </c>
      <c r="E122" s="404">
        <v>0</v>
      </c>
      <c r="F122" s="403">
        <v>0</v>
      </c>
      <c r="G122" s="403">
        <v>19</v>
      </c>
      <c r="H122" s="403">
        <v>114</v>
      </c>
      <c r="I122" s="403">
        <v>40</v>
      </c>
      <c r="J122" s="403">
        <v>0</v>
      </c>
      <c r="K122" s="403">
        <v>23</v>
      </c>
      <c r="L122" s="403">
        <v>219</v>
      </c>
      <c r="M122" s="403">
        <v>329</v>
      </c>
      <c r="N122" s="403">
        <v>0</v>
      </c>
      <c r="O122" s="403">
        <v>0</v>
      </c>
      <c r="P122" s="525"/>
    </row>
    <row r="123" spans="1:16" ht="15.75" customHeight="1">
      <c r="A123" s="391">
        <v>2</v>
      </c>
      <c r="B123" s="405" t="s">
        <v>772</v>
      </c>
      <c r="C123" s="403">
        <v>1</v>
      </c>
      <c r="D123" s="403">
        <v>1</v>
      </c>
      <c r="E123" s="404">
        <v>0</v>
      </c>
      <c r="F123" s="403">
        <v>0</v>
      </c>
      <c r="G123" s="403">
        <v>0</v>
      </c>
      <c r="H123" s="403">
        <v>2</v>
      </c>
      <c r="I123" s="403">
        <v>0</v>
      </c>
      <c r="J123" s="403">
        <v>0</v>
      </c>
      <c r="K123" s="403">
        <v>0</v>
      </c>
      <c r="L123" s="403">
        <v>0</v>
      </c>
      <c r="M123" s="403">
        <v>0</v>
      </c>
      <c r="N123" s="403">
        <v>0</v>
      </c>
      <c r="O123" s="403">
        <v>0</v>
      </c>
      <c r="P123" s="525"/>
    </row>
    <row r="124" spans="1:16" ht="15.75" customHeight="1">
      <c r="A124" s="391">
        <v>3</v>
      </c>
      <c r="B124" s="41" t="s">
        <v>771</v>
      </c>
      <c r="C124" s="403">
        <v>10</v>
      </c>
      <c r="D124" s="403">
        <v>2</v>
      </c>
      <c r="E124" s="404">
        <v>0</v>
      </c>
      <c r="F124" s="403">
        <v>0</v>
      </c>
      <c r="G124" s="403">
        <v>0</v>
      </c>
      <c r="H124" s="403">
        <v>5</v>
      </c>
      <c r="I124" s="403">
        <v>0</v>
      </c>
      <c r="J124" s="403">
        <v>0</v>
      </c>
      <c r="K124" s="403">
        <v>0</v>
      </c>
      <c r="L124" s="403">
        <v>0</v>
      </c>
      <c r="M124" s="403">
        <v>0</v>
      </c>
      <c r="N124" s="403">
        <v>0</v>
      </c>
      <c r="O124" s="403">
        <v>0</v>
      </c>
      <c r="P124" s="525"/>
    </row>
    <row r="125" spans="1:16" ht="15.75" customHeight="1">
      <c r="A125" s="391">
        <v>4</v>
      </c>
      <c r="B125" s="405" t="s">
        <v>770</v>
      </c>
      <c r="C125" s="403">
        <v>2</v>
      </c>
      <c r="D125" s="403">
        <v>2</v>
      </c>
      <c r="E125" s="404">
        <v>0</v>
      </c>
      <c r="F125" s="403">
        <v>0</v>
      </c>
      <c r="G125" s="403">
        <v>0</v>
      </c>
      <c r="H125" s="403">
        <v>10</v>
      </c>
      <c r="I125" s="403">
        <v>0</v>
      </c>
      <c r="J125" s="403">
        <v>0</v>
      </c>
      <c r="K125" s="403">
        <v>0</v>
      </c>
      <c r="L125" s="403">
        <v>0</v>
      </c>
      <c r="M125" s="403">
        <v>0</v>
      </c>
      <c r="N125" s="403">
        <v>0</v>
      </c>
      <c r="O125" s="403">
        <v>0</v>
      </c>
      <c r="P125" s="525"/>
    </row>
    <row r="126" spans="1:16" ht="15.75" customHeight="1">
      <c r="A126" s="391">
        <v>5</v>
      </c>
      <c r="B126" s="405" t="s">
        <v>769</v>
      </c>
      <c r="C126" s="403">
        <v>18</v>
      </c>
      <c r="D126" s="403">
        <v>11</v>
      </c>
      <c r="E126" s="404">
        <v>0</v>
      </c>
      <c r="F126" s="403">
        <v>0</v>
      </c>
      <c r="G126" s="403">
        <v>0</v>
      </c>
      <c r="H126" s="403">
        <v>31</v>
      </c>
      <c r="I126" s="403">
        <v>20</v>
      </c>
      <c r="J126" s="403">
        <v>0</v>
      </c>
      <c r="K126" s="403">
        <v>0</v>
      </c>
      <c r="L126" s="403">
        <v>0</v>
      </c>
      <c r="M126" s="403">
        <v>0</v>
      </c>
      <c r="N126" s="403">
        <v>0</v>
      </c>
      <c r="O126" s="403">
        <v>0</v>
      </c>
      <c r="P126" s="525"/>
    </row>
    <row r="127" spans="1:16" ht="15.75" customHeight="1">
      <c r="A127" s="391">
        <v>6</v>
      </c>
      <c r="B127" s="41" t="s">
        <v>768</v>
      </c>
      <c r="C127" s="398">
        <v>2</v>
      </c>
      <c r="D127" s="403">
        <v>5</v>
      </c>
      <c r="E127" s="404">
        <v>0</v>
      </c>
      <c r="F127" s="403">
        <v>0</v>
      </c>
      <c r="G127" s="403">
        <v>0</v>
      </c>
      <c r="H127" s="403">
        <v>11</v>
      </c>
      <c r="I127" s="403">
        <v>0</v>
      </c>
      <c r="J127" s="403">
        <v>0</v>
      </c>
      <c r="K127" s="403">
        <v>0</v>
      </c>
      <c r="L127" s="403">
        <v>0</v>
      </c>
      <c r="M127" s="403">
        <v>0</v>
      </c>
      <c r="N127" s="403">
        <v>0</v>
      </c>
      <c r="O127" s="403">
        <v>0</v>
      </c>
      <c r="P127" s="525"/>
    </row>
    <row r="128" spans="1:16" ht="19.5" customHeight="1" thickBot="1">
      <c r="A128" s="402">
        <v>7</v>
      </c>
      <c r="B128" s="401" t="s">
        <v>767</v>
      </c>
      <c r="C128" s="398">
        <v>5</v>
      </c>
      <c r="D128" s="400">
        <v>3</v>
      </c>
      <c r="E128" s="399">
        <v>0</v>
      </c>
      <c r="F128" s="398">
        <v>0</v>
      </c>
      <c r="G128" s="398">
        <v>0</v>
      </c>
      <c r="H128" s="398">
        <v>15</v>
      </c>
      <c r="I128" s="398">
        <v>0</v>
      </c>
      <c r="J128" s="398">
        <v>0</v>
      </c>
      <c r="K128" s="398">
        <v>0</v>
      </c>
      <c r="L128" s="398">
        <v>0</v>
      </c>
      <c r="M128" s="398">
        <v>0</v>
      </c>
      <c r="N128" s="398">
        <v>0</v>
      </c>
      <c r="O128" s="398">
        <v>0</v>
      </c>
      <c r="P128" s="526"/>
    </row>
    <row r="129" spans="1:16" ht="25.5" customHeight="1">
      <c r="A129" s="520" t="s">
        <v>766</v>
      </c>
      <c r="B129" s="521"/>
      <c r="C129" s="397">
        <f t="shared" ref="C129:O129" si="6">SUM(C130:C150)</f>
        <v>45</v>
      </c>
      <c r="D129" s="397">
        <f t="shared" si="6"/>
        <v>5</v>
      </c>
      <c r="E129" s="397">
        <f t="shared" si="6"/>
        <v>989</v>
      </c>
      <c r="F129" s="397">
        <f t="shared" si="6"/>
        <v>2138</v>
      </c>
      <c r="G129" s="397">
        <f t="shared" si="6"/>
        <v>15</v>
      </c>
      <c r="H129" s="397">
        <f t="shared" si="6"/>
        <v>137</v>
      </c>
      <c r="I129" s="397">
        <f t="shared" si="6"/>
        <v>187</v>
      </c>
      <c r="J129" s="397">
        <f t="shared" si="6"/>
        <v>0</v>
      </c>
      <c r="K129" s="397">
        <f t="shared" si="6"/>
        <v>25</v>
      </c>
      <c r="L129" s="397">
        <f t="shared" si="6"/>
        <v>803</v>
      </c>
      <c r="M129" s="397">
        <f t="shared" si="6"/>
        <v>186</v>
      </c>
      <c r="N129" s="397">
        <f t="shared" si="6"/>
        <v>0</v>
      </c>
      <c r="O129" s="397">
        <f t="shared" si="6"/>
        <v>3</v>
      </c>
      <c r="P129" s="530">
        <v>2</v>
      </c>
    </row>
    <row r="130" spans="1:16" ht="15" customHeight="1">
      <c r="A130" s="391">
        <v>1</v>
      </c>
      <c r="B130" s="26" t="s">
        <v>765</v>
      </c>
      <c r="C130" s="393">
        <v>16</v>
      </c>
      <c r="D130" s="393">
        <v>0</v>
      </c>
      <c r="E130" s="393">
        <v>836</v>
      </c>
      <c r="F130" s="393">
        <v>1648</v>
      </c>
      <c r="G130" s="393">
        <v>15</v>
      </c>
      <c r="H130" s="393">
        <v>21</v>
      </c>
      <c r="I130" s="395">
        <v>187</v>
      </c>
      <c r="J130" s="395">
        <v>0</v>
      </c>
      <c r="K130" s="395">
        <v>25</v>
      </c>
      <c r="L130" s="395">
        <v>803</v>
      </c>
      <c r="M130" s="395">
        <v>186</v>
      </c>
      <c r="N130" s="393">
        <v>0</v>
      </c>
      <c r="O130" s="393">
        <v>3</v>
      </c>
      <c r="P130" s="525"/>
    </row>
    <row r="131" spans="1:16" ht="15" customHeight="1">
      <c r="A131" s="136">
        <v>2</v>
      </c>
      <c r="B131" s="26" t="s">
        <v>764</v>
      </c>
      <c r="C131" s="393">
        <v>5</v>
      </c>
      <c r="D131" s="393">
        <v>0</v>
      </c>
      <c r="E131" s="393">
        <v>10</v>
      </c>
      <c r="F131" s="393">
        <v>0</v>
      </c>
      <c r="G131" s="393">
        <v>0</v>
      </c>
      <c r="H131" s="394">
        <v>1</v>
      </c>
      <c r="I131" s="393">
        <v>0</v>
      </c>
      <c r="J131" s="393">
        <v>0</v>
      </c>
      <c r="K131" s="393">
        <v>0</v>
      </c>
      <c r="L131" s="393">
        <v>0</v>
      </c>
      <c r="M131" s="393">
        <v>0</v>
      </c>
      <c r="N131" s="393">
        <v>0</v>
      </c>
      <c r="O131" s="393">
        <v>0</v>
      </c>
      <c r="P131" s="525"/>
    </row>
    <row r="132" spans="1:16" ht="15" customHeight="1">
      <c r="A132" s="391">
        <v>3</v>
      </c>
      <c r="B132" s="26" t="s">
        <v>763</v>
      </c>
      <c r="C132" s="393">
        <v>0</v>
      </c>
      <c r="D132" s="393">
        <v>0</v>
      </c>
      <c r="E132" s="393">
        <v>0</v>
      </c>
      <c r="F132" s="393">
        <v>0</v>
      </c>
      <c r="G132" s="393">
        <v>0</v>
      </c>
      <c r="H132" s="394">
        <v>0</v>
      </c>
      <c r="I132" s="393">
        <v>0</v>
      </c>
      <c r="J132" s="393">
        <v>0</v>
      </c>
      <c r="K132" s="393">
        <v>0</v>
      </c>
      <c r="L132" s="393">
        <v>0</v>
      </c>
      <c r="M132" s="393">
        <v>0</v>
      </c>
      <c r="N132" s="393">
        <v>0</v>
      </c>
      <c r="O132" s="393">
        <v>0</v>
      </c>
      <c r="P132" s="525"/>
    </row>
    <row r="133" spans="1:16" ht="15" customHeight="1">
      <c r="A133" s="136">
        <v>4</v>
      </c>
      <c r="B133" s="26" t="s">
        <v>762</v>
      </c>
      <c r="C133" s="394">
        <v>13</v>
      </c>
      <c r="D133" s="393">
        <v>4</v>
      </c>
      <c r="E133" s="393">
        <v>9</v>
      </c>
      <c r="F133" s="393">
        <v>0</v>
      </c>
      <c r="G133" s="393">
        <v>0</v>
      </c>
      <c r="H133" s="394">
        <v>5</v>
      </c>
      <c r="I133" s="393">
        <v>0</v>
      </c>
      <c r="J133" s="393">
        <v>0</v>
      </c>
      <c r="K133" s="393">
        <v>0</v>
      </c>
      <c r="L133" s="393">
        <v>0</v>
      </c>
      <c r="M133" s="393">
        <v>0</v>
      </c>
      <c r="N133" s="393">
        <v>0</v>
      </c>
      <c r="O133" s="393">
        <v>0</v>
      </c>
      <c r="P133" s="525"/>
    </row>
    <row r="134" spans="1:16" ht="15" customHeight="1">
      <c r="A134" s="391">
        <v>5</v>
      </c>
      <c r="B134" s="27" t="s">
        <v>761</v>
      </c>
      <c r="C134" s="394">
        <v>1</v>
      </c>
      <c r="D134" s="393">
        <v>0</v>
      </c>
      <c r="E134" s="393">
        <v>0</v>
      </c>
      <c r="F134" s="393">
        <v>0</v>
      </c>
      <c r="G134" s="393">
        <v>0</v>
      </c>
      <c r="H134" s="396">
        <v>0</v>
      </c>
      <c r="I134" s="395">
        <v>0</v>
      </c>
      <c r="J134" s="395">
        <v>0</v>
      </c>
      <c r="K134" s="395">
        <v>0</v>
      </c>
      <c r="L134" s="395">
        <v>0</v>
      </c>
      <c r="M134" s="395">
        <v>0</v>
      </c>
      <c r="N134" s="395">
        <v>0</v>
      </c>
      <c r="O134" s="395">
        <v>0</v>
      </c>
      <c r="P134" s="525"/>
    </row>
    <row r="135" spans="1:16" ht="15" customHeight="1">
      <c r="A135" s="136">
        <v>6</v>
      </c>
      <c r="B135" s="27" t="s">
        <v>760</v>
      </c>
      <c r="C135" s="394">
        <v>2</v>
      </c>
      <c r="D135" s="393">
        <v>0</v>
      </c>
      <c r="E135" s="393">
        <v>31</v>
      </c>
      <c r="F135" s="393">
        <v>71</v>
      </c>
      <c r="G135" s="393">
        <v>0</v>
      </c>
      <c r="H135" s="394">
        <v>2</v>
      </c>
      <c r="I135" s="393">
        <v>0</v>
      </c>
      <c r="J135" s="393">
        <v>0</v>
      </c>
      <c r="K135" s="393">
        <v>0</v>
      </c>
      <c r="L135" s="393">
        <v>0</v>
      </c>
      <c r="M135" s="393">
        <v>0</v>
      </c>
      <c r="N135" s="393">
        <v>0</v>
      </c>
      <c r="O135" s="393">
        <v>0</v>
      </c>
      <c r="P135" s="525"/>
    </row>
    <row r="136" spans="1:16" ht="15" customHeight="1">
      <c r="A136" s="391">
        <v>7</v>
      </c>
      <c r="B136" s="27" t="s">
        <v>759</v>
      </c>
      <c r="C136" s="394">
        <v>0</v>
      </c>
      <c r="D136" s="393">
        <v>0</v>
      </c>
      <c r="E136" s="393">
        <v>7</v>
      </c>
      <c r="F136" s="393">
        <v>0</v>
      </c>
      <c r="G136" s="393">
        <v>0</v>
      </c>
      <c r="H136" s="394">
        <v>0</v>
      </c>
      <c r="I136" s="393">
        <v>0</v>
      </c>
      <c r="J136" s="393">
        <v>0</v>
      </c>
      <c r="K136" s="393">
        <v>0</v>
      </c>
      <c r="L136" s="393">
        <v>0</v>
      </c>
      <c r="M136" s="393">
        <v>0</v>
      </c>
      <c r="N136" s="393">
        <v>0</v>
      </c>
      <c r="O136" s="393">
        <v>0</v>
      </c>
      <c r="P136" s="525"/>
    </row>
    <row r="137" spans="1:16" ht="15" customHeight="1">
      <c r="A137" s="136">
        <v>8</v>
      </c>
      <c r="B137" s="27" t="s">
        <v>758</v>
      </c>
      <c r="C137" s="394">
        <v>0</v>
      </c>
      <c r="D137" s="393">
        <v>0</v>
      </c>
      <c r="E137" s="393">
        <v>58</v>
      </c>
      <c r="F137" s="393">
        <v>265</v>
      </c>
      <c r="G137" s="393">
        <v>0</v>
      </c>
      <c r="H137" s="394">
        <v>75</v>
      </c>
      <c r="I137" s="393">
        <v>0</v>
      </c>
      <c r="J137" s="393">
        <v>0</v>
      </c>
      <c r="K137" s="393">
        <v>0</v>
      </c>
      <c r="L137" s="393">
        <v>0</v>
      </c>
      <c r="M137" s="393">
        <v>0</v>
      </c>
      <c r="N137" s="393">
        <v>0</v>
      </c>
      <c r="O137" s="393">
        <v>0</v>
      </c>
      <c r="P137" s="525"/>
    </row>
    <row r="138" spans="1:16" ht="15" customHeight="1">
      <c r="A138" s="391">
        <v>9</v>
      </c>
      <c r="B138" s="27" t="s">
        <v>49</v>
      </c>
      <c r="C138" s="394">
        <v>0</v>
      </c>
      <c r="D138" s="393">
        <v>0</v>
      </c>
      <c r="E138" s="393">
        <v>0</v>
      </c>
      <c r="F138" s="393">
        <v>0</v>
      </c>
      <c r="G138" s="393">
        <v>0</v>
      </c>
      <c r="H138" s="394">
        <v>2</v>
      </c>
      <c r="I138" s="393">
        <v>0</v>
      </c>
      <c r="J138" s="393">
        <v>0</v>
      </c>
      <c r="K138" s="393">
        <v>0</v>
      </c>
      <c r="L138" s="393">
        <v>0</v>
      </c>
      <c r="M138" s="393">
        <v>0</v>
      </c>
      <c r="N138" s="393">
        <v>0</v>
      </c>
      <c r="O138" s="393">
        <v>0</v>
      </c>
      <c r="P138" s="525"/>
    </row>
    <row r="139" spans="1:16" ht="15" customHeight="1">
      <c r="A139" s="136">
        <v>10</v>
      </c>
      <c r="B139" s="26" t="s">
        <v>757</v>
      </c>
      <c r="C139" s="392">
        <v>0</v>
      </c>
      <c r="D139" s="390">
        <v>0</v>
      </c>
      <c r="E139" s="390">
        <v>10</v>
      </c>
      <c r="F139" s="390">
        <v>0</v>
      </c>
      <c r="G139" s="390">
        <v>0</v>
      </c>
      <c r="H139" s="392">
        <v>2</v>
      </c>
      <c r="I139" s="390">
        <v>0</v>
      </c>
      <c r="J139" s="390">
        <v>0</v>
      </c>
      <c r="K139" s="390">
        <v>0</v>
      </c>
      <c r="L139" s="390">
        <v>0</v>
      </c>
      <c r="M139" s="390">
        <v>0</v>
      </c>
      <c r="N139" s="390">
        <v>0</v>
      </c>
      <c r="O139" s="390">
        <v>0</v>
      </c>
      <c r="P139" s="525"/>
    </row>
    <row r="140" spans="1:16" ht="15" customHeight="1">
      <c r="A140" s="391">
        <v>11</v>
      </c>
      <c r="B140" s="26" t="s">
        <v>756</v>
      </c>
      <c r="C140" s="392">
        <v>0</v>
      </c>
      <c r="D140" s="390">
        <v>0</v>
      </c>
      <c r="E140" s="390">
        <v>0</v>
      </c>
      <c r="F140" s="390">
        <v>0</v>
      </c>
      <c r="G140" s="390">
        <v>0</v>
      </c>
      <c r="H140" s="392">
        <v>0</v>
      </c>
      <c r="I140" s="390">
        <v>0</v>
      </c>
      <c r="J140" s="390">
        <v>0</v>
      </c>
      <c r="K140" s="390">
        <v>0</v>
      </c>
      <c r="L140" s="390">
        <v>0</v>
      </c>
      <c r="M140" s="390">
        <v>0</v>
      </c>
      <c r="N140" s="390">
        <v>0</v>
      </c>
      <c r="O140" s="390">
        <v>0</v>
      </c>
      <c r="P140" s="525"/>
    </row>
    <row r="141" spans="1:16" ht="15" customHeight="1">
      <c r="A141" s="136">
        <v>12</v>
      </c>
      <c r="B141" s="26" t="s">
        <v>755</v>
      </c>
      <c r="C141" s="392">
        <v>0</v>
      </c>
      <c r="D141" s="390">
        <v>0</v>
      </c>
      <c r="E141" s="390">
        <v>0</v>
      </c>
      <c r="F141" s="390">
        <v>0</v>
      </c>
      <c r="G141" s="390">
        <v>0</v>
      </c>
      <c r="H141" s="392">
        <v>0</v>
      </c>
      <c r="I141" s="390">
        <v>0</v>
      </c>
      <c r="J141" s="390">
        <v>0</v>
      </c>
      <c r="K141" s="390">
        <v>0</v>
      </c>
      <c r="L141" s="390">
        <v>0</v>
      </c>
      <c r="M141" s="390">
        <v>0</v>
      </c>
      <c r="N141" s="390">
        <v>0</v>
      </c>
      <c r="O141" s="390">
        <v>0</v>
      </c>
      <c r="P141" s="525"/>
    </row>
    <row r="142" spans="1:16" ht="15" customHeight="1">
      <c r="A142" s="391">
        <v>13</v>
      </c>
      <c r="B142" s="26" t="s">
        <v>754</v>
      </c>
      <c r="C142" s="392">
        <v>0</v>
      </c>
      <c r="D142" s="390">
        <v>0</v>
      </c>
      <c r="E142" s="390">
        <v>3</v>
      </c>
      <c r="F142" s="390">
        <v>0</v>
      </c>
      <c r="G142" s="390">
        <v>0</v>
      </c>
      <c r="H142" s="392">
        <v>0</v>
      </c>
      <c r="I142" s="390">
        <v>0</v>
      </c>
      <c r="J142" s="390">
        <v>0</v>
      </c>
      <c r="K142" s="390">
        <v>0</v>
      </c>
      <c r="L142" s="390">
        <v>0</v>
      </c>
      <c r="M142" s="390">
        <v>0</v>
      </c>
      <c r="N142" s="390">
        <v>0</v>
      </c>
      <c r="O142" s="390">
        <v>0</v>
      </c>
      <c r="P142" s="525"/>
    </row>
    <row r="143" spans="1:16" ht="15" customHeight="1">
      <c r="A143" s="136">
        <v>14</v>
      </c>
      <c r="B143" s="26" t="s">
        <v>753</v>
      </c>
      <c r="C143" s="390">
        <v>0</v>
      </c>
      <c r="D143" s="390">
        <v>0</v>
      </c>
      <c r="E143" s="390">
        <v>0</v>
      </c>
      <c r="F143" s="390">
        <v>0</v>
      </c>
      <c r="G143" s="390">
        <v>0</v>
      </c>
      <c r="H143" s="390">
        <v>0</v>
      </c>
      <c r="I143" s="390">
        <v>0</v>
      </c>
      <c r="J143" s="390">
        <v>0</v>
      </c>
      <c r="K143" s="390">
        <v>0</v>
      </c>
      <c r="L143" s="390">
        <v>0</v>
      </c>
      <c r="M143" s="390">
        <v>0</v>
      </c>
      <c r="N143" s="390">
        <v>0</v>
      </c>
      <c r="O143" s="390">
        <v>0</v>
      </c>
      <c r="P143" s="525"/>
    </row>
    <row r="144" spans="1:16" ht="15" customHeight="1">
      <c r="A144" s="391">
        <v>15</v>
      </c>
      <c r="B144" s="26" t="s">
        <v>752</v>
      </c>
      <c r="C144" s="390">
        <v>6</v>
      </c>
      <c r="D144" s="390">
        <v>1</v>
      </c>
      <c r="E144" s="390">
        <v>11</v>
      </c>
      <c r="F144" s="390">
        <v>46</v>
      </c>
      <c r="G144" s="390">
        <v>0</v>
      </c>
      <c r="H144" s="390">
        <v>2</v>
      </c>
      <c r="I144" s="390">
        <v>0</v>
      </c>
      <c r="J144" s="390">
        <v>0</v>
      </c>
      <c r="K144" s="390">
        <v>0</v>
      </c>
      <c r="L144" s="390">
        <v>0</v>
      </c>
      <c r="M144" s="390">
        <v>0</v>
      </c>
      <c r="N144" s="390">
        <v>0</v>
      </c>
      <c r="O144" s="390">
        <v>0</v>
      </c>
      <c r="P144" s="525"/>
    </row>
    <row r="145" spans="1:16" ht="15" customHeight="1">
      <c r="A145" s="136">
        <v>16</v>
      </c>
      <c r="B145" s="26" t="s">
        <v>751</v>
      </c>
      <c r="C145" s="390">
        <v>0</v>
      </c>
      <c r="D145" s="390">
        <v>0</v>
      </c>
      <c r="E145" s="390">
        <v>0</v>
      </c>
      <c r="F145" s="390">
        <v>0</v>
      </c>
      <c r="G145" s="390">
        <v>0</v>
      </c>
      <c r="H145" s="390">
        <v>0</v>
      </c>
      <c r="I145" s="390">
        <v>0</v>
      </c>
      <c r="J145" s="390">
        <v>0</v>
      </c>
      <c r="K145" s="390">
        <v>0</v>
      </c>
      <c r="L145" s="390">
        <v>0</v>
      </c>
      <c r="M145" s="390">
        <v>0</v>
      </c>
      <c r="N145" s="390">
        <v>0</v>
      </c>
      <c r="O145" s="390">
        <v>0</v>
      </c>
      <c r="P145" s="525"/>
    </row>
    <row r="146" spans="1:16" ht="15" customHeight="1">
      <c r="A146" s="391">
        <v>17</v>
      </c>
      <c r="B146" s="26" t="s">
        <v>750</v>
      </c>
      <c r="C146" s="390">
        <v>0</v>
      </c>
      <c r="D146" s="390">
        <v>0</v>
      </c>
      <c r="E146" s="390">
        <v>0</v>
      </c>
      <c r="F146" s="390">
        <v>0</v>
      </c>
      <c r="G146" s="390">
        <v>0</v>
      </c>
      <c r="H146" s="390">
        <v>0</v>
      </c>
      <c r="I146" s="390">
        <v>0</v>
      </c>
      <c r="J146" s="390">
        <v>0</v>
      </c>
      <c r="K146" s="390">
        <v>0</v>
      </c>
      <c r="L146" s="390">
        <v>0</v>
      </c>
      <c r="M146" s="390">
        <v>0</v>
      </c>
      <c r="N146" s="390">
        <v>0</v>
      </c>
      <c r="O146" s="390">
        <v>0</v>
      </c>
      <c r="P146" s="525"/>
    </row>
    <row r="147" spans="1:16" ht="15" customHeight="1">
      <c r="A147" s="136">
        <v>18</v>
      </c>
      <c r="B147" s="26" t="s">
        <v>749</v>
      </c>
      <c r="C147" s="390">
        <v>0</v>
      </c>
      <c r="D147" s="390">
        <v>0</v>
      </c>
      <c r="E147" s="390">
        <v>1</v>
      </c>
      <c r="F147" s="390">
        <v>0</v>
      </c>
      <c r="G147" s="390">
        <v>0</v>
      </c>
      <c r="H147" s="390">
        <v>0</v>
      </c>
      <c r="I147" s="390">
        <v>0</v>
      </c>
      <c r="J147" s="390">
        <v>0</v>
      </c>
      <c r="K147" s="390">
        <v>0</v>
      </c>
      <c r="L147" s="390">
        <v>0</v>
      </c>
      <c r="M147" s="390">
        <v>0</v>
      </c>
      <c r="N147" s="390">
        <v>0</v>
      </c>
      <c r="O147" s="390">
        <v>0</v>
      </c>
      <c r="P147" s="525"/>
    </row>
    <row r="148" spans="1:16" ht="15" customHeight="1">
      <c r="A148" s="391">
        <v>19</v>
      </c>
      <c r="B148" s="26" t="s">
        <v>748</v>
      </c>
      <c r="C148" s="390">
        <v>2</v>
      </c>
      <c r="D148" s="390">
        <v>0</v>
      </c>
      <c r="E148" s="390">
        <v>0</v>
      </c>
      <c r="F148" s="390">
        <v>0</v>
      </c>
      <c r="G148" s="390">
        <v>0</v>
      </c>
      <c r="H148" s="390">
        <v>0</v>
      </c>
      <c r="I148" s="390">
        <v>0</v>
      </c>
      <c r="J148" s="390">
        <v>0</v>
      </c>
      <c r="K148" s="390">
        <v>0</v>
      </c>
      <c r="L148" s="390">
        <v>0</v>
      </c>
      <c r="M148" s="390">
        <v>0</v>
      </c>
      <c r="N148" s="390">
        <v>0</v>
      </c>
      <c r="O148" s="390">
        <v>0</v>
      </c>
      <c r="P148" s="525"/>
    </row>
    <row r="149" spans="1:16" ht="15" customHeight="1">
      <c r="A149" s="136">
        <v>20</v>
      </c>
      <c r="B149" s="26" t="s">
        <v>747</v>
      </c>
      <c r="C149" s="390">
        <v>0</v>
      </c>
      <c r="D149" s="390">
        <v>0</v>
      </c>
      <c r="E149" s="390">
        <v>13</v>
      </c>
      <c r="F149" s="390">
        <v>108</v>
      </c>
      <c r="G149" s="390">
        <v>0</v>
      </c>
      <c r="H149" s="390">
        <v>27</v>
      </c>
      <c r="I149" s="390">
        <v>0</v>
      </c>
      <c r="J149" s="390">
        <v>0</v>
      </c>
      <c r="K149" s="390">
        <v>0</v>
      </c>
      <c r="L149" s="390">
        <v>0</v>
      </c>
      <c r="M149" s="390">
        <v>0</v>
      </c>
      <c r="N149" s="390">
        <v>0</v>
      </c>
      <c r="O149" s="390">
        <v>0</v>
      </c>
      <c r="P149" s="525"/>
    </row>
    <row r="150" spans="1:16" ht="15.75" customHeight="1">
      <c r="A150" s="402">
        <v>21</v>
      </c>
      <c r="B150" s="469" t="s">
        <v>746</v>
      </c>
      <c r="C150" s="470">
        <v>0</v>
      </c>
      <c r="D150" s="470">
        <v>0</v>
      </c>
      <c r="E150" s="470">
        <v>0</v>
      </c>
      <c r="F150" s="470">
        <v>0</v>
      </c>
      <c r="G150" s="470">
        <v>0</v>
      </c>
      <c r="H150" s="470">
        <v>0</v>
      </c>
      <c r="I150" s="470">
        <v>0</v>
      </c>
      <c r="J150" s="470">
        <v>0</v>
      </c>
      <c r="K150" s="470">
        <v>0</v>
      </c>
      <c r="L150" s="470">
        <v>0</v>
      </c>
      <c r="M150" s="470">
        <v>0</v>
      </c>
      <c r="N150" s="470">
        <v>0</v>
      </c>
      <c r="O150" s="470">
        <v>0</v>
      </c>
      <c r="P150" s="526"/>
    </row>
    <row r="151" spans="1:16">
      <c r="A151" s="311"/>
      <c r="B151" s="311" t="s">
        <v>976</v>
      </c>
      <c r="C151" s="311">
        <f t="shared" ref="C151:P151" si="7">C5+C19+C59+C75+C112+C121+C129</f>
        <v>1452</v>
      </c>
      <c r="D151" s="311">
        <f t="shared" si="7"/>
        <v>828</v>
      </c>
      <c r="E151" s="311">
        <f t="shared" si="7"/>
        <v>14448</v>
      </c>
      <c r="F151" s="311">
        <f t="shared" si="7"/>
        <v>5962</v>
      </c>
      <c r="G151" s="311">
        <f t="shared" si="7"/>
        <v>317</v>
      </c>
      <c r="H151" s="311">
        <f t="shared" si="7"/>
        <v>1347</v>
      </c>
      <c r="I151" s="311">
        <f t="shared" si="7"/>
        <v>2446</v>
      </c>
      <c r="J151" s="311">
        <f t="shared" si="7"/>
        <v>1154</v>
      </c>
      <c r="K151" s="311">
        <f t="shared" si="7"/>
        <v>875</v>
      </c>
      <c r="L151" s="311">
        <f t="shared" si="7"/>
        <v>3593</v>
      </c>
      <c r="M151" s="311">
        <f t="shared" si="7"/>
        <v>1573</v>
      </c>
      <c r="N151" s="311">
        <f t="shared" si="7"/>
        <v>449</v>
      </c>
      <c r="O151" s="311">
        <f t="shared" si="7"/>
        <v>6</v>
      </c>
      <c r="P151" s="311">
        <f t="shared" si="7"/>
        <v>24</v>
      </c>
    </row>
  </sheetData>
  <mergeCells count="15">
    <mergeCell ref="A1:P1"/>
    <mergeCell ref="A2:P2"/>
    <mergeCell ref="A59:B59"/>
    <mergeCell ref="A112:B112"/>
    <mergeCell ref="P5:P18"/>
    <mergeCell ref="P75:P111"/>
    <mergeCell ref="P19:P58"/>
    <mergeCell ref="A121:B121"/>
    <mergeCell ref="A75:B75"/>
    <mergeCell ref="A129:B129"/>
    <mergeCell ref="A19:B19"/>
    <mergeCell ref="P121:P128"/>
    <mergeCell ref="P59:P74"/>
    <mergeCell ref="P129:P150"/>
    <mergeCell ref="P112:P120"/>
  </mergeCells>
  <pageMargins left="0.25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 4-րդ եռամսյակ</vt:lpstr>
      <vt:lpstr>Արագածոտն</vt:lpstr>
      <vt:lpstr>Արարատ</vt:lpstr>
      <vt:lpstr>Արմավիր</vt:lpstr>
      <vt:lpstr>Գեղարքունիք</vt:lpstr>
      <vt:lpstr>Լոռի</vt:lpstr>
      <vt:lpstr>Շիրակ</vt:lpstr>
      <vt:lpstr>Կոտայք</vt:lpstr>
      <vt:lpstr>Սյունիք</vt:lpstr>
      <vt:lpstr>Վայոց ձոր</vt:lpstr>
      <vt:lpstr>Տավուշ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Smbat Ghahramanyan</dc:creator>
  <cp:keywords>https:/mul2-aragatsotn.gov.am/tasks/739/oneclick/dzevachapELtsarayutyun1.xlsx?token=47486c1e2a7f82e56b1ffe53343ff397</cp:keywords>
  <cp:lastModifiedBy>Angela Piloyan</cp:lastModifiedBy>
  <cp:lastPrinted>2023-11-01T12:39:19Z</cp:lastPrinted>
  <dcterms:created xsi:type="dcterms:W3CDTF">2021-04-19T10:45:16Z</dcterms:created>
  <dcterms:modified xsi:type="dcterms:W3CDTF">2024-08-23T12:51:04Z</dcterms:modified>
</cp:coreProperties>
</file>