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filterPrivacy="1" defaultThemeVersion="124226"/>
  <xr:revisionPtr revIDLastSave="0" documentId="13_ncr:1_{C596F704-F93E-4776-AC7E-5BCC9E0BCCBE}" xr6:coauthVersionLast="47" xr6:coauthVersionMax="47" xr10:uidLastSave="{00000000-0000-0000-0000-000000000000}"/>
  <bookViews>
    <workbookView xWindow="-120" yWindow="-120" windowWidth="29040" windowHeight="15720" activeTab="6" xr2:uid="{00000000-000D-0000-FFFF-FFFF00000000}"/>
  </bookViews>
  <sheets>
    <sheet name="AMPOP " sheetId="4" r:id="rId1"/>
    <sheet name="Aragacotn" sheetId="5" r:id="rId2"/>
    <sheet name="Ararat" sheetId="6" r:id="rId3"/>
    <sheet name="Armavir" sheetId="7" r:id="rId4"/>
    <sheet name="Gexarquniq" sheetId="8" r:id="rId5"/>
    <sheet name="Lori" sheetId="10" r:id="rId6"/>
    <sheet name="Kotajq" sheetId="14" r:id="rId7"/>
    <sheet name="Sjuniq" sheetId="11" r:id="rId8"/>
    <sheet name="Vajoc-dzor" sheetId="13" r:id="rId9"/>
    <sheet name="Tavush" sheetId="12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7" i="4" l="1"/>
  <c r="D17" i="4"/>
  <c r="E17" i="4"/>
  <c r="F17" i="4"/>
  <c r="H485" i="14"/>
  <c r="I485" i="14"/>
  <c r="J485" i="14"/>
  <c r="L177" i="14"/>
  <c r="L176" i="14"/>
  <c r="G27" i="14"/>
  <c r="G485" i="14" s="1"/>
  <c r="J93" i="10"/>
  <c r="J53" i="7"/>
  <c r="G7" i="4"/>
  <c r="J24" i="12"/>
  <c r="I24" i="12"/>
  <c r="G24" i="12"/>
  <c r="H24" i="12"/>
  <c r="H30" i="13"/>
  <c r="I30" i="13"/>
  <c r="H93" i="10"/>
  <c r="I93" i="10"/>
  <c r="K93" i="10"/>
  <c r="I53" i="7"/>
  <c r="K53" i="7"/>
  <c r="J96" i="6"/>
  <c r="K96" i="6"/>
  <c r="L96" i="6"/>
  <c r="K98" i="6"/>
  <c r="L98" i="6"/>
  <c r="O13" i="6"/>
  <c r="I117" i="5"/>
  <c r="M48" i="5"/>
  <c r="H117" i="5"/>
  <c r="J117" i="5"/>
  <c r="K117" i="5"/>
  <c r="J27" i="13"/>
  <c r="J30" i="13" s="1"/>
  <c r="H26" i="12"/>
  <c r="J26" i="12"/>
  <c r="I26" i="12"/>
  <c r="G21" i="12"/>
  <c r="G18" i="12"/>
  <c r="G9" i="12"/>
  <c r="J13" i="11"/>
  <c r="I13" i="11"/>
  <c r="H13" i="11"/>
  <c r="G13" i="11"/>
  <c r="H90" i="10"/>
  <c r="H87" i="10"/>
  <c r="H84" i="10"/>
  <c r="H79" i="10"/>
  <c r="H76" i="10"/>
  <c r="H73" i="10"/>
  <c r="H70" i="10"/>
  <c r="H67" i="10"/>
  <c r="H64" i="10"/>
  <c r="H61" i="10"/>
  <c r="H58" i="10"/>
  <c r="H55" i="10"/>
  <c r="H50" i="10"/>
  <c r="H47" i="10"/>
  <c r="H44" i="10"/>
  <c r="H41" i="10"/>
  <c r="H38" i="10"/>
  <c r="H35" i="10"/>
  <c r="H32" i="10"/>
  <c r="H27" i="10"/>
  <c r="H24" i="10"/>
  <c r="H21" i="10"/>
  <c r="H18" i="10"/>
  <c r="H15" i="10"/>
  <c r="H12" i="10"/>
  <c r="H9" i="10"/>
  <c r="G11" i="4"/>
  <c r="G12" i="4"/>
  <c r="J15" i="8"/>
  <c r="I15" i="8"/>
  <c r="H15" i="8"/>
  <c r="G15" i="8"/>
  <c r="H53" i="7"/>
  <c r="J98" i="6"/>
  <c r="I93" i="6"/>
  <c r="I90" i="6"/>
  <c r="I87" i="6"/>
  <c r="I84" i="6"/>
  <c r="I81" i="6"/>
  <c r="I78" i="6"/>
  <c r="I75" i="6"/>
  <c r="I72" i="6"/>
  <c r="I69" i="6"/>
  <c r="I66" i="6"/>
  <c r="I63" i="6"/>
  <c r="I60" i="6"/>
  <c r="I57" i="6"/>
  <c r="I54" i="6"/>
  <c r="I51" i="6"/>
  <c r="I48" i="6"/>
  <c r="I45" i="6"/>
  <c r="I42" i="6"/>
  <c r="I39" i="6"/>
  <c r="I36" i="6"/>
  <c r="I33" i="6"/>
  <c r="I30" i="6"/>
  <c r="I27" i="6"/>
  <c r="I24" i="6"/>
  <c r="I21" i="6"/>
  <c r="I18" i="6"/>
  <c r="I15" i="6"/>
  <c r="I12" i="6"/>
  <c r="I9" i="6"/>
  <c r="H60" i="5"/>
  <c r="H57" i="5"/>
  <c r="H54" i="5"/>
  <c r="H51" i="5"/>
  <c r="H45" i="5"/>
  <c r="H42" i="5"/>
  <c r="H39" i="5"/>
  <c r="H36" i="5"/>
  <c r="H33" i="5"/>
  <c r="H30" i="5"/>
  <c r="H27" i="5"/>
  <c r="H24" i="5"/>
  <c r="H21" i="5"/>
  <c r="H18" i="5"/>
  <c r="H15" i="5"/>
  <c r="H12" i="5"/>
  <c r="H48" i="5"/>
  <c r="H9" i="5"/>
  <c r="G16" i="4"/>
  <c r="G15" i="4"/>
  <c r="G14" i="4"/>
  <c r="G10" i="4"/>
  <c r="G9" i="4"/>
  <c r="G8" i="4"/>
  <c r="I487" i="14" l="1"/>
  <c r="I96" i="6"/>
  <c r="G17" i="4"/>
</calcChain>
</file>

<file path=xl/sharedStrings.xml><?xml version="1.0" encoding="utf-8"?>
<sst xmlns="http://schemas.openxmlformats.org/spreadsheetml/2006/main" count="1766" uniqueCount="916">
  <si>
    <t xml:space="preserve">  ՏԵՂԵԿԱՆՔ</t>
  </si>
  <si>
    <t>հ/հ</t>
  </si>
  <si>
    <t>Մարզի անվանումը</t>
  </si>
  <si>
    <t>ՀՀ ավագանու   որոշումների քանակը</t>
  </si>
  <si>
    <t>Հողատարածքի մակերեսը                         /հա/</t>
  </si>
  <si>
    <t>Համայնքային բյուջե կատարած մուտքագրումներ                                                                             (հազ.դրամ)</t>
  </si>
  <si>
    <t>նախատեսված</t>
  </si>
  <si>
    <t>փաստացի</t>
  </si>
  <si>
    <t>%</t>
  </si>
  <si>
    <t>Արագածոտն</t>
  </si>
  <si>
    <t xml:space="preserve">Արարատ </t>
  </si>
  <si>
    <t>Արմավիր</t>
  </si>
  <si>
    <t>Գեղարքունիք</t>
  </si>
  <si>
    <t xml:space="preserve">Լոռի </t>
  </si>
  <si>
    <t>Կոտայք</t>
  </si>
  <si>
    <t>Շիրակ</t>
  </si>
  <si>
    <t>Սյունիք</t>
  </si>
  <si>
    <t>Վայոց ձոր</t>
  </si>
  <si>
    <t>Տավուշ</t>
  </si>
  <si>
    <t>Ընդամենը</t>
  </si>
  <si>
    <t xml:space="preserve"> </t>
  </si>
  <si>
    <t>ՏԵՂԵԿԱՏՎՈՒԹՅՈՒՆ</t>
  </si>
  <si>
    <t>ՀՀ Արագածոտնի մարզում Ապարան համայնքում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01.01.2024թ. դրությամբ</t>
  </si>
  <si>
    <t>2023թ.</t>
  </si>
  <si>
    <t>Համայնքի անվանումը</t>
  </si>
  <si>
    <r>
      <rPr>
        <b/>
        <sz val="12"/>
        <color indexed="8"/>
        <rFont val="GHEA Grapalat"/>
        <family val="3"/>
      </rPr>
      <t xml:space="preserve">Հաստատված գլխավոր հատակագիծ    </t>
    </r>
    <r>
      <rPr>
        <b/>
        <sz val="10"/>
        <color indexed="8"/>
        <rFont val="GHEA Grapalat"/>
        <family val="3"/>
      </rPr>
      <t xml:space="preserve">                      (նշել որոշման համարը, տարեթիվը եթե ունի, կամ չունի)</t>
    </r>
  </si>
  <si>
    <t>ՀՀ ավագանու     որոշման համարը, տարեթիվը</t>
  </si>
  <si>
    <t xml:space="preserve">Միջգերատեսչական հանձնաժողովի եզրակացության համարը, տարեթիվը </t>
  </si>
  <si>
    <t>Հողատարածքի մակերեսը</t>
  </si>
  <si>
    <t>Համայնքային բյուջե կատարած մուտքագրումներ                                                                       (հազ.դրամ)</t>
  </si>
  <si>
    <r>
      <t xml:space="preserve">ըստ սեփականության ձևի </t>
    </r>
    <r>
      <rPr>
        <b/>
        <sz val="10"/>
        <color indexed="8"/>
        <rFont val="GHEA Grapalat"/>
        <family val="3"/>
      </rPr>
      <t>(իրավաբ. կամ  ֆիզիկական անձ)</t>
    </r>
    <r>
      <rPr>
        <sz val="10"/>
        <color indexed="8"/>
        <rFont val="GHEA Grapalat"/>
        <family val="3"/>
      </rPr>
      <t xml:space="preserve">                                                ըստ հողակտորների</t>
    </r>
  </si>
  <si>
    <r>
      <t xml:space="preserve">ընդամենը </t>
    </r>
    <r>
      <rPr>
        <b/>
        <u/>
        <sz val="11"/>
        <color indexed="8"/>
        <rFont val="GHEA Grapalat"/>
        <family val="3"/>
      </rPr>
      <t>հա</t>
    </r>
  </si>
  <si>
    <t>հա</t>
  </si>
  <si>
    <t>Ապարան համայնք գյուղ Քուչակ</t>
  </si>
  <si>
    <t>16.02.2023թ. Թիվ 19-Ա</t>
  </si>
  <si>
    <t>12.09.2023թ. Թիվ 100-Ա</t>
  </si>
  <si>
    <t>05.06.2022թ. Թիվ 2/փ-268</t>
  </si>
  <si>
    <t>Եկեղեցի</t>
  </si>
  <si>
    <t>Ապարան համայնք գյուղ Եիպատրուշ</t>
  </si>
  <si>
    <t>15.06.2023թ  թիվ 68-Ա</t>
  </si>
  <si>
    <t>05.06.2022թ. Թիվ 2/փ-150</t>
  </si>
  <si>
    <t>իրավաբանական անձ</t>
  </si>
  <si>
    <t>Ապարան համայնք գյուղ Շողակն</t>
  </si>
  <si>
    <t>06.10.2023թ թիվ 116-Ա</t>
  </si>
  <si>
    <t>28.09.2023թ թիվ 2/փ-324</t>
  </si>
  <si>
    <t>Հայաստանի Հանրապետություն</t>
  </si>
  <si>
    <t>Ապարան համայնք գյուղ Եղիպատրուշ</t>
  </si>
  <si>
    <t>Ապարան համայնք</t>
  </si>
  <si>
    <t>24.11.2023թ. Թիվ 148-Ա</t>
  </si>
  <si>
    <t>20.10.2023թ. Թիվ 2/փ-359</t>
  </si>
  <si>
    <t>քաղքացու</t>
  </si>
  <si>
    <t>20.10.2023թ. Թիվ 128-Ա</t>
  </si>
  <si>
    <t>10.10.2023թ. Թիվ 2/փ-340</t>
  </si>
  <si>
    <t>20.10.2023թ. Թիվ 129-Ա</t>
  </si>
  <si>
    <t>10.10.2022թ. Թիվ 2/փ-339</t>
  </si>
  <si>
    <t>20.10.2023թ. Թիվ 130-Ա</t>
  </si>
  <si>
    <t>10.10.2022թ. Թիվ 2/փ-341</t>
  </si>
  <si>
    <t>ԸՆԴԱՄԵՆԸ</t>
  </si>
  <si>
    <t>Ք.Աշտարակ</t>
  </si>
  <si>
    <t>29.01.2013թ Ավագանու նո 9-Ն որոշում</t>
  </si>
  <si>
    <t>14.03.2023թ. 35-Ա</t>
  </si>
  <si>
    <t>04.02.2023թ. 2/փ-30</t>
  </si>
  <si>
    <t>(իրավաբ. կամ  ֆիզիկական անձ)</t>
  </si>
  <si>
    <t>14.04.2023թ. 52-Ա</t>
  </si>
  <si>
    <t>20.03.2023թ 2/փ-62</t>
  </si>
  <si>
    <t>գ.Բազմաղբյուր</t>
  </si>
  <si>
    <t>22.02.2023թ 2/փ-44</t>
  </si>
  <si>
    <t>գ.Կարբի</t>
  </si>
  <si>
    <t>25.07.2023թ. 103-Ա</t>
  </si>
  <si>
    <t>17.07.2023թ.2/փ-204</t>
  </si>
  <si>
    <t>գ.Նոր Երզնկա</t>
  </si>
  <si>
    <t>30.06.2023թ. N58</t>
  </si>
  <si>
    <t>30.06.2023թ. N64</t>
  </si>
  <si>
    <t>17.07.2023թ.2/փ-203</t>
  </si>
  <si>
    <t>11.10.2023թ 142-Ա</t>
  </si>
  <si>
    <t>15.09.2023թ. 2/փ-306</t>
  </si>
  <si>
    <t>գ. Բազմաղբյուր</t>
  </si>
  <si>
    <t>12.09.2023թ. 2/փ-292</t>
  </si>
  <si>
    <t>26.09.2023թ. 2/փ-313</t>
  </si>
  <si>
    <t>15.06.2023թ 87-Ա</t>
  </si>
  <si>
    <t>08.05.2023թ. 2/փ-117</t>
  </si>
  <si>
    <t>12.09.2023թ 126-Ա</t>
  </si>
  <si>
    <t>25.08.2023թ. 2/փ-266</t>
  </si>
  <si>
    <t>Գ. Արուճ</t>
  </si>
  <si>
    <t>31.08.2023թ. 2/փ-273</t>
  </si>
  <si>
    <t>գ.Օշական</t>
  </si>
  <si>
    <t>14.03.2023թ 35-Ա</t>
  </si>
  <si>
    <t>14.02.2023թ. 2/փ-39</t>
  </si>
  <si>
    <t>10.11.2023թ 154-Ա</t>
  </si>
  <si>
    <t>11.10.2023թ. 2/փ-344</t>
  </si>
  <si>
    <t>17.10.2023թ. 2/փ-355</t>
  </si>
  <si>
    <t>26.07.2023թ. 2/փ-216</t>
  </si>
  <si>
    <t>գ. Արագածոտն</t>
  </si>
  <si>
    <t>11.12.2023թ 176-Ա</t>
  </si>
  <si>
    <t>30.11.2023թ. 2/փ-426</t>
  </si>
  <si>
    <t>ՀՀ Արարատի մարզում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01.01.2024թ. դրությամբ</t>
  </si>
  <si>
    <t>Բնակավայրի անվանումը</t>
  </si>
  <si>
    <t>ԱՐՏԱՇԱՏ</t>
  </si>
  <si>
    <t>Արևշատ</t>
  </si>
  <si>
    <t>15.05.2020թ            N 13</t>
  </si>
  <si>
    <t>06.12.2022թ.         N 274-Ն</t>
  </si>
  <si>
    <t>ֆիզիկական անձ</t>
  </si>
  <si>
    <t>Շահումյան</t>
  </si>
  <si>
    <t>15.05.2020թ           N 29</t>
  </si>
  <si>
    <t>12.09.2023թ.          N 158-Ա</t>
  </si>
  <si>
    <t>19.07.2023թ.     2/փ-206</t>
  </si>
  <si>
    <t>Դիմիտրով</t>
  </si>
  <si>
    <t>07.07.2020թ           N 18</t>
  </si>
  <si>
    <t>27.06.2023թ.         N 134-Ա</t>
  </si>
  <si>
    <t>17.05.2023թ.             2/փ-124</t>
  </si>
  <si>
    <t>09.03.2023թ.         N 47-Ա</t>
  </si>
  <si>
    <t>02.02.2023թ.          2/փ-33</t>
  </si>
  <si>
    <t>Կանաչուտ</t>
  </si>
  <si>
    <t>27.05.2020թ            N 17</t>
  </si>
  <si>
    <t>12.09.2023թ.          N 157-Ա</t>
  </si>
  <si>
    <t>31.05.2023թ.      2/փ-145</t>
  </si>
  <si>
    <t xml:space="preserve">արժեքների տարբերություն չկա </t>
  </si>
  <si>
    <t>Այգեզարդ</t>
  </si>
  <si>
    <t>25.05.2020թ           N 21-Ն</t>
  </si>
  <si>
    <t>27.06.2023թ.          N 133-Ա</t>
  </si>
  <si>
    <t>14.06.2023թ.            2/փ-171</t>
  </si>
  <si>
    <t>12.09.2023թ.   N 156-Ա</t>
  </si>
  <si>
    <t>14.08.2023թ.     2/փ-233</t>
  </si>
  <si>
    <t>ք. Արտաշատ</t>
  </si>
  <si>
    <t>20.10.2020թ            N 92-Ա</t>
  </si>
  <si>
    <t>12.09.2023թ.   N 155-Ա</t>
  </si>
  <si>
    <t>15.08.2023թ.      2/փ-249</t>
  </si>
  <si>
    <t>Այգեստան</t>
  </si>
  <si>
    <t>09.04.2021թ            N 18</t>
  </si>
  <si>
    <t>11.10.2023թ.          N 180-Ա</t>
  </si>
  <si>
    <t>08.09.2023թ.     2/փ-291</t>
  </si>
  <si>
    <t>Մխչյան</t>
  </si>
  <si>
    <t>01.03.2021թ            N 11</t>
  </si>
  <si>
    <t>08.11.2023թ.             N 216-Ա</t>
  </si>
  <si>
    <t>20.10.2023թ.     2/փ-361</t>
  </si>
  <si>
    <t>Մրգանուշ</t>
  </si>
  <si>
    <t>ներկայացվել է ավագանու հաստատմանը</t>
  </si>
  <si>
    <t>21.12.2023թ.       2/փ-470</t>
  </si>
  <si>
    <t>ՄԱՍԻՍ</t>
  </si>
  <si>
    <t>Նոր Խարբերդ</t>
  </si>
  <si>
    <t xml:space="preserve">27.05.2021 թ.         N23 </t>
  </si>
  <si>
    <t>75-Ա    13.04.2023թ</t>
  </si>
  <si>
    <t xml:space="preserve">     24.01.2023թ       2/փ-17</t>
  </si>
  <si>
    <t>ք. Մասիս</t>
  </si>
  <si>
    <t>10.06.2021 թ         N60-Ա</t>
  </si>
  <si>
    <t>11.05.2023թ.           N 96-Ա</t>
  </si>
  <si>
    <t>31.03.2023թ.     2/փ-85</t>
  </si>
  <si>
    <t>23.06.2023թ.         N 163-Ա</t>
  </si>
  <si>
    <t>12.04.2023թ.            2/փ-94</t>
  </si>
  <si>
    <t>115-Ա   02.06.2023թ</t>
  </si>
  <si>
    <t>2/փ-116      28.04.2023թ</t>
  </si>
  <si>
    <t>114-Ա    02.06.2023թ</t>
  </si>
  <si>
    <t>2/փ-118      16.05.2023թ</t>
  </si>
  <si>
    <t>162-Ա    23.06.2023թ</t>
  </si>
  <si>
    <t>2/փ-161      14.06.2023թ</t>
  </si>
  <si>
    <t>Նորամարգ</t>
  </si>
  <si>
    <t>25.05.2021 թ         N10-Ն</t>
  </si>
  <si>
    <t>246-Ա   18.10.2023թ</t>
  </si>
  <si>
    <t>2/փ-293    12.09.2023թ</t>
  </si>
  <si>
    <t>Այնթապ</t>
  </si>
  <si>
    <t>18.06.2021 թ         N29</t>
  </si>
  <si>
    <t>18.10.2023թ.          N 247-Ա</t>
  </si>
  <si>
    <t>11.10.2023թ.     2/փ-343</t>
  </si>
  <si>
    <t>Արևաբույր</t>
  </si>
  <si>
    <t>02.06.2021 թ         N16-Ն</t>
  </si>
  <si>
    <t>313-Ա    15.12.2023թ</t>
  </si>
  <si>
    <t>2/փ-402    17.11.2023թ</t>
  </si>
  <si>
    <t>ՎԵԴԻ</t>
  </si>
  <si>
    <t>ք. Վեդի</t>
  </si>
  <si>
    <t>10.07.2020 թ         N40</t>
  </si>
  <si>
    <t>02.05.2023թ.          N 61-Ա</t>
  </si>
  <si>
    <t>31.03.2023թ.     2/փ-89</t>
  </si>
  <si>
    <t>ՈՒրցաձոր</t>
  </si>
  <si>
    <t>25.09.2020թ             N 26</t>
  </si>
  <si>
    <t>չի ներկայացվել ավագանու հաստատմանը</t>
  </si>
  <si>
    <t>23.05.2023թ.    2/փ-133</t>
  </si>
  <si>
    <t>10.23.2023թ.          N 135-Ա</t>
  </si>
  <si>
    <t>31.05.2023թ.    2/փ-146</t>
  </si>
  <si>
    <t>Փոքր Վեդի</t>
  </si>
  <si>
    <t>16.05.2022թ             N 39-Ա</t>
  </si>
  <si>
    <t>10.23.2023թ.          N 136-Ա</t>
  </si>
  <si>
    <t>19.07.2023թ.     2/փ-205</t>
  </si>
  <si>
    <t>Տափերական</t>
  </si>
  <si>
    <t>20.08.2020թ             N 32-Ա</t>
  </si>
  <si>
    <t>22.08.2023թ.     2/փ-257</t>
  </si>
  <si>
    <t>10.07.2020թ         N40</t>
  </si>
  <si>
    <t>ԱՐԱՐԱՏ</t>
  </si>
  <si>
    <t>Երասխ</t>
  </si>
  <si>
    <t xml:space="preserve">21.08.2020թ             N 11   </t>
  </si>
  <si>
    <t>10.05.2023թ.         N 91-Ա</t>
  </si>
  <si>
    <t>12.04.2023թ.     2/փ-102</t>
  </si>
  <si>
    <t>Իրավաբանական անձ</t>
  </si>
  <si>
    <t>Արմաշ</t>
  </si>
  <si>
    <t xml:space="preserve">08.07.2020թ             N 15    </t>
  </si>
  <si>
    <t>24.10.2023թ.          N 172-Ա</t>
  </si>
  <si>
    <t>08.09.2023թ.     2/փ-290</t>
  </si>
  <si>
    <t>Պարույր Սևակ</t>
  </si>
  <si>
    <t xml:space="preserve">21.07.2020թ             N 12   </t>
  </si>
  <si>
    <t>14.11.2023թ.           N 202-Ա</t>
  </si>
  <si>
    <t>09.11.2023թ.      2/փ-391</t>
  </si>
  <si>
    <t>ՀՀ Արմավիրի  մարզում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01.01.2024թ. դրությամբ</t>
  </si>
  <si>
    <t>Հաստատված գլխավոր հատակագիծ                          (նշել որոշման համարը, տարեթիվը եթե ունի, կամ չունի)</t>
  </si>
  <si>
    <t>Մեծամոր /Նալբանդյան/</t>
  </si>
  <si>
    <t>«Արմավիր-2» միկրոռեգիոնալ  փաստաթուղթ</t>
  </si>
  <si>
    <t xml:space="preserve">19.05.2023թ․    N 089-Ա </t>
  </si>
  <si>
    <t>քաղաքացի</t>
  </si>
  <si>
    <t>Բաղրամյան /Լեռնագոգ/</t>
  </si>
  <si>
    <t>«Արմավիր-1» միկրոռեգիոնալ  փաստաթուղթ</t>
  </si>
  <si>
    <t>20/02/ 2023 թ.  N 015-Ա</t>
  </si>
  <si>
    <t xml:space="preserve">իրավաբանական </t>
  </si>
  <si>
    <t>21.04.2023թ.    N 062-Ա</t>
  </si>
  <si>
    <t>Մեծամոր /Զարթոնք/</t>
  </si>
  <si>
    <t>«Արմավիր-5» միկրոռեգիոնալ  փաստաթուղթ</t>
  </si>
  <si>
    <t>21.04.2023թ.    N 061-Ա</t>
  </si>
  <si>
    <t xml:space="preserve">համայնքային </t>
  </si>
  <si>
    <t>Արմավիր /Խանջյան/</t>
  </si>
  <si>
    <t>«Արմավիր-3» միկրոռեգիոնալ  փաստաթուղթ</t>
  </si>
  <si>
    <t>թիվ 026 31.03.2023թ</t>
  </si>
  <si>
    <t xml:space="preserve">համայնքայյին </t>
  </si>
  <si>
    <t>Վաղարշապատ</t>
  </si>
  <si>
    <t>«Արմավիր-8» միկրոռեգիոնալ  փաստաթուղթ</t>
  </si>
  <si>
    <t>28․04․2023թ․  թիվ 38 որոշում</t>
  </si>
  <si>
    <t>Բաղրամյան /Արևադաշտ/</t>
  </si>
  <si>
    <t>14/04/ 2023 թ. N 036-Ա</t>
  </si>
  <si>
    <t>Բաղրամյան  /Լեռնագոգ/</t>
  </si>
  <si>
    <t>14 /04/2023 թ.   N 038-Ա</t>
  </si>
  <si>
    <t>14/04/ 2023 թ. N 039-Ա</t>
  </si>
  <si>
    <t>14/04/2023 թ. N 040-Ա</t>
  </si>
  <si>
    <t>14/04/2023 թ.  N 041-Ա</t>
  </si>
  <si>
    <t>Մեծամոր /Նորապատ/</t>
  </si>
  <si>
    <t>13.06.2023թ. N 107-Ա</t>
  </si>
  <si>
    <t>Մեծամոր /Մրգաշատ/</t>
  </si>
  <si>
    <t>«Արմավիր-4» միկրոռեգիոնալ  փաստաթուղթ</t>
  </si>
  <si>
    <t>21.04.2023թ.     N 075-Ա</t>
  </si>
  <si>
    <t>Փարաքար /Այգեկ/</t>
  </si>
  <si>
    <t>«Արմավիր-7» միկրոռեգիոնալ  փաստաթուղթ</t>
  </si>
  <si>
    <t>06.07.2023թ-ի թիվ 407-Ա</t>
  </si>
  <si>
    <t>14․06․2023թ․  թիվ 56-Լ</t>
  </si>
  <si>
    <t>28․06․2023թ․  թիվ 60-Ա</t>
  </si>
  <si>
    <t>31/07/ 2023 թ. N 096-Ա</t>
  </si>
  <si>
    <t>23,06,2023թ. Թիվ 179</t>
  </si>
  <si>
    <t>Խոյ /Դաշտ/</t>
  </si>
  <si>
    <t>«Արմավիր-9 միկրոռեգիոնալ  փաստաթուղթ</t>
  </si>
  <si>
    <t xml:space="preserve"> 11,10,2023թ. N 113-Ա որոշմամբ</t>
  </si>
  <si>
    <t>17,07,2024թ. Թիվ 198</t>
  </si>
  <si>
    <t>Արաքս /Գայ/</t>
  </si>
  <si>
    <t>13.09.2023թ. N 144-Ա</t>
  </si>
  <si>
    <t>Խոյ /Ամբերդ/</t>
  </si>
  <si>
    <t>«Արմավիր-9» միկրոռեգիոնալ  փաստաթուղթ</t>
  </si>
  <si>
    <t xml:space="preserve"> 12,09,2023թ N 105-Ա որոշմամբ</t>
  </si>
  <si>
    <t>Արմավիր /Մայիսյան/</t>
  </si>
  <si>
    <t>թիվ 089 29.09.2023թ</t>
  </si>
  <si>
    <t>ք. Մեծամոր</t>
  </si>
  <si>
    <t>15.09.2023թ․     N 148-Ա</t>
  </si>
  <si>
    <t>Մեծամոր /Արգավանդ/</t>
  </si>
  <si>
    <t>13.10.2023թ.    N 162-Ա</t>
  </si>
  <si>
    <t>Արմավիր /Մյասնիկյան/</t>
  </si>
  <si>
    <t>թիվ 087 29.09.2023թ</t>
  </si>
  <si>
    <t>03/10/2023 թ․  N 111-Ա</t>
  </si>
  <si>
    <t>Արաք /Մեծամոր/</t>
  </si>
  <si>
    <t>13.11.2023թ. N 171-Ա</t>
  </si>
  <si>
    <t>Մեծամոր /Արևիկ/</t>
  </si>
  <si>
    <t>13.10.2023թ.    N 161-Ա</t>
  </si>
  <si>
    <t>22․11․2023թ․  թիվ 89-Ա որոշում</t>
  </si>
  <si>
    <t>22․11․2023թ․  թիվ 91-Ա</t>
  </si>
  <si>
    <t>22․11․2023թ․  թիվ 90-Ա</t>
  </si>
  <si>
    <t>Խոյ /Գեղակերտ/</t>
  </si>
  <si>
    <t>«Արմավիր-6» միկրոռեգիոնալ  փաստաթուղթ</t>
  </si>
  <si>
    <t xml:space="preserve"> 24,11,2023թ N 142-Ա որոշում</t>
  </si>
  <si>
    <t>15.12.2023թ.    N 208-Ա</t>
  </si>
  <si>
    <t>Արաքս /Ջրառատ/</t>
  </si>
  <si>
    <t>13.12.2023թ. N 208-Ա</t>
  </si>
  <si>
    <t>Բաղրամյան /Դալարիկ/</t>
  </si>
  <si>
    <t>22/12/2023 թ․  N 147-Ա</t>
  </si>
  <si>
    <t>11․12․2023թ․  թիվ 102-Ա</t>
  </si>
  <si>
    <t>27․10․2023թ․  թիվ 114-Ա</t>
  </si>
  <si>
    <t>22/12/2023 թ․ N 148-Ա</t>
  </si>
  <si>
    <t>որոշում չի ընդունվել</t>
  </si>
  <si>
    <t>Խոյ /Շահումյան/</t>
  </si>
  <si>
    <t>Մեծամոր /Ալաշկերտ/</t>
  </si>
  <si>
    <t>Բաղրամյան /Արտամետ/</t>
  </si>
  <si>
    <t>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գումարների համապատասխան համայնքի բյուջեներ մուտքագրման վերաբերյալ                                                                                                                                                             առ 01.01.2024թ. դրությամբ</t>
  </si>
  <si>
    <t>ՀՀ Գեղարքունիքի մարզում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01.01.2024թ. դրությամբ</t>
  </si>
  <si>
    <t>Ճամբարակ    /Կալավան/</t>
  </si>
  <si>
    <t>չունի</t>
  </si>
  <si>
    <t>N29-Ա 22.02.2023</t>
  </si>
  <si>
    <t>N101    12.04.2023</t>
  </si>
  <si>
    <t>Սևան    /Գեղամավան/</t>
  </si>
  <si>
    <t>N51-Ա 26.10.2022</t>
  </si>
  <si>
    <t>N142     20.10.2022</t>
  </si>
  <si>
    <t>ՀՀ Կոտայքի մարզի Արզնի համայնքի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01.01.2024թ. դրությամբ</t>
  </si>
  <si>
    <r>
      <t xml:space="preserve">ըստ սեփականության ձևի </t>
    </r>
    <r>
      <rPr>
        <b/>
        <sz val="12"/>
        <color indexed="8"/>
        <rFont val="GHEA Grapalat"/>
        <family val="3"/>
      </rPr>
      <t>(իրավաբ. կամ  ֆիզիկական անձ)</t>
    </r>
    <r>
      <rPr>
        <sz val="12"/>
        <color indexed="8"/>
        <rFont val="GHEA Grapalat"/>
        <family val="3"/>
      </rPr>
      <t xml:space="preserve">                                                ըստ հողակտորների</t>
    </r>
  </si>
  <si>
    <r>
      <t xml:space="preserve">ընդամենը </t>
    </r>
    <r>
      <rPr>
        <b/>
        <u/>
        <sz val="12"/>
        <color indexed="8"/>
        <rFont val="GHEA Grapalat"/>
        <family val="3"/>
      </rPr>
      <t>հա</t>
    </r>
  </si>
  <si>
    <t>Արզնի</t>
  </si>
  <si>
    <t>ունի</t>
  </si>
  <si>
    <t>Թիվ 10-13․01․2023</t>
  </si>
  <si>
    <t xml:space="preserve">Գոռ Արայի Առուստամյան </t>
  </si>
  <si>
    <t>Թիվ 11-13․01․2023</t>
  </si>
  <si>
    <t xml:space="preserve">Ժորա Լևոին Առաքելյան </t>
  </si>
  <si>
    <t>Թիվ 18-15․01․2023</t>
  </si>
  <si>
    <t xml:space="preserve">Համայնքային սեփականության </t>
  </si>
  <si>
    <t>Թիվ 49-09․06․2023</t>
  </si>
  <si>
    <t>25․05․2023 թիվ 1/փ-136</t>
  </si>
  <si>
    <t>Սիլվա Սարգսի Չովիշյան</t>
  </si>
  <si>
    <t>Թիվ 100-17․11․2023</t>
  </si>
  <si>
    <t>Հայկ Մանվելի Ալեքսանյան</t>
  </si>
  <si>
    <t>Թիվ 122-28․12․2023</t>
  </si>
  <si>
    <t>&lt;&lt; ԳԱԶ ԳՐՈՒՊ &gt;&gt; ՍՊԸ</t>
  </si>
  <si>
    <t>Ջրվեժ համայնք գ.Զովք</t>
  </si>
  <si>
    <t>Ջրվեժ համայնքի ավագանու որոշում N 28 – Ա, 14.03.2023</t>
  </si>
  <si>
    <t>համայնքի ղեկավարի որոշում N 267–Ա, 27.03.2023</t>
  </si>
  <si>
    <t>Թաթուլ Հախվերդյան</t>
  </si>
  <si>
    <t>Ջրվեժ համայնքի ավագանու որոշում N 93 – Ա, 11.07.2023</t>
  </si>
  <si>
    <t>համայնքի ղեկավարի որոշում N 1188–Ա, 30.10.2023</t>
  </si>
  <si>
    <t>Նաիրի Գրիգորյան</t>
  </si>
  <si>
    <t>Ջրվեժ համայնքի ավագանու որոշում N 147 – Ա, 10.11.2023</t>
  </si>
  <si>
    <t>համայնքի ղեկավարի որոշում N 1281–Ա, 23.11.2023</t>
  </si>
  <si>
    <t>Գևորգ Ենգիբարյան</t>
  </si>
  <si>
    <t>Ջրվեժ համայնքի ավագանու որոշում N 146 – Ա, 09.10.2023</t>
  </si>
  <si>
    <t>համայնքի ղեկավարի որոշում N 1282–Ա, 23.11.2023</t>
  </si>
  <si>
    <t>Նիկոլայ Հարությունյան</t>
  </si>
  <si>
    <t>Ջրվեժ համայնք գ.Ջրվեժ</t>
  </si>
  <si>
    <t>Ջրվեժ համայնքի ավագանու 2014 թվականի ապրիլի 11–թիվ 14–Ն որոշում</t>
  </si>
  <si>
    <t>համայնքի ղեկավարի որոշում N 22-Ա, 13.01.2023</t>
  </si>
  <si>
    <t>Ալեքսանդր եսայան</t>
  </si>
  <si>
    <t>համայնքի ղեկավարի որոշում N 46-Ա, 19.01.2023</t>
  </si>
  <si>
    <t>Վիլիամ Շատինյան</t>
  </si>
  <si>
    <t>համայնքի ղեկավարի որոշում N 92-Ա, 31.01.2023</t>
  </si>
  <si>
    <t>Անդրանիկ Ամիրջանյան</t>
  </si>
  <si>
    <t>համայնքի ղեկավարի որոշում N 251-Ա, 22.03.2023</t>
  </si>
  <si>
    <t>Տիգրան Հարությունյան</t>
  </si>
  <si>
    <t>համայնքի ղեկավարի որոշում N 352-Ա, 20.04.2023</t>
  </si>
  <si>
    <t>Վիգեն Ղահրեմանի</t>
  </si>
  <si>
    <t>համայնքի ղեկավարի որոշում N 440-Ա, 16.05.2023</t>
  </si>
  <si>
    <t>Արամ Սմբատյան</t>
  </si>
  <si>
    <t>համայնքի ղեկավարի որոշում N 459-Ա, 17.05.2023</t>
  </si>
  <si>
    <t>Ռոզա Գալստյան</t>
  </si>
  <si>
    <t>համայնքի ղեկավարի որոշում N 486-Ա, 22.05.2023</t>
  </si>
  <si>
    <t>Լուիզա Վարդիկյան</t>
  </si>
  <si>
    <t>համայնքի ղեկավարի որոշում N 553-Ա, 02.06.2023</t>
  </si>
  <si>
    <t>Լենա Ջավադյան</t>
  </si>
  <si>
    <t>համայնքի ղեկավարի որոշում N 726-Ա, 03.07.2023</t>
  </si>
  <si>
    <t>Արմենակ Հողմրցյան</t>
  </si>
  <si>
    <t>համայնքի ղեկավարի որոշում N 750-Ա, 07.07.2023</t>
  </si>
  <si>
    <t>Լիանա Անտոնյան</t>
  </si>
  <si>
    <t>համայնքի ղեկավարի որոշում N 855-Ա, 04.08.2023</t>
  </si>
  <si>
    <t>Գրիգոր Մովսեսյան</t>
  </si>
  <si>
    <t>համայնքի ղեկավարի որոշում N 856-Ա, 04.08.2023</t>
  </si>
  <si>
    <t>Տիգրան Հովհաննիսյան</t>
  </si>
  <si>
    <t>Ջրվեժ համայնքի ավագանու որոշում N 45 – Ա, 14.04.2023</t>
  </si>
  <si>
    <t>համայնքի ղեկավարի որոշում N 865-Ա, 07.08.2023</t>
  </si>
  <si>
    <t>Քնարիկ Ավետիսյան</t>
  </si>
  <si>
    <t>համայնքի ղեկավարի որոշում N 923-Ա, 23.08.2023</t>
  </si>
  <si>
    <t>Վահագն Ծատուրյան</t>
  </si>
  <si>
    <t>համայնքի ղեկավարի որոշում N 925-Ա, 23.08.2023</t>
  </si>
  <si>
    <t>Հայկ Մնացականյան, Հարություն Քալմաջյան</t>
  </si>
  <si>
    <t>համայնքի ղեկավարի որոշում N 984-Ա, 07.09.2023</t>
  </si>
  <si>
    <t>Արման Հովհաննիսյան</t>
  </si>
  <si>
    <t>համայնքի ղեկավարի որոշում N 985-Ա, 07.09.2023</t>
  </si>
  <si>
    <t>համայնքի ղեկավարի որոշում N 1070-Ա, 27.09.2023</t>
  </si>
  <si>
    <t>Արթուր Թամազյան, Ռուֆինա Հովակիմյան</t>
  </si>
  <si>
    <t>համայնքի ղեկավարի որոշում N 1071-Ա, 27.09.2023</t>
  </si>
  <si>
    <t>Արկադի Գևորգյան</t>
  </si>
  <si>
    <t>համայնքի ղեկավարի որոշում N 1193-Ա, 01.11.2023</t>
  </si>
  <si>
    <t>Մարտին Ազիզյան</t>
  </si>
  <si>
    <t>համայնքի ղեկավարի որոշում N 1194-Ա, 01.11.2023</t>
  </si>
  <si>
    <t>Ռուդիկ Սևումյան</t>
  </si>
  <si>
    <t>համայնքի ղեկավարի որոշում N 1283-Ա, 23.11.2023</t>
  </si>
  <si>
    <t>Արթուր Չախոյան</t>
  </si>
  <si>
    <t>համայնքի ղեկավարի որոշում N 1470-Ա, 20.12.2023</t>
  </si>
  <si>
    <t>Հայկ Գրիգորյան</t>
  </si>
  <si>
    <t>համայնքի ղեկավարի որոշում N 1471-Ա, 20.12.2023</t>
  </si>
  <si>
    <t>Պարգև Երեմյան</t>
  </si>
  <si>
    <t>համայնքի ղեկավարի որոշում N 1507-Ա, 25.12.2023</t>
  </si>
  <si>
    <t>Անի Մարության, Սամվել Առուստամյան</t>
  </si>
  <si>
    <t>Ջրվեժ համայնք գ.Ձորաղբյուր</t>
  </si>
  <si>
    <t>Ձորաղբյուր գյուղի  ավագանու 2012 թվականի հուլիսի 2–թիվ 19–Ն որոշում</t>
  </si>
  <si>
    <t>Ջրվեժ համայնքի ավագանու որոշում N 113 – Ա, 14.12.2022</t>
  </si>
  <si>
    <t>համայնքի ղեկավարի որոշում N 01-Ա, 3.01.2023</t>
  </si>
  <si>
    <t>Էլլա Հայրապետյան</t>
  </si>
  <si>
    <t>Ջրվեժ համայնքի ավագանու որոշում N 109 – Ա, 14.12.2022</t>
  </si>
  <si>
    <t>համայնքի ղեկավարի որոշում N 21-Ա, 13.01.2023</t>
  </si>
  <si>
    <t>Դավիթ Կարապետյան</t>
  </si>
  <si>
    <t>Ջրվեժ համայնքի ավագանու որոշում N 108 – Ա, 14.12.2022</t>
  </si>
  <si>
    <t>համայնքի ղեկավարի որոշում N 75-Ա, 27.01.2023</t>
  </si>
  <si>
    <t>Սերժիկ Պետրոսյան</t>
  </si>
  <si>
    <t>Ջրվեժ համայնքի ավագանու որոշում N 107 – Ա, 14.12.2022</t>
  </si>
  <si>
    <t>համայնքի ղեկավարի որոշում N 76-Ա, 27.01.2023</t>
  </si>
  <si>
    <t>Դերենիկ Դումանյան</t>
  </si>
  <si>
    <t>Ջրվեժ համայնքի ավագանու որոշում N 112 – Ա, 14.12.2022</t>
  </si>
  <si>
    <t>համայնքի ղեկավարի որոշում N 77-Ա, 27.01.2023</t>
  </si>
  <si>
    <t>Լաուրա Շահնազարյան</t>
  </si>
  <si>
    <t>Ջրվեժ համայնքի ավագանու որոշում N 111 – Ա, 14.12.2022</t>
  </si>
  <si>
    <t>համայնքի ղեկավարի որոշում N 90-Ա, 30.01.2023</t>
  </si>
  <si>
    <t>Արթուր Օհանյան</t>
  </si>
  <si>
    <t>Ջրվեժ համայնքի ավագանու որոշում N 110 – Ա, 14.12.2022</t>
  </si>
  <si>
    <t>համայնքի ղեկավարի որոշում N 91-Ա, 30.01.2023</t>
  </si>
  <si>
    <t>Իշխան Արզունյան</t>
  </si>
  <si>
    <t>Ջրվեժ համայնքի ավագանու որոշում N 6 – Ա, 16.01.2023</t>
  </si>
  <si>
    <t>համայնքի ղեկավարի որոշում N 98-Ա, 1.02.2023</t>
  </si>
  <si>
    <t>Արա Սահակյան</t>
  </si>
  <si>
    <t>Ջրվեժ համայնքի ավագանու որոշում N 8– Ա, 16.01.2023</t>
  </si>
  <si>
    <t>«ԿՐԵԴՈ ԳՐՈՒՊ»</t>
  </si>
  <si>
    <t>Ջրվեժ համայնքի ավագանու որոշում N 7– Ա, 16.01.2023</t>
  </si>
  <si>
    <t>Արտակ Խաչատրյան, Դավիթ Բարսեղյան</t>
  </si>
  <si>
    <t>Ջրվեժ համայնքի ավագանու որոշում N 20– Ա, 14.02.2023</t>
  </si>
  <si>
    <t>համայնքի ղեկավարի որոշում N 304-Ա, 6.04.2023</t>
  </si>
  <si>
    <t>Նաիրա Սահակյան</t>
  </si>
  <si>
    <t>Ջրվեժ համայնքի ավագանու որոշում N 19– Ա, 14.02.2023</t>
  </si>
  <si>
    <t>համայնքի ղեկավարի որոշում N 305-Ա, 6.04.2025</t>
  </si>
  <si>
    <t>Ջրվեժ համայնքի ավագանու որոշում N 30– Ա, 14.03.2023</t>
  </si>
  <si>
    <t>համայնքի ղեկավարի որոշում N 306-Ա, 6.04.2023</t>
  </si>
  <si>
    <t>Ջրվեժ համայնքի ավագանու որոշում N 29– Ա, 14.03.2023</t>
  </si>
  <si>
    <t>համայնքի ղեկավարի որոշում N 307-Ա, 6.04.2023</t>
  </si>
  <si>
    <t>Արսեն Նագդալյան</t>
  </si>
  <si>
    <t>Ջրվեժ համայնքի ավագանու որոշում N 42– Ա, 14.04.2023</t>
  </si>
  <si>
    <t>համայնքի ղեկավարի որոշում N 358-Ա, 25.04.2023</t>
  </si>
  <si>
    <t>Արևիկ Խաչտրյան</t>
  </si>
  <si>
    <t>Ջրվեժ համայնքի ավագանու որոշում N 44– Ա, 14.04.2023</t>
  </si>
  <si>
    <t>համայնքի ղեկավարի որոշում N 360-Ա, 25.04.2023</t>
  </si>
  <si>
    <t>«ՍԱՆՆԻ ՎԻԼԼԱ»</t>
  </si>
  <si>
    <t>Ջրվեժ համայնքի ավագանու որոշում N 43– Ա, 14.04.2023</t>
  </si>
  <si>
    <t>համայնքի ղեկավարի որոշում N 379-Ա, 28.04.2023</t>
  </si>
  <si>
    <t>Գևորգ Սարգսյան</t>
  </si>
  <si>
    <t>Ջրվեժ համայնքի ավագանու որոշում N 64– Ա, 12.05.2023</t>
  </si>
  <si>
    <t>համայնքի ղեկավարի որոշում N 487-Ա, 22.05.2023</t>
  </si>
  <si>
    <t>Սեդա Նորաշխարհյան</t>
  </si>
  <si>
    <t>համայնքի ղեկավարի որոշում N 613-Ա, 15.06.2023</t>
  </si>
  <si>
    <t>Բեդրոս Էստեփանյան</t>
  </si>
  <si>
    <t>համայնքի ղեկավարի որոշում N 614-Ա, 15.06.2023</t>
  </si>
  <si>
    <t>համայնքի ղեկավարի որոշում N 796-Ա, 21.07.2023</t>
  </si>
  <si>
    <t>Մանուշակ Հովհաննիսյան</t>
  </si>
  <si>
    <t>Ջրվեժ համայնքի ավագանու որոշում N 88–Ա, 11.07.2023</t>
  </si>
  <si>
    <t>համայնքի ղեկավարի որոշում N 913-Ա, 22.08.2023</t>
  </si>
  <si>
    <t>Կարեն Հակոբյան</t>
  </si>
  <si>
    <t>Ջրվեժ համայնքի ավագանու որոշում N 91–Ա, 11.07.2023</t>
  </si>
  <si>
    <t>համայնքի ղեկավարի որոշում N 929-Ա, 24.08.2023</t>
  </si>
  <si>
    <t>Լյուսիկ Գրիգորյան</t>
  </si>
  <si>
    <t>Ջրվեժ համայնքի ավագանու որոշում N 62–Ա, 12.05.2023</t>
  </si>
  <si>
    <t>համայնքի ղեկավարի որոշում N 963-Ա, 30.08.2023</t>
  </si>
  <si>
    <t>Արմեն Մարտիրոսյան</t>
  </si>
  <si>
    <t>Ջրվեժ համայնքի ավագանու որոշում N 115–Ա, 12.09.2023</t>
  </si>
  <si>
    <t>համայնքի ղեկավարի որոշում N 1022-Ա, 18.09.2023</t>
  </si>
  <si>
    <t>Վահագն Պետրոսյան</t>
  </si>
  <si>
    <t>Ջրվեժ համայնքի ավագանու որոշում N 116–Ա, 12.09.2023</t>
  </si>
  <si>
    <t>համայնքի ղեկավարի որոշում N 1023-Ա, 18.09.2023</t>
  </si>
  <si>
    <t>Արտաշ Գաբոյան</t>
  </si>
  <si>
    <t>Ջրվեժ համայնքի ավագանու որոշում N 121–Ա, 12.09.2023</t>
  </si>
  <si>
    <t>համայնքի ղեկավարի որոշում N 1024-Ա, 18.09.2023</t>
  </si>
  <si>
    <t>Արսեն Փահլևանյան</t>
  </si>
  <si>
    <t>Ջրվեժ համայնքի ավագանու որոշում N 118–Ա, 12.09.2023</t>
  </si>
  <si>
    <t>համայնքի ղեկավարի որոշում N 1025-Ա, 18.09.2023</t>
  </si>
  <si>
    <t>Գայանե Չոբանյան</t>
  </si>
  <si>
    <t>Ջրվեժ համայնքի ավագանու որոշում N 122–Ա, 12.09.2023</t>
  </si>
  <si>
    <t>համայնքի ղեկավարի որոշում N 1026-Ա, 18.09.2023</t>
  </si>
  <si>
    <t>Գոհար, Հարություն Գալստյաններ</t>
  </si>
  <si>
    <t>Ջրվեժ համայնքի ավագանու որոշում N 120–Ա, 12.09.2023</t>
  </si>
  <si>
    <t>համայնքի ղեկավարի որոշում N 1027-Ա, 18.09.2023</t>
  </si>
  <si>
    <t>Վահրամ Խաչատրյան</t>
  </si>
  <si>
    <t>Ջրվեժ համայնքի ավագանու որոշում N 117–Ա, 12.09.2023</t>
  </si>
  <si>
    <t>համայնքի ղեկավարի որոշում N 1028-Ա, 18.09.2023</t>
  </si>
  <si>
    <t>Ջրվեժ համայնքի ավագանու որոշում N 119–Ա, 12.09.2023</t>
  </si>
  <si>
    <t>համայնքի ղեկավարի որոշում N 1107-Ա, 12.10.2023</t>
  </si>
  <si>
    <t>Լենա Մանուկյան</t>
  </si>
  <si>
    <t>Ջրվեժ համայնքի ավագանու որոշում N 89–Ա, 11.07.2023</t>
  </si>
  <si>
    <t>համայնքի ղեկավարի որոշում N 1187-Ա, 30.10.2023</t>
  </si>
  <si>
    <t>Էդուարդ Մուշեղյան</t>
  </si>
  <si>
    <t>Ջրվեժ համայնքի ավագանու որոշում N 132–Ա, 12.10.2023</t>
  </si>
  <si>
    <t>համայնքի ղեկավարի որոշում N 1189-Ա, 30.10.2023</t>
  </si>
  <si>
    <t>Գարեգին Ազարյան</t>
  </si>
  <si>
    <t>Ջրվեժ համայնքի ավագանու որոշում N 130–Ա, 12.10.2023</t>
  </si>
  <si>
    <t>համայնքի ղեկավարի որոշում N 1190-Ա, 30.10.2023</t>
  </si>
  <si>
    <t>Արման Մուշեղյան</t>
  </si>
  <si>
    <t>Ջրվեժ համայնքի ավագանու որոշում N 131–Ա, 12.10.2023</t>
  </si>
  <si>
    <t>համայնքի ղեկավարի որոշում N 1192-Ա, 1.11.2023</t>
  </si>
  <si>
    <t>Մնացական Ավետիսյան</t>
  </si>
  <si>
    <t>Ջրվեժ համայնքի ավագանու որոշում N 90–Ա, 11.07.2023</t>
  </si>
  <si>
    <t>համայնքի ղեկավարի որոշում N 1202-Ա, 2.11.2023</t>
  </si>
  <si>
    <t>Արամ Մելիքյան</t>
  </si>
  <si>
    <t>Ջրվեժ համայնքի ավագանու որոշում N 149–Ա, 10.11.2023</t>
  </si>
  <si>
    <t>համայնքի ղեկավարի որոշում N 1280-Ա, 23.11.2023</t>
  </si>
  <si>
    <t>Էդուարդ Թավաքալյան</t>
  </si>
  <si>
    <t>համայնքի ղեկավարի որոշում N 1331-Ա, 04.12.2023</t>
  </si>
  <si>
    <t>Բաբկեն Ղազարյան</t>
  </si>
  <si>
    <t>Ջրվեժ համայնքի ավագանու որոշում N 148–Ա, 10.11.2023</t>
  </si>
  <si>
    <t>համայնքի ղեկավարի որոշում N 1332-Ա, 04.12.2023</t>
  </si>
  <si>
    <t>Ջրվեժ համայնքի ավագանու որոշում N 159–Ա, 08.12.2023</t>
  </si>
  <si>
    <t>համայնքի ղեկավարի որոշում N 1432-Ա, 15.12.2023</t>
  </si>
  <si>
    <t>Անահիտ Շանոյան</t>
  </si>
  <si>
    <t>Նաիրի համայնք, քաղաք Եղվարդ</t>
  </si>
  <si>
    <t>ՀՀ Կառավրության 09․08․2007թ․ N 978-Ն</t>
  </si>
  <si>
    <t xml:space="preserve"> N 164-Ա 08,08,22 թ</t>
  </si>
  <si>
    <t>N 155 22․07․22</t>
  </si>
  <si>
    <t>ֆիզիկական</t>
  </si>
  <si>
    <t>Նաիրի համայնք,գյուղ Քասախ</t>
  </si>
  <si>
    <t>Քասախի ավագանու 15․02․2017թ․ N 9</t>
  </si>
  <si>
    <t>N 14-Ա 18․01.23թ</t>
  </si>
  <si>
    <t>N 296 20․12․22</t>
  </si>
  <si>
    <t>Նաիրի համայնք, գյուղ Պռոշյան</t>
  </si>
  <si>
    <t xml:space="preserve">Պռոշյանի ավագանու 22․11․2016թ․ N 42-Ն </t>
  </si>
  <si>
    <t>N 10-Ա 18․01.23թ</t>
  </si>
  <si>
    <t>N 308, 29.12.22թ</t>
  </si>
  <si>
    <t>N 22-Ա 18.01.23թ</t>
  </si>
  <si>
    <t>N 300, 21.12.22թ</t>
  </si>
  <si>
    <t>N 235-Ա  14,11.22 թ</t>
  </si>
  <si>
    <t>N 227, 13,10,22 թ</t>
  </si>
  <si>
    <t>N 12-Ա 18.01.23թ</t>
  </si>
  <si>
    <t>N 297 20.12.22 թ</t>
  </si>
  <si>
    <t>N 11-Ա 18.01.23 թ</t>
  </si>
  <si>
    <t>N 310 29.12.22թ</t>
  </si>
  <si>
    <t>N 56 18.03.21 թ</t>
  </si>
  <si>
    <t>N 84</t>
  </si>
  <si>
    <t>Պռոշյանի ավագանու 22․11․2016թ․ N 42-Ն</t>
  </si>
  <si>
    <t>N 15-Ա 18.01.23թ</t>
  </si>
  <si>
    <t>N 313 30.12.22թ</t>
  </si>
  <si>
    <t>N 13-Ա 18.01.23թ</t>
  </si>
  <si>
    <t>N 316 30.12.22թ</t>
  </si>
  <si>
    <t>Նաիրի համայնք, գյուղ Զորավան</t>
  </si>
  <si>
    <t>Զորավանի ավագանու 11․11․2014թ․ N 28-Ն</t>
  </si>
  <si>
    <t>N 193-Ա 13.10.22թ</t>
  </si>
  <si>
    <t>N 202 22.09.22թ</t>
  </si>
  <si>
    <t>N 32-Ա 14.02.23թ</t>
  </si>
  <si>
    <t>N 31 02.02.23թ</t>
  </si>
  <si>
    <t>N 36 10.03.22թ</t>
  </si>
  <si>
    <t xml:space="preserve">N 78 </t>
  </si>
  <si>
    <t>N 16-Ա 18.01.23թ</t>
  </si>
  <si>
    <t>N 8 16.01.23թ</t>
  </si>
  <si>
    <t>Նաիրի համայնք, գյուղ Զովունի</t>
  </si>
  <si>
    <t>Զովունու ավագանու 26․10․2016թ․ N 43</t>
  </si>
  <si>
    <t>N 31 26.02.21թ</t>
  </si>
  <si>
    <t xml:space="preserve">N 25 </t>
  </si>
  <si>
    <t>N 32 26.02.21թ</t>
  </si>
  <si>
    <t>N 27</t>
  </si>
  <si>
    <t>N 141-Ա 29.06.22թ</t>
  </si>
  <si>
    <t>N 112 03.06.22թ</t>
  </si>
  <si>
    <t>N 233-Ա 14.11.22թ</t>
  </si>
  <si>
    <t>N 242 21.10.22թ</t>
  </si>
  <si>
    <t>N 70-Ա 14.03.23թ</t>
  </si>
  <si>
    <t>N 48 28.02.23թ</t>
  </si>
  <si>
    <t>N 69-Ա 14.03.23թ</t>
  </si>
  <si>
    <t>N 53 28.02.23թ</t>
  </si>
  <si>
    <t>N 31-Ա 14.02.23թ</t>
  </si>
  <si>
    <t>N 12 23.01.23թ</t>
  </si>
  <si>
    <t>Նաիրի համայնք,գյուղ Զովունի</t>
  </si>
  <si>
    <t>N 38 10.03.22թ</t>
  </si>
  <si>
    <t xml:space="preserve">N 318 </t>
  </si>
  <si>
    <t>N 68-Ա 14.03.23թ</t>
  </si>
  <si>
    <t>N 49 28.02.23թ</t>
  </si>
  <si>
    <t>N 169-Ա 08.08.22թ</t>
  </si>
  <si>
    <t>N 152 22.07.22թ</t>
  </si>
  <si>
    <t xml:space="preserve">N 19 </t>
  </si>
  <si>
    <t>իրավաբանական</t>
  </si>
  <si>
    <t>N 185-Ա 27.09.22թ</t>
  </si>
  <si>
    <t>N 56-Ա 18.03.21թ</t>
  </si>
  <si>
    <t>N 142-Ա 29.06.22թ</t>
  </si>
  <si>
    <t xml:space="preserve">N 181 </t>
  </si>
  <si>
    <t>Նաիրի համայնք,գյուղ Պռոշյան</t>
  </si>
  <si>
    <t>N 224-Ա 14.11.22թ</t>
  </si>
  <si>
    <t>N 218 12.10.22թ</t>
  </si>
  <si>
    <t>Նաիրի համայնք,գյուղ Զորավան</t>
  </si>
  <si>
    <t>N 63 19.04.22թ</t>
  </si>
  <si>
    <t>N 59 22.03.22թ</t>
  </si>
  <si>
    <t>N 65-Ա 14.03.23թ</t>
  </si>
  <si>
    <t>N 45 22.02.23թ</t>
  </si>
  <si>
    <t>N 234-Ա 14.11.22թ</t>
  </si>
  <si>
    <t>N 217 12.10.22թ</t>
  </si>
  <si>
    <t>Նաիրի համայնք,քաղաք Եղվարդ</t>
  </si>
  <si>
    <t>N 164-Ա 08.08.22թ</t>
  </si>
  <si>
    <t>N 155 22.07.22թ</t>
  </si>
  <si>
    <t>N 137-Ա 14.11.22թ</t>
  </si>
  <si>
    <t>N 248 31.10.22թ</t>
  </si>
  <si>
    <t>N 23-Ա 18.01.23թ</t>
  </si>
  <si>
    <t>N 11 16.01.23թ</t>
  </si>
  <si>
    <t>N 11-Ա 18.01.23թ</t>
  </si>
  <si>
    <t>N 83-Ա 14.04.23թ</t>
  </si>
  <si>
    <t>N 69 22.03.23թ</t>
  </si>
  <si>
    <t>N 270-Ա 14.12.22թ</t>
  </si>
  <si>
    <t>N 286 08.12.22թ</t>
  </si>
  <si>
    <t>N 9-Ա 18.01.23թ</t>
  </si>
  <si>
    <t>N 301 20.12.22թ</t>
  </si>
  <si>
    <t>N 143-Ա 29.06.22թ</t>
  </si>
  <si>
    <t>N 121 14.06.22թ</t>
  </si>
  <si>
    <t>N 106-Ա 15.05.23թ</t>
  </si>
  <si>
    <t>N 107 26.04.23թ</t>
  </si>
  <si>
    <t>N 56 18.03.21թ</t>
  </si>
  <si>
    <t>N 132-Ա 15.06.23թ</t>
  </si>
  <si>
    <t>N 125 17.05.23թ</t>
  </si>
  <si>
    <t>N 134-Ա 15.06.23թ</t>
  </si>
  <si>
    <t>N 147 31.05.23թ</t>
  </si>
  <si>
    <t>N 129-Ա 15.06.23թ</t>
  </si>
  <si>
    <t>N 142 30.05.23թ</t>
  </si>
  <si>
    <t>N 43 10.03.22թ</t>
  </si>
  <si>
    <t xml:space="preserve">N 324 </t>
  </si>
  <si>
    <t>N 152-Ա 10.07.23թ</t>
  </si>
  <si>
    <t>N 176 23.06.23թ</t>
  </si>
  <si>
    <t>N 21-Ա 18.01.23թ</t>
  </si>
  <si>
    <t>N 4 11.01.23թ</t>
  </si>
  <si>
    <t>N 150-Ա 10.07.23թ</t>
  </si>
  <si>
    <t>N 184 04.07.23թ</t>
  </si>
  <si>
    <t>N 154-Ա 10.07.23թ</t>
  </si>
  <si>
    <t>N 167 14.06.23թ</t>
  </si>
  <si>
    <t>N 151-Ա 10.07.23թ</t>
  </si>
  <si>
    <t>N 178 23.06.23թ</t>
  </si>
  <si>
    <t>N 156-Ա 10.07.23թ</t>
  </si>
  <si>
    <t>N 175 21.06.23թ</t>
  </si>
  <si>
    <t>N 166-Ա 03.08.23թ</t>
  </si>
  <si>
    <t>N 192 10.07.23թ</t>
  </si>
  <si>
    <t>N 167-Ա 03.08.23թ</t>
  </si>
  <si>
    <t>N 191 10.07.23թ</t>
  </si>
  <si>
    <t>N 172-Ա 03.08.23թ</t>
  </si>
  <si>
    <t>N 210 25.07.23թ</t>
  </si>
  <si>
    <t>N 226-Ա 14.11.22թ</t>
  </si>
  <si>
    <t>N 224 12.10.22թ</t>
  </si>
  <si>
    <t>N 60 03.09.20թ</t>
  </si>
  <si>
    <t>N 64</t>
  </si>
  <si>
    <t>N 19-Ա 18.01.23թ</t>
  </si>
  <si>
    <t>N 6 13.01.23թ</t>
  </si>
  <si>
    <t>N 130-Ա 15.06.23թ</t>
  </si>
  <si>
    <t>N 137 25.05.23թ</t>
  </si>
  <si>
    <t>N 34-Ա 14.02.23թ</t>
  </si>
  <si>
    <t>N 32 02.02.23թ</t>
  </si>
  <si>
    <t>N 30-Ա 14.02.23թ</t>
  </si>
  <si>
    <t>N 14 24․01․23թ</t>
  </si>
  <si>
    <t>N 175-Ա 03.08.23թ</t>
  </si>
  <si>
    <t>N 218 31.07.23թ</t>
  </si>
  <si>
    <t>N 176-Ա 03.08.23թ</t>
  </si>
  <si>
    <t>N 221 26․07․23</t>
  </si>
  <si>
    <t>N 198-Ա 12.09.23թ</t>
  </si>
  <si>
    <t>N 253 22․08․23</t>
  </si>
  <si>
    <t>N 207-Ա 12.09.23թ</t>
  </si>
  <si>
    <t>N 262 31․08․23</t>
  </si>
  <si>
    <t>N 197-Ա 12.09.23թ</t>
  </si>
  <si>
    <t>N 232 14․08․23</t>
  </si>
  <si>
    <t>N 200-Ա 12.09.23թ</t>
  </si>
  <si>
    <t>N 234 14․08․23</t>
  </si>
  <si>
    <t>N 201-Ա 12.09.23թ</t>
  </si>
  <si>
    <t>N 235 14․08․23</t>
  </si>
  <si>
    <t>N 174-Ա 03.08.23թ</t>
  </si>
  <si>
    <t>N 217 31.07.23թ</t>
  </si>
  <si>
    <t>N 197-Ա 13.10.22թ</t>
  </si>
  <si>
    <t>N 188 07․09․22</t>
  </si>
  <si>
    <t>N 209-Ա 12.09.23թ</t>
  </si>
  <si>
    <t>N 289 08․09․23</t>
  </si>
  <si>
    <t>N 242 21․10․22</t>
  </si>
  <si>
    <t>N 195-Ա 12.09.23թ</t>
  </si>
  <si>
    <t>N 238 14․08․23</t>
  </si>
  <si>
    <t>N 135-Ա 15.06.23թ</t>
  </si>
  <si>
    <t>N 160 14․06․23</t>
  </si>
  <si>
    <t>N 170-Ա 03.08.23թ</t>
  </si>
  <si>
    <t>N 199 17․07․23</t>
  </si>
  <si>
    <t>N 228-Ա 12.10.23թ</t>
  </si>
  <si>
    <t>N 302 15․09․23</t>
  </si>
  <si>
    <t>N 204-Ա 12.09.23թ</t>
  </si>
  <si>
    <t>N 278 31․08․23</t>
  </si>
  <si>
    <t>N 169-Ա 03.08.23թ</t>
  </si>
  <si>
    <t>N 200 17․07․23</t>
  </si>
  <si>
    <t>N 205-Ա 12.09.23թ</t>
  </si>
  <si>
    <t>N 271 31․08․23</t>
  </si>
  <si>
    <t>N 230-Ա 12.10.23թ</t>
  </si>
  <si>
    <t>N 304 15․09․23</t>
  </si>
  <si>
    <t>N 210-Ա 12.09.23թ</t>
  </si>
  <si>
    <t>N 288 08․09․23</t>
  </si>
  <si>
    <t>N 229-Ա 12.10.23թ</t>
  </si>
  <si>
    <t>N 327 29․09․23</t>
  </si>
  <si>
    <t>N 259-Ա 13.11.23թ</t>
  </si>
  <si>
    <t>N 387 09․11․23</t>
  </si>
  <si>
    <t>N 254-Ա 13.11.23թ</t>
  </si>
  <si>
    <t>N 349 13․10․23</t>
  </si>
  <si>
    <t>N 184 04․07․23</t>
  </si>
  <si>
    <t>N 255-Ա 13.11.23թ</t>
  </si>
  <si>
    <t>N 338 10․10․23</t>
  </si>
  <si>
    <t>N 256-Ա 13.11.23թ</t>
  </si>
  <si>
    <t>N 356 17․10․23</t>
  </si>
  <si>
    <t>N 208-Ա 12.09.23թ</t>
  </si>
  <si>
    <t>N 237 14․08․23</t>
  </si>
  <si>
    <t>N 14 14․01․23</t>
  </si>
  <si>
    <t>N 155-Ա 10.07.23թ</t>
  </si>
  <si>
    <t>N 174 21․06․23</t>
  </si>
  <si>
    <t>N 226-Ա 12.10.23թ</t>
  </si>
  <si>
    <t>N 311 26․09․23</t>
  </si>
  <si>
    <t>N 288-Ա 19.12.23թ</t>
  </si>
  <si>
    <t>N 436 30․11․23</t>
  </si>
  <si>
    <t>N 289-Ա 19.12.23թ</t>
  </si>
  <si>
    <t>N 421 30․11․23</t>
  </si>
  <si>
    <t>N 287-Ա 19.12.23թ</t>
  </si>
  <si>
    <t>N 443 04․12․23</t>
  </si>
  <si>
    <t>Աբովյան</t>
  </si>
  <si>
    <t>18.01.2018թ. N 8-Ա,  13.01.2017թ. N 4-Ա, 14.10.2016թ. N 31-Ա, 16.05.2012թ. N 20, 16.11.2017թ. N 59, 13.02.2012թ. N 5 և ՀՀ Կառ. 09.08.2007թ. N 1036-Ն</t>
  </si>
  <si>
    <t>22.12.2023թ. N 210-Ա, 22.12.2023թ. N 209-Ա, 16.11.2023թ. N 178-Ա, 16.11.2023թ. N 177-Ա, 15.09.2023թ. N 146-Ա, 11.07.2023թ. N 115-Ա, 30.06.2023թ. N 111-Ա, 18.05.2023թ. N 73-Ա, 13.04.2023թ. N 60-Ա, 13.04.2023թ. N 58-Ա, 17.03.2023թ. N 38-Ա, 17.03.2023թ. N 37-Ա, 19.01.2023թ. N 05-Ա, 13.01.2017թ. N 4-Ա, 16.11.2017թ. N 59, 13.02.2012թ. N 5</t>
  </si>
  <si>
    <t>22.11.2023թ. N 112, 22.12.2023թ. N 1/փ-435, 09.10.2023թ. N 87, 09.10.2023թ. N 88, 18.07.2023թ. N 67, 15.06.2023թ. N 51, 25.05.2023թ. N 47, 05.04.2023թ. N 33, 22.03.2023թ. N 1/փ-71, 14.03.2023թ. N 25, 01.02.2023թ. N 2, 01.02.2023թ. N 9, 12.12.2022թ. N 152</t>
  </si>
  <si>
    <t>Ծաղկաձոր, ք․ Ծաղկաձոր</t>
  </si>
  <si>
    <t>20․07․2006թ N 927-Ն</t>
  </si>
  <si>
    <t>20․09․2023թ N88</t>
  </si>
  <si>
    <t>14․08․2023թ N 1/փ-240</t>
  </si>
  <si>
    <t>&lt;&lt;ՍԱՏՈՒՐՆԱՎԱՆ&gt;&gt; ՍՊԸ</t>
  </si>
  <si>
    <t>21․12․2023թ N150</t>
  </si>
  <si>
    <t>11․12․2023թ․ N 1/փ-451</t>
  </si>
  <si>
    <t>Ռամելա Հակոբյան</t>
  </si>
  <si>
    <t>21․12․2023թ N151</t>
  </si>
  <si>
    <t>30․11․2023թ․ N 1/փ-419</t>
  </si>
  <si>
    <t>&lt;&lt;Ալվինա հյուրանոցային համալիր&gt;&gt; ՓԲԸ</t>
  </si>
  <si>
    <t>27․12․2023թ N160</t>
  </si>
  <si>
    <t>26․12․2023թ N 1/փ-483</t>
  </si>
  <si>
    <t>07․02․2023թ N16</t>
  </si>
  <si>
    <t>ՀՀ Կառավարության 30․11․2006թ․ թիվ  1918-Նորոշմամբ</t>
  </si>
  <si>
    <t>Էրիկ Խաչատրյան</t>
  </si>
  <si>
    <t>Ծաղկաձոր, գ․ Արտավազ</t>
  </si>
  <si>
    <t>19․01․2006թ N 29-Ն</t>
  </si>
  <si>
    <t>05․06․2023թ N 63</t>
  </si>
  <si>
    <t>ՀՀ Կառավարության 29․12․2011թ․ թիվ  1920-Նորոշմամբ</t>
  </si>
  <si>
    <t>Հայկ Սողոմոնյան</t>
  </si>
  <si>
    <t>28․06․2023թ  N 73</t>
  </si>
  <si>
    <t>Դանիել Ջհանգիրյան</t>
  </si>
  <si>
    <t>Գառնի</t>
  </si>
  <si>
    <t>27.12.2007թ                 թիվ 1596-Ն</t>
  </si>
  <si>
    <t>22.11.2022թ               թիվ 154-Ա</t>
  </si>
  <si>
    <t>թիվ 267</t>
  </si>
  <si>
    <t>Աշոտ Գրիգորյան</t>
  </si>
  <si>
    <t>26.10.2023թ                 թիվ 115-Ա</t>
  </si>
  <si>
    <t>թիվ 284</t>
  </si>
  <si>
    <t>Ռիտա Ստեփանյան</t>
  </si>
  <si>
    <t>07.03.2023թ                    թիվ 22-Ա</t>
  </si>
  <si>
    <t>թիվ 38</t>
  </si>
  <si>
    <t>Մերի Համբարձումյան</t>
  </si>
  <si>
    <t>18.08.2023թ                թիվ 93-Ա</t>
  </si>
  <si>
    <t>թիվ 77</t>
  </si>
  <si>
    <t>Արմեն  Հովհաննիսյան</t>
  </si>
  <si>
    <t xml:space="preserve"> 27,04,2020թ                  թիվ 15-Ն</t>
  </si>
  <si>
    <t>թիվ 98</t>
  </si>
  <si>
    <t>&lt;&lt;Գրին Լենդ Ինվեստմենթ&gt;&gt; ՓԲԸ</t>
  </si>
  <si>
    <t>Հրազդան</t>
  </si>
  <si>
    <t>N 1597-Ն  27․12․2007թ․</t>
  </si>
  <si>
    <t>N 76       13.04.2023թ.</t>
  </si>
  <si>
    <t>N 1/փ-84   31․03․2023թ․</t>
  </si>
  <si>
    <t>N 138       09.08.2023թ.</t>
  </si>
  <si>
    <t>N 1/փ-190 10.07.2023թ․</t>
  </si>
  <si>
    <t>ՀՀ Լոռու մարզում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01.01.2024թ. դրությամբ</t>
  </si>
  <si>
    <t>Ստեփանավան</t>
  </si>
  <si>
    <t>08.12.2023թ.</t>
  </si>
  <si>
    <t>14.06.2023թ.        N 1/փ 158</t>
  </si>
  <si>
    <t>14.06.2023թ.        N 1/փ 159</t>
  </si>
  <si>
    <t>14.06.2023թ.        N 1/փ 160</t>
  </si>
  <si>
    <t>համայնք</t>
  </si>
  <si>
    <t>14.06.2023թ.        N 1/փ 161</t>
  </si>
  <si>
    <t>14.06.2023թ.        N 1/փ 162</t>
  </si>
  <si>
    <t>14.06.2023թ.        N 1/փ 163</t>
  </si>
  <si>
    <t>Գյուլագարակ</t>
  </si>
  <si>
    <t>12.09.2023թ.        96-Ա</t>
  </si>
  <si>
    <t>02.08.2023թ.        N 76</t>
  </si>
  <si>
    <t>Փամբակ</t>
  </si>
  <si>
    <t>12.06. 2023թ.        N 72-Ա</t>
  </si>
  <si>
    <t>25.05.2023թ.         N 46</t>
  </si>
  <si>
    <t>0.36447</t>
  </si>
  <si>
    <t>13.07.2023թ.         N 78-Ա</t>
  </si>
  <si>
    <t>15.06.2023թ.        N 53</t>
  </si>
  <si>
    <t>0.258996</t>
  </si>
  <si>
    <t>Թումանյան</t>
  </si>
  <si>
    <t>26․01․2023թ․         4-Ա</t>
  </si>
  <si>
    <t xml:space="preserve">07․09․2022թ․        N 120 </t>
  </si>
  <si>
    <t>26․01․2023թ․         5-Ա</t>
  </si>
  <si>
    <t>07․11․2022թ․         N 145</t>
  </si>
  <si>
    <t>27․02․2023թ․      10-Ա</t>
  </si>
  <si>
    <t xml:space="preserve">22․08․2022թ․        N 119 </t>
  </si>
  <si>
    <t>27․02․2023թ․       11-Ա</t>
  </si>
  <si>
    <t xml:space="preserve">04․07․2022թ․         N 95 </t>
  </si>
  <si>
    <t>07․04․2023թ․       24-Ա</t>
  </si>
  <si>
    <t xml:space="preserve">14․03․2023թ․        N 27 </t>
  </si>
  <si>
    <t>14․09․2023թ․        47-Ա</t>
  </si>
  <si>
    <t xml:space="preserve">25․05․2023թ․        N 42 </t>
  </si>
  <si>
    <t>24․10․2023թ․       68-Ա</t>
  </si>
  <si>
    <t>09․10․2023թ․        N 85</t>
  </si>
  <si>
    <t>Ալավերդի համայնք /գյուղ Հաղպատ/</t>
  </si>
  <si>
    <t>17.03.2023թ.         N 26-Ա</t>
  </si>
  <si>
    <t>14.03.2023թ.        N 24</t>
  </si>
  <si>
    <t>իրավաբանական անձ/«ԲԷՑ» ՓԲԸ</t>
  </si>
  <si>
    <t>Ալավերդի համայնք /գյուղ Նեղոց/</t>
  </si>
  <si>
    <t>Ալավերդի համայնք /գյուղ Ճոճկան/</t>
  </si>
  <si>
    <t>17.03.2023թ.     N26-Ա</t>
  </si>
  <si>
    <t>14.03.2023թ. N 24</t>
  </si>
  <si>
    <t>Ալավերդի համայնք /գյուղ Կաճաճկուտ/</t>
  </si>
  <si>
    <t>17.03.2023թ.        N 23-Ա</t>
  </si>
  <si>
    <t>22.06.2023թ. N 86</t>
  </si>
  <si>
    <t>18.12.2023թ.      N 102-Ա.</t>
  </si>
  <si>
    <t>18.07.2023թ. N 66</t>
  </si>
  <si>
    <t>Ալավերդի, Սանահին թաղամաս</t>
  </si>
  <si>
    <t>ունի              /09.08.2007թ.     1032-Ն/</t>
  </si>
  <si>
    <t>18.12.2023թ.     N 105-Ա</t>
  </si>
  <si>
    <t>14.08.2023թ. 1/փ 246023թ. N 1/փ 163</t>
  </si>
  <si>
    <t>18.12.2023թ.     N 122-Ա</t>
  </si>
  <si>
    <t>13.10.2023թ. N 96</t>
  </si>
  <si>
    <t>ունի           /09.08.2007թ.     1032-Ն/</t>
  </si>
  <si>
    <t>18.12.2023թ.     N 106-Ա</t>
  </si>
  <si>
    <t>14.08.2023թ. 1/փ 236</t>
  </si>
  <si>
    <t>Ալավերդի /գյուղ Մղարթ/</t>
  </si>
  <si>
    <t>18.12.2023թ.     N 121-Ա</t>
  </si>
  <si>
    <t>16.10.2023թ. N 102</t>
  </si>
  <si>
    <t>Ալավերդի /գյուղ Արդվի/</t>
  </si>
  <si>
    <t>22.06.2023թ.     N 67-Ա</t>
  </si>
  <si>
    <t>Հայաստանի Հանրապետության հողային օրենսգրքի 7-րդ հոդվածի 15-րդ կետով՝ պարզեցված կարգով</t>
  </si>
  <si>
    <t>պետական</t>
  </si>
  <si>
    <t>ՀՀ Սյունիքի մարզում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01.01.2024թ. դրությամբ</t>
  </si>
  <si>
    <t>Համայնքի  անվանումը</t>
  </si>
  <si>
    <t>Համայնքի ավագանու     որոշման համարը, տարեթիվը</t>
  </si>
  <si>
    <t xml:space="preserve">Բյուջե կատարած մուտքագրումներ  /կադաստրային արժեքների տարբերություն/   </t>
  </si>
  <si>
    <t>ըստ սեփականության ձևի</t>
  </si>
  <si>
    <t>ընդամ. հա</t>
  </si>
  <si>
    <t>Հողերի կատեգորիաների փոխման պահի դրությամբ կադաստրային արժեքների տարբերություն                                                                    (հազ, դրամ)</t>
  </si>
  <si>
    <t>Փաստացի                     բյուջե կատարած մուտքագրումներ`/կադաստրային արժեքների տարբերություն/                            (հազ, դրամ)</t>
  </si>
  <si>
    <t>Գորիս  (Գորիս)</t>
  </si>
  <si>
    <t>25.03.2021թ.                N27-Ա  (միկրոռեգիոնալ)</t>
  </si>
  <si>
    <t>N156-Ա     28.11.2022թ.</t>
  </si>
  <si>
    <t>N2/փ-269     22.11.2022թ.</t>
  </si>
  <si>
    <t>0.0925</t>
  </si>
  <si>
    <t>25.03.2021թ.                N27-Ա   (միկրոռեգիոնալ)</t>
  </si>
  <si>
    <t>N104-Ա     24.10.2023թ.</t>
  </si>
  <si>
    <t>N2/փ-310    26.09.2023թ.</t>
  </si>
  <si>
    <t>Սիսիան (Սիսիան)</t>
  </si>
  <si>
    <t>09.08.2007թ.     N980-Ա            (Կառավ. որոշում)</t>
  </si>
  <si>
    <t xml:space="preserve">N71-Ա        03.11.2023թ.     </t>
  </si>
  <si>
    <t xml:space="preserve">N2/փ-358 17.10.2023թ.     </t>
  </si>
  <si>
    <t>ՀՀ Սյունիքի մարզպետի աշխատակազմի քաղաքաշինության, հողաշինության և ենթակառուցվածքների կառավարման վարչություն</t>
  </si>
  <si>
    <t>ՀՀ Տավուշի մարզում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01.01.2024թ. դրությամբ</t>
  </si>
  <si>
    <t>Դիլիջան</t>
  </si>
  <si>
    <t>Դիլիջան համայնքի ավագանու 03.10.2022թ. թիվ 198-Ա և ՀՀ Տավուշի մարզպետի 26.10.2022թ․ թիվ 299-Ա</t>
  </si>
  <si>
    <t>02 նոյեմբերի 2023 թվականի N 488-Ա</t>
  </si>
  <si>
    <t>03 հոկեմբերի 2023 թվականի 2փ-330</t>
  </si>
  <si>
    <t>Բերդ</t>
  </si>
  <si>
    <t>05.06.2023թ. N2/փ-151</t>
  </si>
  <si>
    <t xml:space="preserve">0.46 </t>
  </si>
  <si>
    <t>Իջևան</t>
  </si>
  <si>
    <t>թիվ2/փ-416 30.11.2023թ.</t>
  </si>
  <si>
    <t>թիվ2/փ-207 25.07.2023թ.</t>
  </si>
  <si>
    <t>թիվ2/փ-139 29.05.2023թ.</t>
  </si>
  <si>
    <t>ՀՀ  Վայոց ձորի  մարզում քաղաքացիների և իրավաբանական անձանց նախաձեռնությամբ իրենց սեփականությունը հանդիսացող հողամասերի նպատակային նշանակության փոփոխման պահին կադաստրային արժեքների առկա տարբերությունների համապատասխան համայնքների բյուջեներ մուտքագրված գումարների վերաբերյալ առ 01.01.2024թ. դրությամբ</t>
  </si>
  <si>
    <t>Վայք  /Փոռ /</t>
  </si>
  <si>
    <t>N 166-Ա  12,09,2023թ,</t>
  </si>
  <si>
    <t>N  2/փ-239  14,08,2023թ,</t>
  </si>
  <si>
    <t>Վայք  /Զառիթափ /</t>
  </si>
  <si>
    <t>N 141-Ա  10,08,2023թ․</t>
  </si>
  <si>
    <t>N  2/փ-103     17․04․2023թ․</t>
  </si>
  <si>
    <t>Արենի</t>
  </si>
  <si>
    <t>N 1595-Ն 27․12․2007թ․</t>
  </si>
  <si>
    <t>N 93-Ա   08,08,2023թ․</t>
  </si>
  <si>
    <t>N 2/փ-195 17,07,2023թ․</t>
  </si>
  <si>
    <t>N 120-Ա  18․09․2023թ․</t>
  </si>
  <si>
    <t>N 2/փ-295 18,09,2023թ․</t>
  </si>
  <si>
    <t>Եղեգնաձոր</t>
  </si>
  <si>
    <t>N 1730-Ն 30․11․2006թ․</t>
  </si>
  <si>
    <t>N 72-Ա  23․06․2023թ․</t>
  </si>
  <si>
    <t xml:space="preserve">N  2/փ-166   14․06․2023թ․  </t>
  </si>
  <si>
    <t>0․8371</t>
  </si>
  <si>
    <t>9942.7</t>
  </si>
  <si>
    <t>Եղեգիս              / Սալլի/</t>
  </si>
  <si>
    <t xml:space="preserve">N 123-Ա  20․09․2023թ․   </t>
  </si>
  <si>
    <t>N 2/փ-197  17․07․2023թ․</t>
  </si>
  <si>
    <t>0․3</t>
  </si>
  <si>
    <t>473.7</t>
  </si>
  <si>
    <t>Եղեգիս   /Շատին/</t>
  </si>
  <si>
    <t>N 171-Ա  20․12․2023թ․</t>
  </si>
  <si>
    <t>N 2/փ-449  6․12․2023թ․</t>
  </si>
  <si>
    <t>0․28298</t>
  </si>
  <si>
    <t>1․73535</t>
  </si>
  <si>
    <t>17,04,2023                թիվ 34/տարածքային/</t>
  </si>
  <si>
    <t>07,02,2023թ. թիվ 35/քաղշին/</t>
  </si>
  <si>
    <t>07,02,2023թ. թիվ 36 /քաղշին/</t>
  </si>
  <si>
    <t>25,12,2023թ. թիվ 473</t>
  </si>
  <si>
    <t>18,12,2023թ. թիվ 463</t>
  </si>
  <si>
    <t>18,12,2024թ. թիվ 460</t>
  </si>
  <si>
    <t>04,12,2024թ. թիվ 447</t>
  </si>
  <si>
    <t>30,11,2024թ. թիվ 437</t>
  </si>
  <si>
    <t>30,11,2023թ. թիվ 420</t>
  </si>
  <si>
    <t>30,11,2024թ. թիվ 427</t>
  </si>
  <si>
    <t>30,11,2024թ. թիվ 417</t>
  </si>
  <si>
    <t>17,11,2023թ. թիվ 401</t>
  </si>
  <si>
    <t>17,11,2023թ. թիվ 400</t>
  </si>
  <si>
    <t>09,11,2024թ. թիվ 390</t>
  </si>
  <si>
    <t>09,11,2024թ. թիվ 383</t>
  </si>
  <si>
    <t>20,10,2024թ. թիվ 362</t>
  </si>
  <si>
    <t>13,10,2024թ. թիվ 351</t>
  </si>
  <si>
    <t>11,10,2024թ. թիվ 345</t>
  </si>
  <si>
    <t>02,10,2024թ. թիվ 328</t>
  </si>
  <si>
    <t>15,09,2023թ. թիվ 307</t>
  </si>
  <si>
    <t>15,09,2023թ. թիվ 298</t>
  </si>
  <si>
    <t>15,09,2024թ. թիվ 296</t>
  </si>
  <si>
    <t>12,09,2024թ. թիվ 294</t>
  </si>
  <si>
    <t>25,08,2024թ. թիվ 264</t>
  </si>
  <si>
    <t>22,08,2024թ. թիվ 260</t>
  </si>
  <si>
    <t>14,08,2024թ. թիվ 245</t>
  </si>
  <si>
    <t>14,08,2023թ. թիվ 244</t>
  </si>
  <si>
    <t>14,06,2024թ. թիվ 159</t>
  </si>
  <si>
    <t>31,05,2024թ. թիվ 149</t>
  </si>
  <si>
    <t>29,05,2024թ. թիվ 138</t>
  </si>
  <si>
    <t>12,04,2024թ. թիվ 97</t>
  </si>
  <si>
    <t>31,03,2023թ. թիվ 86 /քաղշին/</t>
  </si>
  <si>
    <t>31,03,2023թ. թիվ 81 /քաղշին/</t>
  </si>
  <si>
    <t>29,03,2023թ. թիվ 80 /քաղշին/</t>
  </si>
  <si>
    <t>24,03,2023թ. թիվ 77 /քաղշին/</t>
  </si>
  <si>
    <t>23,03,2023թ. թիվ 72 /քաղշին/</t>
  </si>
  <si>
    <t>22,03,2023թ. թիվ 67 /քաղշին/</t>
  </si>
  <si>
    <t>ունի, 2018 թվական</t>
  </si>
  <si>
    <t>թիվ 155 19.12.2023թ.</t>
  </si>
  <si>
    <t>թիվ 112 22.09.2023թ.</t>
  </si>
  <si>
    <t>թիվ 106 26.06.2023թ.</t>
  </si>
  <si>
    <t>30.06.2023 թ.                130-Ա որոշում</t>
  </si>
  <si>
    <t>26․12․2022                    թիվ 1/փ-303</t>
  </si>
  <si>
    <t>28․12․2022                    թիվ 1/փ-305</t>
  </si>
  <si>
    <t>03․03․2023                  թիվ 1/փ-50</t>
  </si>
  <si>
    <t>30․11․2023                    թիվ 1/փ-424</t>
  </si>
  <si>
    <t>03․10․2023                     թիվ 1/փ-331</t>
  </si>
  <si>
    <t>քաղաքացու</t>
  </si>
  <si>
    <t>համայնքի ղեկավարի որոշում N 99-Ա, 01.02.2023</t>
  </si>
  <si>
    <t>համայնքի ղեկավարի որոշում N 126-Ա, 09.02.2023</t>
  </si>
  <si>
    <t>N 33               10.03.22թ</t>
  </si>
  <si>
    <t>N 176                           19.08.22թ</t>
  </si>
  <si>
    <t>N 168-Ա 03.08.32թ</t>
  </si>
  <si>
    <t>N 209.25.07.23թ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</si>
</sst>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0.00000"/>
    <numFmt numFmtId="168" formatCode="0.000000"/>
    <numFmt numFmtId="169" formatCode="#,##0.0000"/>
    <numFmt numFmtId="170" formatCode="#,##0.00000"/>
    <numFmt numFmtId="171" formatCode="#,##0.000000"/>
    <numFmt numFmtId="172" formatCode="#,##0.0"/>
  </numFmts>
  <fonts count="42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5"/>
      <name val="GHEA Grapalat"/>
      <family val="3"/>
    </font>
    <font>
      <sz val="10"/>
      <name val="GHEA Grapalat"/>
      <family val="3"/>
    </font>
    <font>
      <b/>
      <sz val="14"/>
      <name val="GHEA Grapalat"/>
      <family val="3"/>
    </font>
    <font>
      <sz val="12"/>
      <name val="GHEA Grapalat"/>
      <family val="3"/>
    </font>
    <font>
      <sz val="12"/>
      <name val="Times Armenian"/>
      <family val="1"/>
    </font>
    <font>
      <b/>
      <sz val="14"/>
      <color indexed="8"/>
      <name val="GHEA Grapalat"/>
      <family val="3"/>
    </font>
    <font>
      <b/>
      <i/>
      <sz val="11"/>
      <name val="GHEA Grapalat"/>
      <family val="3"/>
    </font>
    <font>
      <b/>
      <sz val="11"/>
      <name val="GHEA Grapalat"/>
      <family val="3"/>
    </font>
    <font>
      <b/>
      <sz val="10"/>
      <name val="GHEA Grapalat"/>
      <family val="3"/>
    </font>
    <font>
      <b/>
      <sz val="12"/>
      <name val="GHEA Grapalat"/>
      <family val="3"/>
    </font>
    <font>
      <sz val="9"/>
      <name val="GHEA Grapalat"/>
      <family val="3"/>
    </font>
    <font>
      <b/>
      <sz val="12"/>
      <color indexed="8"/>
      <name val="GHEA Grapalat"/>
      <family val="3"/>
    </font>
    <font>
      <sz val="11"/>
      <name val="GHEA Grapalat"/>
      <family val="3"/>
    </font>
    <font>
      <sz val="11"/>
      <color theme="1"/>
      <name val="GHEA Grapalat"/>
      <family val="3"/>
    </font>
    <font>
      <b/>
      <i/>
      <sz val="14"/>
      <name val="GHEA Grapalat"/>
      <family val="3"/>
    </font>
    <font>
      <sz val="12"/>
      <color indexed="10"/>
      <name val="GHEA Grapalat"/>
      <family val="3"/>
    </font>
    <font>
      <sz val="12"/>
      <color indexed="8"/>
      <name val="GHEA Grapalat"/>
      <family val="3"/>
    </font>
    <font>
      <sz val="11"/>
      <color rgb="FF9C6500"/>
      <name val="Arial Armenian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</font>
    <font>
      <b/>
      <sz val="15"/>
      <color indexed="8"/>
      <name val="GHEA Grapalat"/>
      <family val="3"/>
    </font>
    <font>
      <sz val="10"/>
      <color indexed="8"/>
      <name val="GHEA Grapalat"/>
      <family val="3"/>
    </font>
    <font>
      <sz val="11"/>
      <color indexed="8"/>
      <name val="GHEA Grapalat"/>
      <family val="3"/>
    </font>
    <font>
      <b/>
      <sz val="11"/>
      <color indexed="8"/>
      <name val="GHEA Grapalat"/>
      <family val="3"/>
    </font>
    <font>
      <b/>
      <sz val="10"/>
      <color indexed="8"/>
      <name val="GHEA Grapalat"/>
      <family val="3"/>
    </font>
    <font>
      <b/>
      <i/>
      <sz val="11"/>
      <color indexed="8"/>
      <name val="GHEA Grapalat"/>
      <family val="3"/>
    </font>
    <font>
      <b/>
      <u/>
      <sz val="11"/>
      <color indexed="8"/>
      <name val="GHEA Grapalat"/>
      <family val="3"/>
    </font>
    <font>
      <b/>
      <i/>
      <sz val="10"/>
      <color indexed="8"/>
      <name val="GHEA Grapalat"/>
      <family val="3"/>
    </font>
    <font>
      <sz val="10"/>
      <color rgb="FFFF0000"/>
      <name val="GHEA Grapalat"/>
      <family val="3"/>
    </font>
    <font>
      <sz val="11"/>
      <color rgb="FF000000"/>
      <name val="GHEA Grapalat"/>
      <family val="3"/>
    </font>
    <font>
      <sz val="11"/>
      <color rgb="FF333333"/>
      <name val="GHEA Grapalat"/>
      <family val="3"/>
    </font>
    <font>
      <sz val="10"/>
      <color indexed="10"/>
      <name val="GHEA Grapalat"/>
      <family val="3"/>
    </font>
    <font>
      <b/>
      <i/>
      <sz val="12"/>
      <color indexed="8"/>
      <name val="GHEA Grapalat"/>
      <family val="3"/>
    </font>
    <font>
      <b/>
      <u/>
      <sz val="12"/>
      <color indexed="8"/>
      <name val="GHEA Grapalat"/>
      <family val="3"/>
    </font>
    <font>
      <i/>
      <sz val="10"/>
      <color indexed="8"/>
      <name val="GHEA Grapalat"/>
      <family val="3"/>
    </font>
    <font>
      <b/>
      <i/>
      <sz val="12"/>
      <name val="GHEA Grapalat"/>
      <family val="3"/>
    </font>
    <font>
      <sz val="11"/>
      <color theme="1"/>
      <name val="Calibri"/>
      <family val="2"/>
      <charset val="204"/>
      <scheme val="minor"/>
    </font>
    <font>
      <b/>
      <sz val="12"/>
      <color rgb="FF333333"/>
      <name val="GHEA Grapalat"/>
      <family val="3"/>
    </font>
    <font>
      <i/>
      <sz val="11"/>
      <name val="GHEA Grapalat"/>
      <family val="3"/>
    </font>
  </fonts>
  <fills count="14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6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5">
    <xf numFmtId="0" fontId="0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9" fillId="2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20" fillId="0" borderId="0"/>
    <xf numFmtId="0" fontId="21" fillId="0" borderId="0"/>
    <xf numFmtId="0" fontId="22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39" fillId="0" borderId="0"/>
  </cellStyleXfs>
  <cellXfs count="568">
    <xf numFmtId="0" fontId="0" fillId="0" borderId="0" xfId="0"/>
    <xf numFmtId="0" fontId="3" fillId="0" borderId="0" xfId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0" fillId="0" borderId="2" xfId="1" applyFont="1" applyBorder="1" applyAlignment="1">
      <alignment horizontal="center" vertical="center" wrapText="1"/>
    </xf>
    <xf numFmtId="0" fontId="10" fillId="0" borderId="8" xfId="1" applyFont="1" applyBorder="1" applyAlignment="1">
      <alignment horizontal="center" vertical="center" wrapText="1"/>
    </xf>
    <xf numFmtId="0" fontId="8" fillId="0" borderId="8" xfId="1" applyFont="1" applyBorder="1" applyAlignment="1">
      <alignment horizontal="center" vertical="center" wrapText="1"/>
    </xf>
    <xf numFmtId="0" fontId="10" fillId="0" borderId="9" xfId="1" applyFont="1" applyBorder="1" applyAlignment="1">
      <alignment horizontal="center" vertical="center" wrapText="1"/>
    </xf>
    <xf numFmtId="0" fontId="10" fillId="0" borderId="10" xfId="1" applyFont="1" applyBorder="1" applyAlignment="1">
      <alignment horizontal="center" vertical="center" wrapText="1"/>
    </xf>
    <xf numFmtId="0" fontId="11" fillId="3" borderId="2" xfId="3" applyFont="1" applyFill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 wrapText="1"/>
    </xf>
    <xf numFmtId="0" fontId="12" fillId="0" borderId="0" xfId="1" applyFont="1" applyAlignment="1">
      <alignment vertical="center" wrapText="1"/>
    </xf>
    <xf numFmtId="0" fontId="11" fillId="0" borderId="12" xfId="1" applyFont="1" applyBorder="1" applyAlignment="1">
      <alignment horizontal="center" vertical="center" wrapText="1"/>
    </xf>
    <xf numFmtId="0" fontId="11" fillId="0" borderId="13" xfId="1" applyFont="1" applyBorder="1" applyAlignment="1">
      <alignment horizontal="left" vertical="center" wrapText="1"/>
    </xf>
    <xf numFmtId="0" fontId="11" fillId="0" borderId="14" xfId="3" applyFont="1" applyBorder="1" applyAlignment="1">
      <alignment horizontal="center" vertical="center" wrapText="1"/>
    </xf>
    <xf numFmtId="2" fontId="11" fillId="0" borderId="15" xfId="1" applyNumberFormat="1" applyFont="1" applyBorder="1" applyAlignment="1">
      <alignment vertical="center" wrapText="1"/>
    </xf>
    <xf numFmtId="164" fontId="11" fillId="4" borderId="5" xfId="1" applyNumberFormat="1" applyFont="1" applyFill="1" applyBorder="1" applyAlignment="1">
      <alignment horizontal="center" vertical="center" wrapText="1"/>
    </xf>
    <xf numFmtId="0" fontId="14" fillId="0" borderId="0" xfId="1" applyFont="1" applyAlignment="1">
      <alignment vertical="center" wrapText="1"/>
    </xf>
    <xf numFmtId="0" fontId="11" fillId="0" borderId="16" xfId="1" applyFont="1" applyBorder="1" applyAlignment="1">
      <alignment horizontal="center" vertical="center" wrapText="1"/>
    </xf>
    <xf numFmtId="0" fontId="13" fillId="0" borderId="17" xfId="1" applyFont="1" applyBorder="1" applyAlignment="1">
      <alignment vertical="center" wrapText="1"/>
    </xf>
    <xf numFmtId="0" fontId="11" fillId="0" borderId="18" xfId="3" applyFont="1" applyBorder="1" applyAlignment="1">
      <alignment horizontal="center" vertical="center" wrapText="1"/>
    </xf>
    <xf numFmtId="2" fontId="11" fillId="0" borderId="19" xfId="1" applyNumberFormat="1" applyFont="1" applyBorder="1" applyAlignment="1">
      <alignment vertical="center" wrapText="1"/>
    </xf>
    <xf numFmtId="0" fontId="11" fillId="0" borderId="17" xfId="1" applyFont="1" applyBorder="1" applyAlignment="1">
      <alignment horizontal="left" vertical="center" wrapText="1"/>
    </xf>
    <xf numFmtId="0" fontId="15" fillId="0" borderId="0" xfId="5" applyFont="1" applyAlignment="1">
      <alignment horizontal="right" vertical="center" wrapText="1"/>
    </xf>
    <xf numFmtId="0" fontId="11" fillId="0" borderId="17" xfId="1" applyFont="1" applyBorder="1" applyAlignment="1">
      <alignment vertical="center" wrapText="1"/>
    </xf>
    <xf numFmtId="0" fontId="11" fillId="0" borderId="21" xfId="1" applyFont="1" applyBorder="1" applyAlignment="1">
      <alignment horizontal="center" vertical="center" wrapText="1"/>
    </xf>
    <xf numFmtId="0" fontId="11" fillId="0" borderId="22" xfId="1" applyFont="1" applyBorder="1" applyAlignment="1">
      <alignment vertical="center" wrapText="1"/>
    </xf>
    <xf numFmtId="0" fontId="11" fillId="0" borderId="23" xfId="3" applyFont="1" applyBorder="1" applyAlignment="1">
      <alignment horizontal="center" vertical="center" wrapText="1"/>
    </xf>
    <xf numFmtId="2" fontId="11" fillId="0" borderId="24" xfId="1" applyNumberFormat="1" applyFont="1" applyBorder="1" applyAlignment="1">
      <alignment vertical="center" wrapText="1"/>
    </xf>
    <xf numFmtId="164" fontId="11" fillId="4" borderId="25" xfId="1" applyNumberFormat="1" applyFont="1" applyFill="1" applyBorder="1" applyAlignment="1">
      <alignment horizontal="center" vertical="center" wrapText="1"/>
    </xf>
    <xf numFmtId="0" fontId="16" fillId="0" borderId="0" xfId="1" applyFont="1" applyAlignment="1">
      <alignment vertical="center" wrapText="1"/>
    </xf>
    <xf numFmtId="0" fontId="17" fillId="0" borderId="0" xfId="6" applyFont="1" applyAlignment="1">
      <alignment horizontal="center" vertical="center" wrapText="1"/>
    </xf>
    <xf numFmtId="0" fontId="17" fillId="0" borderId="0" xfId="6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24" fillId="0" borderId="0" xfId="4" applyFont="1" applyAlignment="1">
      <alignment vertical="center" wrapText="1"/>
    </xf>
    <xf numFmtId="0" fontId="18" fillId="0" borderId="0" xfId="4" applyFont="1" applyAlignment="1">
      <alignment vertical="center" wrapText="1"/>
    </xf>
    <xf numFmtId="0" fontId="24" fillId="0" borderId="0" xfId="1" applyFont="1"/>
    <xf numFmtId="0" fontId="24" fillId="0" borderId="32" xfId="1" applyFont="1" applyBorder="1" applyAlignment="1">
      <alignment horizontal="center" vertical="center" wrapText="1"/>
    </xf>
    <xf numFmtId="0" fontId="25" fillId="0" borderId="9" xfId="1" applyFont="1" applyBorder="1" applyAlignment="1">
      <alignment horizontal="center" vertical="center" wrapText="1"/>
    </xf>
    <xf numFmtId="0" fontId="25" fillId="0" borderId="34" xfId="1" applyFont="1" applyBorder="1" applyAlignment="1">
      <alignment horizontal="center" vertical="center" wrapText="1"/>
    </xf>
    <xf numFmtId="0" fontId="30" fillId="0" borderId="35" xfId="1" applyFont="1" applyBorder="1" applyAlignment="1">
      <alignment horizontal="center" vertical="center" wrapText="1"/>
    </xf>
    <xf numFmtId="0" fontId="27" fillId="0" borderId="36" xfId="1" applyFont="1" applyBorder="1" applyAlignment="1">
      <alignment horizontal="center" vertical="center" wrapText="1"/>
    </xf>
    <xf numFmtId="0" fontId="27" fillId="0" borderId="37" xfId="1" applyFont="1" applyBorder="1" applyAlignment="1">
      <alignment horizontal="center" vertical="center" wrapText="1"/>
    </xf>
    <xf numFmtId="0" fontId="9" fillId="0" borderId="38" xfId="17" applyFont="1" applyBorder="1" applyAlignment="1">
      <alignment vertical="center" wrapText="1"/>
    </xf>
    <xf numFmtId="0" fontId="14" fillId="0" borderId="39" xfId="17" applyFont="1" applyBorder="1" applyAlignment="1">
      <alignment horizontal="center" vertical="center" wrapText="1"/>
    </xf>
    <xf numFmtId="0" fontId="14" fillId="0" borderId="41" xfId="17" applyFont="1" applyBorder="1" applyAlignment="1">
      <alignment horizontal="center" vertical="center" wrapText="1"/>
    </xf>
    <xf numFmtId="0" fontId="5" fillId="0" borderId="0" xfId="17" applyFont="1" applyAlignment="1">
      <alignment vertical="center" wrapText="1"/>
    </xf>
    <xf numFmtId="0" fontId="5" fillId="0" borderId="32" xfId="17" applyFont="1" applyBorder="1" applyAlignment="1">
      <alignment horizontal="center" vertical="center" wrapText="1"/>
    </xf>
    <xf numFmtId="0" fontId="9" fillId="0" borderId="32" xfId="17" applyFont="1" applyBorder="1" applyAlignment="1">
      <alignment vertical="center" wrapText="1"/>
    </xf>
    <xf numFmtId="0" fontId="14" fillId="6" borderId="32" xfId="17" applyFont="1" applyFill="1" applyBorder="1" applyAlignment="1">
      <alignment horizontal="center" vertical="center" wrapText="1"/>
    </xf>
    <xf numFmtId="0" fontId="14" fillId="0" borderId="17" xfId="17" applyFont="1" applyBorder="1" applyAlignment="1">
      <alignment horizontal="center" vertical="center" wrapText="1"/>
    </xf>
    <xf numFmtId="164" fontId="14" fillId="0" borderId="16" xfId="17" applyNumberFormat="1" applyFont="1" applyBorder="1" applyAlignment="1">
      <alignment horizontal="center" vertical="center" wrapText="1"/>
    </xf>
    <xf numFmtId="164" fontId="14" fillId="0" borderId="42" xfId="17" applyNumberFormat="1" applyFont="1" applyBorder="1" applyAlignment="1">
      <alignment horizontal="center" vertical="center" wrapText="1"/>
    </xf>
    <xf numFmtId="0" fontId="14" fillId="0" borderId="16" xfId="17" applyFont="1" applyBorder="1" applyAlignment="1">
      <alignment horizontal="center" vertical="center" wrapText="1"/>
    </xf>
    <xf numFmtId="0" fontId="14" fillId="0" borderId="42" xfId="17" applyFont="1" applyBorder="1" applyAlignment="1">
      <alignment horizontal="center" vertical="center" wrapText="1"/>
    </xf>
    <xf numFmtId="0" fontId="26" fillId="5" borderId="25" xfId="4" applyFont="1" applyFill="1" applyBorder="1" applyAlignment="1">
      <alignment vertical="center" wrapText="1"/>
    </xf>
    <xf numFmtId="0" fontId="26" fillId="5" borderId="4" xfId="4" applyFont="1" applyFill="1" applyBorder="1" applyAlignment="1">
      <alignment horizontal="center" vertical="center" wrapText="1"/>
    </xf>
    <xf numFmtId="0" fontId="26" fillId="5" borderId="35" xfId="4" applyFont="1" applyFill="1" applyBorder="1" applyAlignment="1">
      <alignment vertical="center" wrapText="1"/>
    </xf>
    <xf numFmtId="164" fontId="26" fillId="5" borderId="35" xfId="4" applyNumberFormat="1" applyFont="1" applyFill="1" applyBorder="1" applyAlignment="1">
      <alignment vertical="center" wrapText="1"/>
    </xf>
    <xf numFmtId="0" fontId="26" fillId="0" borderId="0" xfId="4" applyFont="1" applyAlignment="1">
      <alignment vertical="center" wrapText="1"/>
    </xf>
    <xf numFmtId="164" fontId="26" fillId="5" borderId="36" xfId="4" applyNumberFormat="1" applyFont="1" applyFill="1" applyBorder="1" applyAlignment="1">
      <alignment vertical="center" wrapText="1"/>
    </xf>
    <xf numFmtId="0" fontId="30" fillId="0" borderId="51" xfId="1" applyFont="1" applyBorder="1" applyAlignment="1">
      <alignment horizontal="center" vertical="center" wrapText="1"/>
    </xf>
    <xf numFmtId="0" fontId="30" fillId="0" borderId="25" xfId="1" applyFont="1" applyBorder="1" applyAlignment="1">
      <alignment horizontal="center" vertical="center" wrapText="1"/>
    </xf>
    <xf numFmtId="0" fontId="9" fillId="0" borderId="12" xfId="17" applyFont="1" applyBorder="1" applyAlignment="1">
      <alignment horizontal="center" vertical="center" wrapText="1"/>
    </xf>
    <xf numFmtId="0" fontId="9" fillId="0" borderId="28" xfId="17" applyFont="1" applyBorder="1" applyAlignment="1">
      <alignment horizontal="center" vertical="center" wrapText="1"/>
    </xf>
    <xf numFmtId="0" fontId="14" fillId="6" borderId="28" xfId="17" applyFont="1" applyFill="1" applyBorder="1" applyAlignment="1">
      <alignment horizontal="center" vertical="center" wrapText="1"/>
    </xf>
    <xf numFmtId="0" fontId="14" fillId="0" borderId="13" xfId="17" applyFont="1" applyBorder="1" applyAlignment="1">
      <alignment horizontal="center" vertical="center" wrapText="1"/>
    </xf>
    <xf numFmtId="0" fontId="14" fillId="0" borderId="12" xfId="17" applyFont="1" applyBorder="1" applyAlignment="1">
      <alignment horizontal="center" vertical="center" wrapText="1"/>
    </xf>
    <xf numFmtId="0" fontId="14" fillId="0" borderId="29" xfId="17" applyFont="1" applyBorder="1" applyAlignment="1">
      <alignment horizontal="center" vertical="center" wrapText="1"/>
    </xf>
    <xf numFmtId="0" fontId="9" fillId="0" borderId="32" xfId="17" applyFont="1" applyBorder="1" applyAlignment="1">
      <alignment horizontal="center" vertical="center" wrapText="1"/>
    </xf>
    <xf numFmtId="165" fontId="14" fillId="0" borderId="16" xfId="17" quotePrefix="1" applyNumberFormat="1" applyFont="1" applyBorder="1" applyAlignment="1">
      <alignment horizontal="center" vertical="center" wrapText="1"/>
    </xf>
    <xf numFmtId="165" fontId="14" fillId="0" borderId="42" xfId="17" applyNumberFormat="1" applyFont="1" applyBorder="1" applyAlignment="1">
      <alignment horizontal="center" vertical="center" wrapText="1"/>
    </xf>
    <xf numFmtId="0" fontId="9" fillId="0" borderId="21" xfId="17" applyFont="1" applyBorder="1" applyAlignment="1">
      <alignment horizontal="center" vertical="center" wrapText="1"/>
    </xf>
    <xf numFmtId="0" fontId="9" fillId="0" borderId="30" xfId="17" applyFont="1" applyBorder="1" applyAlignment="1">
      <alignment horizontal="center" vertical="center" wrapText="1"/>
    </xf>
    <xf numFmtId="0" fontId="14" fillId="6" borderId="30" xfId="17" applyFont="1" applyFill="1" applyBorder="1" applyAlignment="1">
      <alignment horizontal="center" vertical="center" wrapText="1"/>
    </xf>
    <xf numFmtId="0" fontId="14" fillId="0" borderId="22" xfId="17" applyFont="1" applyBorder="1" applyAlignment="1">
      <alignment horizontal="center" vertical="center" wrapText="1"/>
    </xf>
    <xf numFmtId="165" fontId="14" fillId="0" borderId="21" xfId="17" applyNumberFormat="1" applyFont="1" applyBorder="1" applyAlignment="1">
      <alignment horizontal="center" vertical="center" wrapText="1"/>
    </xf>
    <xf numFmtId="165" fontId="14" fillId="0" borderId="31" xfId="17" applyNumberFormat="1" applyFont="1" applyBorder="1" applyAlignment="1">
      <alignment horizontal="center" vertical="center" wrapText="1"/>
    </xf>
    <xf numFmtId="0" fontId="14" fillId="0" borderId="28" xfId="17" applyFont="1" applyBorder="1" applyAlignment="1">
      <alignment horizontal="center" vertical="center" wrapText="1"/>
    </xf>
    <xf numFmtId="0" fontId="14" fillId="0" borderId="32" xfId="17" applyFont="1" applyBorder="1" applyAlignment="1">
      <alignment horizontal="center" vertical="center" wrapText="1"/>
    </xf>
    <xf numFmtId="164" fontId="14" fillId="0" borderId="21" xfId="17" applyNumberFormat="1" applyFont="1" applyBorder="1" applyAlignment="1">
      <alignment horizontal="center" vertical="center" wrapText="1"/>
    </xf>
    <xf numFmtId="164" fontId="14" fillId="0" borderId="31" xfId="17" applyNumberFormat="1" applyFont="1" applyBorder="1" applyAlignment="1">
      <alignment horizontal="center" vertical="center" wrapText="1"/>
    </xf>
    <xf numFmtId="165" fontId="5" fillId="3" borderId="42" xfId="17" applyNumberFormat="1" applyFont="1" applyFill="1" applyBorder="1" applyAlignment="1">
      <alignment horizontal="center" vertical="center" wrapText="1"/>
    </xf>
    <xf numFmtId="0" fontId="31" fillId="0" borderId="9" xfId="18" applyFont="1" applyBorder="1" applyAlignment="1">
      <alignment vertical="center" wrapText="1"/>
    </xf>
    <xf numFmtId="0" fontId="31" fillId="0" borderId="53" xfId="18" applyFont="1" applyBorder="1" applyAlignment="1">
      <alignment vertical="center" wrapText="1"/>
    </xf>
    <xf numFmtId="0" fontId="14" fillId="0" borderId="31" xfId="17" applyFont="1" applyBorder="1" applyAlignment="1">
      <alignment horizontal="center" vertical="center" wrapText="1"/>
    </xf>
    <xf numFmtId="164" fontId="14" fillId="0" borderId="29" xfId="17" applyNumberFormat="1" applyFont="1" applyBorder="1" applyAlignment="1">
      <alignment horizontal="center" vertical="center" wrapText="1"/>
    </xf>
    <xf numFmtId="0" fontId="9" fillId="3" borderId="32" xfId="17" applyFont="1" applyFill="1" applyBorder="1" applyAlignment="1">
      <alignment horizontal="center" vertical="center" wrapText="1"/>
    </xf>
    <xf numFmtId="0" fontId="32" fillId="8" borderId="17" xfId="17" applyFont="1" applyFill="1" applyBorder="1" applyAlignment="1">
      <alignment horizontal="center" vertical="center" wrapText="1"/>
    </xf>
    <xf numFmtId="0" fontId="32" fillId="8" borderId="32" xfId="17" applyFont="1" applyFill="1" applyBorder="1" applyAlignment="1">
      <alignment horizontal="center" vertical="center" wrapText="1"/>
    </xf>
    <xf numFmtId="0" fontId="14" fillId="0" borderId="21" xfId="17" applyFont="1" applyBorder="1" applyAlignment="1">
      <alignment horizontal="center" vertical="center" wrapText="1"/>
    </xf>
    <xf numFmtId="166" fontId="14" fillId="0" borderId="42" xfId="17" applyNumberFormat="1" applyFont="1" applyBorder="1" applyAlignment="1">
      <alignment horizontal="center" vertical="center" wrapText="1"/>
    </xf>
    <xf numFmtId="0" fontId="14" fillId="0" borderId="30" xfId="17" applyFont="1" applyBorder="1" applyAlignment="1">
      <alignment horizontal="center" vertical="center" wrapText="1"/>
    </xf>
    <xf numFmtId="165" fontId="14" fillId="3" borderId="17" xfId="17" applyNumberFormat="1" applyFont="1" applyFill="1" applyBorder="1" applyAlignment="1">
      <alignment horizontal="center" vertical="center" wrapText="1"/>
    </xf>
    <xf numFmtId="0" fontId="14" fillId="0" borderId="16" xfId="21" applyFont="1" applyBorder="1" applyAlignment="1">
      <alignment horizontal="center" vertical="center" wrapText="1"/>
    </xf>
    <xf numFmtId="0" fontId="14" fillId="0" borderId="18" xfId="21" applyFont="1" applyBorder="1" applyAlignment="1">
      <alignment horizontal="center" vertical="center" wrapText="1"/>
    </xf>
    <xf numFmtId="165" fontId="14" fillId="0" borderId="16" xfId="21" applyNumberFormat="1" applyFont="1" applyBorder="1" applyAlignment="1">
      <alignment horizontal="center" vertical="center" wrapText="1"/>
    </xf>
    <xf numFmtId="165" fontId="14" fillId="0" borderId="18" xfId="21" applyNumberFormat="1" applyFont="1" applyBorder="1" applyAlignment="1">
      <alignment horizontal="center" vertical="center" wrapText="1"/>
    </xf>
    <xf numFmtId="165" fontId="14" fillId="0" borderId="40" xfId="21" applyNumberFormat="1" applyFont="1" applyBorder="1" applyAlignment="1">
      <alignment horizontal="center" vertical="center" wrapText="1"/>
    </xf>
    <xf numFmtId="165" fontId="14" fillId="0" borderId="55" xfId="21" applyNumberFormat="1" applyFont="1" applyBorder="1" applyAlignment="1">
      <alignment horizontal="center" vertical="center" wrapText="1"/>
    </xf>
    <xf numFmtId="164" fontId="14" fillId="0" borderId="17" xfId="17" applyNumberFormat="1" applyFont="1" applyBorder="1" applyAlignment="1">
      <alignment horizontal="center" vertical="center" wrapText="1"/>
    </xf>
    <xf numFmtId="164" fontId="14" fillId="0" borderId="18" xfId="17" applyNumberFormat="1" applyFont="1" applyBorder="1" applyAlignment="1">
      <alignment horizontal="center" vertical="center" wrapText="1"/>
    </xf>
    <xf numFmtId="0" fontId="14" fillId="3" borderId="16" xfId="17" applyFont="1" applyFill="1" applyBorder="1" applyAlignment="1">
      <alignment horizontal="center" vertical="center" wrapText="1"/>
    </xf>
    <xf numFmtId="0" fontId="14" fillId="3" borderId="42" xfId="17" applyFont="1" applyFill="1" applyBorder="1" applyAlignment="1">
      <alignment horizontal="center" vertical="center" wrapText="1"/>
    </xf>
    <xf numFmtId="2" fontId="14" fillId="0" borderId="16" xfId="17" applyNumberFormat="1" applyFont="1" applyBorder="1" applyAlignment="1">
      <alignment horizontal="center" vertical="center" wrapText="1"/>
    </xf>
    <xf numFmtId="0" fontId="26" fillId="5" borderId="4" xfId="4" applyFont="1" applyFill="1" applyBorder="1" applyAlignment="1">
      <alignment vertical="center" wrapText="1"/>
    </xf>
    <xf numFmtId="167" fontId="26" fillId="5" borderId="36" xfId="4" applyNumberFormat="1" applyFont="1" applyFill="1" applyBorder="1" applyAlignment="1">
      <alignment horizontal="center" vertical="center" wrapText="1"/>
    </xf>
    <xf numFmtId="166" fontId="26" fillId="5" borderId="37" xfId="4" applyNumberFormat="1" applyFont="1" applyFill="1" applyBorder="1" applyAlignment="1">
      <alignment horizontal="center" vertical="center" wrapText="1"/>
    </xf>
    <xf numFmtId="164" fontId="17" fillId="0" borderId="0" xfId="6" applyNumberFormat="1" applyFont="1" applyAlignment="1">
      <alignment horizontal="center" vertical="center" wrapText="1"/>
    </xf>
    <xf numFmtId="165" fontId="17" fillId="0" borderId="0" xfId="6" applyNumberFormat="1" applyFont="1" applyAlignment="1">
      <alignment horizontal="center" vertical="center" wrapText="1"/>
    </xf>
    <xf numFmtId="0" fontId="7" fillId="0" borderId="0" xfId="2" applyFont="1" applyAlignment="1">
      <alignment vertical="center" wrapText="1"/>
    </xf>
    <xf numFmtId="0" fontId="27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wrapText="1"/>
    </xf>
    <xf numFmtId="0" fontId="30" fillId="0" borderId="9" xfId="1" applyFont="1" applyBorder="1" applyAlignment="1">
      <alignment horizontal="center" vertical="center" wrapText="1"/>
    </xf>
    <xf numFmtId="0" fontId="27" fillId="0" borderId="36" xfId="1" applyFont="1" applyBorder="1" applyAlignment="1">
      <alignment horizontal="center" wrapText="1"/>
    </xf>
    <xf numFmtId="0" fontId="14" fillId="0" borderId="32" xfId="17" applyFont="1" applyBorder="1" applyAlignment="1">
      <alignment vertical="center" wrapText="1"/>
    </xf>
    <xf numFmtId="0" fontId="14" fillId="0" borderId="38" xfId="17" applyFont="1" applyBorder="1" applyAlignment="1">
      <alignment horizontal="center" vertical="center" wrapText="1"/>
    </xf>
    <xf numFmtId="0" fontId="14" fillId="0" borderId="43" xfId="17" applyFont="1" applyBorder="1" applyAlignment="1">
      <alignment horizontal="center" vertical="center" wrapText="1"/>
    </xf>
    <xf numFmtId="0" fontId="14" fillId="3" borderId="32" xfId="17" applyFont="1" applyFill="1" applyBorder="1" applyAlignment="1">
      <alignment horizontal="center" vertical="center" wrapText="1"/>
    </xf>
    <xf numFmtId="0" fontId="14" fillId="11" borderId="32" xfId="17" applyFont="1" applyFill="1" applyBorder="1" applyAlignment="1">
      <alignment horizontal="center" vertical="center" wrapText="1"/>
    </xf>
    <xf numFmtId="0" fontId="34" fillId="0" borderId="0" xfId="6" applyFont="1" applyAlignment="1">
      <alignment horizontal="center" vertical="center" wrapText="1"/>
    </xf>
    <xf numFmtId="0" fontId="17" fillId="0" borderId="0" xfId="6" applyFont="1" applyAlignment="1">
      <alignment horizontal="center" wrapText="1"/>
    </xf>
    <xf numFmtId="4" fontId="17" fillId="0" borderId="0" xfId="6" applyNumberFormat="1" applyFont="1" applyAlignment="1">
      <alignment horizontal="center" vertical="center" wrapText="1"/>
    </xf>
    <xf numFmtId="0" fontId="9" fillId="6" borderId="32" xfId="17" applyFont="1" applyFill="1" applyBorder="1" applyAlignment="1">
      <alignment horizontal="center" vertical="center" wrapText="1"/>
    </xf>
    <xf numFmtId="0" fontId="9" fillId="0" borderId="17" xfId="17" applyFont="1" applyBorder="1" applyAlignment="1">
      <alignment horizontal="center" vertical="center" wrapText="1"/>
    </xf>
    <xf numFmtId="164" fontId="9" fillId="0" borderId="16" xfId="17" applyNumberFormat="1" applyFont="1" applyBorder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5" xfId="2" applyFont="1" applyBorder="1" applyAlignment="1">
      <alignment horizontal="center" vertical="center" wrapText="1"/>
    </xf>
    <xf numFmtId="0" fontId="13" fillId="0" borderId="4" xfId="2" applyFont="1" applyBorder="1" applyAlignment="1">
      <alignment horizontal="center" vertical="center" wrapText="1"/>
    </xf>
    <xf numFmtId="0" fontId="18" fillId="0" borderId="0" xfId="1" applyFont="1" applyAlignment="1">
      <alignment horizontal="center" vertical="center" wrapText="1"/>
    </xf>
    <xf numFmtId="0" fontId="18" fillId="0" borderId="25" xfId="1" applyFont="1" applyBorder="1" applyAlignment="1">
      <alignment horizontal="center" vertical="center" wrapText="1"/>
    </xf>
    <xf numFmtId="0" fontId="35" fillId="0" borderId="25" xfId="1" applyFont="1" applyBorder="1" applyAlignment="1">
      <alignment horizontal="center" vertical="center" wrapText="1"/>
    </xf>
    <xf numFmtId="0" fontId="13" fillId="0" borderId="5" xfId="1" applyFont="1" applyBorder="1" applyAlignment="1">
      <alignment horizontal="center" vertical="center" wrapText="1"/>
    </xf>
    <xf numFmtId="0" fontId="13" fillId="0" borderId="25" xfId="1" applyFont="1" applyBorder="1" applyAlignment="1">
      <alignment horizontal="center" vertical="center" wrapText="1"/>
    </xf>
    <xf numFmtId="0" fontId="13" fillId="0" borderId="4" xfId="1" applyFont="1" applyBorder="1" applyAlignment="1">
      <alignment horizontal="center" vertical="center" wrapText="1"/>
    </xf>
    <xf numFmtId="0" fontId="35" fillId="0" borderId="51" xfId="1" applyFont="1" applyBorder="1" applyAlignment="1">
      <alignment horizontal="center" vertical="center" wrapText="1"/>
    </xf>
    <xf numFmtId="0" fontId="13" fillId="0" borderId="37" xfId="1" applyFont="1" applyBorder="1" applyAlignment="1">
      <alignment horizontal="center" vertical="center" wrapText="1"/>
    </xf>
    <xf numFmtId="2" fontId="14" fillId="0" borderId="32" xfId="17" applyNumberFormat="1" applyFont="1" applyBorder="1" applyAlignment="1">
      <alignment horizontal="center" vertical="center" wrapText="1"/>
    </xf>
    <xf numFmtId="0" fontId="3" fillId="0" borderId="32" xfId="17" applyFont="1" applyBorder="1" applyAlignment="1">
      <alignment horizontal="center" vertical="center" wrapText="1"/>
    </xf>
    <xf numFmtId="2" fontId="25" fillId="0" borderId="32" xfId="1" applyNumberFormat="1" applyFont="1" applyBorder="1" applyAlignment="1">
      <alignment horizontal="center" vertical="center" wrapText="1"/>
    </xf>
    <xf numFmtId="0" fontId="3" fillId="3" borderId="32" xfId="17" applyFont="1" applyFill="1" applyBorder="1" applyAlignment="1">
      <alignment horizontal="center" vertical="center" wrapText="1"/>
    </xf>
    <xf numFmtId="2" fontId="32" fillId="0" borderId="32" xfId="17" applyNumberFormat="1" applyFont="1" applyBorder="1" applyAlignment="1">
      <alignment horizontal="center" vertical="center"/>
    </xf>
    <xf numFmtId="2" fontId="14" fillId="3" borderId="32" xfId="17" applyNumberFormat="1" applyFont="1" applyFill="1" applyBorder="1" applyAlignment="1">
      <alignment horizontal="center" vertical="center" wrapText="1"/>
    </xf>
    <xf numFmtId="2" fontId="14" fillId="0" borderId="43" xfId="17" applyNumberFormat="1" applyFont="1" applyBorder="1" applyAlignment="1">
      <alignment horizontal="center" vertical="center" wrapText="1"/>
    </xf>
    <xf numFmtId="2" fontId="11" fillId="0" borderId="57" xfId="6" applyNumberFormat="1" applyFont="1" applyBorder="1" applyAlignment="1">
      <alignment horizontal="center" vertical="center" wrapText="1"/>
    </xf>
    <xf numFmtId="2" fontId="14" fillId="11" borderId="32" xfId="17" applyNumberFormat="1" applyFont="1" applyFill="1" applyBorder="1" applyAlignment="1">
      <alignment horizontal="center" vertical="center" wrapText="1"/>
    </xf>
    <xf numFmtId="0" fontId="14" fillId="0" borderId="38" xfId="17" applyFont="1" applyBorder="1" applyAlignment="1">
      <alignment vertical="center" wrapText="1"/>
    </xf>
    <xf numFmtId="0" fontId="14" fillId="0" borderId="49" xfId="17" applyFont="1" applyBorder="1" applyAlignment="1">
      <alignment horizontal="center" vertical="center" wrapText="1"/>
    </xf>
    <xf numFmtId="0" fontId="14" fillId="0" borderId="58" xfId="17" applyFont="1" applyBorder="1" applyAlignment="1">
      <alignment horizontal="center" vertical="center" wrapText="1"/>
    </xf>
    <xf numFmtId="168" fontId="14" fillId="0" borderId="32" xfId="17" applyNumberFormat="1" applyFont="1" applyBorder="1" applyAlignment="1">
      <alignment horizontal="center" vertical="center" wrapText="1"/>
    </xf>
    <xf numFmtId="165" fontId="14" fillId="0" borderId="57" xfId="17" applyNumberFormat="1" applyFont="1" applyBorder="1" applyAlignment="1">
      <alignment horizontal="center" vertical="center" wrapText="1"/>
    </xf>
    <xf numFmtId="167" fontId="14" fillId="0" borderId="32" xfId="17" applyNumberFormat="1" applyFont="1" applyBorder="1" applyAlignment="1">
      <alignment horizontal="center" vertical="center" wrapText="1"/>
    </xf>
    <xf numFmtId="165" fontId="14" fillId="0" borderId="32" xfId="17" applyNumberFormat="1" applyFont="1" applyBorder="1" applyAlignment="1">
      <alignment horizontal="center" vertical="center" wrapText="1"/>
    </xf>
    <xf numFmtId="164" fontId="14" fillId="0" borderId="32" xfId="17" applyNumberFormat="1" applyFont="1" applyBorder="1" applyAlignment="1">
      <alignment horizontal="center" vertical="center" wrapText="1"/>
    </xf>
    <xf numFmtId="169" fontId="14" fillId="0" borderId="32" xfId="17" applyNumberFormat="1" applyFont="1" applyBorder="1" applyAlignment="1">
      <alignment horizontal="center" vertical="center" wrapText="1"/>
    </xf>
    <xf numFmtId="170" fontId="14" fillId="0" borderId="32" xfId="17" applyNumberFormat="1" applyFont="1" applyBorder="1" applyAlignment="1">
      <alignment horizontal="center" vertical="center" wrapText="1"/>
    </xf>
    <xf numFmtId="171" fontId="14" fillId="0" borderId="32" xfId="17" applyNumberFormat="1" applyFont="1" applyBorder="1" applyAlignment="1">
      <alignment horizontal="center" vertical="center" wrapText="1"/>
    </xf>
    <xf numFmtId="165" fontId="14" fillId="3" borderId="32" xfId="17" applyNumberFormat="1" applyFont="1" applyFill="1" applyBorder="1" applyAlignment="1">
      <alignment horizontal="center" vertical="center" wrapText="1"/>
    </xf>
    <xf numFmtId="0" fontId="5" fillId="0" borderId="0" xfId="0" applyFont="1"/>
    <xf numFmtId="0" fontId="14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11" borderId="9" xfId="0" applyFont="1" applyFill="1" applyBorder="1" applyAlignment="1">
      <alignment horizontal="center" vertical="center" wrapText="1"/>
    </xf>
    <xf numFmtId="0" fontId="9" fillId="11" borderId="49" xfId="0" applyFont="1" applyFill="1" applyBorder="1" applyAlignment="1">
      <alignment horizontal="center" vertical="center" wrapText="1"/>
    </xf>
    <xf numFmtId="0" fontId="10" fillId="11" borderId="49" xfId="0" applyFont="1" applyFill="1" applyBorder="1" applyAlignment="1">
      <alignment horizontal="center" vertical="center" wrapText="1"/>
    </xf>
    <xf numFmtId="0" fontId="10" fillId="11" borderId="49" xfId="22" applyFont="1" applyFill="1" applyBorder="1" applyAlignment="1">
      <alignment horizontal="center" vertical="center" wrapText="1"/>
    </xf>
    <xf numFmtId="0" fontId="10" fillId="11" borderId="34" xfId="22" applyFont="1" applyFill="1" applyBorder="1" applyAlignment="1">
      <alignment horizontal="center" vertical="center" wrapText="1"/>
    </xf>
    <xf numFmtId="0" fontId="5" fillId="3" borderId="0" xfId="0" applyFont="1" applyFill="1" applyAlignment="1">
      <alignment vertical="center" wrapText="1"/>
    </xf>
    <xf numFmtId="0" fontId="11" fillId="3" borderId="32" xfId="0" applyFont="1" applyFill="1" applyBorder="1" applyAlignment="1">
      <alignment horizontal="center" vertical="center" wrapText="1"/>
    </xf>
    <xf numFmtId="0" fontId="38" fillId="3" borderId="32" xfId="0" applyFont="1" applyFill="1" applyBorder="1" applyAlignment="1">
      <alignment horizontal="center" vertical="center" wrapText="1"/>
    </xf>
    <xf numFmtId="0" fontId="11" fillId="0" borderId="32" xfId="0" applyFont="1" applyBorder="1" applyAlignment="1">
      <alignment horizontal="center" vertical="center" wrapText="1"/>
    </xf>
    <xf numFmtId="0" fontId="11" fillId="3" borderId="32" xfId="0" applyFont="1" applyFill="1" applyBorder="1" applyAlignment="1">
      <alignment horizontal="center" vertical="center"/>
    </xf>
    <xf numFmtId="0" fontId="11" fillId="3" borderId="42" xfId="0" applyFont="1" applyFill="1" applyBorder="1" applyAlignment="1">
      <alignment horizontal="center" vertical="center"/>
    </xf>
    <xf numFmtId="0" fontId="11" fillId="3" borderId="32" xfId="22" applyFont="1" applyFill="1" applyBorder="1" applyAlignment="1">
      <alignment horizontal="center" vertical="center" wrapText="1"/>
    </xf>
    <xf numFmtId="0" fontId="11" fillId="3" borderId="16" xfId="0" applyFont="1" applyFill="1" applyBorder="1" applyAlignment="1">
      <alignment horizontal="center" vertical="center" wrapText="1"/>
    </xf>
    <xf numFmtId="0" fontId="38" fillId="0" borderId="32" xfId="0" applyFont="1" applyBorder="1" applyAlignment="1">
      <alignment horizontal="center" vertical="center" wrapText="1"/>
    </xf>
    <xf numFmtId="0" fontId="11" fillId="3" borderId="42" xfId="0" applyFont="1" applyFill="1" applyBorder="1" applyAlignment="1">
      <alignment horizontal="center" vertical="center" wrapText="1"/>
    </xf>
    <xf numFmtId="0" fontId="11" fillId="6" borderId="61" xfId="0" applyFont="1" applyFill="1" applyBorder="1" applyAlignment="1">
      <alignment horizontal="center"/>
    </xf>
    <xf numFmtId="0" fontId="10" fillId="6" borderId="45" xfId="0" applyFont="1" applyFill="1" applyBorder="1" applyAlignment="1">
      <alignment vertical="center" wrapText="1"/>
    </xf>
    <xf numFmtId="166" fontId="4" fillId="6" borderId="45" xfId="0" applyNumberFormat="1" applyFont="1" applyFill="1" applyBorder="1" applyAlignment="1">
      <alignment horizontal="center" vertical="center" wrapText="1"/>
    </xf>
    <xf numFmtId="0" fontId="4" fillId="6" borderId="45" xfId="0" applyFont="1" applyFill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7" fillId="0" borderId="49" xfId="1" applyFont="1" applyBorder="1" applyAlignment="1">
      <alignment horizontal="center" vertical="center" wrapText="1"/>
    </xf>
    <xf numFmtId="0" fontId="27" fillId="0" borderId="34" xfId="1" applyFont="1" applyBorder="1" applyAlignment="1">
      <alignment horizontal="center" vertical="center" wrapText="1"/>
    </xf>
    <xf numFmtId="0" fontId="5" fillId="0" borderId="0" xfId="24" applyFont="1" applyAlignment="1">
      <alignment vertical="center" wrapText="1"/>
    </xf>
    <xf numFmtId="0" fontId="14" fillId="0" borderId="39" xfId="24" applyFont="1" applyBorder="1" applyAlignment="1">
      <alignment horizontal="center" vertical="center" wrapText="1"/>
    </xf>
    <xf numFmtId="0" fontId="14" fillId="0" borderId="17" xfId="24" applyFont="1" applyBorder="1" applyAlignment="1">
      <alignment horizontal="center" vertical="center" wrapText="1"/>
    </xf>
    <xf numFmtId="0" fontId="9" fillId="0" borderId="28" xfId="17" applyFont="1" applyBorder="1" applyAlignment="1">
      <alignment vertical="center" wrapText="1"/>
    </xf>
    <xf numFmtId="0" fontId="5" fillId="0" borderId="16" xfId="17" applyFont="1" applyBorder="1" applyAlignment="1">
      <alignment horizontal="center" vertical="center" wrapText="1"/>
    </xf>
    <xf numFmtId="0" fontId="5" fillId="0" borderId="21" xfId="17" applyFont="1" applyBorder="1" applyAlignment="1">
      <alignment horizontal="center" vertical="center" wrapText="1"/>
    </xf>
    <xf numFmtId="0" fontId="9" fillId="0" borderId="30" xfId="17" applyFont="1" applyBorder="1" applyAlignment="1">
      <alignment vertical="center" wrapText="1"/>
    </xf>
    <xf numFmtId="165" fontId="26" fillId="5" borderId="35" xfId="4" applyNumberFormat="1" applyFont="1" applyFill="1" applyBorder="1" applyAlignment="1">
      <alignment vertical="center" wrapText="1"/>
    </xf>
    <xf numFmtId="165" fontId="5" fillId="3" borderId="16" xfId="17" applyNumberFormat="1" applyFont="1" applyFill="1" applyBorder="1" applyAlignment="1">
      <alignment horizontal="center" vertical="center" wrapText="1"/>
    </xf>
    <xf numFmtId="0" fontId="3" fillId="0" borderId="16" xfId="18" applyFont="1" applyBorder="1" applyAlignment="1">
      <alignment horizontal="center" vertical="center" wrapText="1"/>
    </xf>
    <xf numFmtId="0" fontId="5" fillId="0" borderId="16" xfId="18" applyFont="1" applyBorder="1" applyAlignment="1">
      <alignment horizontal="center" vertical="center" wrapText="1"/>
    </xf>
    <xf numFmtId="0" fontId="8" fillId="0" borderId="32" xfId="17" applyFont="1" applyBorder="1" applyAlignment="1">
      <alignment horizontal="center" vertical="center" wrapText="1"/>
    </xf>
    <xf numFmtId="0" fontId="8" fillId="0" borderId="38" xfId="17" applyFont="1" applyBorder="1" applyAlignment="1">
      <alignment horizontal="center" vertical="center" wrapText="1"/>
    </xf>
    <xf numFmtId="0" fontId="8" fillId="3" borderId="32" xfId="17" applyFont="1" applyFill="1" applyBorder="1" applyAlignment="1">
      <alignment horizontal="center" vertical="center" wrapText="1"/>
    </xf>
    <xf numFmtId="0" fontId="8" fillId="11" borderId="32" xfId="17" applyFont="1" applyFill="1" applyBorder="1" applyAlignment="1">
      <alignment horizontal="center" vertical="center" wrapText="1"/>
    </xf>
    <xf numFmtId="0" fontId="41" fillId="0" borderId="32" xfId="17" applyFont="1" applyBorder="1" applyAlignment="1">
      <alignment horizontal="center" vertical="center" wrapText="1"/>
    </xf>
    <xf numFmtId="0" fontId="11" fillId="13" borderId="23" xfId="6" applyFont="1" applyFill="1" applyBorder="1" applyAlignment="1">
      <alignment vertical="center" wrapText="1"/>
    </xf>
    <xf numFmtId="164" fontId="14" fillId="0" borderId="32" xfId="17" applyNumberFormat="1" applyFont="1" applyBorder="1" applyAlignment="1">
      <alignment horizontal="right" vertical="center" wrapText="1"/>
    </xf>
    <xf numFmtId="164" fontId="14" fillId="0" borderId="38" xfId="17" applyNumberFormat="1" applyFont="1" applyBorder="1" applyAlignment="1">
      <alignment horizontal="right" vertical="center" wrapText="1"/>
    </xf>
    <xf numFmtId="164" fontId="14" fillId="0" borderId="38" xfId="17" applyNumberFormat="1" applyFont="1" applyBorder="1" applyAlignment="1">
      <alignment vertical="center" wrapText="1"/>
    </xf>
    <xf numFmtId="164" fontId="14" fillId="0" borderId="32" xfId="17" applyNumberFormat="1" applyFont="1" applyBorder="1" applyAlignment="1">
      <alignment vertical="center" wrapText="1"/>
    </xf>
    <xf numFmtId="164" fontId="14" fillId="0" borderId="32" xfId="17" applyNumberFormat="1" applyFont="1" applyBorder="1" applyAlignment="1">
      <alignment vertical="center"/>
    </xf>
    <xf numFmtId="164" fontId="14" fillId="3" borderId="32" xfId="17" applyNumberFormat="1" applyFont="1" applyFill="1" applyBorder="1" applyAlignment="1">
      <alignment horizontal="right" vertical="center" wrapText="1"/>
    </xf>
    <xf numFmtId="164" fontId="14" fillId="3" borderId="32" xfId="17" applyNumberFormat="1" applyFont="1" applyFill="1" applyBorder="1" applyAlignment="1">
      <alignment vertical="center" wrapText="1"/>
    </xf>
    <xf numFmtId="164" fontId="14" fillId="0" borderId="32" xfId="17" applyNumberFormat="1" applyFont="1" applyBorder="1" applyAlignment="1">
      <alignment horizontal="right" vertical="center" wrapText="1" indent="1"/>
    </xf>
    <xf numFmtId="164" fontId="14" fillId="11" borderId="32" xfId="17" applyNumberFormat="1" applyFont="1" applyFill="1" applyBorder="1" applyAlignment="1">
      <alignment horizontal="center" vertical="center" wrapText="1"/>
    </xf>
    <xf numFmtId="164" fontId="14" fillId="11" borderId="32" xfId="17" applyNumberFormat="1" applyFont="1" applyFill="1" applyBorder="1" applyAlignment="1">
      <alignment vertical="center" wrapText="1"/>
    </xf>
    <xf numFmtId="164" fontId="14" fillId="3" borderId="32" xfId="17" applyNumberFormat="1" applyFont="1" applyFill="1" applyBorder="1" applyAlignment="1">
      <alignment horizontal="center" vertical="center" wrapText="1"/>
    </xf>
    <xf numFmtId="0" fontId="5" fillId="0" borderId="40" xfId="17" applyFont="1" applyBorder="1" applyAlignment="1">
      <alignment horizontal="center" vertical="center" wrapText="1"/>
    </xf>
    <xf numFmtId="164" fontId="14" fillId="0" borderId="41" xfId="17" applyNumberFormat="1" applyFont="1" applyBorder="1" applyAlignment="1">
      <alignment vertical="center" wrapText="1"/>
    </xf>
    <xf numFmtId="164" fontId="14" fillId="0" borderId="42" xfId="17" applyNumberFormat="1" applyFont="1" applyBorder="1" applyAlignment="1">
      <alignment vertical="center" wrapText="1"/>
    </xf>
    <xf numFmtId="164" fontId="14" fillId="0" borderId="42" xfId="17" applyNumberFormat="1" applyFont="1" applyBorder="1" applyAlignment="1">
      <alignment vertical="center"/>
    </xf>
    <xf numFmtId="164" fontId="14" fillId="3" borderId="42" xfId="17" applyNumberFormat="1" applyFont="1" applyFill="1" applyBorder="1" applyAlignment="1">
      <alignment vertical="center" wrapText="1"/>
    </xf>
    <xf numFmtId="164" fontId="14" fillId="11" borderId="42" xfId="17" applyNumberFormat="1" applyFont="1" applyFill="1" applyBorder="1" applyAlignment="1">
      <alignment vertical="center" wrapText="1"/>
    </xf>
    <xf numFmtId="0" fontId="8" fillId="0" borderId="30" xfId="17" applyFont="1" applyBorder="1" applyAlignment="1">
      <alignment horizontal="center" vertical="center" wrapText="1"/>
    </xf>
    <xf numFmtId="0" fontId="41" fillId="0" borderId="30" xfId="17" applyFont="1" applyBorder="1" applyAlignment="1">
      <alignment horizontal="center" vertical="center" wrapText="1"/>
    </xf>
    <xf numFmtId="0" fontId="3" fillId="0" borderId="30" xfId="17" applyFont="1" applyBorder="1" applyAlignment="1">
      <alignment horizontal="center" vertical="center" wrapText="1"/>
    </xf>
    <xf numFmtId="164" fontId="14" fillId="0" borderId="30" xfId="17" applyNumberFormat="1" applyFont="1" applyBorder="1" applyAlignment="1">
      <alignment horizontal="center" vertical="center" wrapText="1"/>
    </xf>
    <xf numFmtId="164" fontId="14" fillId="0" borderId="30" xfId="17" applyNumberFormat="1" applyFont="1" applyBorder="1" applyAlignment="1">
      <alignment vertical="center" wrapText="1"/>
    </xf>
    <xf numFmtId="164" fontId="14" fillId="0" borderId="31" xfId="17" applyNumberFormat="1" applyFont="1" applyBorder="1" applyAlignment="1">
      <alignment vertical="center" wrapText="1"/>
    </xf>
    <xf numFmtId="0" fontId="17" fillId="0" borderId="65" xfId="6" applyFont="1" applyBorder="1" applyAlignment="1">
      <alignment vertical="center" wrapText="1"/>
    </xf>
    <xf numFmtId="0" fontId="10" fillId="13" borderId="45" xfId="6" applyFont="1" applyFill="1" applyBorder="1" applyAlignment="1">
      <alignment horizontal="center" vertical="center" wrapText="1"/>
    </xf>
    <xf numFmtId="0" fontId="11" fillId="13" borderId="45" xfId="6" applyFont="1" applyFill="1" applyBorder="1" applyAlignment="1">
      <alignment horizontal="center" wrapText="1"/>
    </xf>
    <xf numFmtId="0" fontId="11" fillId="13" borderId="45" xfId="6" applyFont="1" applyFill="1" applyBorder="1" applyAlignment="1">
      <alignment horizontal="center" vertical="center" wrapText="1"/>
    </xf>
    <xf numFmtId="4" fontId="11" fillId="13" borderId="45" xfId="6" applyNumberFormat="1" applyFont="1" applyFill="1" applyBorder="1" applyAlignment="1">
      <alignment horizontal="center" vertical="center" wrapText="1"/>
    </xf>
    <xf numFmtId="4" fontId="11" fillId="13" borderId="66" xfId="6" applyNumberFormat="1" applyFont="1" applyFill="1" applyBorder="1" applyAlignment="1">
      <alignment horizontal="center" vertical="center" wrapText="1"/>
    </xf>
    <xf numFmtId="0" fontId="33" fillId="0" borderId="32" xfId="17" applyFont="1" applyBorder="1" applyAlignment="1">
      <alignment horizontal="center" vertical="center" wrapText="1"/>
    </xf>
    <xf numFmtId="0" fontId="24" fillId="0" borderId="1" xfId="1" applyFont="1" applyBorder="1"/>
    <xf numFmtId="0" fontId="41" fillId="0" borderId="38" xfId="17" applyFont="1" applyBorder="1" applyAlignment="1">
      <alignment horizontal="center" vertical="center" wrapText="1"/>
    </xf>
    <xf numFmtId="0" fontId="3" fillId="0" borderId="38" xfId="17" applyFont="1" applyBorder="1" applyAlignment="1">
      <alignment horizontal="center" vertical="center" wrapText="1"/>
    </xf>
    <xf numFmtId="0" fontId="30" fillId="0" borderId="36" xfId="1" applyFont="1" applyBorder="1" applyAlignment="1">
      <alignment horizontal="center" vertical="center" wrapText="1"/>
    </xf>
    <xf numFmtId="0" fontId="14" fillId="0" borderId="14" xfId="17" applyFont="1" applyBorder="1" applyAlignment="1">
      <alignment horizontal="center" vertical="center" wrapText="1"/>
    </xf>
    <xf numFmtId="164" fontId="9" fillId="0" borderId="18" xfId="17" applyNumberFormat="1" applyFont="1" applyBorder="1" applyAlignment="1">
      <alignment horizontal="center" vertical="center" wrapText="1"/>
    </xf>
    <xf numFmtId="0" fontId="9" fillId="6" borderId="30" xfId="17" applyFont="1" applyFill="1" applyBorder="1" applyAlignment="1">
      <alignment horizontal="center" vertical="center" wrapText="1"/>
    </xf>
    <xf numFmtId="0" fontId="9" fillId="0" borderId="22" xfId="17" applyFont="1" applyBorder="1" applyAlignment="1">
      <alignment horizontal="center" vertical="center" wrapText="1"/>
    </xf>
    <xf numFmtId="0" fontId="9" fillId="0" borderId="23" xfId="17" applyFont="1" applyBorder="1" applyAlignment="1">
      <alignment horizontal="center" vertical="center" wrapText="1"/>
    </xf>
    <xf numFmtId="0" fontId="9" fillId="6" borderId="28" xfId="17" applyFont="1" applyFill="1" applyBorder="1" applyAlignment="1">
      <alignment horizontal="center" vertical="center" wrapText="1"/>
    </xf>
    <xf numFmtId="0" fontId="9" fillId="0" borderId="13" xfId="17" applyFont="1" applyBorder="1" applyAlignment="1">
      <alignment horizontal="center" vertical="center" wrapText="1"/>
    </xf>
    <xf numFmtId="0" fontId="9" fillId="0" borderId="14" xfId="17" applyFont="1" applyBorder="1" applyAlignment="1">
      <alignment horizontal="center" vertical="center" wrapText="1"/>
    </xf>
    <xf numFmtId="0" fontId="14" fillId="0" borderId="23" xfId="17" applyFont="1" applyBorder="1" applyAlignment="1">
      <alignment horizontal="center" vertical="center" wrapText="1"/>
    </xf>
    <xf numFmtId="0" fontId="17" fillId="13" borderId="38" xfId="6" applyFont="1" applyFill="1" applyBorder="1" applyAlignment="1">
      <alignment horizontal="center" vertical="center" wrapText="1"/>
    </xf>
    <xf numFmtId="0" fontId="11" fillId="13" borderId="38" xfId="6" applyFont="1" applyFill="1" applyBorder="1" applyAlignment="1">
      <alignment vertical="center" wrapText="1"/>
    </xf>
    <xf numFmtId="0" fontId="11" fillId="13" borderId="38" xfId="6" applyFont="1" applyFill="1" applyBorder="1" applyAlignment="1">
      <alignment horizontal="center" vertical="center" wrapText="1"/>
    </xf>
    <xf numFmtId="164" fontId="11" fillId="13" borderId="38" xfId="6" applyNumberFormat="1" applyFont="1" applyFill="1" applyBorder="1" applyAlignment="1">
      <alignment horizontal="center" vertical="center" wrapText="1"/>
    </xf>
    <xf numFmtId="164" fontId="26" fillId="5" borderId="66" xfId="4" applyNumberFormat="1" applyFont="1" applyFill="1" applyBorder="1" applyAlignment="1">
      <alignment horizontal="center" vertical="center" wrapText="1"/>
    </xf>
    <xf numFmtId="0" fontId="14" fillId="0" borderId="46" xfId="24" applyFont="1" applyBorder="1" applyAlignment="1">
      <alignment horizontal="center" vertical="center" wrapText="1"/>
    </xf>
    <xf numFmtId="0" fontId="14" fillId="0" borderId="13" xfId="24" applyFont="1" applyBorder="1" applyAlignment="1">
      <alignment horizontal="center" vertical="center" wrapText="1"/>
    </xf>
    <xf numFmtId="0" fontId="14" fillId="0" borderId="22" xfId="24" applyFont="1" applyBorder="1" applyAlignment="1">
      <alignment horizontal="center" vertical="center" wrapText="1"/>
    </xf>
    <xf numFmtId="172" fontId="4" fillId="5" borderId="5" xfId="1" applyNumberFormat="1" applyFont="1" applyFill="1" applyBorder="1" applyAlignment="1">
      <alignment horizontal="center" vertical="center" wrapText="1"/>
    </xf>
    <xf numFmtId="172" fontId="13" fillId="0" borderId="14" xfId="4" applyNumberFormat="1" applyFont="1" applyBorder="1" applyAlignment="1">
      <alignment vertical="center" wrapText="1"/>
    </xf>
    <xf numFmtId="172" fontId="11" fillId="0" borderId="18" xfId="1" applyNumberFormat="1" applyFont="1" applyBorder="1" applyAlignment="1">
      <alignment vertical="center" wrapText="1"/>
    </xf>
    <xf numFmtId="172" fontId="11" fillId="0" borderId="23" xfId="1" applyNumberFormat="1" applyFont="1" applyBorder="1" applyAlignment="1">
      <alignment vertical="center" wrapText="1"/>
    </xf>
    <xf numFmtId="0" fontId="5" fillId="11" borderId="0" xfId="17" applyFont="1" applyFill="1" applyAlignment="1">
      <alignment vertical="center" wrapText="1"/>
    </xf>
    <xf numFmtId="2" fontId="14" fillId="0" borderId="28" xfId="17" applyNumberFormat="1" applyFont="1" applyBorder="1" applyAlignment="1">
      <alignment horizontal="center" vertical="center" wrapText="1"/>
    </xf>
    <xf numFmtId="2" fontId="14" fillId="0" borderId="42" xfId="17" applyNumberFormat="1" applyFont="1" applyBorder="1" applyAlignment="1">
      <alignment horizontal="center" vertical="center" wrapText="1"/>
    </xf>
    <xf numFmtId="2" fontId="14" fillId="0" borderId="30" xfId="17" applyNumberFormat="1" applyFont="1" applyBorder="1" applyAlignment="1">
      <alignment horizontal="center" vertical="center" wrapText="1"/>
    </xf>
    <xf numFmtId="2" fontId="14" fillId="0" borderId="31" xfId="17" applyNumberFormat="1" applyFont="1" applyBorder="1" applyAlignment="1">
      <alignment horizontal="center" vertical="center" wrapText="1"/>
    </xf>
    <xf numFmtId="164" fontId="14" fillId="0" borderId="28" xfId="17" applyNumberFormat="1" applyFont="1" applyBorder="1" applyAlignment="1">
      <alignment horizontal="center" vertical="center" wrapText="1"/>
    </xf>
    <xf numFmtId="2" fontId="14" fillId="0" borderId="29" xfId="17" applyNumberFormat="1" applyFont="1" applyBorder="1" applyAlignment="1">
      <alignment horizontal="center" vertical="center" wrapText="1"/>
    </xf>
    <xf numFmtId="165" fontId="14" fillId="0" borderId="30" xfId="17" applyNumberFormat="1" applyFont="1" applyBorder="1" applyAlignment="1">
      <alignment horizontal="center" vertical="center" wrapText="1"/>
    </xf>
    <xf numFmtId="2" fontId="14" fillId="7" borderId="32" xfId="17" applyNumberFormat="1" applyFont="1" applyFill="1" applyBorder="1" applyAlignment="1">
      <alignment horizontal="center" vertical="center" wrapText="1"/>
    </xf>
    <xf numFmtId="2" fontId="25" fillId="9" borderId="32" xfId="1" applyNumberFormat="1" applyFont="1" applyFill="1" applyBorder="1" applyAlignment="1">
      <alignment horizontal="center" vertical="center" wrapText="1"/>
    </xf>
    <xf numFmtId="2" fontId="14" fillId="9" borderId="32" xfId="17" applyNumberFormat="1" applyFont="1" applyFill="1" applyBorder="1" applyAlignment="1">
      <alignment horizontal="center" vertical="center" wrapText="1"/>
    </xf>
    <xf numFmtId="2" fontId="15" fillId="9" borderId="32" xfId="17" applyNumberFormat="1" applyFont="1" applyFill="1" applyBorder="1" applyAlignment="1">
      <alignment horizontal="center" vertical="center" wrapText="1"/>
    </xf>
    <xf numFmtId="2" fontId="17" fillId="0" borderId="0" xfId="6" applyNumberFormat="1" applyFont="1" applyAlignment="1">
      <alignment horizontal="center" vertical="center" wrapText="1"/>
    </xf>
    <xf numFmtId="2" fontId="14" fillId="9" borderId="38" xfId="17" applyNumberFormat="1" applyFont="1" applyFill="1" applyBorder="1" applyAlignment="1">
      <alignment horizontal="center" vertical="center" wrapText="1"/>
    </xf>
    <xf numFmtId="0" fontId="17" fillId="9" borderId="0" xfId="6" applyFont="1" applyFill="1" applyAlignment="1">
      <alignment vertical="center" wrapText="1"/>
    </xf>
    <xf numFmtId="3" fontId="4" fillId="5" borderId="5" xfId="1" applyNumberFormat="1" applyFont="1" applyFill="1" applyBorder="1" applyAlignment="1">
      <alignment horizontal="center" vertical="center" wrapText="1"/>
    </xf>
    <xf numFmtId="0" fontId="9" fillId="0" borderId="39" xfId="24" applyFont="1" applyBorder="1" applyAlignment="1">
      <alignment horizontal="center" vertical="center" wrapText="1"/>
    </xf>
    <xf numFmtId="164" fontId="26" fillId="5" borderId="67" xfId="4" applyNumberFormat="1" applyFont="1" applyFill="1" applyBorder="1" applyAlignment="1">
      <alignment vertical="center" wrapText="1"/>
    </xf>
    <xf numFmtId="0" fontId="40" fillId="0" borderId="14" xfId="24" applyFont="1" applyBorder="1"/>
    <xf numFmtId="164" fontId="14" fillId="0" borderId="18" xfId="24" applyNumberFormat="1" applyFont="1" applyBorder="1" applyAlignment="1">
      <alignment horizontal="center" vertical="center" wrapText="1"/>
    </xf>
    <xf numFmtId="0" fontId="14" fillId="0" borderId="68" xfId="24" applyFont="1" applyBorder="1" applyAlignment="1">
      <alignment horizontal="center" vertical="center" wrapText="1"/>
    </xf>
    <xf numFmtId="0" fontId="14" fillId="0" borderId="14" xfId="24" applyFont="1" applyBorder="1" applyAlignment="1">
      <alignment horizontal="center" vertical="center" wrapText="1"/>
    </xf>
    <xf numFmtId="0" fontId="14" fillId="0" borderId="23" xfId="24" applyFont="1" applyBorder="1" applyAlignment="1">
      <alignment horizontal="center" vertical="center" wrapText="1"/>
    </xf>
    <xf numFmtId="0" fontId="14" fillId="0" borderId="55" xfId="24" applyFont="1" applyBorder="1" applyAlignment="1">
      <alignment horizontal="center" vertical="center" wrapText="1"/>
    </xf>
    <xf numFmtId="164" fontId="26" fillId="5" borderId="25" xfId="4" applyNumberFormat="1" applyFont="1" applyFill="1" applyBorder="1" applyAlignment="1">
      <alignment vertical="center" wrapText="1"/>
    </xf>
    <xf numFmtId="0" fontId="16" fillId="5" borderId="26" xfId="1" applyFont="1" applyFill="1" applyBorder="1" applyAlignment="1">
      <alignment horizontal="center" vertical="center" wrapText="1"/>
    </xf>
    <xf numFmtId="0" fontId="16" fillId="5" borderId="27" xfId="1" applyFont="1" applyFill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7" fillId="0" borderId="0" xfId="2" applyFont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 wrapText="1"/>
    </xf>
    <xf numFmtId="0" fontId="5" fillId="0" borderId="12" xfId="17" applyFont="1" applyBorder="1" applyAlignment="1">
      <alignment horizontal="center" vertical="center" wrapText="1"/>
    </xf>
    <xf numFmtId="0" fontId="5" fillId="0" borderId="16" xfId="17" applyFont="1" applyBorder="1" applyAlignment="1">
      <alignment horizontal="center" vertical="center" wrapText="1"/>
    </xf>
    <xf numFmtId="0" fontId="5" fillId="0" borderId="21" xfId="17" applyFont="1" applyBorder="1" applyAlignment="1">
      <alignment horizontal="center" vertical="center" wrapText="1"/>
    </xf>
    <xf numFmtId="0" fontId="14" fillId="6" borderId="28" xfId="17" applyFont="1" applyFill="1" applyBorder="1" applyAlignment="1">
      <alignment horizontal="center" vertical="center" wrapText="1"/>
    </xf>
    <xf numFmtId="0" fontId="14" fillId="6" borderId="32" xfId="17" applyFont="1" applyFill="1" applyBorder="1" applyAlignment="1">
      <alignment horizontal="center" vertical="center" wrapText="1"/>
    </xf>
    <xf numFmtId="0" fontId="14" fillId="6" borderId="30" xfId="17" applyFont="1" applyFill="1" applyBorder="1" applyAlignment="1">
      <alignment horizontal="center" vertical="center" wrapText="1"/>
    </xf>
    <xf numFmtId="0" fontId="5" fillId="0" borderId="28" xfId="17" applyFont="1" applyBorder="1" applyAlignment="1">
      <alignment horizontal="center" vertical="center" wrapText="1"/>
    </xf>
    <xf numFmtId="0" fontId="5" fillId="0" borderId="32" xfId="17" applyFont="1" applyBorder="1" applyAlignment="1">
      <alignment horizontal="center" vertical="center" wrapText="1"/>
    </xf>
    <xf numFmtId="0" fontId="5" fillId="0" borderId="30" xfId="17" applyFont="1" applyBorder="1" applyAlignment="1">
      <alignment horizontal="center" vertical="center" wrapText="1"/>
    </xf>
    <xf numFmtId="0" fontId="9" fillId="0" borderId="28" xfId="17" applyFont="1" applyBorder="1" applyAlignment="1">
      <alignment vertical="center" wrapText="1"/>
    </xf>
    <xf numFmtId="0" fontId="9" fillId="0" borderId="32" xfId="17" applyFont="1" applyBorder="1" applyAlignment="1">
      <alignment vertical="center" wrapText="1"/>
    </xf>
    <xf numFmtId="0" fontId="9" fillId="0" borderId="30" xfId="17" applyFont="1" applyBorder="1" applyAlignment="1">
      <alignment vertical="center" wrapText="1"/>
    </xf>
    <xf numFmtId="0" fontId="26" fillId="0" borderId="28" xfId="1" applyFont="1" applyBorder="1" applyAlignment="1">
      <alignment horizontal="center" vertical="center" wrapText="1"/>
    </xf>
    <xf numFmtId="0" fontId="26" fillId="0" borderId="32" xfId="1" applyFont="1" applyBorder="1" applyAlignment="1">
      <alignment horizontal="center" vertical="center" wrapText="1"/>
    </xf>
    <xf numFmtId="0" fontId="26" fillId="0" borderId="30" xfId="1" applyFont="1" applyBorder="1" applyAlignment="1">
      <alignment horizontal="center" vertical="center" wrapText="1"/>
    </xf>
    <xf numFmtId="0" fontId="9" fillId="0" borderId="49" xfId="17" applyFont="1" applyBorder="1" applyAlignment="1">
      <alignment horizontal="center" vertical="center" wrapText="1"/>
    </xf>
    <xf numFmtId="0" fontId="9" fillId="0" borderId="44" xfId="17" applyFont="1" applyBorder="1" applyAlignment="1">
      <alignment horizontal="center" vertical="center" wrapText="1"/>
    </xf>
    <xf numFmtId="0" fontId="9" fillId="0" borderId="45" xfId="17" applyFont="1" applyBorder="1" applyAlignment="1">
      <alignment horizontal="center" vertical="center" wrapText="1"/>
    </xf>
    <xf numFmtId="0" fontId="26" fillId="5" borderId="4" xfId="4" applyFont="1" applyFill="1" applyBorder="1" applyAlignment="1">
      <alignment horizontal="center" vertical="center" wrapText="1"/>
    </xf>
    <xf numFmtId="0" fontId="23" fillId="0" borderId="0" xfId="2" applyFont="1" applyAlignment="1">
      <alignment horizontal="center" vertical="center" wrapText="1"/>
    </xf>
    <xf numFmtId="0" fontId="25" fillId="0" borderId="12" xfId="1" applyFont="1" applyBorder="1" applyAlignment="1">
      <alignment horizontal="center" vertical="center" wrapText="1"/>
    </xf>
    <xf numFmtId="0" fontId="25" fillId="0" borderId="16" xfId="1" applyFont="1" applyBorder="1" applyAlignment="1">
      <alignment horizontal="center" vertical="center" wrapText="1"/>
    </xf>
    <xf numFmtId="0" fontId="25" fillId="0" borderId="21" xfId="1" applyFont="1" applyBorder="1" applyAlignment="1">
      <alignment horizontal="center" vertical="center" wrapText="1"/>
    </xf>
    <xf numFmtId="0" fontId="27" fillId="0" borderId="28" xfId="1" applyFont="1" applyBorder="1" applyAlignment="1">
      <alignment horizontal="center" vertical="center" wrapText="1"/>
    </xf>
    <xf numFmtId="0" fontId="27" fillId="0" borderId="32" xfId="1" applyFont="1" applyBorder="1" applyAlignment="1">
      <alignment horizontal="center" vertical="center" wrapText="1"/>
    </xf>
    <xf numFmtId="0" fontId="27" fillId="0" borderId="30" xfId="1" applyFont="1" applyBorder="1" applyAlignment="1">
      <alignment horizontal="center" vertical="center" wrapText="1"/>
    </xf>
    <xf numFmtId="0" fontId="28" fillId="0" borderId="28" xfId="1" applyFont="1" applyBorder="1" applyAlignment="1">
      <alignment horizontal="center" vertical="center" wrapText="1"/>
    </xf>
    <xf numFmtId="0" fontId="28" fillId="0" borderId="13" xfId="1" applyFont="1" applyBorder="1" applyAlignment="1">
      <alignment horizontal="center" vertical="center" wrapText="1"/>
    </xf>
    <xf numFmtId="0" fontId="28" fillId="0" borderId="11" xfId="1" applyFont="1" applyBorder="1" applyAlignment="1">
      <alignment horizontal="center" vertical="center" wrapText="1"/>
    </xf>
    <xf numFmtId="0" fontId="28" fillId="0" borderId="8" xfId="1" applyFont="1" applyBorder="1" applyAlignment="1">
      <alignment horizontal="center" vertical="center" wrapText="1"/>
    </xf>
    <xf numFmtId="0" fontId="28" fillId="0" borderId="26" xfId="1" applyFont="1" applyBorder="1" applyAlignment="1">
      <alignment horizontal="center" vertical="center" wrapText="1"/>
    </xf>
    <xf numFmtId="0" fontId="28" fillId="0" borderId="33" xfId="1" applyFont="1" applyBorder="1" applyAlignment="1">
      <alignment horizontal="center" vertical="center" wrapText="1"/>
    </xf>
    <xf numFmtId="0" fontId="24" fillId="0" borderId="32" xfId="1" applyFont="1" applyBorder="1" applyAlignment="1">
      <alignment horizontal="center" vertical="center" wrapText="1"/>
    </xf>
    <xf numFmtId="0" fontId="24" fillId="0" borderId="30" xfId="1" applyFont="1" applyBorder="1" applyAlignment="1">
      <alignment horizontal="center" vertical="center" wrapText="1"/>
    </xf>
    <xf numFmtId="0" fontId="25" fillId="0" borderId="32" xfId="1" applyFont="1" applyBorder="1" applyAlignment="1">
      <alignment horizontal="center" vertical="center" wrapText="1"/>
    </xf>
    <xf numFmtId="0" fontId="25" fillId="0" borderId="30" xfId="1" applyFont="1" applyBorder="1" applyAlignment="1">
      <alignment horizontal="center" vertical="center" wrapText="1"/>
    </xf>
    <xf numFmtId="0" fontId="29" fillId="0" borderId="17" xfId="1" applyFont="1" applyBorder="1" applyAlignment="1">
      <alignment horizontal="center" vertical="center" wrapText="1"/>
    </xf>
    <xf numFmtId="0" fontId="25" fillId="0" borderId="22" xfId="1" applyFont="1" applyBorder="1" applyAlignment="1">
      <alignment horizontal="center" vertical="center" wrapText="1"/>
    </xf>
    <xf numFmtId="0" fontId="5" fillId="7" borderId="40" xfId="17" applyFont="1" applyFill="1" applyBorder="1" applyAlignment="1">
      <alignment horizontal="center" vertical="center" wrapText="1"/>
    </xf>
    <xf numFmtId="0" fontId="5" fillId="7" borderId="16" xfId="17" applyFont="1" applyFill="1" applyBorder="1" applyAlignment="1">
      <alignment horizontal="center" vertical="center" wrapText="1"/>
    </xf>
    <xf numFmtId="0" fontId="9" fillId="0" borderId="12" xfId="17" applyFont="1" applyBorder="1" applyAlignment="1">
      <alignment horizontal="center" vertical="center" wrapText="1"/>
    </xf>
    <xf numFmtId="0" fontId="9" fillId="0" borderId="16" xfId="17" applyFont="1" applyBorder="1" applyAlignment="1">
      <alignment horizontal="center" vertical="center" wrapText="1"/>
    </xf>
    <xf numFmtId="0" fontId="9" fillId="0" borderId="21" xfId="17" applyFont="1" applyBorder="1" applyAlignment="1">
      <alignment horizontal="center" vertical="center" wrapText="1"/>
    </xf>
    <xf numFmtId="14" fontId="26" fillId="0" borderId="28" xfId="1" applyNumberFormat="1" applyFont="1" applyBorder="1" applyAlignment="1">
      <alignment horizontal="center" vertical="center" wrapText="1"/>
    </xf>
    <xf numFmtId="0" fontId="9" fillId="0" borderId="28" xfId="17" applyFont="1" applyBorder="1" applyAlignment="1">
      <alignment horizontal="center" vertical="center" wrapText="1"/>
    </xf>
    <xf numFmtId="0" fontId="9" fillId="0" borderId="32" xfId="17" applyFont="1" applyBorder="1" applyAlignment="1">
      <alignment horizontal="center" vertical="center" wrapText="1"/>
    </xf>
    <xf numFmtId="0" fontId="9" fillId="0" borderId="30" xfId="17" applyFont="1" applyBorder="1" applyAlignment="1">
      <alignment horizontal="center" vertical="center" wrapText="1"/>
    </xf>
    <xf numFmtId="164" fontId="14" fillId="6" borderId="28" xfId="17" applyNumberFormat="1" applyFont="1" applyFill="1" applyBorder="1" applyAlignment="1">
      <alignment horizontal="center" vertical="center" wrapText="1"/>
    </xf>
    <xf numFmtId="164" fontId="14" fillId="6" borderId="32" xfId="17" applyNumberFormat="1" applyFont="1" applyFill="1" applyBorder="1" applyAlignment="1">
      <alignment horizontal="center" vertical="center" wrapText="1"/>
    </xf>
    <xf numFmtId="164" fontId="14" fillId="6" borderId="30" xfId="17" applyNumberFormat="1" applyFont="1" applyFill="1" applyBorder="1" applyAlignment="1">
      <alignment horizontal="center" vertical="center" wrapText="1"/>
    </xf>
    <xf numFmtId="0" fontId="5" fillId="7" borderId="12" xfId="17" applyFont="1" applyFill="1" applyBorder="1" applyAlignment="1">
      <alignment horizontal="center" vertical="center" wrapText="1"/>
    </xf>
    <xf numFmtId="0" fontId="11" fillId="0" borderId="10" xfId="17" applyFont="1" applyBorder="1" applyAlignment="1">
      <alignment horizontal="center" vertical="center" wrapText="1"/>
    </xf>
    <xf numFmtId="0" fontId="5" fillId="0" borderId="52" xfId="17" applyFont="1" applyBorder="1" applyAlignment="1">
      <alignment horizontal="center" vertical="center" wrapText="1"/>
    </xf>
    <xf numFmtId="165" fontId="5" fillId="3" borderId="9" xfId="17" quotePrefix="1" applyNumberFormat="1" applyFont="1" applyFill="1" applyBorder="1" applyAlignment="1">
      <alignment horizontal="center" vertical="center" wrapText="1"/>
    </xf>
    <xf numFmtId="165" fontId="5" fillId="3" borderId="40" xfId="17" quotePrefix="1" applyNumberFormat="1" applyFont="1" applyFill="1" applyBorder="1" applyAlignment="1">
      <alignment horizontal="center" vertical="center" wrapText="1"/>
    </xf>
    <xf numFmtId="165" fontId="5" fillId="3" borderId="34" xfId="17" quotePrefix="1" applyNumberFormat="1" applyFont="1" applyFill="1" applyBorder="1" applyAlignment="1">
      <alignment horizontal="center" vertical="center" wrapText="1"/>
    </xf>
    <xf numFmtId="165" fontId="5" fillId="3" borderId="41" xfId="17" quotePrefix="1" applyNumberFormat="1" applyFont="1" applyFill="1" applyBorder="1" applyAlignment="1">
      <alignment horizontal="center" vertical="center" wrapText="1"/>
    </xf>
    <xf numFmtId="0" fontId="9" fillId="3" borderId="28" xfId="17" applyFont="1" applyFill="1" applyBorder="1" applyAlignment="1">
      <alignment horizontal="center" vertical="center" wrapText="1"/>
    </xf>
    <xf numFmtId="0" fontId="9" fillId="3" borderId="32" xfId="17" applyFont="1" applyFill="1" applyBorder="1" applyAlignment="1">
      <alignment horizontal="center" vertical="center" wrapText="1"/>
    </xf>
    <xf numFmtId="0" fontId="9" fillId="3" borderId="30" xfId="17" applyFont="1" applyFill="1" applyBorder="1" applyAlignment="1">
      <alignment horizontal="center" vertical="center" wrapText="1"/>
    </xf>
    <xf numFmtId="0" fontId="31" fillId="0" borderId="9" xfId="18" applyFont="1" applyBorder="1" applyAlignment="1">
      <alignment horizontal="center" vertical="center" wrapText="1"/>
    </xf>
    <xf numFmtId="0" fontId="31" fillId="0" borderId="54" xfId="18" applyFont="1" applyBorder="1" applyAlignment="1">
      <alignment horizontal="center" vertical="center" wrapText="1"/>
    </xf>
    <xf numFmtId="0" fontId="31" fillId="0" borderId="53" xfId="18" applyFont="1" applyBorder="1" applyAlignment="1">
      <alignment horizontal="center" vertical="center" wrapText="1"/>
    </xf>
    <xf numFmtId="0" fontId="9" fillId="3" borderId="49" xfId="17" applyFont="1" applyFill="1" applyBorder="1" applyAlignment="1">
      <alignment horizontal="center" vertical="center" wrapText="1"/>
    </xf>
    <xf numFmtId="0" fontId="9" fillId="3" borderId="44" xfId="17" applyFont="1" applyFill="1" applyBorder="1" applyAlignment="1">
      <alignment horizontal="center" vertical="center" wrapText="1"/>
    </xf>
    <xf numFmtId="0" fontId="9" fillId="3" borderId="45" xfId="17" applyFont="1" applyFill="1" applyBorder="1" applyAlignment="1">
      <alignment horizontal="center" vertical="center" wrapText="1"/>
    </xf>
    <xf numFmtId="0" fontId="5" fillId="7" borderId="47" xfId="17" applyFont="1" applyFill="1" applyBorder="1" applyAlignment="1">
      <alignment horizontal="center" vertical="center" wrapText="1"/>
    </xf>
    <xf numFmtId="0" fontId="9" fillId="9" borderId="49" xfId="17" applyFont="1" applyFill="1" applyBorder="1" applyAlignment="1">
      <alignment horizontal="center" vertical="center" wrapText="1"/>
    </xf>
    <xf numFmtId="0" fontId="9" fillId="9" borderId="44" xfId="17" applyFont="1" applyFill="1" applyBorder="1" applyAlignment="1">
      <alignment horizontal="center" vertical="center" wrapText="1"/>
    </xf>
    <xf numFmtId="0" fontId="9" fillId="9" borderId="45" xfId="17" applyFont="1" applyFill="1" applyBorder="1" applyAlignment="1">
      <alignment horizontal="center" vertical="center" wrapText="1"/>
    </xf>
    <xf numFmtId="0" fontId="5" fillId="10" borderId="16" xfId="17" applyFont="1" applyFill="1" applyBorder="1" applyAlignment="1">
      <alignment horizontal="center" vertical="center" wrapText="1"/>
    </xf>
    <xf numFmtId="0" fontId="9" fillId="3" borderId="12" xfId="17" applyFont="1" applyFill="1" applyBorder="1" applyAlignment="1">
      <alignment horizontal="center" vertical="center" wrapText="1"/>
    </xf>
    <xf numFmtId="0" fontId="9" fillId="3" borderId="16" xfId="17" applyFont="1" applyFill="1" applyBorder="1" applyAlignment="1">
      <alignment horizontal="center" vertical="center" wrapText="1"/>
    </xf>
    <xf numFmtId="0" fontId="9" fillId="3" borderId="21" xfId="17" applyFont="1" applyFill="1" applyBorder="1" applyAlignment="1">
      <alignment horizontal="center" vertical="center" wrapText="1"/>
    </xf>
    <xf numFmtId="0" fontId="5" fillId="10" borderId="12" xfId="17" applyFont="1" applyFill="1" applyBorder="1" applyAlignment="1">
      <alignment horizontal="center" vertical="center" wrapText="1"/>
    </xf>
    <xf numFmtId="0" fontId="11" fillId="0" borderId="13" xfId="17" applyFont="1" applyBorder="1" applyAlignment="1">
      <alignment horizontal="center" vertical="center" wrapText="1"/>
    </xf>
    <xf numFmtId="0" fontId="11" fillId="0" borderId="17" xfId="17" applyFont="1" applyBorder="1" applyAlignment="1">
      <alignment horizontal="center" vertical="center" wrapText="1"/>
    </xf>
    <xf numFmtId="0" fontId="11" fillId="0" borderId="22" xfId="17" applyFont="1" applyBorder="1" applyAlignment="1">
      <alignment horizontal="center" vertical="center" wrapText="1"/>
    </xf>
    <xf numFmtId="0" fontId="5" fillId="10" borderId="21" xfId="17" applyFont="1" applyFill="1" applyBorder="1" applyAlignment="1">
      <alignment horizontal="center" vertical="center" wrapText="1"/>
    </xf>
    <xf numFmtId="0" fontId="31" fillId="0" borderId="12" xfId="18" applyFont="1" applyBorder="1" applyAlignment="1">
      <alignment horizontal="center" vertical="center" wrapText="1"/>
    </xf>
    <xf numFmtId="0" fontId="31" fillId="0" borderId="16" xfId="18" applyFont="1" applyBorder="1" applyAlignment="1">
      <alignment horizontal="center" vertical="center" wrapText="1"/>
    </xf>
    <xf numFmtId="0" fontId="31" fillId="0" borderId="21" xfId="18" applyFont="1" applyBorder="1" applyAlignment="1">
      <alignment horizontal="center" vertical="center" wrapText="1"/>
    </xf>
    <xf numFmtId="0" fontId="5" fillId="11" borderId="32" xfId="17" applyFont="1" applyFill="1" applyBorder="1" applyAlignment="1">
      <alignment horizontal="center" vertical="center" wrapText="1"/>
    </xf>
    <xf numFmtId="0" fontId="5" fillId="11" borderId="43" xfId="17" applyFont="1" applyFill="1" applyBorder="1" applyAlignment="1">
      <alignment horizontal="center" vertical="center" wrapText="1"/>
    </xf>
    <xf numFmtId="0" fontId="9" fillId="9" borderId="28" xfId="17" applyFont="1" applyFill="1" applyBorder="1" applyAlignment="1">
      <alignment horizontal="center" vertical="center" wrapText="1"/>
    </xf>
    <xf numFmtId="0" fontId="9" fillId="9" borderId="32" xfId="17" applyFont="1" applyFill="1" applyBorder="1" applyAlignment="1">
      <alignment horizontal="center" vertical="center" wrapText="1"/>
    </xf>
    <xf numFmtId="0" fontId="9" fillId="9" borderId="30" xfId="17" applyFont="1" applyFill="1" applyBorder="1" applyAlignment="1">
      <alignment horizontal="center" vertical="center" wrapText="1"/>
    </xf>
    <xf numFmtId="0" fontId="5" fillId="0" borderId="56" xfId="17" applyFont="1" applyBorder="1" applyAlignment="1">
      <alignment horizontal="center" vertical="center" wrapText="1"/>
    </xf>
    <xf numFmtId="0" fontId="5" fillId="12" borderId="32" xfId="17" applyFont="1" applyFill="1" applyBorder="1" applyAlignment="1">
      <alignment horizontal="center" vertical="center" wrapText="1"/>
    </xf>
    <xf numFmtId="0" fontId="5" fillId="12" borderId="38" xfId="17" applyFont="1" applyFill="1" applyBorder="1" applyAlignment="1">
      <alignment horizontal="center" vertical="center" wrapText="1"/>
    </xf>
    <xf numFmtId="0" fontId="11" fillId="0" borderId="52" xfId="17" applyFont="1" applyBorder="1" applyAlignment="1">
      <alignment horizontal="center" vertical="center" wrapText="1"/>
    </xf>
    <xf numFmtId="0" fontId="11" fillId="0" borderId="39" xfId="17" applyFont="1" applyBorder="1" applyAlignment="1">
      <alignment horizontal="center" vertical="center" wrapText="1"/>
    </xf>
    <xf numFmtId="0" fontId="24" fillId="0" borderId="20" xfId="1" applyFont="1" applyBorder="1" applyAlignment="1">
      <alignment horizontal="center"/>
    </xf>
    <xf numFmtId="0" fontId="25" fillId="0" borderId="47" xfId="1" applyFont="1" applyBorder="1" applyAlignment="1">
      <alignment horizontal="center" vertical="center" wrapText="1"/>
    </xf>
    <xf numFmtId="0" fontId="27" fillId="0" borderId="43" xfId="1" applyFont="1" applyBorder="1" applyAlignment="1">
      <alignment horizontal="center" vertical="center" wrapText="1"/>
    </xf>
    <xf numFmtId="0" fontId="27" fillId="0" borderId="17" xfId="1" applyFont="1" applyBorder="1" applyAlignment="1">
      <alignment horizontal="center" vertical="center" wrapText="1"/>
    </xf>
    <xf numFmtId="0" fontId="27" fillId="0" borderId="46" xfId="1" applyFont="1" applyBorder="1" applyAlignment="1">
      <alignment horizontal="center" vertical="center" wrapText="1"/>
    </xf>
    <xf numFmtId="0" fontId="28" fillId="0" borderId="49" xfId="1" applyFont="1" applyBorder="1" applyAlignment="1">
      <alignment horizontal="center" vertical="center" wrapText="1"/>
    </xf>
    <xf numFmtId="0" fontId="28" fillId="0" borderId="10" xfId="1" applyFont="1" applyBorder="1" applyAlignment="1">
      <alignment horizontal="center" vertical="center" wrapText="1"/>
    </xf>
    <xf numFmtId="0" fontId="24" fillId="0" borderId="12" xfId="1" applyFont="1" applyBorder="1" applyAlignment="1">
      <alignment horizontal="center" vertical="center" wrapText="1"/>
    </xf>
    <xf numFmtId="0" fontId="24" fillId="0" borderId="47" xfId="1" applyFont="1" applyBorder="1" applyAlignment="1">
      <alignment horizontal="center" vertical="center" wrapText="1"/>
    </xf>
    <xf numFmtId="0" fontId="25" fillId="0" borderId="28" xfId="1" applyFont="1" applyBorder="1" applyAlignment="1">
      <alignment horizontal="center" vertical="center" wrapText="1"/>
    </xf>
    <xf numFmtId="0" fontId="25" fillId="0" borderId="43" xfId="1" applyFont="1" applyBorder="1" applyAlignment="1">
      <alignment horizontal="center" vertical="center" wrapText="1"/>
    </xf>
    <xf numFmtId="0" fontId="29" fillId="0" borderId="29" xfId="1" applyFont="1" applyBorder="1" applyAlignment="1">
      <alignment horizontal="center" vertical="center" wrapText="1"/>
    </xf>
    <xf numFmtId="0" fontId="25" fillId="0" borderId="48" xfId="1" applyFont="1" applyBorder="1" applyAlignment="1">
      <alignment horizontal="center" vertical="center" wrapText="1"/>
    </xf>
    <xf numFmtId="4" fontId="11" fillId="13" borderId="27" xfId="17" applyNumberFormat="1" applyFont="1" applyFill="1" applyBorder="1" applyAlignment="1">
      <alignment horizontal="center"/>
    </xf>
    <xf numFmtId="4" fontId="11" fillId="13" borderId="61" xfId="17" applyNumberFormat="1" applyFont="1" applyFill="1" applyBorder="1" applyAlignment="1">
      <alignment horizontal="center"/>
    </xf>
    <xf numFmtId="0" fontId="8" fillId="0" borderId="32" xfId="17" applyFont="1" applyBorder="1" applyAlignment="1">
      <alignment horizontal="center" vertical="center" wrapText="1"/>
    </xf>
    <xf numFmtId="0" fontId="41" fillId="0" borderId="32" xfId="17" applyFont="1" applyBorder="1" applyAlignment="1">
      <alignment horizontal="center" vertical="center" wrapText="1"/>
    </xf>
    <xf numFmtId="0" fontId="14" fillId="0" borderId="32" xfId="17" applyFont="1" applyBorder="1" applyAlignment="1">
      <alignment horizontal="center" vertical="center" wrapText="1"/>
    </xf>
    <xf numFmtId="0" fontId="26" fillId="0" borderId="12" xfId="1" applyFont="1" applyBorder="1" applyAlignment="1">
      <alignment horizontal="center" vertical="center" wrapText="1"/>
    </xf>
    <xf numFmtId="0" fontId="26" fillId="0" borderId="16" xfId="1" applyFont="1" applyBorder="1" applyAlignment="1">
      <alignment horizontal="center" vertical="center" wrapText="1"/>
    </xf>
    <xf numFmtId="0" fontId="26" fillId="0" borderId="21" xfId="1" applyFont="1" applyBorder="1" applyAlignment="1">
      <alignment horizontal="center" vertical="center" wrapText="1"/>
    </xf>
    <xf numFmtId="0" fontId="11" fillId="0" borderId="12" xfId="17" applyFont="1" applyBorder="1" applyAlignment="1">
      <alignment horizontal="center" vertical="center" wrapText="1"/>
    </xf>
    <xf numFmtId="0" fontId="11" fillId="0" borderId="16" xfId="17" applyFont="1" applyBorder="1" applyAlignment="1">
      <alignment horizontal="center" vertical="center" wrapText="1"/>
    </xf>
    <xf numFmtId="0" fontId="11" fillId="0" borderId="21" xfId="17" applyFont="1" applyBorder="1" applyAlignment="1">
      <alignment horizontal="center" vertical="center" wrapText="1"/>
    </xf>
    <xf numFmtId="0" fontId="11" fillId="0" borderId="49" xfId="17" applyFont="1" applyBorder="1" applyAlignment="1">
      <alignment horizontal="center" vertical="center" wrapText="1"/>
    </xf>
    <xf numFmtId="0" fontId="11" fillId="0" borderId="44" xfId="17" applyFont="1" applyBorder="1" applyAlignment="1">
      <alignment horizontal="center" vertical="center" wrapText="1"/>
    </xf>
    <xf numFmtId="0" fontId="11" fillId="0" borderId="45" xfId="17" applyFont="1" applyBorder="1" applyAlignment="1">
      <alignment horizontal="center" vertical="center" wrapText="1"/>
    </xf>
    <xf numFmtId="0" fontId="5" fillId="0" borderId="38" xfId="17" applyFont="1" applyBorder="1" applyAlignment="1">
      <alignment horizontal="center" vertical="center" wrapText="1"/>
    </xf>
    <xf numFmtId="0" fontId="5" fillId="0" borderId="43" xfId="17" applyFont="1" applyBorder="1" applyAlignment="1">
      <alignment horizontal="center" vertical="center" wrapText="1"/>
    </xf>
    <xf numFmtId="0" fontId="5" fillId="0" borderId="44" xfId="17" applyFont="1" applyBorder="1" applyAlignment="1">
      <alignment horizontal="center" vertical="center" wrapText="1"/>
    </xf>
    <xf numFmtId="0" fontId="14" fillId="0" borderId="38" xfId="17" applyFont="1" applyBorder="1" applyAlignment="1">
      <alignment horizontal="center" vertical="center" wrapText="1"/>
    </xf>
    <xf numFmtId="0" fontId="25" fillId="0" borderId="38" xfId="1" applyFont="1" applyBorder="1" applyAlignment="1">
      <alignment horizontal="center" vertical="center" wrapText="1"/>
    </xf>
    <xf numFmtId="0" fontId="14" fillId="0" borderId="49" xfId="17" applyFont="1" applyBorder="1" applyAlignment="1">
      <alignment horizontal="center" vertical="center" wrapText="1"/>
    </xf>
    <xf numFmtId="0" fontId="14" fillId="0" borderId="44" xfId="17" applyFont="1" applyBorder="1" applyAlignment="1">
      <alignment horizontal="center" vertical="center" wrapText="1"/>
    </xf>
    <xf numFmtId="0" fontId="14" fillId="0" borderId="43" xfId="17" applyFont="1" applyBorder="1" applyAlignment="1">
      <alignment horizontal="center" vertical="center" wrapText="1"/>
    </xf>
    <xf numFmtId="164" fontId="14" fillId="0" borderId="59" xfId="17" applyNumberFormat="1" applyFont="1" applyBorder="1" applyAlignment="1">
      <alignment horizontal="center" vertical="center" wrapText="1"/>
    </xf>
    <xf numFmtId="164" fontId="14" fillId="0" borderId="60" xfId="17" applyNumberFormat="1" applyFont="1" applyBorder="1" applyAlignment="1">
      <alignment horizontal="center" vertical="center" wrapText="1"/>
    </xf>
    <xf numFmtId="164" fontId="14" fillId="0" borderId="58" xfId="17" applyNumberFormat="1" applyFont="1" applyBorder="1" applyAlignment="1">
      <alignment horizontal="center" vertical="center" wrapText="1"/>
    </xf>
    <xf numFmtId="164" fontId="14" fillId="0" borderId="32" xfId="17" applyNumberFormat="1" applyFont="1" applyBorder="1" applyAlignment="1">
      <alignment horizontal="center" vertical="center" wrapText="1"/>
    </xf>
    <xf numFmtId="0" fontId="14" fillId="0" borderId="17" xfId="17" applyFont="1" applyBorder="1" applyAlignment="1">
      <alignment horizontal="center" vertical="center" wrapText="1"/>
    </xf>
    <xf numFmtId="4" fontId="14" fillId="0" borderId="32" xfId="17" applyNumberFormat="1" applyFont="1" applyBorder="1" applyAlignment="1">
      <alignment horizontal="center" vertical="center" wrapText="1"/>
    </xf>
    <xf numFmtId="169" fontId="14" fillId="0" borderId="46" xfId="17" applyNumberFormat="1" applyFont="1" applyBorder="1" applyAlignment="1">
      <alignment horizontal="center" vertical="center" wrapText="1"/>
    </xf>
    <xf numFmtId="169" fontId="14" fillId="0" borderId="52" xfId="17" applyNumberFormat="1" applyFont="1" applyBorder="1" applyAlignment="1">
      <alignment horizontal="center" vertical="center" wrapText="1"/>
    </xf>
    <xf numFmtId="169" fontId="14" fillId="0" borderId="39" xfId="17" applyNumberFormat="1" applyFont="1" applyBorder="1" applyAlignment="1">
      <alignment horizontal="center" vertical="center" wrapText="1"/>
    </xf>
    <xf numFmtId="4" fontId="14" fillId="0" borderId="46" xfId="17" applyNumberFormat="1" applyFont="1" applyBorder="1" applyAlignment="1">
      <alignment horizontal="center" vertical="center" wrapText="1"/>
    </xf>
    <xf numFmtId="4" fontId="14" fillId="0" borderId="52" xfId="17" applyNumberFormat="1" applyFont="1" applyBorder="1" applyAlignment="1">
      <alignment horizontal="center" vertical="center" wrapText="1"/>
    </xf>
    <xf numFmtId="4" fontId="14" fillId="0" borderId="39" xfId="17" applyNumberFormat="1" applyFont="1" applyBorder="1" applyAlignment="1">
      <alignment horizontal="center" vertical="center" wrapText="1"/>
    </xf>
    <xf numFmtId="0" fontId="14" fillId="0" borderId="46" xfId="17" applyFont="1" applyBorder="1" applyAlignment="1">
      <alignment horizontal="center" vertical="center" wrapText="1"/>
    </xf>
    <xf numFmtId="0" fontId="14" fillId="0" borderId="52" xfId="17" applyFont="1" applyBorder="1" applyAlignment="1">
      <alignment horizontal="center" vertical="center" wrapText="1"/>
    </xf>
    <xf numFmtId="0" fontId="14" fillId="0" borderId="39" xfId="17" applyFont="1" applyBorder="1" applyAlignment="1">
      <alignment horizontal="center" vertical="center" wrapText="1"/>
    </xf>
    <xf numFmtId="170" fontId="14" fillId="0" borderId="17" xfId="17" applyNumberFormat="1" applyFont="1" applyBorder="1" applyAlignment="1">
      <alignment horizontal="center" vertical="center" wrapText="1"/>
    </xf>
    <xf numFmtId="170" fontId="14" fillId="0" borderId="32" xfId="17" applyNumberFormat="1" applyFont="1" applyBorder="1" applyAlignment="1">
      <alignment horizontal="center" vertical="center" wrapText="1"/>
    </xf>
    <xf numFmtId="170" fontId="14" fillId="0" borderId="43" xfId="17" applyNumberFormat="1" applyFont="1" applyBorder="1" applyAlignment="1">
      <alignment horizontal="center" vertical="center" wrapText="1"/>
    </xf>
    <xf numFmtId="170" fontId="14" fillId="0" borderId="44" xfId="17" applyNumberFormat="1" applyFont="1" applyBorder="1" applyAlignment="1">
      <alignment horizontal="center" vertical="center" wrapText="1"/>
    </xf>
    <xf numFmtId="170" fontId="14" fillId="0" borderId="38" xfId="17" applyNumberFormat="1" applyFont="1" applyBorder="1" applyAlignment="1">
      <alignment horizontal="center" vertical="center" wrapText="1"/>
    </xf>
    <xf numFmtId="0" fontId="14" fillId="3" borderId="44" xfId="17" applyFont="1" applyFill="1" applyBorder="1" applyAlignment="1">
      <alignment horizontal="center" vertical="center" wrapText="1"/>
    </xf>
    <xf numFmtId="0" fontId="14" fillId="3" borderId="38" xfId="17" applyFont="1" applyFill="1" applyBorder="1" applyAlignment="1">
      <alignment horizontal="center" vertical="center" wrapText="1"/>
    </xf>
    <xf numFmtId="165" fontId="14" fillId="3" borderId="43" xfId="17" applyNumberFormat="1" applyFont="1" applyFill="1" applyBorder="1" applyAlignment="1">
      <alignment horizontal="center" vertical="center" wrapText="1"/>
    </xf>
    <xf numFmtId="165" fontId="14" fillId="3" borderId="44" xfId="17" applyNumberFormat="1" applyFont="1" applyFill="1" applyBorder="1" applyAlignment="1">
      <alignment horizontal="center" vertical="center" wrapText="1"/>
    </xf>
    <xf numFmtId="165" fontId="14" fillId="3" borderId="38" xfId="17" applyNumberFormat="1" applyFont="1" applyFill="1" applyBorder="1" applyAlignment="1">
      <alignment horizontal="center" vertical="center" wrapText="1"/>
    </xf>
    <xf numFmtId="168" fontId="14" fillId="0" borderId="43" xfId="17" applyNumberFormat="1" applyFont="1" applyBorder="1" applyAlignment="1">
      <alignment horizontal="center" vertical="center" wrapText="1"/>
    </xf>
    <xf numFmtId="168" fontId="14" fillId="0" borderId="44" xfId="17" applyNumberFormat="1" applyFont="1" applyBorder="1" applyAlignment="1">
      <alignment horizontal="center" vertical="center" wrapText="1"/>
    </xf>
    <xf numFmtId="168" fontId="14" fillId="0" borderId="38" xfId="17" applyNumberFormat="1" applyFont="1" applyBorder="1" applyAlignment="1">
      <alignment horizontal="center" vertical="center" wrapText="1"/>
    </xf>
    <xf numFmtId="165" fontId="14" fillId="3" borderId="32" xfId="17" applyNumberFormat="1" applyFont="1" applyFill="1" applyBorder="1" applyAlignment="1">
      <alignment horizontal="center" vertical="center" wrapText="1"/>
    </xf>
    <xf numFmtId="168" fontId="14" fillId="0" borderId="32" xfId="17" applyNumberFormat="1" applyFont="1" applyBorder="1" applyAlignment="1">
      <alignment horizontal="center" vertical="center" wrapText="1"/>
    </xf>
    <xf numFmtId="0" fontId="14" fillId="11" borderId="59" xfId="17" applyFont="1" applyFill="1" applyBorder="1" applyAlignment="1">
      <alignment horizontal="center" vertical="center" wrapText="1"/>
    </xf>
    <xf numFmtId="0" fontId="14" fillId="11" borderId="60" xfId="17" applyFont="1" applyFill="1" applyBorder="1" applyAlignment="1">
      <alignment horizontal="center" vertical="center" wrapText="1"/>
    </xf>
    <xf numFmtId="0" fontId="14" fillId="11" borderId="58" xfId="17" applyFont="1" applyFill="1" applyBorder="1" applyAlignment="1">
      <alignment horizontal="center" vertical="center" wrapText="1"/>
    </xf>
    <xf numFmtId="0" fontId="14" fillId="11" borderId="48" xfId="17" applyFont="1" applyFill="1" applyBorder="1" applyAlignment="1">
      <alignment horizontal="center" vertical="center" wrapText="1"/>
    </xf>
    <xf numFmtId="0" fontId="14" fillId="11" borderId="50" xfId="17" applyFont="1" applyFill="1" applyBorder="1" applyAlignment="1">
      <alignment horizontal="center" vertical="center" wrapText="1"/>
    </xf>
    <xf numFmtId="0" fontId="14" fillId="11" borderId="41" xfId="17" applyFont="1" applyFill="1" applyBorder="1" applyAlignment="1">
      <alignment horizontal="center" vertical="center" wrapText="1"/>
    </xf>
    <xf numFmtId="0" fontId="14" fillId="0" borderId="48" xfId="17" applyFont="1" applyBorder="1" applyAlignment="1">
      <alignment horizontal="center" vertical="center" wrapText="1"/>
    </xf>
    <xf numFmtId="0" fontId="14" fillId="0" borderId="50" xfId="17" applyFont="1" applyBorder="1" applyAlignment="1">
      <alignment horizontal="center" vertical="center" wrapText="1"/>
    </xf>
    <xf numFmtId="0" fontId="14" fillId="0" borderId="41" xfId="17" applyFont="1" applyBorder="1" applyAlignment="1">
      <alignment horizontal="center" vertical="center" wrapText="1"/>
    </xf>
    <xf numFmtId="0" fontId="14" fillId="11" borderId="43" xfId="17" applyFont="1" applyFill="1" applyBorder="1" applyAlignment="1">
      <alignment horizontal="center" vertical="center" wrapText="1"/>
    </xf>
    <xf numFmtId="0" fontId="14" fillId="11" borderId="44" xfId="17" applyFont="1" applyFill="1" applyBorder="1" applyAlignment="1">
      <alignment horizontal="center" vertical="center" wrapText="1"/>
    </xf>
    <xf numFmtId="0" fontId="14" fillId="11" borderId="38" xfId="17" applyFont="1" applyFill="1" applyBorder="1" applyAlignment="1">
      <alignment horizontal="center" vertical="center" wrapText="1"/>
    </xf>
    <xf numFmtId="0" fontId="14" fillId="11" borderId="32" xfId="17" applyFont="1" applyFill="1" applyBorder="1" applyAlignment="1">
      <alignment horizontal="center" vertical="center" wrapText="1"/>
    </xf>
    <xf numFmtId="0" fontId="14" fillId="0" borderId="59" xfId="17" applyFont="1" applyBorder="1" applyAlignment="1">
      <alignment horizontal="center" vertical="center" wrapText="1"/>
    </xf>
    <xf numFmtId="0" fontId="14" fillId="0" borderId="60" xfId="17" applyFont="1" applyBorder="1" applyAlignment="1">
      <alignment horizontal="center" vertical="center" wrapText="1"/>
    </xf>
    <xf numFmtId="0" fontId="14" fillId="0" borderId="58" xfId="17" applyFont="1" applyBorder="1" applyAlignment="1">
      <alignment horizontal="center" vertical="center" wrapText="1"/>
    </xf>
    <xf numFmtId="0" fontId="26" fillId="5" borderId="3" xfId="4" applyFont="1" applyFill="1" applyBorder="1" applyAlignment="1">
      <alignment horizontal="center" vertical="center" wrapText="1"/>
    </xf>
    <xf numFmtId="0" fontId="3" fillId="0" borderId="43" xfId="17" applyFont="1" applyBorder="1" applyAlignment="1">
      <alignment horizontal="center" vertical="center" wrapText="1"/>
    </xf>
    <xf numFmtId="0" fontId="3" fillId="0" borderId="44" xfId="17" applyFont="1" applyBorder="1" applyAlignment="1">
      <alignment horizontal="center" vertical="center" wrapText="1"/>
    </xf>
    <xf numFmtId="0" fontId="3" fillId="0" borderId="45" xfId="17" applyFont="1" applyBorder="1" applyAlignment="1">
      <alignment horizontal="center" vertical="center" wrapText="1"/>
    </xf>
    <xf numFmtId="0" fontId="14" fillId="0" borderId="45" xfId="17" applyFont="1" applyBorder="1" applyAlignment="1">
      <alignment horizontal="center" vertical="center" wrapText="1"/>
    </xf>
    <xf numFmtId="2" fontId="14" fillId="11" borderId="43" xfId="17" applyNumberFormat="1" applyFont="1" applyFill="1" applyBorder="1" applyAlignment="1">
      <alignment horizontal="center" vertical="center" wrapText="1"/>
    </xf>
    <xf numFmtId="2" fontId="14" fillId="11" borderId="44" xfId="17" applyNumberFormat="1" applyFont="1" applyFill="1" applyBorder="1" applyAlignment="1">
      <alignment horizontal="center" vertical="center" wrapText="1"/>
    </xf>
    <xf numFmtId="2" fontId="14" fillId="11" borderId="38" xfId="17" applyNumberFormat="1" applyFont="1" applyFill="1" applyBorder="1" applyAlignment="1">
      <alignment horizontal="center" vertical="center" wrapText="1"/>
    </xf>
    <xf numFmtId="0" fontId="13" fillId="0" borderId="43" xfId="2" applyFont="1" applyBorder="1" applyAlignment="1">
      <alignment horizontal="center" vertical="center" wrapText="1"/>
    </xf>
    <xf numFmtId="0" fontId="13" fillId="0" borderId="36" xfId="2" applyFont="1" applyBorder="1" applyAlignment="1">
      <alignment horizontal="center" vertical="center" wrapText="1"/>
    </xf>
    <xf numFmtId="0" fontId="13" fillId="0" borderId="37" xfId="2" applyFont="1" applyBorder="1" applyAlignment="1">
      <alignment horizontal="center" vertical="center" wrapText="1"/>
    </xf>
    <xf numFmtId="0" fontId="13" fillId="0" borderId="35" xfId="2" applyFont="1" applyBorder="1" applyAlignment="1">
      <alignment horizontal="center" vertical="center" wrapText="1"/>
    </xf>
    <xf numFmtId="0" fontId="18" fillId="0" borderId="14" xfId="1" applyFont="1" applyBorder="1" applyAlignment="1">
      <alignment horizontal="center" vertical="center" wrapText="1"/>
    </xf>
    <xf numFmtId="0" fontId="18" fillId="0" borderId="18" xfId="1" applyFont="1" applyBorder="1" applyAlignment="1">
      <alignment horizontal="center" vertical="center" wrapText="1"/>
    </xf>
    <xf numFmtId="0" fontId="18" fillId="0" borderId="23" xfId="1" applyFont="1" applyBorder="1" applyAlignment="1">
      <alignment horizontal="center" vertical="center" wrapText="1"/>
    </xf>
    <xf numFmtId="0" fontId="13" fillId="0" borderId="62" xfId="1" applyFont="1" applyBorder="1" applyAlignment="1">
      <alignment horizontal="center" vertical="center" wrapText="1"/>
    </xf>
    <xf numFmtId="0" fontId="13" fillId="0" borderId="63" xfId="1" applyFont="1" applyBorder="1" applyAlignment="1">
      <alignment horizontal="center" vertical="center" wrapText="1"/>
    </xf>
    <xf numFmtId="0" fontId="13" fillId="0" borderId="64" xfId="1" applyFont="1" applyBorder="1" applyAlignment="1">
      <alignment horizontal="center" vertical="center" wrapText="1"/>
    </xf>
    <xf numFmtId="0" fontId="13" fillId="0" borderId="14" xfId="1" applyFont="1" applyBorder="1" applyAlignment="1">
      <alignment horizontal="center" vertical="center" wrapText="1"/>
    </xf>
    <xf numFmtId="0" fontId="13" fillId="0" borderId="18" xfId="1" applyFont="1" applyBorder="1" applyAlignment="1">
      <alignment horizontal="center" vertical="center" wrapText="1"/>
    </xf>
    <xf numFmtId="0" fontId="13" fillId="0" borderId="23" xfId="1" applyFont="1" applyBorder="1" applyAlignment="1">
      <alignment horizontal="center" vertical="center" wrapText="1"/>
    </xf>
    <xf numFmtId="0" fontId="35" fillId="0" borderId="35" xfId="1" applyFont="1" applyBorder="1" applyAlignment="1">
      <alignment horizontal="center" vertical="center" wrapText="1"/>
    </xf>
    <xf numFmtId="0" fontId="35" fillId="0" borderId="36" xfId="1" applyFont="1" applyBorder="1" applyAlignment="1">
      <alignment horizontal="center" vertical="center" wrapText="1"/>
    </xf>
    <xf numFmtId="0" fontId="35" fillId="0" borderId="37" xfId="1" applyFont="1" applyBorder="1" applyAlignment="1">
      <alignment horizontal="center" vertical="center" wrapText="1"/>
    </xf>
    <xf numFmtId="0" fontId="35" fillId="0" borderId="12" xfId="1" applyFont="1" applyBorder="1" applyAlignment="1">
      <alignment horizontal="center" vertical="center" wrapText="1"/>
    </xf>
    <xf numFmtId="0" fontId="35" fillId="0" borderId="29" xfId="1" applyFont="1" applyBorder="1" applyAlignment="1">
      <alignment horizontal="center" vertical="center" wrapText="1"/>
    </xf>
    <xf numFmtId="0" fontId="35" fillId="0" borderId="21" xfId="1" applyFont="1" applyBorder="1" applyAlignment="1">
      <alignment horizontal="center" vertical="center" wrapText="1"/>
    </xf>
    <xf numFmtId="0" fontId="35" fillId="0" borderId="31" xfId="1" applyFont="1" applyBorder="1" applyAlignment="1">
      <alignment horizontal="center" vertical="center" wrapText="1"/>
    </xf>
    <xf numFmtId="0" fontId="18" fillId="0" borderId="62" xfId="1" applyFont="1" applyBorder="1" applyAlignment="1">
      <alignment horizontal="center" vertical="center" wrapText="1"/>
    </xf>
    <xf numFmtId="0" fontId="18" fillId="0" borderId="64" xfId="1" applyFont="1" applyBorder="1" applyAlignment="1">
      <alignment horizontal="center" vertical="center" wrapText="1"/>
    </xf>
    <xf numFmtId="0" fontId="36" fillId="0" borderId="62" xfId="1" applyFont="1" applyBorder="1" applyAlignment="1">
      <alignment horizontal="center" vertical="center" wrapText="1"/>
    </xf>
    <xf numFmtId="2" fontId="14" fillId="6" borderId="49" xfId="17" applyNumberFormat="1" applyFont="1" applyFill="1" applyBorder="1" applyAlignment="1">
      <alignment horizontal="center" vertical="center" wrapText="1"/>
    </xf>
    <xf numFmtId="2" fontId="14" fillId="6" borderId="44" xfId="17" applyNumberFormat="1" applyFont="1" applyFill="1" applyBorder="1" applyAlignment="1">
      <alignment horizontal="center" vertical="center" wrapText="1"/>
    </xf>
    <xf numFmtId="2" fontId="14" fillId="6" borderId="38" xfId="17" applyNumberFormat="1" applyFont="1" applyFill="1" applyBorder="1" applyAlignment="1">
      <alignment horizontal="center" vertical="center" wrapText="1"/>
    </xf>
    <xf numFmtId="2" fontId="14" fillId="6" borderId="43" xfId="17" applyNumberFormat="1" applyFont="1" applyFill="1" applyBorder="1" applyAlignment="1">
      <alignment horizontal="center" vertical="center" wrapText="1"/>
    </xf>
    <xf numFmtId="0" fontId="37" fillId="0" borderId="32" xfId="1" applyFont="1" applyBorder="1" applyAlignment="1">
      <alignment horizontal="center" vertical="center" wrapText="1"/>
    </xf>
    <xf numFmtId="2" fontId="24" fillId="6" borderId="43" xfId="1" applyNumberFormat="1" applyFont="1" applyFill="1" applyBorder="1" applyAlignment="1">
      <alignment horizontal="center" vertical="center" wrapText="1"/>
    </xf>
    <xf numFmtId="2" fontId="24" fillId="6" borderId="44" xfId="1" applyNumberFormat="1" applyFont="1" applyFill="1" applyBorder="1" applyAlignment="1">
      <alignment horizontal="center" vertical="center" wrapText="1"/>
    </xf>
    <xf numFmtId="2" fontId="24" fillId="6" borderId="38" xfId="1" applyNumberFormat="1" applyFont="1" applyFill="1" applyBorder="1" applyAlignment="1">
      <alignment horizontal="center" vertical="center" wrapText="1"/>
    </xf>
    <xf numFmtId="0" fontId="5" fillId="3" borderId="32" xfId="17" applyFont="1" applyFill="1" applyBorder="1" applyAlignment="1">
      <alignment horizontal="center" vertical="center" wrapText="1"/>
    </xf>
    <xf numFmtId="0" fontId="3" fillId="0" borderId="32" xfId="17" applyFont="1" applyBorder="1" applyAlignment="1">
      <alignment horizontal="center" vertical="center" wrapText="1"/>
    </xf>
    <xf numFmtId="2" fontId="14" fillId="0" borderId="43" xfId="17" applyNumberFormat="1" applyFont="1" applyBorder="1" applyAlignment="1">
      <alignment horizontal="center" vertical="center" wrapText="1"/>
    </xf>
    <xf numFmtId="2" fontId="14" fillId="0" borderId="44" xfId="17" applyNumberFormat="1" applyFont="1" applyBorder="1" applyAlignment="1">
      <alignment horizontal="center" vertical="center" wrapText="1"/>
    </xf>
    <xf numFmtId="2" fontId="14" fillId="0" borderId="38" xfId="17" applyNumberFormat="1" applyFont="1" applyBorder="1" applyAlignment="1">
      <alignment horizontal="center" vertical="center" wrapText="1"/>
    </xf>
    <xf numFmtId="2" fontId="3" fillId="0" borderId="43" xfId="17" applyNumberFormat="1" applyFont="1" applyBorder="1" applyAlignment="1">
      <alignment horizontal="center" vertical="center" wrapText="1"/>
    </xf>
    <xf numFmtId="2" fontId="3" fillId="0" borderId="44" xfId="17" applyNumberFormat="1" applyFont="1" applyBorder="1" applyAlignment="1">
      <alignment horizontal="center" vertical="center" wrapText="1"/>
    </xf>
    <xf numFmtId="2" fontId="3" fillId="0" borderId="38" xfId="17" applyNumberFormat="1" applyFont="1" applyBorder="1" applyAlignment="1">
      <alignment horizontal="center" vertical="center" wrapText="1"/>
    </xf>
    <xf numFmtId="0" fontId="11" fillId="0" borderId="17" xfId="6" applyFont="1" applyBorder="1" applyAlignment="1">
      <alignment horizontal="center" vertical="center" wrapText="1"/>
    </xf>
    <xf numFmtId="0" fontId="17" fillId="0" borderId="19" xfId="6" applyFont="1" applyBorder="1" applyAlignment="1">
      <alignment horizontal="center" vertical="center" wrapText="1"/>
    </xf>
    <xf numFmtId="0" fontId="17" fillId="0" borderId="57" xfId="6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1" fillId="0" borderId="12" xfId="22" applyFont="1" applyBorder="1" applyAlignment="1">
      <alignment horizontal="center" vertical="center" wrapText="1"/>
    </xf>
    <xf numFmtId="0" fontId="11" fillId="0" borderId="16" xfId="22" applyFont="1" applyBorder="1" applyAlignment="1">
      <alignment horizontal="center" vertical="center" wrapText="1"/>
    </xf>
    <xf numFmtId="0" fontId="11" fillId="0" borderId="47" xfId="22" applyFont="1" applyBorder="1" applyAlignment="1">
      <alignment horizontal="center" vertical="center" wrapText="1"/>
    </xf>
    <xf numFmtId="0" fontId="11" fillId="0" borderId="28" xfId="22" applyFont="1" applyBorder="1" applyAlignment="1">
      <alignment horizontal="center" vertical="center" wrapText="1"/>
    </xf>
    <xf numFmtId="0" fontId="11" fillId="0" borderId="32" xfId="22" applyFont="1" applyBorder="1" applyAlignment="1">
      <alignment horizontal="center" vertical="center" wrapText="1"/>
    </xf>
    <xf numFmtId="0" fontId="11" fillId="0" borderId="43" xfId="22" applyFont="1" applyBorder="1" applyAlignment="1">
      <alignment horizontal="center" vertical="center" wrapText="1"/>
    </xf>
    <xf numFmtId="0" fontId="11" fillId="0" borderId="49" xfId="22" applyFont="1" applyBorder="1" applyAlignment="1">
      <alignment horizontal="center" vertical="center" wrapText="1"/>
    </xf>
    <xf numFmtId="0" fontId="11" fillId="0" borderId="44" xfId="22" applyFont="1" applyBorder="1" applyAlignment="1">
      <alignment horizontal="center" vertical="center" wrapText="1"/>
    </xf>
    <xf numFmtId="0" fontId="11" fillId="0" borderId="45" xfId="22" applyFont="1" applyBorder="1" applyAlignment="1">
      <alignment horizontal="center" vertical="center" wrapText="1"/>
    </xf>
    <xf numFmtId="0" fontId="26" fillId="0" borderId="49" xfId="23" applyFont="1" applyBorder="1" applyAlignment="1">
      <alignment horizontal="center" vertical="center" wrapText="1"/>
    </xf>
    <xf numFmtId="0" fontId="26" fillId="0" borderId="44" xfId="23" applyFont="1" applyBorder="1" applyAlignment="1">
      <alignment horizontal="center" vertical="center" wrapText="1"/>
    </xf>
    <xf numFmtId="0" fontId="27" fillId="0" borderId="28" xfId="23" applyFont="1" applyBorder="1" applyAlignment="1">
      <alignment horizontal="center" vertical="center" wrapText="1"/>
    </xf>
    <xf numFmtId="0" fontId="26" fillId="0" borderId="32" xfId="23" applyFont="1" applyBorder="1" applyAlignment="1">
      <alignment horizontal="center" vertical="center" wrapText="1"/>
    </xf>
    <xf numFmtId="0" fontId="26" fillId="0" borderId="30" xfId="23" applyFont="1" applyBorder="1" applyAlignment="1">
      <alignment horizontal="center" vertical="center" wrapText="1"/>
    </xf>
    <xf numFmtId="0" fontId="11" fillId="6" borderId="26" xfId="0" applyFont="1" applyFill="1" applyBorder="1" applyAlignment="1">
      <alignment horizontal="center"/>
    </xf>
    <xf numFmtId="0" fontId="11" fillId="6" borderId="61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11" fillId="0" borderId="28" xfId="0" applyFont="1" applyBorder="1" applyAlignment="1">
      <alignment horizontal="center" vertical="center" wrapText="1"/>
    </xf>
    <xf numFmtId="0" fontId="11" fillId="0" borderId="29" xfId="0" applyFont="1" applyBorder="1" applyAlignment="1">
      <alignment horizontal="center" vertical="center" wrapText="1"/>
    </xf>
    <xf numFmtId="0" fontId="9" fillId="0" borderId="32" xfId="22" applyFont="1" applyBorder="1" applyAlignment="1">
      <alignment horizontal="center" vertical="center" wrapText="1"/>
    </xf>
    <xf numFmtId="0" fontId="9" fillId="0" borderId="43" xfId="22" applyFont="1" applyBorder="1" applyAlignment="1">
      <alignment horizontal="center" vertical="center" wrapText="1"/>
    </xf>
    <xf numFmtId="0" fontId="3" fillId="0" borderId="32" xfId="22" applyFont="1" applyBorder="1" applyAlignment="1">
      <alignment horizontal="center" vertical="center" wrapText="1"/>
    </xf>
    <xf numFmtId="0" fontId="3" fillId="0" borderId="43" xfId="22" applyFont="1" applyBorder="1" applyAlignment="1">
      <alignment horizontal="center" vertical="center" wrapText="1"/>
    </xf>
    <xf numFmtId="0" fontId="3" fillId="0" borderId="42" xfId="22" applyFont="1" applyBorder="1" applyAlignment="1">
      <alignment horizontal="center" vertical="center" wrapText="1"/>
    </xf>
    <xf numFmtId="0" fontId="3" fillId="0" borderId="48" xfId="22" applyFont="1" applyBorder="1" applyAlignment="1">
      <alignment horizontal="center" vertical="center" wrapText="1"/>
    </xf>
    <xf numFmtId="0" fontId="9" fillId="0" borderId="38" xfId="17" applyFont="1" applyBorder="1" applyAlignment="1">
      <alignment horizontal="center" vertical="center" wrapText="1"/>
    </xf>
    <xf numFmtId="0" fontId="26" fillId="0" borderId="38" xfId="1" applyFont="1" applyBorder="1" applyAlignment="1">
      <alignment horizontal="center" vertical="center" wrapText="1"/>
    </xf>
    <xf numFmtId="0" fontId="9" fillId="0" borderId="38" xfId="17" applyFont="1" applyBorder="1" applyAlignment="1">
      <alignment vertical="center" wrapText="1"/>
    </xf>
    <xf numFmtId="0" fontId="14" fillId="6" borderId="38" xfId="17" applyFont="1" applyFill="1" applyBorder="1" applyAlignment="1">
      <alignment horizontal="center" vertical="center" wrapText="1"/>
    </xf>
    <xf numFmtId="0" fontId="9" fillId="0" borderId="43" xfId="17" applyFont="1" applyBorder="1" applyAlignment="1">
      <alignment horizontal="center" vertical="center" wrapText="1"/>
    </xf>
    <xf numFmtId="0" fontId="14" fillId="6" borderId="39" xfId="24" applyFont="1" applyFill="1" applyBorder="1" applyAlignment="1">
      <alignment horizontal="center" vertical="center" wrapText="1"/>
    </xf>
    <xf numFmtId="0" fontId="14" fillId="6" borderId="32" xfId="24" applyFont="1" applyFill="1" applyBorder="1" applyAlignment="1">
      <alignment horizontal="center" vertical="center" wrapText="1"/>
    </xf>
    <xf numFmtId="0" fontId="14" fillId="6" borderId="43" xfId="24" applyFont="1" applyFill="1" applyBorder="1" applyAlignment="1">
      <alignment horizontal="center" vertical="center" wrapText="1"/>
    </xf>
    <xf numFmtId="0" fontId="9" fillId="0" borderId="44" xfId="24" applyFont="1" applyBorder="1" applyAlignment="1">
      <alignment horizontal="left" vertical="center" wrapText="1"/>
    </xf>
    <xf numFmtId="0" fontId="9" fillId="0" borderId="45" xfId="24" applyFont="1" applyBorder="1" applyAlignment="1">
      <alignment horizontal="left" vertical="center" wrapText="1"/>
    </xf>
    <xf numFmtId="0" fontId="5" fillId="0" borderId="12" xfId="24" applyFont="1" applyBorder="1" applyAlignment="1">
      <alignment horizontal="center" vertical="center" wrapText="1"/>
    </xf>
    <xf numFmtId="0" fontId="5" fillId="0" borderId="16" xfId="24" applyFont="1" applyBorder="1" applyAlignment="1">
      <alignment horizontal="center" vertical="center" wrapText="1"/>
    </xf>
    <xf numFmtId="0" fontId="5" fillId="0" borderId="21" xfId="24" applyFont="1" applyBorder="1" applyAlignment="1">
      <alignment horizontal="center" vertical="center" wrapText="1"/>
    </xf>
    <xf numFmtId="0" fontId="9" fillId="0" borderId="28" xfId="24" applyFont="1" applyBorder="1" applyAlignment="1">
      <alignment horizontal="center" vertical="center" wrapText="1"/>
    </xf>
    <xf numFmtId="0" fontId="9" fillId="0" borderId="32" xfId="24" applyFont="1" applyBorder="1" applyAlignment="1">
      <alignment horizontal="center" vertical="center" wrapText="1"/>
    </xf>
    <xf numFmtId="0" fontId="9" fillId="0" borderId="30" xfId="24" applyFont="1" applyBorder="1" applyAlignment="1">
      <alignment horizontal="center" vertical="center" wrapText="1"/>
    </xf>
    <xf numFmtId="0" fontId="9" fillId="0" borderId="49" xfId="24" applyFont="1" applyBorder="1" applyAlignment="1">
      <alignment horizontal="left" vertical="center" wrapText="1"/>
    </xf>
    <xf numFmtId="0" fontId="14" fillId="6" borderId="28" xfId="24" applyFont="1" applyFill="1" applyBorder="1" applyAlignment="1">
      <alignment horizontal="center" vertical="center" wrapText="1"/>
    </xf>
    <xf numFmtId="0" fontId="14" fillId="6" borderId="30" xfId="24" applyFont="1" applyFill="1" applyBorder="1" applyAlignment="1">
      <alignment horizontal="center" vertical="center" wrapText="1"/>
    </xf>
    <xf numFmtId="0" fontId="5" fillId="0" borderId="38" xfId="24" applyFont="1" applyBorder="1" applyAlignment="1">
      <alignment horizontal="center" vertical="center" wrapText="1"/>
    </xf>
    <xf numFmtId="0" fontId="5" fillId="0" borderId="32" xfId="24" applyFont="1" applyBorder="1" applyAlignment="1">
      <alignment horizontal="center" vertical="center" wrapText="1"/>
    </xf>
    <xf numFmtId="0" fontId="5" fillId="0" borderId="43" xfId="24" applyFont="1" applyBorder="1" applyAlignment="1">
      <alignment horizontal="center" vertical="center" wrapText="1"/>
    </xf>
    <xf numFmtId="0" fontId="9" fillId="0" borderId="38" xfId="24" applyFont="1" applyBorder="1" applyAlignment="1">
      <alignment horizontal="center" vertical="center" wrapText="1"/>
    </xf>
    <xf numFmtId="0" fontId="9" fillId="0" borderId="43" xfId="24" applyFont="1" applyBorder="1" applyAlignment="1">
      <alignment horizontal="center" vertical="center" wrapText="1"/>
    </xf>
    <xf numFmtId="0" fontId="26" fillId="0" borderId="43" xfId="1" applyFont="1" applyBorder="1" applyAlignment="1">
      <alignment horizontal="center" vertical="center" wrapText="1"/>
    </xf>
    <xf numFmtId="0" fontId="14" fillId="6" borderId="38" xfId="24" applyFont="1" applyFill="1" applyBorder="1" applyAlignment="1">
      <alignment horizontal="center" vertical="center" wrapText="1"/>
    </xf>
    <xf numFmtId="0" fontId="14" fillId="0" borderId="32" xfId="17" applyFont="1" applyFill="1" applyBorder="1" applyAlignment="1">
      <alignment horizontal="center" vertical="center" wrapText="1"/>
    </xf>
  </cellXfs>
  <cellStyles count="25">
    <cellStyle name="Comma 2" xfId="7" xr:uid="{00000000-0005-0000-0000-000000000000}"/>
    <cellStyle name="Currency 2" xfId="8" xr:uid="{00000000-0005-0000-0000-000001000000}"/>
    <cellStyle name="Currency 3" xfId="9" xr:uid="{00000000-0005-0000-0000-000002000000}"/>
    <cellStyle name="Neutral 2" xfId="10" xr:uid="{00000000-0005-0000-0000-000003000000}"/>
    <cellStyle name="Normal" xfId="0" builtinId="0"/>
    <cellStyle name="Normal 10" xfId="24" xr:uid="{773C6DA8-2C29-4AF7-8C87-5EBA6AD594A8}"/>
    <cellStyle name="Normal 2" xfId="11" xr:uid="{00000000-0005-0000-0000-000005000000}"/>
    <cellStyle name="Normal 2 2" xfId="5" xr:uid="{00000000-0005-0000-0000-000006000000}"/>
    <cellStyle name="Normal 2 3" xfId="12" xr:uid="{00000000-0005-0000-0000-000007000000}"/>
    <cellStyle name="Normal 3" xfId="13" xr:uid="{00000000-0005-0000-0000-000008000000}"/>
    <cellStyle name="Normal 4" xfId="14" xr:uid="{00000000-0005-0000-0000-000009000000}"/>
    <cellStyle name="Normal 5" xfId="15" xr:uid="{00000000-0005-0000-0000-00000A000000}"/>
    <cellStyle name="Normal 6" xfId="16" xr:uid="{00000000-0005-0000-0000-00000B000000}"/>
    <cellStyle name="Normal 7" xfId="17" xr:uid="{00000000-0005-0000-0000-00000C000000}"/>
    <cellStyle name="Normal 7 2" xfId="18" xr:uid="{00000000-0005-0000-0000-00000D000000}"/>
    <cellStyle name="Normal 8" xfId="19" xr:uid="{00000000-0005-0000-0000-00000E000000}"/>
    <cellStyle name="Normal 9" xfId="20" xr:uid="{00000000-0005-0000-0000-00000F000000}"/>
    <cellStyle name="Normal_06.08.10-chmucvacner" xfId="22" xr:uid="{007E63D4-6CC6-42F7-9324-3BF229343103}"/>
    <cellStyle name="Normal_Aragacotn2007" xfId="23" xr:uid="{070134C3-7B93-4CB7-8755-BB48555F75CE}"/>
    <cellStyle name="Normal_Aragacotn2007 2" xfId="1" xr:uid="{00000000-0005-0000-0000-000010000000}"/>
    <cellStyle name="Normal_Aragacotn2009" xfId="4" xr:uid="{00000000-0005-0000-0000-000011000000}"/>
    <cellStyle name="Normal_Ararat2009(1) 2 2" xfId="6" xr:uid="{00000000-0005-0000-0000-000012000000}"/>
    <cellStyle name="Normal_KOTAYQ-2007" xfId="3" xr:uid="{00000000-0005-0000-0000-000013000000}"/>
    <cellStyle name="Normal_Sheet1" xfId="2" xr:uid="{00000000-0005-0000-0000-000014000000}"/>
    <cellStyle name="Обычный 2" xfId="21" xr:uid="{3DE7B310-D3F6-4EF6-BF87-ABEA4AD54D98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7"/>
  <sheetViews>
    <sheetView zoomScaleNormal="100" workbookViewId="0">
      <selection activeCell="C25" sqref="C25"/>
    </sheetView>
  </sheetViews>
  <sheetFormatPr defaultRowHeight="13.5" x14ac:dyDescent="0.25"/>
  <cols>
    <col min="1" max="1" width="5.42578125" style="1" customWidth="1"/>
    <col min="2" max="2" width="25.5703125" style="1" customWidth="1"/>
    <col min="3" max="3" width="17.5703125" style="1" customWidth="1"/>
    <col min="4" max="4" width="19.5703125" style="1" customWidth="1"/>
    <col min="5" max="5" width="18.28515625" style="1" customWidth="1"/>
    <col min="6" max="6" width="18" style="1" customWidth="1"/>
    <col min="7" max="7" width="11.140625" style="32" customWidth="1"/>
    <col min="8" max="255" width="9.140625" style="1"/>
    <col min="256" max="256" width="5.42578125" style="1" customWidth="1"/>
    <col min="257" max="257" width="25.5703125" style="1" customWidth="1"/>
    <col min="258" max="258" width="17.5703125" style="1" customWidth="1"/>
    <col min="259" max="259" width="19.5703125" style="1" customWidth="1"/>
    <col min="260" max="260" width="18.28515625" style="1" customWidth="1"/>
    <col min="261" max="261" width="18" style="1" customWidth="1"/>
    <col min="262" max="262" width="11.140625" style="1" customWidth="1"/>
    <col min="263" max="511" width="9.140625" style="1"/>
    <col min="512" max="512" width="5.42578125" style="1" customWidth="1"/>
    <col min="513" max="513" width="25.5703125" style="1" customWidth="1"/>
    <col min="514" max="514" width="17.5703125" style="1" customWidth="1"/>
    <col min="515" max="515" width="19.5703125" style="1" customWidth="1"/>
    <col min="516" max="516" width="18.28515625" style="1" customWidth="1"/>
    <col min="517" max="517" width="18" style="1" customWidth="1"/>
    <col min="518" max="518" width="11.140625" style="1" customWidth="1"/>
    <col min="519" max="767" width="9.140625" style="1"/>
    <col min="768" max="768" width="5.42578125" style="1" customWidth="1"/>
    <col min="769" max="769" width="25.5703125" style="1" customWidth="1"/>
    <col min="770" max="770" width="17.5703125" style="1" customWidth="1"/>
    <col min="771" max="771" width="19.5703125" style="1" customWidth="1"/>
    <col min="772" max="772" width="18.28515625" style="1" customWidth="1"/>
    <col min="773" max="773" width="18" style="1" customWidth="1"/>
    <col min="774" max="774" width="11.140625" style="1" customWidth="1"/>
    <col min="775" max="1023" width="9.140625" style="1"/>
    <col min="1024" max="1024" width="5.42578125" style="1" customWidth="1"/>
    <col min="1025" max="1025" width="25.5703125" style="1" customWidth="1"/>
    <col min="1026" max="1026" width="17.5703125" style="1" customWidth="1"/>
    <col min="1027" max="1027" width="19.5703125" style="1" customWidth="1"/>
    <col min="1028" max="1028" width="18.28515625" style="1" customWidth="1"/>
    <col min="1029" max="1029" width="18" style="1" customWidth="1"/>
    <col min="1030" max="1030" width="11.140625" style="1" customWidth="1"/>
    <col min="1031" max="1279" width="9.140625" style="1"/>
    <col min="1280" max="1280" width="5.42578125" style="1" customWidth="1"/>
    <col min="1281" max="1281" width="25.5703125" style="1" customWidth="1"/>
    <col min="1282" max="1282" width="17.5703125" style="1" customWidth="1"/>
    <col min="1283" max="1283" width="19.5703125" style="1" customWidth="1"/>
    <col min="1284" max="1284" width="18.28515625" style="1" customWidth="1"/>
    <col min="1285" max="1285" width="18" style="1" customWidth="1"/>
    <col min="1286" max="1286" width="11.140625" style="1" customWidth="1"/>
    <col min="1287" max="1535" width="9.140625" style="1"/>
    <col min="1536" max="1536" width="5.42578125" style="1" customWidth="1"/>
    <col min="1537" max="1537" width="25.5703125" style="1" customWidth="1"/>
    <col min="1538" max="1538" width="17.5703125" style="1" customWidth="1"/>
    <col min="1539" max="1539" width="19.5703125" style="1" customWidth="1"/>
    <col min="1540" max="1540" width="18.28515625" style="1" customWidth="1"/>
    <col min="1541" max="1541" width="18" style="1" customWidth="1"/>
    <col min="1542" max="1542" width="11.140625" style="1" customWidth="1"/>
    <col min="1543" max="1791" width="9.140625" style="1"/>
    <col min="1792" max="1792" width="5.42578125" style="1" customWidth="1"/>
    <col min="1793" max="1793" width="25.5703125" style="1" customWidth="1"/>
    <col min="1794" max="1794" width="17.5703125" style="1" customWidth="1"/>
    <col min="1795" max="1795" width="19.5703125" style="1" customWidth="1"/>
    <col min="1796" max="1796" width="18.28515625" style="1" customWidth="1"/>
    <col min="1797" max="1797" width="18" style="1" customWidth="1"/>
    <col min="1798" max="1798" width="11.140625" style="1" customWidth="1"/>
    <col min="1799" max="2047" width="9.140625" style="1"/>
    <col min="2048" max="2048" width="5.42578125" style="1" customWidth="1"/>
    <col min="2049" max="2049" width="25.5703125" style="1" customWidth="1"/>
    <col min="2050" max="2050" width="17.5703125" style="1" customWidth="1"/>
    <col min="2051" max="2051" width="19.5703125" style="1" customWidth="1"/>
    <col min="2052" max="2052" width="18.28515625" style="1" customWidth="1"/>
    <col min="2053" max="2053" width="18" style="1" customWidth="1"/>
    <col min="2054" max="2054" width="11.140625" style="1" customWidth="1"/>
    <col min="2055" max="2303" width="9.140625" style="1"/>
    <col min="2304" max="2304" width="5.42578125" style="1" customWidth="1"/>
    <col min="2305" max="2305" width="25.5703125" style="1" customWidth="1"/>
    <col min="2306" max="2306" width="17.5703125" style="1" customWidth="1"/>
    <col min="2307" max="2307" width="19.5703125" style="1" customWidth="1"/>
    <col min="2308" max="2308" width="18.28515625" style="1" customWidth="1"/>
    <col min="2309" max="2309" width="18" style="1" customWidth="1"/>
    <col min="2310" max="2310" width="11.140625" style="1" customWidth="1"/>
    <col min="2311" max="2559" width="9.140625" style="1"/>
    <col min="2560" max="2560" width="5.42578125" style="1" customWidth="1"/>
    <col min="2561" max="2561" width="25.5703125" style="1" customWidth="1"/>
    <col min="2562" max="2562" width="17.5703125" style="1" customWidth="1"/>
    <col min="2563" max="2563" width="19.5703125" style="1" customWidth="1"/>
    <col min="2564" max="2564" width="18.28515625" style="1" customWidth="1"/>
    <col min="2565" max="2565" width="18" style="1" customWidth="1"/>
    <col min="2566" max="2566" width="11.140625" style="1" customWidth="1"/>
    <col min="2567" max="2815" width="9.140625" style="1"/>
    <col min="2816" max="2816" width="5.42578125" style="1" customWidth="1"/>
    <col min="2817" max="2817" width="25.5703125" style="1" customWidth="1"/>
    <col min="2818" max="2818" width="17.5703125" style="1" customWidth="1"/>
    <col min="2819" max="2819" width="19.5703125" style="1" customWidth="1"/>
    <col min="2820" max="2820" width="18.28515625" style="1" customWidth="1"/>
    <col min="2821" max="2821" width="18" style="1" customWidth="1"/>
    <col min="2822" max="2822" width="11.140625" style="1" customWidth="1"/>
    <col min="2823" max="3071" width="9.140625" style="1"/>
    <col min="3072" max="3072" width="5.42578125" style="1" customWidth="1"/>
    <col min="3073" max="3073" width="25.5703125" style="1" customWidth="1"/>
    <col min="3074" max="3074" width="17.5703125" style="1" customWidth="1"/>
    <col min="3075" max="3075" width="19.5703125" style="1" customWidth="1"/>
    <col min="3076" max="3076" width="18.28515625" style="1" customWidth="1"/>
    <col min="3077" max="3077" width="18" style="1" customWidth="1"/>
    <col min="3078" max="3078" width="11.140625" style="1" customWidth="1"/>
    <col min="3079" max="3327" width="9.140625" style="1"/>
    <col min="3328" max="3328" width="5.42578125" style="1" customWidth="1"/>
    <col min="3329" max="3329" width="25.5703125" style="1" customWidth="1"/>
    <col min="3330" max="3330" width="17.5703125" style="1" customWidth="1"/>
    <col min="3331" max="3331" width="19.5703125" style="1" customWidth="1"/>
    <col min="3332" max="3332" width="18.28515625" style="1" customWidth="1"/>
    <col min="3333" max="3333" width="18" style="1" customWidth="1"/>
    <col min="3334" max="3334" width="11.140625" style="1" customWidth="1"/>
    <col min="3335" max="3583" width="9.140625" style="1"/>
    <col min="3584" max="3584" width="5.42578125" style="1" customWidth="1"/>
    <col min="3585" max="3585" width="25.5703125" style="1" customWidth="1"/>
    <col min="3586" max="3586" width="17.5703125" style="1" customWidth="1"/>
    <col min="3587" max="3587" width="19.5703125" style="1" customWidth="1"/>
    <col min="3588" max="3588" width="18.28515625" style="1" customWidth="1"/>
    <col min="3589" max="3589" width="18" style="1" customWidth="1"/>
    <col min="3590" max="3590" width="11.140625" style="1" customWidth="1"/>
    <col min="3591" max="3839" width="9.140625" style="1"/>
    <col min="3840" max="3840" width="5.42578125" style="1" customWidth="1"/>
    <col min="3841" max="3841" width="25.5703125" style="1" customWidth="1"/>
    <col min="3842" max="3842" width="17.5703125" style="1" customWidth="1"/>
    <col min="3843" max="3843" width="19.5703125" style="1" customWidth="1"/>
    <col min="3844" max="3844" width="18.28515625" style="1" customWidth="1"/>
    <col min="3845" max="3845" width="18" style="1" customWidth="1"/>
    <col min="3846" max="3846" width="11.140625" style="1" customWidth="1"/>
    <col min="3847" max="4095" width="9.140625" style="1"/>
    <col min="4096" max="4096" width="5.42578125" style="1" customWidth="1"/>
    <col min="4097" max="4097" width="25.5703125" style="1" customWidth="1"/>
    <col min="4098" max="4098" width="17.5703125" style="1" customWidth="1"/>
    <col min="4099" max="4099" width="19.5703125" style="1" customWidth="1"/>
    <col min="4100" max="4100" width="18.28515625" style="1" customWidth="1"/>
    <col min="4101" max="4101" width="18" style="1" customWidth="1"/>
    <col min="4102" max="4102" width="11.140625" style="1" customWidth="1"/>
    <col min="4103" max="4351" width="9.140625" style="1"/>
    <col min="4352" max="4352" width="5.42578125" style="1" customWidth="1"/>
    <col min="4353" max="4353" width="25.5703125" style="1" customWidth="1"/>
    <col min="4354" max="4354" width="17.5703125" style="1" customWidth="1"/>
    <col min="4355" max="4355" width="19.5703125" style="1" customWidth="1"/>
    <col min="4356" max="4356" width="18.28515625" style="1" customWidth="1"/>
    <col min="4357" max="4357" width="18" style="1" customWidth="1"/>
    <col min="4358" max="4358" width="11.140625" style="1" customWidth="1"/>
    <col min="4359" max="4607" width="9.140625" style="1"/>
    <col min="4608" max="4608" width="5.42578125" style="1" customWidth="1"/>
    <col min="4609" max="4609" width="25.5703125" style="1" customWidth="1"/>
    <col min="4610" max="4610" width="17.5703125" style="1" customWidth="1"/>
    <col min="4611" max="4611" width="19.5703125" style="1" customWidth="1"/>
    <col min="4612" max="4612" width="18.28515625" style="1" customWidth="1"/>
    <col min="4613" max="4613" width="18" style="1" customWidth="1"/>
    <col min="4614" max="4614" width="11.140625" style="1" customWidth="1"/>
    <col min="4615" max="4863" width="9.140625" style="1"/>
    <col min="4864" max="4864" width="5.42578125" style="1" customWidth="1"/>
    <col min="4865" max="4865" width="25.5703125" style="1" customWidth="1"/>
    <col min="4866" max="4866" width="17.5703125" style="1" customWidth="1"/>
    <col min="4867" max="4867" width="19.5703125" style="1" customWidth="1"/>
    <col min="4868" max="4868" width="18.28515625" style="1" customWidth="1"/>
    <col min="4869" max="4869" width="18" style="1" customWidth="1"/>
    <col min="4870" max="4870" width="11.140625" style="1" customWidth="1"/>
    <col min="4871" max="5119" width="9.140625" style="1"/>
    <col min="5120" max="5120" width="5.42578125" style="1" customWidth="1"/>
    <col min="5121" max="5121" width="25.5703125" style="1" customWidth="1"/>
    <col min="5122" max="5122" width="17.5703125" style="1" customWidth="1"/>
    <col min="5123" max="5123" width="19.5703125" style="1" customWidth="1"/>
    <col min="5124" max="5124" width="18.28515625" style="1" customWidth="1"/>
    <col min="5125" max="5125" width="18" style="1" customWidth="1"/>
    <col min="5126" max="5126" width="11.140625" style="1" customWidth="1"/>
    <col min="5127" max="5375" width="9.140625" style="1"/>
    <col min="5376" max="5376" width="5.42578125" style="1" customWidth="1"/>
    <col min="5377" max="5377" width="25.5703125" style="1" customWidth="1"/>
    <col min="5378" max="5378" width="17.5703125" style="1" customWidth="1"/>
    <col min="5379" max="5379" width="19.5703125" style="1" customWidth="1"/>
    <col min="5380" max="5380" width="18.28515625" style="1" customWidth="1"/>
    <col min="5381" max="5381" width="18" style="1" customWidth="1"/>
    <col min="5382" max="5382" width="11.140625" style="1" customWidth="1"/>
    <col min="5383" max="5631" width="9.140625" style="1"/>
    <col min="5632" max="5632" width="5.42578125" style="1" customWidth="1"/>
    <col min="5633" max="5633" width="25.5703125" style="1" customWidth="1"/>
    <col min="5634" max="5634" width="17.5703125" style="1" customWidth="1"/>
    <col min="5635" max="5635" width="19.5703125" style="1" customWidth="1"/>
    <col min="5636" max="5636" width="18.28515625" style="1" customWidth="1"/>
    <col min="5637" max="5637" width="18" style="1" customWidth="1"/>
    <col min="5638" max="5638" width="11.140625" style="1" customWidth="1"/>
    <col min="5639" max="5887" width="9.140625" style="1"/>
    <col min="5888" max="5888" width="5.42578125" style="1" customWidth="1"/>
    <col min="5889" max="5889" width="25.5703125" style="1" customWidth="1"/>
    <col min="5890" max="5890" width="17.5703125" style="1" customWidth="1"/>
    <col min="5891" max="5891" width="19.5703125" style="1" customWidth="1"/>
    <col min="5892" max="5892" width="18.28515625" style="1" customWidth="1"/>
    <col min="5893" max="5893" width="18" style="1" customWidth="1"/>
    <col min="5894" max="5894" width="11.140625" style="1" customWidth="1"/>
    <col min="5895" max="6143" width="9.140625" style="1"/>
    <col min="6144" max="6144" width="5.42578125" style="1" customWidth="1"/>
    <col min="6145" max="6145" width="25.5703125" style="1" customWidth="1"/>
    <col min="6146" max="6146" width="17.5703125" style="1" customWidth="1"/>
    <col min="6147" max="6147" width="19.5703125" style="1" customWidth="1"/>
    <col min="6148" max="6148" width="18.28515625" style="1" customWidth="1"/>
    <col min="6149" max="6149" width="18" style="1" customWidth="1"/>
    <col min="6150" max="6150" width="11.140625" style="1" customWidth="1"/>
    <col min="6151" max="6399" width="9.140625" style="1"/>
    <col min="6400" max="6400" width="5.42578125" style="1" customWidth="1"/>
    <col min="6401" max="6401" width="25.5703125" style="1" customWidth="1"/>
    <col min="6402" max="6402" width="17.5703125" style="1" customWidth="1"/>
    <col min="6403" max="6403" width="19.5703125" style="1" customWidth="1"/>
    <col min="6404" max="6404" width="18.28515625" style="1" customWidth="1"/>
    <col min="6405" max="6405" width="18" style="1" customWidth="1"/>
    <col min="6406" max="6406" width="11.140625" style="1" customWidth="1"/>
    <col min="6407" max="6655" width="9.140625" style="1"/>
    <col min="6656" max="6656" width="5.42578125" style="1" customWidth="1"/>
    <col min="6657" max="6657" width="25.5703125" style="1" customWidth="1"/>
    <col min="6658" max="6658" width="17.5703125" style="1" customWidth="1"/>
    <col min="6659" max="6659" width="19.5703125" style="1" customWidth="1"/>
    <col min="6660" max="6660" width="18.28515625" style="1" customWidth="1"/>
    <col min="6661" max="6661" width="18" style="1" customWidth="1"/>
    <col min="6662" max="6662" width="11.140625" style="1" customWidth="1"/>
    <col min="6663" max="6911" width="9.140625" style="1"/>
    <col min="6912" max="6912" width="5.42578125" style="1" customWidth="1"/>
    <col min="6913" max="6913" width="25.5703125" style="1" customWidth="1"/>
    <col min="6914" max="6914" width="17.5703125" style="1" customWidth="1"/>
    <col min="6915" max="6915" width="19.5703125" style="1" customWidth="1"/>
    <col min="6916" max="6916" width="18.28515625" style="1" customWidth="1"/>
    <col min="6917" max="6917" width="18" style="1" customWidth="1"/>
    <col min="6918" max="6918" width="11.140625" style="1" customWidth="1"/>
    <col min="6919" max="7167" width="9.140625" style="1"/>
    <col min="7168" max="7168" width="5.42578125" style="1" customWidth="1"/>
    <col min="7169" max="7169" width="25.5703125" style="1" customWidth="1"/>
    <col min="7170" max="7170" width="17.5703125" style="1" customWidth="1"/>
    <col min="7171" max="7171" width="19.5703125" style="1" customWidth="1"/>
    <col min="7172" max="7172" width="18.28515625" style="1" customWidth="1"/>
    <col min="7173" max="7173" width="18" style="1" customWidth="1"/>
    <col min="7174" max="7174" width="11.140625" style="1" customWidth="1"/>
    <col min="7175" max="7423" width="9.140625" style="1"/>
    <col min="7424" max="7424" width="5.42578125" style="1" customWidth="1"/>
    <col min="7425" max="7425" width="25.5703125" style="1" customWidth="1"/>
    <col min="7426" max="7426" width="17.5703125" style="1" customWidth="1"/>
    <col min="7427" max="7427" width="19.5703125" style="1" customWidth="1"/>
    <col min="7428" max="7428" width="18.28515625" style="1" customWidth="1"/>
    <col min="7429" max="7429" width="18" style="1" customWidth="1"/>
    <col min="7430" max="7430" width="11.140625" style="1" customWidth="1"/>
    <col min="7431" max="7679" width="9.140625" style="1"/>
    <col min="7680" max="7680" width="5.42578125" style="1" customWidth="1"/>
    <col min="7681" max="7681" width="25.5703125" style="1" customWidth="1"/>
    <col min="7682" max="7682" width="17.5703125" style="1" customWidth="1"/>
    <col min="7683" max="7683" width="19.5703125" style="1" customWidth="1"/>
    <col min="7684" max="7684" width="18.28515625" style="1" customWidth="1"/>
    <col min="7685" max="7685" width="18" style="1" customWidth="1"/>
    <col min="7686" max="7686" width="11.140625" style="1" customWidth="1"/>
    <col min="7687" max="7935" width="9.140625" style="1"/>
    <col min="7936" max="7936" width="5.42578125" style="1" customWidth="1"/>
    <col min="7937" max="7937" width="25.5703125" style="1" customWidth="1"/>
    <col min="7938" max="7938" width="17.5703125" style="1" customWidth="1"/>
    <col min="7939" max="7939" width="19.5703125" style="1" customWidth="1"/>
    <col min="7940" max="7940" width="18.28515625" style="1" customWidth="1"/>
    <col min="7941" max="7941" width="18" style="1" customWidth="1"/>
    <col min="7942" max="7942" width="11.140625" style="1" customWidth="1"/>
    <col min="7943" max="8191" width="9.140625" style="1"/>
    <col min="8192" max="8192" width="5.42578125" style="1" customWidth="1"/>
    <col min="8193" max="8193" width="25.5703125" style="1" customWidth="1"/>
    <col min="8194" max="8194" width="17.5703125" style="1" customWidth="1"/>
    <col min="8195" max="8195" width="19.5703125" style="1" customWidth="1"/>
    <col min="8196" max="8196" width="18.28515625" style="1" customWidth="1"/>
    <col min="8197" max="8197" width="18" style="1" customWidth="1"/>
    <col min="8198" max="8198" width="11.140625" style="1" customWidth="1"/>
    <col min="8199" max="8447" width="9.140625" style="1"/>
    <col min="8448" max="8448" width="5.42578125" style="1" customWidth="1"/>
    <col min="8449" max="8449" width="25.5703125" style="1" customWidth="1"/>
    <col min="8450" max="8450" width="17.5703125" style="1" customWidth="1"/>
    <col min="8451" max="8451" width="19.5703125" style="1" customWidth="1"/>
    <col min="8452" max="8452" width="18.28515625" style="1" customWidth="1"/>
    <col min="8453" max="8453" width="18" style="1" customWidth="1"/>
    <col min="8454" max="8454" width="11.140625" style="1" customWidth="1"/>
    <col min="8455" max="8703" width="9.140625" style="1"/>
    <col min="8704" max="8704" width="5.42578125" style="1" customWidth="1"/>
    <col min="8705" max="8705" width="25.5703125" style="1" customWidth="1"/>
    <col min="8706" max="8706" width="17.5703125" style="1" customWidth="1"/>
    <col min="8707" max="8707" width="19.5703125" style="1" customWidth="1"/>
    <col min="8708" max="8708" width="18.28515625" style="1" customWidth="1"/>
    <col min="8709" max="8709" width="18" style="1" customWidth="1"/>
    <col min="8710" max="8710" width="11.140625" style="1" customWidth="1"/>
    <col min="8711" max="8959" width="9.140625" style="1"/>
    <col min="8960" max="8960" width="5.42578125" style="1" customWidth="1"/>
    <col min="8961" max="8961" width="25.5703125" style="1" customWidth="1"/>
    <col min="8962" max="8962" width="17.5703125" style="1" customWidth="1"/>
    <col min="8963" max="8963" width="19.5703125" style="1" customWidth="1"/>
    <col min="8964" max="8964" width="18.28515625" style="1" customWidth="1"/>
    <col min="8965" max="8965" width="18" style="1" customWidth="1"/>
    <col min="8966" max="8966" width="11.140625" style="1" customWidth="1"/>
    <col min="8967" max="9215" width="9.140625" style="1"/>
    <col min="9216" max="9216" width="5.42578125" style="1" customWidth="1"/>
    <col min="9217" max="9217" width="25.5703125" style="1" customWidth="1"/>
    <col min="9218" max="9218" width="17.5703125" style="1" customWidth="1"/>
    <col min="9219" max="9219" width="19.5703125" style="1" customWidth="1"/>
    <col min="9220" max="9220" width="18.28515625" style="1" customWidth="1"/>
    <col min="9221" max="9221" width="18" style="1" customWidth="1"/>
    <col min="9222" max="9222" width="11.140625" style="1" customWidth="1"/>
    <col min="9223" max="9471" width="9.140625" style="1"/>
    <col min="9472" max="9472" width="5.42578125" style="1" customWidth="1"/>
    <col min="9473" max="9473" width="25.5703125" style="1" customWidth="1"/>
    <col min="9474" max="9474" width="17.5703125" style="1" customWidth="1"/>
    <col min="9475" max="9475" width="19.5703125" style="1" customWidth="1"/>
    <col min="9476" max="9476" width="18.28515625" style="1" customWidth="1"/>
    <col min="9477" max="9477" width="18" style="1" customWidth="1"/>
    <col min="9478" max="9478" width="11.140625" style="1" customWidth="1"/>
    <col min="9479" max="9727" width="9.140625" style="1"/>
    <col min="9728" max="9728" width="5.42578125" style="1" customWidth="1"/>
    <col min="9729" max="9729" width="25.5703125" style="1" customWidth="1"/>
    <col min="9730" max="9730" width="17.5703125" style="1" customWidth="1"/>
    <col min="9731" max="9731" width="19.5703125" style="1" customWidth="1"/>
    <col min="9732" max="9732" width="18.28515625" style="1" customWidth="1"/>
    <col min="9733" max="9733" width="18" style="1" customWidth="1"/>
    <col min="9734" max="9734" width="11.140625" style="1" customWidth="1"/>
    <col min="9735" max="9983" width="9.140625" style="1"/>
    <col min="9984" max="9984" width="5.42578125" style="1" customWidth="1"/>
    <col min="9985" max="9985" width="25.5703125" style="1" customWidth="1"/>
    <col min="9986" max="9986" width="17.5703125" style="1" customWidth="1"/>
    <col min="9987" max="9987" width="19.5703125" style="1" customWidth="1"/>
    <col min="9988" max="9988" width="18.28515625" style="1" customWidth="1"/>
    <col min="9989" max="9989" width="18" style="1" customWidth="1"/>
    <col min="9990" max="9990" width="11.140625" style="1" customWidth="1"/>
    <col min="9991" max="10239" width="9.140625" style="1"/>
    <col min="10240" max="10240" width="5.42578125" style="1" customWidth="1"/>
    <col min="10241" max="10241" width="25.5703125" style="1" customWidth="1"/>
    <col min="10242" max="10242" width="17.5703125" style="1" customWidth="1"/>
    <col min="10243" max="10243" width="19.5703125" style="1" customWidth="1"/>
    <col min="10244" max="10244" width="18.28515625" style="1" customWidth="1"/>
    <col min="10245" max="10245" width="18" style="1" customWidth="1"/>
    <col min="10246" max="10246" width="11.140625" style="1" customWidth="1"/>
    <col min="10247" max="10495" width="9.140625" style="1"/>
    <col min="10496" max="10496" width="5.42578125" style="1" customWidth="1"/>
    <col min="10497" max="10497" width="25.5703125" style="1" customWidth="1"/>
    <col min="10498" max="10498" width="17.5703125" style="1" customWidth="1"/>
    <col min="10499" max="10499" width="19.5703125" style="1" customWidth="1"/>
    <col min="10500" max="10500" width="18.28515625" style="1" customWidth="1"/>
    <col min="10501" max="10501" width="18" style="1" customWidth="1"/>
    <col min="10502" max="10502" width="11.140625" style="1" customWidth="1"/>
    <col min="10503" max="10751" width="9.140625" style="1"/>
    <col min="10752" max="10752" width="5.42578125" style="1" customWidth="1"/>
    <col min="10753" max="10753" width="25.5703125" style="1" customWidth="1"/>
    <col min="10754" max="10754" width="17.5703125" style="1" customWidth="1"/>
    <col min="10755" max="10755" width="19.5703125" style="1" customWidth="1"/>
    <col min="10756" max="10756" width="18.28515625" style="1" customWidth="1"/>
    <col min="10757" max="10757" width="18" style="1" customWidth="1"/>
    <col min="10758" max="10758" width="11.140625" style="1" customWidth="1"/>
    <col min="10759" max="11007" width="9.140625" style="1"/>
    <col min="11008" max="11008" width="5.42578125" style="1" customWidth="1"/>
    <col min="11009" max="11009" width="25.5703125" style="1" customWidth="1"/>
    <col min="11010" max="11010" width="17.5703125" style="1" customWidth="1"/>
    <col min="11011" max="11011" width="19.5703125" style="1" customWidth="1"/>
    <col min="11012" max="11012" width="18.28515625" style="1" customWidth="1"/>
    <col min="11013" max="11013" width="18" style="1" customWidth="1"/>
    <col min="11014" max="11014" width="11.140625" style="1" customWidth="1"/>
    <col min="11015" max="11263" width="9.140625" style="1"/>
    <col min="11264" max="11264" width="5.42578125" style="1" customWidth="1"/>
    <col min="11265" max="11265" width="25.5703125" style="1" customWidth="1"/>
    <col min="11266" max="11266" width="17.5703125" style="1" customWidth="1"/>
    <col min="11267" max="11267" width="19.5703125" style="1" customWidth="1"/>
    <col min="11268" max="11268" width="18.28515625" style="1" customWidth="1"/>
    <col min="11269" max="11269" width="18" style="1" customWidth="1"/>
    <col min="11270" max="11270" width="11.140625" style="1" customWidth="1"/>
    <col min="11271" max="11519" width="9.140625" style="1"/>
    <col min="11520" max="11520" width="5.42578125" style="1" customWidth="1"/>
    <col min="11521" max="11521" width="25.5703125" style="1" customWidth="1"/>
    <col min="11522" max="11522" width="17.5703125" style="1" customWidth="1"/>
    <col min="11523" max="11523" width="19.5703125" style="1" customWidth="1"/>
    <col min="11524" max="11524" width="18.28515625" style="1" customWidth="1"/>
    <col min="11525" max="11525" width="18" style="1" customWidth="1"/>
    <col min="11526" max="11526" width="11.140625" style="1" customWidth="1"/>
    <col min="11527" max="11775" width="9.140625" style="1"/>
    <col min="11776" max="11776" width="5.42578125" style="1" customWidth="1"/>
    <col min="11777" max="11777" width="25.5703125" style="1" customWidth="1"/>
    <col min="11778" max="11778" width="17.5703125" style="1" customWidth="1"/>
    <col min="11779" max="11779" width="19.5703125" style="1" customWidth="1"/>
    <col min="11780" max="11780" width="18.28515625" style="1" customWidth="1"/>
    <col min="11781" max="11781" width="18" style="1" customWidth="1"/>
    <col min="11782" max="11782" width="11.140625" style="1" customWidth="1"/>
    <col min="11783" max="12031" width="9.140625" style="1"/>
    <col min="12032" max="12032" width="5.42578125" style="1" customWidth="1"/>
    <col min="12033" max="12033" width="25.5703125" style="1" customWidth="1"/>
    <col min="12034" max="12034" width="17.5703125" style="1" customWidth="1"/>
    <col min="12035" max="12035" width="19.5703125" style="1" customWidth="1"/>
    <col min="12036" max="12036" width="18.28515625" style="1" customWidth="1"/>
    <col min="12037" max="12037" width="18" style="1" customWidth="1"/>
    <col min="12038" max="12038" width="11.140625" style="1" customWidth="1"/>
    <col min="12039" max="12287" width="9.140625" style="1"/>
    <col min="12288" max="12288" width="5.42578125" style="1" customWidth="1"/>
    <col min="12289" max="12289" width="25.5703125" style="1" customWidth="1"/>
    <col min="12290" max="12290" width="17.5703125" style="1" customWidth="1"/>
    <col min="12291" max="12291" width="19.5703125" style="1" customWidth="1"/>
    <col min="12292" max="12292" width="18.28515625" style="1" customWidth="1"/>
    <col min="12293" max="12293" width="18" style="1" customWidth="1"/>
    <col min="12294" max="12294" width="11.140625" style="1" customWidth="1"/>
    <col min="12295" max="12543" width="9.140625" style="1"/>
    <col min="12544" max="12544" width="5.42578125" style="1" customWidth="1"/>
    <col min="12545" max="12545" width="25.5703125" style="1" customWidth="1"/>
    <col min="12546" max="12546" width="17.5703125" style="1" customWidth="1"/>
    <col min="12547" max="12547" width="19.5703125" style="1" customWidth="1"/>
    <col min="12548" max="12548" width="18.28515625" style="1" customWidth="1"/>
    <col min="12549" max="12549" width="18" style="1" customWidth="1"/>
    <col min="12550" max="12550" width="11.140625" style="1" customWidth="1"/>
    <col min="12551" max="12799" width="9.140625" style="1"/>
    <col min="12800" max="12800" width="5.42578125" style="1" customWidth="1"/>
    <col min="12801" max="12801" width="25.5703125" style="1" customWidth="1"/>
    <col min="12802" max="12802" width="17.5703125" style="1" customWidth="1"/>
    <col min="12803" max="12803" width="19.5703125" style="1" customWidth="1"/>
    <col min="12804" max="12804" width="18.28515625" style="1" customWidth="1"/>
    <col min="12805" max="12805" width="18" style="1" customWidth="1"/>
    <col min="12806" max="12806" width="11.140625" style="1" customWidth="1"/>
    <col min="12807" max="13055" width="9.140625" style="1"/>
    <col min="13056" max="13056" width="5.42578125" style="1" customWidth="1"/>
    <col min="13057" max="13057" width="25.5703125" style="1" customWidth="1"/>
    <col min="13058" max="13058" width="17.5703125" style="1" customWidth="1"/>
    <col min="13059" max="13059" width="19.5703125" style="1" customWidth="1"/>
    <col min="13060" max="13060" width="18.28515625" style="1" customWidth="1"/>
    <col min="13061" max="13061" width="18" style="1" customWidth="1"/>
    <col min="13062" max="13062" width="11.140625" style="1" customWidth="1"/>
    <col min="13063" max="13311" width="9.140625" style="1"/>
    <col min="13312" max="13312" width="5.42578125" style="1" customWidth="1"/>
    <col min="13313" max="13313" width="25.5703125" style="1" customWidth="1"/>
    <col min="13314" max="13314" width="17.5703125" style="1" customWidth="1"/>
    <col min="13315" max="13315" width="19.5703125" style="1" customWidth="1"/>
    <col min="13316" max="13316" width="18.28515625" style="1" customWidth="1"/>
    <col min="13317" max="13317" width="18" style="1" customWidth="1"/>
    <col min="13318" max="13318" width="11.140625" style="1" customWidth="1"/>
    <col min="13319" max="13567" width="9.140625" style="1"/>
    <col min="13568" max="13568" width="5.42578125" style="1" customWidth="1"/>
    <col min="13569" max="13569" width="25.5703125" style="1" customWidth="1"/>
    <col min="13570" max="13570" width="17.5703125" style="1" customWidth="1"/>
    <col min="13571" max="13571" width="19.5703125" style="1" customWidth="1"/>
    <col min="13572" max="13572" width="18.28515625" style="1" customWidth="1"/>
    <col min="13573" max="13573" width="18" style="1" customWidth="1"/>
    <col min="13574" max="13574" width="11.140625" style="1" customWidth="1"/>
    <col min="13575" max="13823" width="9.140625" style="1"/>
    <col min="13824" max="13824" width="5.42578125" style="1" customWidth="1"/>
    <col min="13825" max="13825" width="25.5703125" style="1" customWidth="1"/>
    <col min="13826" max="13826" width="17.5703125" style="1" customWidth="1"/>
    <col min="13827" max="13827" width="19.5703125" style="1" customWidth="1"/>
    <col min="13828" max="13828" width="18.28515625" style="1" customWidth="1"/>
    <col min="13829" max="13829" width="18" style="1" customWidth="1"/>
    <col min="13830" max="13830" width="11.140625" style="1" customWidth="1"/>
    <col min="13831" max="14079" width="9.140625" style="1"/>
    <col min="14080" max="14080" width="5.42578125" style="1" customWidth="1"/>
    <col min="14081" max="14081" width="25.5703125" style="1" customWidth="1"/>
    <col min="14082" max="14082" width="17.5703125" style="1" customWidth="1"/>
    <col min="14083" max="14083" width="19.5703125" style="1" customWidth="1"/>
    <col min="14084" max="14084" width="18.28515625" style="1" customWidth="1"/>
    <col min="14085" max="14085" width="18" style="1" customWidth="1"/>
    <col min="14086" max="14086" width="11.140625" style="1" customWidth="1"/>
    <col min="14087" max="14335" width="9.140625" style="1"/>
    <col min="14336" max="14336" width="5.42578125" style="1" customWidth="1"/>
    <col min="14337" max="14337" width="25.5703125" style="1" customWidth="1"/>
    <col min="14338" max="14338" width="17.5703125" style="1" customWidth="1"/>
    <col min="14339" max="14339" width="19.5703125" style="1" customWidth="1"/>
    <col min="14340" max="14340" width="18.28515625" style="1" customWidth="1"/>
    <col min="14341" max="14341" width="18" style="1" customWidth="1"/>
    <col min="14342" max="14342" width="11.140625" style="1" customWidth="1"/>
    <col min="14343" max="14591" width="9.140625" style="1"/>
    <col min="14592" max="14592" width="5.42578125" style="1" customWidth="1"/>
    <col min="14593" max="14593" width="25.5703125" style="1" customWidth="1"/>
    <col min="14594" max="14594" width="17.5703125" style="1" customWidth="1"/>
    <col min="14595" max="14595" width="19.5703125" style="1" customWidth="1"/>
    <col min="14596" max="14596" width="18.28515625" style="1" customWidth="1"/>
    <col min="14597" max="14597" width="18" style="1" customWidth="1"/>
    <col min="14598" max="14598" width="11.140625" style="1" customWidth="1"/>
    <col min="14599" max="14847" width="9.140625" style="1"/>
    <col min="14848" max="14848" width="5.42578125" style="1" customWidth="1"/>
    <col min="14849" max="14849" width="25.5703125" style="1" customWidth="1"/>
    <col min="14850" max="14850" width="17.5703125" style="1" customWidth="1"/>
    <col min="14851" max="14851" width="19.5703125" style="1" customWidth="1"/>
    <col min="14852" max="14852" width="18.28515625" style="1" customWidth="1"/>
    <col min="14853" max="14853" width="18" style="1" customWidth="1"/>
    <col min="14854" max="14854" width="11.140625" style="1" customWidth="1"/>
    <col min="14855" max="15103" width="9.140625" style="1"/>
    <col min="15104" max="15104" width="5.42578125" style="1" customWidth="1"/>
    <col min="15105" max="15105" width="25.5703125" style="1" customWidth="1"/>
    <col min="15106" max="15106" width="17.5703125" style="1" customWidth="1"/>
    <col min="15107" max="15107" width="19.5703125" style="1" customWidth="1"/>
    <col min="15108" max="15108" width="18.28515625" style="1" customWidth="1"/>
    <col min="15109" max="15109" width="18" style="1" customWidth="1"/>
    <col min="15110" max="15110" width="11.140625" style="1" customWidth="1"/>
    <col min="15111" max="15359" width="9.140625" style="1"/>
    <col min="15360" max="15360" width="5.42578125" style="1" customWidth="1"/>
    <col min="15361" max="15361" width="25.5703125" style="1" customWidth="1"/>
    <col min="15362" max="15362" width="17.5703125" style="1" customWidth="1"/>
    <col min="15363" max="15363" width="19.5703125" style="1" customWidth="1"/>
    <col min="15364" max="15364" width="18.28515625" style="1" customWidth="1"/>
    <col min="15365" max="15365" width="18" style="1" customWidth="1"/>
    <col min="15366" max="15366" width="11.140625" style="1" customWidth="1"/>
    <col min="15367" max="15615" width="9.140625" style="1"/>
    <col min="15616" max="15616" width="5.42578125" style="1" customWidth="1"/>
    <col min="15617" max="15617" width="25.5703125" style="1" customWidth="1"/>
    <col min="15618" max="15618" width="17.5703125" style="1" customWidth="1"/>
    <col min="15619" max="15619" width="19.5703125" style="1" customWidth="1"/>
    <col min="15620" max="15620" width="18.28515625" style="1" customWidth="1"/>
    <col min="15621" max="15621" width="18" style="1" customWidth="1"/>
    <col min="15622" max="15622" width="11.140625" style="1" customWidth="1"/>
    <col min="15623" max="15871" width="9.140625" style="1"/>
    <col min="15872" max="15872" width="5.42578125" style="1" customWidth="1"/>
    <col min="15873" max="15873" width="25.5703125" style="1" customWidth="1"/>
    <col min="15874" max="15874" width="17.5703125" style="1" customWidth="1"/>
    <col min="15875" max="15875" width="19.5703125" style="1" customWidth="1"/>
    <col min="15876" max="15876" width="18.28515625" style="1" customWidth="1"/>
    <col min="15877" max="15877" width="18" style="1" customWidth="1"/>
    <col min="15878" max="15878" width="11.140625" style="1" customWidth="1"/>
    <col min="15879" max="16127" width="9.140625" style="1"/>
    <col min="16128" max="16128" width="5.42578125" style="1" customWidth="1"/>
    <col min="16129" max="16129" width="25.5703125" style="1" customWidth="1"/>
    <col min="16130" max="16130" width="17.5703125" style="1" customWidth="1"/>
    <col min="16131" max="16131" width="19.5703125" style="1" customWidth="1"/>
    <col min="16132" max="16132" width="18.28515625" style="1" customWidth="1"/>
    <col min="16133" max="16133" width="18" style="1" customWidth="1"/>
    <col min="16134" max="16134" width="11.140625" style="1" customWidth="1"/>
    <col min="16135" max="16384" width="9.140625" style="1"/>
  </cols>
  <sheetData>
    <row r="1" spans="1:8" ht="22.5" x14ac:dyDescent="0.25">
      <c r="A1" s="282" t="s">
        <v>0</v>
      </c>
      <c r="B1" s="282"/>
      <c r="C1" s="282"/>
      <c r="D1" s="282"/>
      <c r="E1" s="282"/>
      <c r="F1" s="282"/>
      <c r="G1" s="282"/>
    </row>
    <row r="2" spans="1:8" s="2" customFormat="1" ht="112.5" customHeight="1" x14ac:dyDescent="0.25">
      <c r="A2" s="283" t="s">
        <v>281</v>
      </c>
      <c r="B2" s="283"/>
      <c r="C2" s="283"/>
      <c r="D2" s="283"/>
      <c r="E2" s="283"/>
      <c r="F2" s="283"/>
      <c r="G2" s="283"/>
    </row>
    <row r="3" spans="1:8" s="2" customFormat="1" ht="21" customHeight="1" thickBot="1" x14ac:dyDescent="0.3">
      <c r="A3" s="284" t="s">
        <v>23</v>
      </c>
      <c r="B3" s="284"/>
      <c r="C3" s="284"/>
      <c r="D3" s="284"/>
      <c r="E3" s="284"/>
      <c r="F3" s="284"/>
      <c r="G3" s="284"/>
    </row>
    <row r="4" spans="1:8" ht="53.25" customHeight="1" thickBot="1" x14ac:dyDescent="0.3">
      <c r="A4" s="285" t="s">
        <v>1</v>
      </c>
      <c r="B4" s="287" t="s">
        <v>2</v>
      </c>
      <c r="C4" s="287" t="s">
        <v>3</v>
      </c>
      <c r="D4" s="287" t="s">
        <v>4</v>
      </c>
      <c r="E4" s="289" t="s">
        <v>5</v>
      </c>
      <c r="F4" s="290"/>
      <c r="G4" s="291"/>
    </row>
    <row r="5" spans="1:8" ht="23.25" customHeight="1" thickBot="1" x14ac:dyDescent="0.3">
      <c r="A5" s="286"/>
      <c r="B5" s="288"/>
      <c r="C5" s="288"/>
      <c r="D5" s="288"/>
      <c r="E5" s="3" t="s">
        <v>6</v>
      </c>
      <c r="F5" s="4" t="s">
        <v>7</v>
      </c>
      <c r="G5" s="5" t="s">
        <v>8</v>
      </c>
    </row>
    <row r="6" spans="1:8" s="10" customFormat="1" ht="20.25" customHeight="1" thickBot="1" x14ac:dyDescent="0.3">
      <c r="A6" s="6">
        <v>1</v>
      </c>
      <c r="B6" s="7">
        <v>2</v>
      </c>
      <c r="C6" s="8">
        <v>3</v>
      </c>
      <c r="D6" s="4">
        <v>4</v>
      </c>
      <c r="E6" s="9">
        <v>5</v>
      </c>
      <c r="F6" s="3">
        <v>6</v>
      </c>
      <c r="G6" s="4">
        <v>7</v>
      </c>
    </row>
    <row r="7" spans="1:8" s="16" customFormat="1" ht="27" customHeight="1" thickBot="1" x14ac:dyDescent="0.3">
      <c r="A7" s="11">
        <v>1</v>
      </c>
      <c r="B7" s="12" t="s">
        <v>9</v>
      </c>
      <c r="C7" s="13">
        <v>23</v>
      </c>
      <c r="D7" s="14">
        <v>3.6554900000000004</v>
      </c>
      <c r="E7" s="252">
        <v>52055.066480000001</v>
      </c>
      <c r="F7" s="252">
        <v>52055.066480000001</v>
      </c>
      <c r="G7" s="15">
        <f t="shared" ref="G7:G17" si="0">F7/E7*100</f>
        <v>100</v>
      </c>
    </row>
    <row r="8" spans="1:8" s="16" customFormat="1" ht="27" customHeight="1" thickBot="1" x14ac:dyDescent="0.3">
      <c r="A8" s="17">
        <v>2</v>
      </c>
      <c r="B8" s="18" t="s">
        <v>10</v>
      </c>
      <c r="C8" s="19">
        <v>14</v>
      </c>
      <c r="D8" s="20">
        <v>3.9184399999999999</v>
      </c>
      <c r="E8" s="253">
        <v>62896.139000000003</v>
      </c>
      <c r="F8" s="253">
        <v>41058.027999999998</v>
      </c>
      <c r="G8" s="15">
        <f t="shared" si="0"/>
        <v>65.279091296844143</v>
      </c>
    </row>
    <row r="9" spans="1:8" s="16" customFormat="1" ht="27" customHeight="1" thickBot="1" x14ac:dyDescent="0.3">
      <c r="A9" s="17">
        <v>3</v>
      </c>
      <c r="B9" s="21" t="s">
        <v>11</v>
      </c>
      <c r="C9" s="19">
        <v>19</v>
      </c>
      <c r="D9" s="20">
        <v>94.876080000000044</v>
      </c>
      <c r="E9" s="253">
        <v>218456.32299999997</v>
      </c>
      <c r="F9" s="253">
        <v>215930.92299999998</v>
      </c>
      <c r="G9" s="15">
        <f t="shared" si="0"/>
        <v>98.843979443890944</v>
      </c>
      <c r="H9" s="22"/>
    </row>
    <row r="10" spans="1:8" s="16" customFormat="1" ht="27" customHeight="1" thickBot="1" x14ac:dyDescent="0.3">
      <c r="A10" s="17">
        <v>4</v>
      </c>
      <c r="B10" s="23" t="s">
        <v>12</v>
      </c>
      <c r="C10" s="19">
        <v>2</v>
      </c>
      <c r="D10" s="20">
        <v>7.5439299999999996</v>
      </c>
      <c r="E10" s="253">
        <v>37953</v>
      </c>
      <c r="F10" s="253">
        <v>37953</v>
      </c>
      <c r="G10" s="15">
        <f t="shared" si="0"/>
        <v>100</v>
      </c>
    </row>
    <row r="11" spans="1:8" s="16" customFormat="1" ht="27" customHeight="1" thickBot="1" x14ac:dyDescent="0.3">
      <c r="A11" s="17">
        <v>5</v>
      </c>
      <c r="B11" s="23" t="s">
        <v>13</v>
      </c>
      <c r="C11" s="19">
        <v>18</v>
      </c>
      <c r="D11" s="20">
        <v>33.968387</v>
      </c>
      <c r="E11" s="253">
        <v>310659.67000000004</v>
      </c>
      <c r="F11" s="253">
        <v>296421.76800000004</v>
      </c>
      <c r="G11" s="15">
        <f t="shared" si="0"/>
        <v>95.416881116238869</v>
      </c>
    </row>
    <row r="12" spans="1:8" s="16" customFormat="1" ht="27" customHeight="1" thickBot="1" x14ac:dyDescent="0.3">
      <c r="A12" s="17">
        <v>6</v>
      </c>
      <c r="B12" s="23" t="s">
        <v>14</v>
      </c>
      <c r="C12" s="19">
        <v>213</v>
      </c>
      <c r="D12" s="20">
        <v>65.709628999999993</v>
      </c>
      <c r="E12" s="253">
        <v>3356958.8769999999</v>
      </c>
      <c r="F12" s="253">
        <v>1637153.983</v>
      </c>
      <c r="G12" s="15">
        <f t="shared" si="0"/>
        <v>48.768961521002275</v>
      </c>
    </row>
    <row r="13" spans="1:8" s="16" customFormat="1" ht="27" customHeight="1" thickBot="1" x14ac:dyDescent="0.3">
      <c r="A13" s="17">
        <v>7</v>
      </c>
      <c r="B13" s="23" t="s">
        <v>15</v>
      </c>
      <c r="C13" s="19">
        <v>0</v>
      </c>
      <c r="D13" s="20">
        <v>0</v>
      </c>
      <c r="E13" s="253">
        <v>0</v>
      </c>
      <c r="F13" s="253">
        <v>0</v>
      </c>
      <c r="G13" s="15"/>
    </row>
    <row r="14" spans="1:8" s="16" customFormat="1" ht="27" customHeight="1" thickBot="1" x14ac:dyDescent="0.3">
      <c r="A14" s="17">
        <v>8</v>
      </c>
      <c r="B14" s="23" t="s">
        <v>16</v>
      </c>
      <c r="C14" s="19">
        <v>3</v>
      </c>
      <c r="D14" s="20">
        <v>2.598E-2</v>
      </c>
      <c r="E14" s="253">
        <v>1117.8599999999999</v>
      </c>
      <c r="F14" s="253">
        <v>1117.8599999999999</v>
      </c>
      <c r="G14" s="15">
        <f t="shared" si="0"/>
        <v>100</v>
      </c>
    </row>
    <row r="15" spans="1:8" s="16" customFormat="1" ht="27" customHeight="1" thickBot="1" x14ac:dyDescent="0.3">
      <c r="A15" s="17">
        <v>9</v>
      </c>
      <c r="B15" s="23" t="s">
        <v>17</v>
      </c>
      <c r="C15" s="19">
        <v>7</v>
      </c>
      <c r="D15" s="20">
        <v>1.7353499999999999</v>
      </c>
      <c r="E15" s="253">
        <v>13932.500000000002</v>
      </c>
      <c r="F15" s="253">
        <v>12935.900000000001</v>
      </c>
      <c r="G15" s="15">
        <f t="shared" si="0"/>
        <v>92.846940606495593</v>
      </c>
    </row>
    <row r="16" spans="1:8" s="16" customFormat="1" ht="27" customHeight="1" thickBot="1" x14ac:dyDescent="0.3">
      <c r="A16" s="24">
        <v>10</v>
      </c>
      <c r="B16" s="25" t="s">
        <v>18</v>
      </c>
      <c r="C16" s="26">
        <v>5</v>
      </c>
      <c r="D16" s="27">
        <v>1.8255000000000001</v>
      </c>
      <c r="E16" s="254">
        <v>16089.314</v>
      </c>
      <c r="F16" s="254">
        <v>16092.413999999999</v>
      </c>
      <c r="G16" s="15">
        <f t="shared" si="0"/>
        <v>100.01926744670406</v>
      </c>
    </row>
    <row r="17" spans="1:7" s="29" customFormat="1" ht="24.75" customHeight="1" thickBot="1" x14ac:dyDescent="0.3">
      <c r="A17" s="280" t="s">
        <v>19</v>
      </c>
      <c r="B17" s="281"/>
      <c r="C17" s="270">
        <f t="shared" ref="C17:E17" si="1">C7+C8+C9+C10+C11+C12+C13+C14+C15+C16</f>
        <v>304</v>
      </c>
      <c r="D17" s="251">
        <f t="shared" si="1"/>
        <v>213.25878600000004</v>
      </c>
      <c r="E17" s="251">
        <f t="shared" si="1"/>
        <v>4070118.7494799998</v>
      </c>
      <c r="F17" s="251">
        <f>F7+F8+F9+F10+F11+F12+F13+F14+F15+F16</f>
        <v>2310718.9424799997</v>
      </c>
      <c r="G17" s="28">
        <f t="shared" si="0"/>
        <v>56.772764744891489</v>
      </c>
    </row>
  </sheetData>
  <mergeCells count="9">
    <mergeCell ref="A17:B17"/>
    <mergeCell ref="A1:G1"/>
    <mergeCell ref="A2:G2"/>
    <mergeCell ref="A3:G3"/>
    <mergeCell ref="A4:A5"/>
    <mergeCell ref="B4:B5"/>
    <mergeCell ref="C4:C5"/>
    <mergeCell ref="D4:D5"/>
    <mergeCell ref="E4:G4"/>
  </mergeCells>
  <printOptions horizontalCentered="1"/>
  <pageMargins left="0.19" right="0" top="0.5" bottom="0" header="0.5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7EA9C-1B78-4A96-A06F-9081EF0D1B52}">
  <dimension ref="A1:N119"/>
  <sheetViews>
    <sheetView topLeftCell="A95" zoomScaleNormal="100" workbookViewId="0">
      <selection activeCell="J120" sqref="J120"/>
    </sheetView>
  </sheetViews>
  <sheetFormatPr defaultColWidth="10.28515625" defaultRowHeight="17.25" x14ac:dyDescent="0.25"/>
  <cols>
    <col min="1" max="1" width="5.42578125" style="31" customWidth="1"/>
    <col min="2" max="2" width="4.28515625" style="30" customWidth="1"/>
    <col min="3" max="3" width="19" style="31" customWidth="1"/>
    <col min="4" max="4" width="21.5703125" style="30" customWidth="1"/>
    <col min="5" max="6" width="20" style="30" customWidth="1"/>
    <col min="7" max="7" width="23.7109375" style="30" customWidth="1"/>
    <col min="8" max="8" width="12.42578125" style="30" customWidth="1"/>
    <col min="9" max="9" width="10.42578125" style="30" customWidth="1"/>
    <col min="10" max="10" width="19.7109375" style="30" customWidth="1"/>
    <col min="11" max="11" width="19.42578125" style="30" customWidth="1"/>
    <col min="12" max="12" width="10.28515625" style="31"/>
    <col min="13" max="13" width="12.28515625" style="31" bestFit="1" customWidth="1"/>
    <col min="14" max="14" width="10.28515625" style="31"/>
    <col min="15" max="15" width="13" style="31" customWidth="1"/>
    <col min="16" max="16" width="16" style="31" customWidth="1"/>
    <col min="17" max="257" width="10.28515625" style="31"/>
    <col min="258" max="258" width="4.28515625" style="31" customWidth="1"/>
    <col min="259" max="259" width="19" style="31" customWidth="1"/>
    <col min="260" max="260" width="21.5703125" style="31" customWidth="1"/>
    <col min="261" max="262" width="20" style="31" customWidth="1"/>
    <col min="263" max="263" width="23.7109375" style="31" customWidth="1"/>
    <col min="264" max="264" width="12.42578125" style="31" customWidth="1"/>
    <col min="265" max="265" width="10.42578125" style="31" customWidth="1"/>
    <col min="266" max="266" width="19.7109375" style="31" customWidth="1"/>
    <col min="267" max="267" width="19.42578125" style="31" customWidth="1"/>
    <col min="268" max="513" width="10.28515625" style="31"/>
    <col min="514" max="514" width="4.28515625" style="31" customWidth="1"/>
    <col min="515" max="515" width="19" style="31" customWidth="1"/>
    <col min="516" max="516" width="21.5703125" style="31" customWidth="1"/>
    <col min="517" max="518" width="20" style="31" customWidth="1"/>
    <col min="519" max="519" width="23.7109375" style="31" customWidth="1"/>
    <col min="520" max="520" width="12.42578125" style="31" customWidth="1"/>
    <col min="521" max="521" width="10.42578125" style="31" customWidth="1"/>
    <col min="522" max="522" width="19.7109375" style="31" customWidth="1"/>
    <col min="523" max="523" width="19.42578125" style="31" customWidth="1"/>
    <col min="524" max="769" width="10.28515625" style="31"/>
    <col min="770" max="770" width="4.28515625" style="31" customWidth="1"/>
    <col min="771" max="771" width="19" style="31" customWidth="1"/>
    <col min="772" max="772" width="21.5703125" style="31" customWidth="1"/>
    <col min="773" max="774" width="20" style="31" customWidth="1"/>
    <col min="775" max="775" width="23.7109375" style="31" customWidth="1"/>
    <col min="776" max="776" width="12.42578125" style="31" customWidth="1"/>
    <col min="777" max="777" width="10.42578125" style="31" customWidth="1"/>
    <col min="778" max="778" width="19.7109375" style="31" customWidth="1"/>
    <col min="779" max="779" width="19.42578125" style="31" customWidth="1"/>
    <col min="780" max="1025" width="10.28515625" style="31"/>
    <col min="1026" max="1026" width="4.28515625" style="31" customWidth="1"/>
    <col min="1027" max="1027" width="19" style="31" customWidth="1"/>
    <col min="1028" max="1028" width="21.5703125" style="31" customWidth="1"/>
    <col min="1029" max="1030" width="20" style="31" customWidth="1"/>
    <col min="1031" max="1031" width="23.7109375" style="31" customWidth="1"/>
    <col min="1032" max="1032" width="12.42578125" style="31" customWidth="1"/>
    <col min="1033" max="1033" width="10.42578125" style="31" customWidth="1"/>
    <col min="1034" max="1034" width="19.7109375" style="31" customWidth="1"/>
    <col min="1035" max="1035" width="19.42578125" style="31" customWidth="1"/>
    <col min="1036" max="1281" width="10.28515625" style="31"/>
    <col min="1282" max="1282" width="4.28515625" style="31" customWidth="1"/>
    <col min="1283" max="1283" width="19" style="31" customWidth="1"/>
    <col min="1284" max="1284" width="21.5703125" style="31" customWidth="1"/>
    <col min="1285" max="1286" width="20" style="31" customWidth="1"/>
    <col min="1287" max="1287" width="23.7109375" style="31" customWidth="1"/>
    <col min="1288" max="1288" width="12.42578125" style="31" customWidth="1"/>
    <col min="1289" max="1289" width="10.42578125" style="31" customWidth="1"/>
    <col min="1290" max="1290" width="19.7109375" style="31" customWidth="1"/>
    <col min="1291" max="1291" width="19.42578125" style="31" customWidth="1"/>
    <col min="1292" max="1537" width="10.28515625" style="31"/>
    <col min="1538" max="1538" width="4.28515625" style="31" customWidth="1"/>
    <col min="1539" max="1539" width="19" style="31" customWidth="1"/>
    <col min="1540" max="1540" width="21.5703125" style="31" customWidth="1"/>
    <col min="1541" max="1542" width="20" style="31" customWidth="1"/>
    <col min="1543" max="1543" width="23.7109375" style="31" customWidth="1"/>
    <col min="1544" max="1544" width="12.42578125" style="31" customWidth="1"/>
    <col min="1545" max="1545" width="10.42578125" style="31" customWidth="1"/>
    <col min="1546" max="1546" width="19.7109375" style="31" customWidth="1"/>
    <col min="1547" max="1547" width="19.42578125" style="31" customWidth="1"/>
    <col min="1548" max="1793" width="10.28515625" style="31"/>
    <col min="1794" max="1794" width="4.28515625" style="31" customWidth="1"/>
    <col min="1795" max="1795" width="19" style="31" customWidth="1"/>
    <col min="1796" max="1796" width="21.5703125" style="31" customWidth="1"/>
    <col min="1797" max="1798" width="20" style="31" customWidth="1"/>
    <col min="1799" max="1799" width="23.7109375" style="31" customWidth="1"/>
    <col min="1800" max="1800" width="12.42578125" style="31" customWidth="1"/>
    <col min="1801" max="1801" width="10.42578125" style="31" customWidth="1"/>
    <col min="1802" max="1802" width="19.7109375" style="31" customWidth="1"/>
    <col min="1803" max="1803" width="19.42578125" style="31" customWidth="1"/>
    <col min="1804" max="2049" width="10.28515625" style="31"/>
    <col min="2050" max="2050" width="4.28515625" style="31" customWidth="1"/>
    <col min="2051" max="2051" width="19" style="31" customWidth="1"/>
    <col min="2052" max="2052" width="21.5703125" style="31" customWidth="1"/>
    <col min="2053" max="2054" width="20" style="31" customWidth="1"/>
    <col min="2055" max="2055" width="23.7109375" style="31" customWidth="1"/>
    <col min="2056" max="2056" width="12.42578125" style="31" customWidth="1"/>
    <col min="2057" max="2057" width="10.42578125" style="31" customWidth="1"/>
    <col min="2058" max="2058" width="19.7109375" style="31" customWidth="1"/>
    <col min="2059" max="2059" width="19.42578125" style="31" customWidth="1"/>
    <col min="2060" max="2305" width="10.28515625" style="31"/>
    <col min="2306" max="2306" width="4.28515625" style="31" customWidth="1"/>
    <col min="2307" max="2307" width="19" style="31" customWidth="1"/>
    <col min="2308" max="2308" width="21.5703125" style="31" customWidth="1"/>
    <col min="2309" max="2310" width="20" style="31" customWidth="1"/>
    <col min="2311" max="2311" width="23.7109375" style="31" customWidth="1"/>
    <col min="2312" max="2312" width="12.42578125" style="31" customWidth="1"/>
    <col min="2313" max="2313" width="10.42578125" style="31" customWidth="1"/>
    <col min="2314" max="2314" width="19.7109375" style="31" customWidth="1"/>
    <col min="2315" max="2315" width="19.42578125" style="31" customWidth="1"/>
    <col min="2316" max="2561" width="10.28515625" style="31"/>
    <col min="2562" max="2562" width="4.28515625" style="31" customWidth="1"/>
    <col min="2563" max="2563" width="19" style="31" customWidth="1"/>
    <col min="2564" max="2564" width="21.5703125" style="31" customWidth="1"/>
    <col min="2565" max="2566" width="20" style="31" customWidth="1"/>
    <col min="2567" max="2567" width="23.7109375" style="31" customWidth="1"/>
    <col min="2568" max="2568" width="12.42578125" style="31" customWidth="1"/>
    <col min="2569" max="2569" width="10.42578125" style="31" customWidth="1"/>
    <col min="2570" max="2570" width="19.7109375" style="31" customWidth="1"/>
    <col min="2571" max="2571" width="19.42578125" style="31" customWidth="1"/>
    <col min="2572" max="2817" width="10.28515625" style="31"/>
    <col min="2818" max="2818" width="4.28515625" style="31" customWidth="1"/>
    <col min="2819" max="2819" width="19" style="31" customWidth="1"/>
    <col min="2820" max="2820" width="21.5703125" style="31" customWidth="1"/>
    <col min="2821" max="2822" width="20" style="31" customWidth="1"/>
    <col min="2823" max="2823" width="23.7109375" style="31" customWidth="1"/>
    <col min="2824" max="2824" width="12.42578125" style="31" customWidth="1"/>
    <col min="2825" max="2825" width="10.42578125" style="31" customWidth="1"/>
    <col min="2826" max="2826" width="19.7109375" style="31" customWidth="1"/>
    <col min="2827" max="2827" width="19.42578125" style="31" customWidth="1"/>
    <col min="2828" max="3073" width="10.28515625" style="31"/>
    <col min="3074" max="3074" width="4.28515625" style="31" customWidth="1"/>
    <col min="3075" max="3075" width="19" style="31" customWidth="1"/>
    <col min="3076" max="3076" width="21.5703125" style="31" customWidth="1"/>
    <col min="3077" max="3078" width="20" style="31" customWidth="1"/>
    <col min="3079" max="3079" width="23.7109375" style="31" customWidth="1"/>
    <col min="3080" max="3080" width="12.42578125" style="31" customWidth="1"/>
    <col min="3081" max="3081" width="10.42578125" style="31" customWidth="1"/>
    <col min="3082" max="3082" width="19.7109375" style="31" customWidth="1"/>
    <col min="3083" max="3083" width="19.42578125" style="31" customWidth="1"/>
    <col min="3084" max="3329" width="10.28515625" style="31"/>
    <col min="3330" max="3330" width="4.28515625" style="31" customWidth="1"/>
    <col min="3331" max="3331" width="19" style="31" customWidth="1"/>
    <col min="3332" max="3332" width="21.5703125" style="31" customWidth="1"/>
    <col min="3333" max="3334" width="20" style="31" customWidth="1"/>
    <col min="3335" max="3335" width="23.7109375" style="31" customWidth="1"/>
    <col min="3336" max="3336" width="12.42578125" style="31" customWidth="1"/>
    <col min="3337" max="3337" width="10.42578125" style="31" customWidth="1"/>
    <col min="3338" max="3338" width="19.7109375" style="31" customWidth="1"/>
    <col min="3339" max="3339" width="19.42578125" style="31" customWidth="1"/>
    <col min="3340" max="3585" width="10.28515625" style="31"/>
    <col min="3586" max="3586" width="4.28515625" style="31" customWidth="1"/>
    <col min="3587" max="3587" width="19" style="31" customWidth="1"/>
    <col min="3588" max="3588" width="21.5703125" style="31" customWidth="1"/>
    <col min="3589" max="3590" width="20" style="31" customWidth="1"/>
    <col min="3591" max="3591" width="23.7109375" style="31" customWidth="1"/>
    <col min="3592" max="3592" width="12.42578125" style="31" customWidth="1"/>
    <col min="3593" max="3593" width="10.42578125" style="31" customWidth="1"/>
    <col min="3594" max="3594" width="19.7109375" style="31" customWidth="1"/>
    <col min="3595" max="3595" width="19.42578125" style="31" customWidth="1"/>
    <col min="3596" max="3841" width="10.28515625" style="31"/>
    <col min="3842" max="3842" width="4.28515625" style="31" customWidth="1"/>
    <col min="3843" max="3843" width="19" style="31" customWidth="1"/>
    <col min="3844" max="3844" width="21.5703125" style="31" customWidth="1"/>
    <col min="3845" max="3846" width="20" style="31" customWidth="1"/>
    <col min="3847" max="3847" width="23.7109375" style="31" customWidth="1"/>
    <col min="3848" max="3848" width="12.42578125" style="31" customWidth="1"/>
    <col min="3849" max="3849" width="10.42578125" style="31" customWidth="1"/>
    <col min="3850" max="3850" width="19.7109375" style="31" customWidth="1"/>
    <col min="3851" max="3851" width="19.42578125" style="31" customWidth="1"/>
    <col min="3852" max="4097" width="10.28515625" style="31"/>
    <col min="4098" max="4098" width="4.28515625" style="31" customWidth="1"/>
    <col min="4099" max="4099" width="19" style="31" customWidth="1"/>
    <col min="4100" max="4100" width="21.5703125" style="31" customWidth="1"/>
    <col min="4101" max="4102" width="20" style="31" customWidth="1"/>
    <col min="4103" max="4103" width="23.7109375" style="31" customWidth="1"/>
    <col min="4104" max="4104" width="12.42578125" style="31" customWidth="1"/>
    <col min="4105" max="4105" width="10.42578125" style="31" customWidth="1"/>
    <col min="4106" max="4106" width="19.7109375" style="31" customWidth="1"/>
    <col min="4107" max="4107" width="19.42578125" style="31" customWidth="1"/>
    <col min="4108" max="4353" width="10.28515625" style="31"/>
    <col min="4354" max="4354" width="4.28515625" style="31" customWidth="1"/>
    <col min="4355" max="4355" width="19" style="31" customWidth="1"/>
    <col min="4356" max="4356" width="21.5703125" style="31" customWidth="1"/>
    <col min="4357" max="4358" width="20" style="31" customWidth="1"/>
    <col min="4359" max="4359" width="23.7109375" style="31" customWidth="1"/>
    <col min="4360" max="4360" width="12.42578125" style="31" customWidth="1"/>
    <col min="4361" max="4361" width="10.42578125" style="31" customWidth="1"/>
    <col min="4362" max="4362" width="19.7109375" style="31" customWidth="1"/>
    <col min="4363" max="4363" width="19.42578125" style="31" customWidth="1"/>
    <col min="4364" max="4609" width="10.28515625" style="31"/>
    <col min="4610" max="4610" width="4.28515625" style="31" customWidth="1"/>
    <col min="4611" max="4611" width="19" style="31" customWidth="1"/>
    <col min="4612" max="4612" width="21.5703125" style="31" customWidth="1"/>
    <col min="4613" max="4614" width="20" style="31" customWidth="1"/>
    <col min="4615" max="4615" width="23.7109375" style="31" customWidth="1"/>
    <col min="4616" max="4616" width="12.42578125" style="31" customWidth="1"/>
    <col min="4617" max="4617" width="10.42578125" style="31" customWidth="1"/>
    <col min="4618" max="4618" width="19.7109375" style="31" customWidth="1"/>
    <col min="4619" max="4619" width="19.42578125" style="31" customWidth="1"/>
    <col min="4620" max="4865" width="10.28515625" style="31"/>
    <col min="4866" max="4866" width="4.28515625" style="31" customWidth="1"/>
    <col min="4867" max="4867" width="19" style="31" customWidth="1"/>
    <col min="4868" max="4868" width="21.5703125" style="31" customWidth="1"/>
    <col min="4869" max="4870" width="20" style="31" customWidth="1"/>
    <col min="4871" max="4871" width="23.7109375" style="31" customWidth="1"/>
    <col min="4872" max="4872" width="12.42578125" style="31" customWidth="1"/>
    <col min="4873" max="4873" width="10.42578125" style="31" customWidth="1"/>
    <col min="4874" max="4874" width="19.7109375" style="31" customWidth="1"/>
    <col min="4875" max="4875" width="19.42578125" style="31" customWidth="1"/>
    <col min="4876" max="5121" width="10.28515625" style="31"/>
    <col min="5122" max="5122" width="4.28515625" style="31" customWidth="1"/>
    <col min="5123" max="5123" width="19" style="31" customWidth="1"/>
    <col min="5124" max="5124" width="21.5703125" style="31" customWidth="1"/>
    <col min="5125" max="5126" width="20" style="31" customWidth="1"/>
    <col min="5127" max="5127" width="23.7109375" style="31" customWidth="1"/>
    <col min="5128" max="5128" width="12.42578125" style="31" customWidth="1"/>
    <col min="5129" max="5129" width="10.42578125" style="31" customWidth="1"/>
    <col min="5130" max="5130" width="19.7109375" style="31" customWidth="1"/>
    <col min="5131" max="5131" width="19.42578125" style="31" customWidth="1"/>
    <col min="5132" max="5377" width="10.28515625" style="31"/>
    <col min="5378" max="5378" width="4.28515625" style="31" customWidth="1"/>
    <col min="5379" max="5379" width="19" style="31" customWidth="1"/>
    <col min="5380" max="5380" width="21.5703125" style="31" customWidth="1"/>
    <col min="5381" max="5382" width="20" style="31" customWidth="1"/>
    <col min="5383" max="5383" width="23.7109375" style="31" customWidth="1"/>
    <col min="5384" max="5384" width="12.42578125" style="31" customWidth="1"/>
    <col min="5385" max="5385" width="10.42578125" style="31" customWidth="1"/>
    <col min="5386" max="5386" width="19.7109375" style="31" customWidth="1"/>
    <col min="5387" max="5387" width="19.42578125" style="31" customWidth="1"/>
    <col min="5388" max="5633" width="10.28515625" style="31"/>
    <col min="5634" max="5634" width="4.28515625" style="31" customWidth="1"/>
    <col min="5635" max="5635" width="19" style="31" customWidth="1"/>
    <col min="5636" max="5636" width="21.5703125" style="31" customWidth="1"/>
    <col min="5637" max="5638" width="20" style="31" customWidth="1"/>
    <col min="5639" max="5639" width="23.7109375" style="31" customWidth="1"/>
    <col min="5640" max="5640" width="12.42578125" style="31" customWidth="1"/>
    <col min="5641" max="5641" width="10.42578125" style="31" customWidth="1"/>
    <col min="5642" max="5642" width="19.7109375" style="31" customWidth="1"/>
    <col min="5643" max="5643" width="19.42578125" style="31" customWidth="1"/>
    <col min="5644" max="5889" width="10.28515625" style="31"/>
    <col min="5890" max="5890" width="4.28515625" style="31" customWidth="1"/>
    <col min="5891" max="5891" width="19" style="31" customWidth="1"/>
    <col min="5892" max="5892" width="21.5703125" style="31" customWidth="1"/>
    <col min="5893" max="5894" width="20" style="31" customWidth="1"/>
    <col min="5895" max="5895" width="23.7109375" style="31" customWidth="1"/>
    <col min="5896" max="5896" width="12.42578125" style="31" customWidth="1"/>
    <col min="5897" max="5897" width="10.42578125" style="31" customWidth="1"/>
    <col min="5898" max="5898" width="19.7109375" style="31" customWidth="1"/>
    <col min="5899" max="5899" width="19.42578125" style="31" customWidth="1"/>
    <col min="5900" max="6145" width="10.28515625" style="31"/>
    <col min="6146" max="6146" width="4.28515625" style="31" customWidth="1"/>
    <col min="6147" max="6147" width="19" style="31" customWidth="1"/>
    <col min="6148" max="6148" width="21.5703125" style="31" customWidth="1"/>
    <col min="6149" max="6150" width="20" style="31" customWidth="1"/>
    <col min="6151" max="6151" width="23.7109375" style="31" customWidth="1"/>
    <col min="6152" max="6152" width="12.42578125" style="31" customWidth="1"/>
    <col min="6153" max="6153" width="10.42578125" style="31" customWidth="1"/>
    <col min="6154" max="6154" width="19.7109375" style="31" customWidth="1"/>
    <col min="6155" max="6155" width="19.42578125" style="31" customWidth="1"/>
    <col min="6156" max="6401" width="10.28515625" style="31"/>
    <col min="6402" max="6402" width="4.28515625" style="31" customWidth="1"/>
    <col min="6403" max="6403" width="19" style="31" customWidth="1"/>
    <col min="6404" max="6404" width="21.5703125" style="31" customWidth="1"/>
    <col min="6405" max="6406" width="20" style="31" customWidth="1"/>
    <col min="6407" max="6407" width="23.7109375" style="31" customWidth="1"/>
    <col min="6408" max="6408" width="12.42578125" style="31" customWidth="1"/>
    <col min="6409" max="6409" width="10.42578125" style="31" customWidth="1"/>
    <col min="6410" max="6410" width="19.7109375" style="31" customWidth="1"/>
    <col min="6411" max="6411" width="19.42578125" style="31" customWidth="1"/>
    <col min="6412" max="6657" width="10.28515625" style="31"/>
    <col min="6658" max="6658" width="4.28515625" style="31" customWidth="1"/>
    <col min="6659" max="6659" width="19" style="31" customWidth="1"/>
    <col min="6660" max="6660" width="21.5703125" style="31" customWidth="1"/>
    <col min="6661" max="6662" width="20" style="31" customWidth="1"/>
    <col min="6663" max="6663" width="23.7109375" style="31" customWidth="1"/>
    <col min="6664" max="6664" width="12.42578125" style="31" customWidth="1"/>
    <col min="6665" max="6665" width="10.42578125" style="31" customWidth="1"/>
    <col min="6666" max="6666" width="19.7109375" style="31" customWidth="1"/>
    <col min="6667" max="6667" width="19.42578125" style="31" customWidth="1"/>
    <col min="6668" max="6913" width="10.28515625" style="31"/>
    <col min="6914" max="6914" width="4.28515625" style="31" customWidth="1"/>
    <col min="6915" max="6915" width="19" style="31" customWidth="1"/>
    <col min="6916" max="6916" width="21.5703125" style="31" customWidth="1"/>
    <col min="6917" max="6918" width="20" style="31" customWidth="1"/>
    <col min="6919" max="6919" width="23.7109375" style="31" customWidth="1"/>
    <col min="6920" max="6920" width="12.42578125" style="31" customWidth="1"/>
    <col min="6921" max="6921" width="10.42578125" style="31" customWidth="1"/>
    <col min="6922" max="6922" width="19.7109375" style="31" customWidth="1"/>
    <col min="6923" max="6923" width="19.42578125" style="31" customWidth="1"/>
    <col min="6924" max="7169" width="10.28515625" style="31"/>
    <col min="7170" max="7170" width="4.28515625" style="31" customWidth="1"/>
    <col min="7171" max="7171" width="19" style="31" customWidth="1"/>
    <col min="7172" max="7172" width="21.5703125" style="31" customWidth="1"/>
    <col min="7173" max="7174" width="20" style="31" customWidth="1"/>
    <col min="7175" max="7175" width="23.7109375" style="31" customWidth="1"/>
    <col min="7176" max="7176" width="12.42578125" style="31" customWidth="1"/>
    <col min="7177" max="7177" width="10.42578125" style="31" customWidth="1"/>
    <col min="7178" max="7178" width="19.7109375" style="31" customWidth="1"/>
    <col min="7179" max="7179" width="19.42578125" style="31" customWidth="1"/>
    <col min="7180" max="7425" width="10.28515625" style="31"/>
    <col min="7426" max="7426" width="4.28515625" style="31" customWidth="1"/>
    <col min="7427" max="7427" width="19" style="31" customWidth="1"/>
    <col min="7428" max="7428" width="21.5703125" style="31" customWidth="1"/>
    <col min="7429" max="7430" width="20" style="31" customWidth="1"/>
    <col min="7431" max="7431" width="23.7109375" style="31" customWidth="1"/>
    <col min="7432" max="7432" width="12.42578125" style="31" customWidth="1"/>
    <col min="7433" max="7433" width="10.42578125" style="31" customWidth="1"/>
    <col min="7434" max="7434" width="19.7109375" style="31" customWidth="1"/>
    <col min="7435" max="7435" width="19.42578125" style="31" customWidth="1"/>
    <col min="7436" max="7681" width="10.28515625" style="31"/>
    <col min="7682" max="7682" width="4.28515625" style="31" customWidth="1"/>
    <col min="7683" max="7683" width="19" style="31" customWidth="1"/>
    <col min="7684" max="7684" width="21.5703125" style="31" customWidth="1"/>
    <col min="7685" max="7686" width="20" style="31" customWidth="1"/>
    <col min="7687" max="7687" width="23.7109375" style="31" customWidth="1"/>
    <col min="7688" max="7688" width="12.42578125" style="31" customWidth="1"/>
    <col min="7689" max="7689" width="10.42578125" style="31" customWidth="1"/>
    <col min="7690" max="7690" width="19.7109375" style="31" customWidth="1"/>
    <col min="7691" max="7691" width="19.42578125" style="31" customWidth="1"/>
    <col min="7692" max="7937" width="10.28515625" style="31"/>
    <col min="7938" max="7938" width="4.28515625" style="31" customWidth="1"/>
    <col min="7939" max="7939" width="19" style="31" customWidth="1"/>
    <col min="7940" max="7940" width="21.5703125" style="31" customWidth="1"/>
    <col min="7941" max="7942" width="20" style="31" customWidth="1"/>
    <col min="7943" max="7943" width="23.7109375" style="31" customWidth="1"/>
    <col min="7944" max="7944" width="12.42578125" style="31" customWidth="1"/>
    <col min="7945" max="7945" width="10.42578125" style="31" customWidth="1"/>
    <col min="7946" max="7946" width="19.7109375" style="31" customWidth="1"/>
    <col min="7947" max="7947" width="19.42578125" style="31" customWidth="1"/>
    <col min="7948" max="8193" width="10.28515625" style="31"/>
    <col min="8194" max="8194" width="4.28515625" style="31" customWidth="1"/>
    <col min="8195" max="8195" width="19" style="31" customWidth="1"/>
    <col min="8196" max="8196" width="21.5703125" style="31" customWidth="1"/>
    <col min="8197" max="8198" width="20" style="31" customWidth="1"/>
    <col min="8199" max="8199" width="23.7109375" style="31" customWidth="1"/>
    <col min="8200" max="8200" width="12.42578125" style="31" customWidth="1"/>
    <col min="8201" max="8201" width="10.42578125" style="31" customWidth="1"/>
    <col min="8202" max="8202" width="19.7109375" style="31" customWidth="1"/>
    <col min="8203" max="8203" width="19.42578125" style="31" customWidth="1"/>
    <col min="8204" max="8449" width="10.28515625" style="31"/>
    <col min="8450" max="8450" width="4.28515625" style="31" customWidth="1"/>
    <col min="8451" max="8451" width="19" style="31" customWidth="1"/>
    <col min="8452" max="8452" width="21.5703125" style="31" customWidth="1"/>
    <col min="8453" max="8454" width="20" style="31" customWidth="1"/>
    <col min="8455" max="8455" width="23.7109375" style="31" customWidth="1"/>
    <col min="8456" max="8456" width="12.42578125" style="31" customWidth="1"/>
    <col min="8457" max="8457" width="10.42578125" style="31" customWidth="1"/>
    <col min="8458" max="8458" width="19.7109375" style="31" customWidth="1"/>
    <col min="8459" max="8459" width="19.42578125" style="31" customWidth="1"/>
    <col min="8460" max="8705" width="10.28515625" style="31"/>
    <col min="8706" max="8706" width="4.28515625" style="31" customWidth="1"/>
    <col min="8707" max="8707" width="19" style="31" customWidth="1"/>
    <col min="8708" max="8708" width="21.5703125" style="31" customWidth="1"/>
    <col min="8709" max="8710" width="20" style="31" customWidth="1"/>
    <col min="8711" max="8711" width="23.7109375" style="31" customWidth="1"/>
    <col min="8712" max="8712" width="12.42578125" style="31" customWidth="1"/>
    <col min="8713" max="8713" width="10.42578125" style="31" customWidth="1"/>
    <col min="8714" max="8714" width="19.7109375" style="31" customWidth="1"/>
    <col min="8715" max="8715" width="19.42578125" style="31" customWidth="1"/>
    <col min="8716" max="8961" width="10.28515625" style="31"/>
    <col min="8962" max="8962" width="4.28515625" style="31" customWidth="1"/>
    <col min="8963" max="8963" width="19" style="31" customWidth="1"/>
    <col min="8964" max="8964" width="21.5703125" style="31" customWidth="1"/>
    <col min="8965" max="8966" width="20" style="31" customWidth="1"/>
    <col min="8967" max="8967" width="23.7109375" style="31" customWidth="1"/>
    <col min="8968" max="8968" width="12.42578125" style="31" customWidth="1"/>
    <col min="8969" max="8969" width="10.42578125" style="31" customWidth="1"/>
    <col min="8970" max="8970" width="19.7109375" style="31" customWidth="1"/>
    <col min="8971" max="8971" width="19.42578125" style="31" customWidth="1"/>
    <col min="8972" max="9217" width="10.28515625" style="31"/>
    <col min="9218" max="9218" width="4.28515625" style="31" customWidth="1"/>
    <col min="9219" max="9219" width="19" style="31" customWidth="1"/>
    <col min="9220" max="9220" width="21.5703125" style="31" customWidth="1"/>
    <col min="9221" max="9222" width="20" style="31" customWidth="1"/>
    <col min="9223" max="9223" width="23.7109375" style="31" customWidth="1"/>
    <col min="9224" max="9224" width="12.42578125" style="31" customWidth="1"/>
    <col min="9225" max="9225" width="10.42578125" style="31" customWidth="1"/>
    <col min="9226" max="9226" width="19.7109375" style="31" customWidth="1"/>
    <col min="9227" max="9227" width="19.42578125" style="31" customWidth="1"/>
    <col min="9228" max="9473" width="10.28515625" style="31"/>
    <col min="9474" max="9474" width="4.28515625" style="31" customWidth="1"/>
    <col min="9475" max="9475" width="19" style="31" customWidth="1"/>
    <col min="9476" max="9476" width="21.5703125" style="31" customWidth="1"/>
    <col min="9477" max="9478" width="20" style="31" customWidth="1"/>
    <col min="9479" max="9479" width="23.7109375" style="31" customWidth="1"/>
    <col min="9480" max="9480" width="12.42578125" style="31" customWidth="1"/>
    <col min="9481" max="9481" width="10.42578125" style="31" customWidth="1"/>
    <col min="9482" max="9482" width="19.7109375" style="31" customWidth="1"/>
    <col min="9483" max="9483" width="19.42578125" style="31" customWidth="1"/>
    <col min="9484" max="9729" width="10.28515625" style="31"/>
    <col min="9730" max="9730" width="4.28515625" style="31" customWidth="1"/>
    <col min="9731" max="9731" width="19" style="31" customWidth="1"/>
    <col min="9732" max="9732" width="21.5703125" style="31" customWidth="1"/>
    <col min="9733" max="9734" width="20" style="31" customWidth="1"/>
    <col min="9735" max="9735" width="23.7109375" style="31" customWidth="1"/>
    <col min="9736" max="9736" width="12.42578125" style="31" customWidth="1"/>
    <col min="9737" max="9737" width="10.42578125" style="31" customWidth="1"/>
    <col min="9738" max="9738" width="19.7109375" style="31" customWidth="1"/>
    <col min="9739" max="9739" width="19.42578125" style="31" customWidth="1"/>
    <col min="9740" max="9985" width="10.28515625" style="31"/>
    <col min="9986" max="9986" width="4.28515625" style="31" customWidth="1"/>
    <col min="9987" max="9987" width="19" style="31" customWidth="1"/>
    <col min="9988" max="9988" width="21.5703125" style="31" customWidth="1"/>
    <col min="9989" max="9990" width="20" style="31" customWidth="1"/>
    <col min="9991" max="9991" width="23.7109375" style="31" customWidth="1"/>
    <col min="9992" max="9992" width="12.42578125" style="31" customWidth="1"/>
    <col min="9993" max="9993" width="10.42578125" style="31" customWidth="1"/>
    <col min="9994" max="9994" width="19.7109375" style="31" customWidth="1"/>
    <col min="9995" max="9995" width="19.42578125" style="31" customWidth="1"/>
    <col min="9996" max="10241" width="10.28515625" style="31"/>
    <col min="10242" max="10242" width="4.28515625" style="31" customWidth="1"/>
    <col min="10243" max="10243" width="19" style="31" customWidth="1"/>
    <col min="10244" max="10244" width="21.5703125" style="31" customWidth="1"/>
    <col min="10245" max="10246" width="20" style="31" customWidth="1"/>
    <col min="10247" max="10247" width="23.7109375" style="31" customWidth="1"/>
    <col min="10248" max="10248" width="12.42578125" style="31" customWidth="1"/>
    <col min="10249" max="10249" width="10.42578125" style="31" customWidth="1"/>
    <col min="10250" max="10250" width="19.7109375" style="31" customWidth="1"/>
    <col min="10251" max="10251" width="19.42578125" style="31" customWidth="1"/>
    <col min="10252" max="10497" width="10.28515625" style="31"/>
    <col min="10498" max="10498" width="4.28515625" style="31" customWidth="1"/>
    <col min="10499" max="10499" width="19" style="31" customWidth="1"/>
    <col min="10500" max="10500" width="21.5703125" style="31" customWidth="1"/>
    <col min="10501" max="10502" width="20" style="31" customWidth="1"/>
    <col min="10503" max="10503" width="23.7109375" style="31" customWidth="1"/>
    <col min="10504" max="10504" width="12.42578125" style="31" customWidth="1"/>
    <col min="10505" max="10505" width="10.42578125" style="31" customWidth="1"/>
    <col min="10506" max="10506" width="19.7109375" style="31" customWidth="1"/>
    <col min="10507" max="10507" width="19.42578125" style="31" customWidth="1"/>
    <col min="10508" max="10753" width="10.28515625" style="31"/>
    <col min="10754" max="10754" width="4.28515625" style="31" customWidth="1"/>
    <col min="10755" max="10755" width="19" style="31" customWidth="1"/>
    <col min="10756" max="10756" width="21.5703125" style="31" customWidth="1"/>
    <col min="10757" max="10758" width="20" style="31" customWidth="1"/>
    <col min="10759" max="10759" width="23.7109375" style="31" customWidth="1"/>
    <col min="10760" max="10760" width="12.42578125" style="31" customWidth="1"/>
    <col min="10761" max="10761" width="10.42578125" style="31" customWidth="1"/>
    <col min="10762" max="10762" width="19.7109375" style="31" customWidth="1"/>
    <col min="10763" max="10763" width="19.42578125" style="31" customWidth="1"/>
    <col min="10764" max="11009" width="10.28515625" style="31"/>
    <col min="11010" max="11010" width="4.28515625" style="31" customWidth="1"/>
    <col min="11011" max="11011" width="19" style="31" customWidth="1"/>
    <col min="11012" max="11012" width="21.5703125" style="31" customWidth="1"/>
    <col min="11013" max="11014" width="20" style="31" customWidth="1"/>
    <col min="11015" max="11015" width="23.7109375" style="31" customWidth="1"/>
    <col min="11016" max="11016" width="12.42578125" style="31" customWidth="1"/>
    <col min="11017" max="11017" width="10.42578125" style="31" customWidth="1"/>
    <col min="11018" max="11018" width="19.7109375" style="31" customWidth="1"/>
    <col min="11019" max="11019" width="19.42578125" style="31" customWidth="1"/>
    <col min="11020" max="11265" width="10.28515625" style="31"/>
    <col min="11266" max="11266" width="4.28515625" style="31" customWidth="1"/>
    <col min="11267" max="11267" width="19" style="31" customWidth="1"/>
    <col min="11268" max="11268" width="21.5703125" style="31" customWidth="1"/>
    <col min="11269" max="11270" width="20" style="31" customWidth="1"/>
    <col min="11271" max="11271" width="23.7109375" style="31" customWidth="1"/>
    <col min="11272" max="11272" width="12.42578125" style="31" customWidth="1"/>
    <col min="11273" max="11273" width="10.42578125" style="31" customWidth="1"/>
    <col min="11274" max="11274" width="19.7109375" style="31" customWidth="1"/>
    <col min="11275" max="11275" width="19.42578125" style="31" customWidth="1"/>
    <col min="11276" max="11521" width="10.28515625" style="31"/>
    <col min="11522" max="11522" width="4.28515625" style="31" customWidth="1"/>
    <col min="11523" max="11523" width="19" style="31" customWidth="1"/>
    <col min="11524" max="11524" width="21.5703125" style="31" customWidth="1"/>
    <col min="11525" max="11526" width="20" style="31" customWidth="1"/>
    <col min="11527" max="11527" width="23.7109375" style="31" customWidth="1"/>
    <col min="11528" max="11528" width="12.42578125" style="31" customWidth="1"/>
    <col min="11529" max="11529" width="10.42578125" style="31" customWidth="1"/>
    <col min="11530" max="11530" width="19.7109375" style="31" customWidth="1"/>
    <col min="11531" max="11531" width="19.42578125" style="31" customWidth="1"/>
    <col min="11532" max="11777" width="10.28515625" style="31"/>
    <col min="11778" max="11778" width="4.28515625" style="31" customWidth="1"/>
    <col min="11779" max="11779" width="19" style="31" customWidth="1"/>
    <col min="11780" max="11780" width="21.5703125" style="31" customWidth="1"/>
    <col min="11781" max="11782" width="20" style="31" customWidth="1"/>
    <col min="11783" max="11783" width="23.7109375" style="31" customWidth="1"/>
    <col min="11784" max="11784" width="12.42578125" style="31" customWidth="1"/>
    <col min="11785" max="11785" width="10.42578125" style="31" customWidth="1"/>
    <col min="11786" max="11786" width="19.7109375" style="31" customWidth="1"/>
    <col min="11787" max="11787" width="19.42578125" style="31" customWidth="1"/>
    <col min="11788" max="12033" width="10.28515625" style="31"/>
    <col min="12034" max="12034" width="4.28515625" style="31" customWidth="1"/>
    <col min="12035" max="12035" width="19" style="31" customWidth="1"/>
    <col min="12036" max="12036" width="21.5703125" style="31" customWidth="1"/>
    <col min="12037" max="12038" width="20" style="31" customWidth="1"/>
    <col min="12039" max="12039" width="23.7109375" style="31" customWidth="1"/>
    <col min="12040" max="12040" width="12.42578125" style="31" customWidth="1"/>
    <col min="12041" max="12041" width="10.42578125" style="31" customWidth="1"/>
    <col min="12042" max="12042" width="19.7109375" style="31" customWidth="1"/>
    <col min="12043" max="12043" width="19.42578125" style="31" customWidth="1"/>
    <col min="12044" max="12289" width="10.28515625" style="31"/>
    <col min="12290" max="12290" width="4.28515625" style="31" customWidth="1"/>
    <col min="12291" max="12291" width="19" style="31" customWidth="1"/>
    <col min="12292" max="12292" width="21.5703125" style="31" customWidth="1"/>
    <col min="12293" max="12294" width="20" style="31" customWidth="1"/>
    <col min="12295" max="12295" width="23.7109375" style="31" customWidth="1"/>
    <col min="12296" max="12296" width="12.42578125" style="31" customWidth="1"/>
    <col min="12297" max="12297" width="10.42578125" style="31" customWidth="1"/>
    <col min="12298" max="12298" width="19.7109375" style="31" customWidth="1"/>
    <col min="12299" max="12299" width="19.42578125" style="31" customWidth="1"/>
    <col min="12300" max="12545" width="10.28515625" style="31"/>
    <col min="12546" max="12546" width="4.28515625" style="31" customWidth="1"/>
    <col min="12547" max="12547" width="19" style="31" customWidth="1"/>
    <col min="12548" max="12548" width="21.5703125" style="31" customWidth="1"/>
    <col min="12549" max="12550" width="20" style="31" customWidth="1"/>
    <col min="12551" max="12551" width="23.7109375" style="31" customWidth="1"/>
    <col min="12552" max="12552" width="12.42578125" style="31" customWidth="1"/>
    <col min="12553" max="12553" width="10.42578125" style="31" customWidth="1"/>
    <col min="12554" max="12554" width="19.7109375" style="31" customWidth="1"/>
    <col min="12555" max="12555" width="19.42578125" style="31" customWidth="1"/>
    <col min="12556" max="12801" width="10.28515625" style="31"/>
    <col min="12802" max="12802" width="4.28515625" style="31" customWidth="1"/>
    <col min="12803" max="12803" width="19" style="31" customWidth="1"/>
    <col min="12804" max="12804" width="21.5703125" style="31" customWidth="1"/>
    <col min="12805" max="12806" width="20" style="31" customWidth="1"/>
    <col min="12807" max="12807" width="23.7109375" style="31" customWidth="1"/>
    <col min="12808" max="12808" width="12.42578125" style="31" customWidth="1"/>
    <col min="12809" max="12809" width="10.42578125" style="31" customWidth="1"/>
    <col min="12810" max="12810" width="19.7109375" style="31" customWidth="1"/>
    <col min="12811" max="12811" width="19.42578125" style="31" customWidth="1"/>
    <col min="12812" max="13057" width="10.28515625" style="31"/>
    <col min="13058" max="13058" width="4.28515625" style="31" customWidth="1"/>
    <col min="13059" max="13059" width="19" style="31" customWidth="1"/>
    <col min="13060" max="13060" width="21.5703125" style="31" customWidth="1"/>
    <col min="13061" max="13062" width="20" style="31" customWidth="1"/>
    <col min="13063" max="13063" width="23.7109375" style="31" customWidth="1"/>
    <col min="13064" max="13064" width="12.42578125" style="31" customWidth="1"/>
    <col min="13065" max="13065" width="10.42578125" style="31" customWidth="1"/>
    <col min="13066" max="13066" width="19.7109375" style="31" customWidth="1"/>
    <col min="13067" max="13067" width="19.42578125" style="31" customWidth="1"/>
    <col min="13068" max="13313" width="10.28515625" style="31"/>
    <col min="13314" max="13314" width="4.28515625" style="31" customWidth="1"/>
    <col min="13315" max="13315" width="19" style="31" customWidth="1"/>
    <col min="13316" max="13316" width="21.5703125" style="31" customWidth="1"/>
    <col min="13317" max="13318" width="20" style="31" customWidth="1"/>
    <col min="13319" max="13319" width="23.7109375" style="31" customWidth="1"/>
    <col min="13320" max="13320" width="12.42578125" style="31" customWidth="1"/>
    <col min="13321" max="13321" width="10.42578125" style="31" customWidth="1"/>
    <col min="13322" max="13322" width="19.7109375" style="31" customWidth="1"/>
    <col min="13323" max="13323" width="19.42578125" style="31" customWidth="1"/>
    <col min="13324" max="13569" width="10.28515625" style="31"/>
    <col min="13570" max="13570" width="4.28515625" style="31" customWidth="1"/>
    <col min="13571" max="13571" width="19" style="31" customWidth="1"/>
    <col min="13572" max="13572" width="21.5703125" style="31" customWidth="1"/>
    <col min="13573" max="13574" width="20" style="31" customWidth="1"/>
    <col min="13575" max="13575" width="23.7109375" style="31" customWidth="1"/>
    <col min="13576" max="13576" width="12.42578125" style="31" customWidth="1"/>
    <col min="13577" max="13577" width="10.42578125" style="31" customWidth="1"/>
    <col min="13578" max="13578" width="19.7109375" style="31" customWidth="1"/>
    <col min="13579" max="13579" width="19.42578125" style="31" customWidth="1"/>
    <col min="13580" max="13825" width="10.28515625" style="31"/>
    <col min="13826" max="13826" width="4.28515625" style="31" customWidth="1"/>
    <col min="13827" max="13827" width="19" style="31" customWidth="1"/>
    <col min="13828" max="13828" width="21.5703125" style="31" customWidth="1"/>
    <col min="13829" max="13830" width="20" style="31" customWidth="1"/>
    <col min="13831" max="13831" width="23.7109375" style="31" customWidth="1"/>
    <col min="13832" max="13832" width="12.42578125" style="31" customWidth="1"/>
    <col min="13833" max="13833" width="10.42578125" style="31" customWidth="1"/>
    <col min="13834" max="13834" width="19.7109375" style="31" customWidth="1"/>
    <col min="13835" max="13835" width="19.42578125" style="31" customWidth="1"/>
    <col min="13836" max="14081" width="10.28515625" style="31"/>
    <col min="14082" max="14082" width="4.28515625" style="31" customWidth="1"/>
    <col min="14083" max="14083" width="19" style="31" customWidth="1"/>
    <col min="14084" max="14084" width="21.5703125" style="31" customWidth="1"/>
    <col min="14085" max="14086" width="20" style="31" customWidth="1"/>
    <col min="14087" max="14087" width="23.7109375" style="31" customWidth="1"/>
    <col min="14088" max="14088" width="12.42578125" style="31" customWidth="1"/>
    <col min="14089" max="14089" width="10.42578125" style="31" customWidth="1"/>
    <col min="14090" max="14090" width="19.7109375" style="31" customWidth="1"/>
    <col min="14091" max="14091" width="19.42578125" style="31" customWidth="1"/>
    <col min="14092" max="14337" width="10.28515625" style="31"/>
    <col min="14338" max="14338" width="4.28515625" style="31" customWidth="1"/>
    <col min="14339" max="14339" width="19" style="31" customWidth="1"/>
    <col min="14340" max="14340" width="21.5703125" style="31" customWidth="1"/>
    <col min="14341" max="14342" width="20" style="31" customWidth="1"/>
    <col min="14343" max="14343" width="23.7109375" style="31" customWidth="1"/>
    <col min="14344" max="14344" width="12.42578125" style="31" customWidth="1"/>
    <col min="14345" max="14345" width="10.42578125" style="31" customWidth="1"/>
    <col min="14346" max="14346" width="19.7109375" style="31" customWidth="1"/>
    <col min="14347" max="14347" width="19.42578125" style="31" customWidth="1"/>
    <col min="14348" max="14593" width="10.28515625" style="31"/>
    <col min="14594" max="14594" width="4.28515625" style="31" customWidth="1"/>
    <col min="14595" max="14595" width="19" style="31" customWidth="1"/>
    <col min="14596" max="14596" width="21.5703125" style="31" customWidth="1"/>
    <col min="14597" max="14598" width="20" style="31" customWidth="1"/>
    <col min="14599" max="14599" width="23.7109375" style="31" customWidth="1"/>
    <col min="14600" max="14600" width="12.42578125" style="31" customWidth="1"/>
    <col min="14601" max="14601" width="10.42578125" style="31" customWidth="1"/>
    <col min="14602" max="14602" width="19.7109375" style="31" customWidth="1"/>
    <col min="14603" max="14603" width="19.42578125" style="31" customWidth="1"/>
    <col min="14604" max="14849" width="10.28515625" style="31"/>
    <col min="14850" max="14850" width="4.28515625" style="31" customWidth="1"/>
    <col min="14851" max="14851" width="19" style="31" customWidth="1"/>
    <col min="14852" max="14852" width="21.5703125" style="31" customWidth="1"/>
    <col min="14853" max="14854" width="20" style="31" customWidth="1"/>
    <col min="14855" max="14855" width="23.7109375" style="31" customWidth="1"/>
    <col min="14856" max="14856" width="12.42578125" style="31" customWidth="1"/>
    <col min="14857" max="14857" width="10.42578125" style="31" customWidth="1"/>
    <col min="14858" max="14858" width="19.7109375" style="31" customWidth="1"/>
    <col min="14859" max="14859" width="19.42578125" style="31" customWidth="1"/>
    <col min="14860" max="15105" width="10.28515625" style="31"/>
    <col min="15106" max="15106" width="4.28515625" style="31" customWidth="1"/>
    <col min="15107" max="15107" width="19" style="31" customWidth="1"/>
    <col min="15108" max="15108" width="21.5703125" style="31" customWidth="1"/>
    <col min="15109" max="15110" width="20" style="31" customWidth="1"/>
    <col min="15111" max="15111" width="23.7109375" style="31" customWidth="1"/>
    <col min="15112" max="15112" width="12.42578125" style="31" customWidth="1"/>
    <col min="15113" max="15113" width="10.42578125" style="31" customWidth="1"/>
    <col min="15114" max="15114" width="19.7109375" style="31" customWidth="1"/>
    <col min="15115" max="15115" width="19.42578125" style="31" customWidth="1"/>
    <col min="15116" max="15361" width="10.28515625" style="31"/>
    <col min="15362" max="15362" width="4.28515625" style="31" customWidth="1"/>
    <col min="15363" max="15363" width="19" style="31" customWidth="1"/>
    <col min="15364" max="15364" width="21.5703125" style="31" customWidth="1"/>
    <col min="15365" max="15366" width="20" style="31" customWidth="1"/>
    <col min="15367" max="15367" width="23.7109375" style="31" customWidth="1"/>
    <col min="15368" max="15368" width="12.42578125" style="31" customWidth="1"/>
    <col min="15369" max="15369" width="10.42578125" style="31" customWidth="1"/>
    <col min="15370" max="15370" width="19.7109375" style="31" customWidth="1"/>
    <col min="15371" max="15371" width="19.42578125" style="31" customWidth="1"/>
    <col min="15372" max="15617" width="10.28515625" style="31"/>
    <col min="15618" max="15618" width="4.28515625" style="31" customWidth="1"/>
    <col min="15619" max="15619" width="19" style="31" customWidth="1"/>
    <col min="15620" max="15620" width="21.5703125" style="31" customWidth="1"/>
    <col min="15621" max="15622" width="20" style="31" customWidth="1"/>
    <col min="15623" max="15623" width="23.7109375" style="31" customWidth="1"/>
    <col min="15624" max="15624" width="12.42578125" style="31" customWidth="1"/>
    <col min="15625" max="15625" width="10.42578125" style="31" customWidth="1"/>
    <col min="15626" max="15626" width="19.7109375" style="31" customWidth="1"/>
    <col min="15627" max="15627" width="19.42578125" style="31" customWidth="1"/>
    <col min="15628" max="15873" width="10.28515625" style="31"/>
    <col min="15874" max="15874" width="4.28515625" style="31" customWidth="1"/>
    <col min="15875" max="15875" width="19" style="31" customWidth="1"/>
    <col min="15876" max="15876" width="21.5703125" style="31" customWidth="1"/>
    <col min="15877" max="15878" width="20" style="31" customWidth="1"/>
    <col min="15879" max="15879" width="23.7109375" style="31" customWidth="1"/>
    <col min="15880" max="15880" width="12.42578125" style="31" customWidth="1"/>
    <col min="15881" max="15881" width="10.42578125" style="31" customWidth="1"/>
    <col min="15882" max="15882" width="19.7109375" style="31" customWidth="1"/>
    <col min="15883" max="15883" width="19.42578125" style="31" customWidth="1"/>
    <col min="15884" max="16129" width="10.28515625" style="31"/>
    <col min="16130" max="16130" width="4.28515625" style="31" customWidth="1"/>
    <col min="16131" max="16131" width="19" style="31" customWidth="1"/>
    <col min="16132" max="16132" width="21.5703125" style="31" customWidth="1"/>
    <col min="16133" max="16134" width="20" style="31" customWidth="1"/>
    <col min="16135" max="16135" width="23.7109375" style="31" customWidth="1"/>
    <col min="16136" max="16136" width="12.42578125" style="31" customWidth="1"/>
    <col min="16137" max="16137" width="10.42578125" style="31" customWidth="1"/>
    <col min="16138" max="16138" width="19.7109375" style="31" customWidth="1"/>
    <col min="16139" max="16139" width="19.42578125" style="31" customWidth="1"/>
    <col min="16140" max="16384" width="10.28515625" style="31"/>
  </cols>
  <sheetData>
    <row r="1" spans="1:14" s="34" customFormat="1" ht="22.5" x14ac:dyDescent="0.25">
      <c r="B1" s="311" t="s">
        <v>21</v>
      </c>
      <c r="C1" s="311"/>
      <c r="D1" s="311"/>
      <c r="E1" s="311"/>
      <c r="F1" s="311"/>
      <c r="G1" s="311"/>
      <c r="H1" s="311"/>
      <c r="I1" s="311"/>
      <c r="J1" s="311"/>
      <c r="K1" s="311"/>
    </row>
    <row r="2" spans="1:14" s="35" customFormat="1" ht="82.5" customHeight="1" x14ac:dyDescent="0.25">
      <c r="B2" s="284" t="s">
        <v>22</v>
      </c>
      <c r="C2" s="284"/>
      <c r="D2" s="284"/>
      <c r="E2" s="284"/>
      <c r="F2" s="284"/>
      <c r="G2" s="284"/>
      <c r="H2" s="284"/>
      <c r="I2" s="284"/>
      <c r="J2" s="284"/>
      <c r="K2" s="284"/>
    </row>
    <row r="3" spans="1:14" s="34" customFormat="1" ht="19.5" customHeight="1" x14ac:dyDescent="0.25">
      <c r="B3" s="284" t="s">
        <v>23</v>
      </c>
      <c r="C3" s="284"/>
      <c r="D3" s="284"/>
      <c r="E3" s="284"/>
      <c r="F3" s="284"/>
      <c r="G3" s="284"/>
      <c r="H3" s="284"/>
      <c r="I3" s="284"/>
      <c r="J3" s="284"/>
      <c r="K3" s="284"/>
    </row>
    <row r="4" spans="1:14" s="34" customFormat="1" ht="10.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4" s="36" customFormat="1" ht="41.25" customHeight="1" x14ac:dyDescent="0.25">
      <c r="B5" s="312" t="s">
        <v>1</v>
      </c>
      <c r="C5" s="304" t="s">
        <v>24</v>
      </c>
      <c r="D5" s="315" t="s">
        <v>25</v>
      </c>
      <c r="E5" s="304" t="s">
        <v>26</v>
      </c>
      <c r="F5" s="315" t="s">
        <v>27</v>
      </c>
      <c r="G5" s="318" t="s">
        <v>28</v>
      </c>
      <c r="H5" s="318"/>
      <c r="I5" s="319"/>
      <c r="J5" s="320" t="s">
        <v>29</v>
      </c>
      <c r="K5" s="321"/>
    </row>
    <row r="6" spans="1:14" s="36" customFormat="1" ht="42" customHeight="1" thickBot="1" x14ac:dyDescent="0.3">
      <c r="B6" s="313"/>
      <c r="C6" s="305"/>
      <c r="D6" s="316"/>
      <c r="E6" s="305"/>
      <c r="F6" s="316"/>
      <c r="G6" s="324" t="s">
        <v>30</v>
      </c>
      <c r="H6" s="326" t="s">
        <v>31</v>
      </c>
      <c r="I6" s="328" t="s">
        <v>32</v>
      </c>
      <c r="J6" s="322"/>
      <c r="K6" s="323"/>
    </row>
    <row r="7" spans="1:14" s="36" customFormat="1" ht="46.5" customHeight="1" thickBot="1" x14ac:dyDescent="0.3">
      <c r="B7" s="314"/>
      <c r="C7" s="306"/>
      <c r="D7" s="317"/>
      <c r="E7" s="306"/>
      <c r="F7" s="317"/>
      <c r="G7" s="325"/>
      <c r="H7" s="327"/>
      <c r="I7" s="329"/>
      <c r="J7" s="38" t="s">
        <v>6</v>
      </c>
      <c r="K7" s="39" t="s">
        <v>7</v>
      </c>
      <c r="N7" s="36" t="s">
        <v>20</v>
      </c>
    </row>
    <row r="8" spans="1:14" s="36" customFormat="1" ht="23.25" customHeight="1" thickBot="1" x14ac:dyDescent="0.3">
      <c r="B8" s="113">
        <v>1</v>
      </c>
      <c r="C8" s="181">
        <v>2</v>
      </c>
      <c r="D8" s="113">
        <v>3</v>
      </c>
      <c r="E8" s="181">
        <v>4</v>
      </c>
      <c r="F8" s="113">
        <v>5</v>
      </c>
      <c r="G8" s="181">
        <v>6</v>
      </c>
      <c r="H8" s="113">
        <v>7</v>
      </c>
      <c r="I8" s="181">
        <v>8</v>
      </c>
      <c r="J8" s="113">
        <v>9</v>
      </c>
      <c r="K8" s="182">
        <v>10</v>
      </c>
    </row>
    <row r="9" spans="1:14" s="46" customFormat="1" ht="20.100000000000001" customHeight="1" x14ac:dyDescent="0.25">
      <c r="A9" s="292"/>
      <c r="B9" s="298">
        <v>1</v>
      </c>
      <c r="C9" s="301" t="s">
        <v>33</v>
      </c>
      <c r="D9" s="304" t="s">
        <v>34</v>
      </c>
      <c r="E9" s="301" t="s">
        <v>35</v>
      </c>
      <c r="F9" s="301" t="s">
        <v>36</v>
      </c>
      <c r="G9" s="307" t="s">
        <v>37</v>
      </c>
      <c r="H9" s="295">
        <f>SUM(I9:I11)</f>
        <v>0.32450000000000001</v>
      </c>
      <c r="I9" s="78">
        <v>0.32450000000000001</v>
      </c>
      <c r="J9" s="78"/>
      <c r="K9" s="68"/>
    </row>
    <row r="10" spans="1:14" s="46" customFormat="1" ht="20.100000000000001" customHeight="1" x14ac:dyDescent="0.25">
      <c r="A10" s="293"/>
      <c r="B10" s="299"/>
      <c r="C10" s="302"/>
      <c r="D10" s="305"/>
      <c r="E10" s="302"/>
      <c r="F10" s="302"/>
      <c r="G10" s="308"/>
      <c r="H10" s="296"/>
      <c r="I10" s="79"/>
      <c r="J10" s="153"/>
      <c r="K10" s="52"/>
    </row>
    <row r="11" spans="1:14" s="46" customFormat="1" ht="20.100000000000001" customHeight="1" thickBot="1" x14ac:dyDescent="0.3">
      <c r="A11" s="294"/>
      <c r="B11" s="300"/>
      <c r="C11" s="303"/>
      <c r="D11" s="306"/>
      <c r="E11" s="303"/>
      <c r="F11" s="303"/>
      <c r="G11" s="309"/>
      <c r="H11" s="297"/>
      <c r="I11" s="92"/>
      <c r="J11" s="92"/>
      <c r="K11" s="85"/>
    </row>
    <row r="12" spans="1:14" s="46" customFormat="1" ht="20.100000000000001" customHeight="1" x14ac:dyDescent="0.25">
      <c r="A12" s="292"/>
      <c r="B12" s="298">
        <v>2</v>
      </c>
      <c r="C12" s="301" t="s">
        <v>42</v>
      </c>
      <c r="D12" s="304" t="s">
        <v>34</v>
      </c>
      <c r="E12" s="301" t="s">
        <v>43</v>
      </c>
      <c r="F12" s="301" t="s">
        <v>44</v>
      </c>
      <c r="G12" s="307" t="s">
        <v>45</v>
      </c>
      <c r="H12" s="295">
        <f>SUM(I12:I14)</f>
        <v>1.1319999999999999</v>
      </c>
      <c r="I12" s="78">
        <v>1.1319999999999999</v>
      </c>
      <c r="J12" s="78"/>
      <c r="K12" s="68"/>
    </row>
    <row r="13" spans="1:14" s="46" customFormat="1" ht="20.100000000000001" customHeight="1" x14ac:dyDescent="0.25">
      <c r="A13" s="293"/>
      <c r="B13" s="299"/>
      <c r="C13" s="302"/>
      <c r="D13" s="305"/>
      <c r="E13" s="302"/>
      <c r="F13" s="302"/>
      <c r="G13" s="308"/>
      <c r="H13" s="296"/>
      <c r="I13" s="79"/>
      <c r="J13" s="153"/>
      <c r="K13" s="52"/>
    </row>
    <row r="14" spans="1:14" s="46" customFormat="1" ht="20.100000000000001" customHeight="1" thickBot="1" x14ac:dyDescent="0.3">
      <c r="A14" s="294"/>
      <c r="B14" s="300"/>
      <c r="C14" s="303"/>
      <c r="D14" s="306"/>
      <c r="E14" s="303"/>
      <c r="F14" s="303"/>
      <c r="G14" s="309"/>
      <c r="H14" s="297"/>
      <c r="I14" s="92"/>
      <c r="J14" s="92"/>
      <c r="K14" s="85"/>
    </row>
    <row r="15" spans="1:14" s="46" customFormat="1" ht="20.100000000000001" customHeight="1" x14ac:dyDescent="0.25">
      <c r="A15" s="292"/>
      <c r="B15" s="298">
        <v>3</v>
      </c>
      <c r="C15" s="301" t="s">
        <v>46</v>
      </c>
      <c r="D15" s="304" t="s">
        <v>34</v>
      </c>
      <c r="E15" s="301" t="s">
        <v>43</v>
      </c>
      <c r="F15" s="301" t="s">
        <v>44</v>
      </c>
      <c r="G15" s="307" t="s">
        <v>45</v>
      </c>
      <c r="H15" s="295">
        <f>SUM(I15:I17)</f>
        <v>1.1954</v>
      </c>
      <c r="I15" s="78">
        <v>1.1954</v>
      </c>
      <c r="J15" s="78"/>
      <c r="K15" s="68"/>
    </row>
    <row r="16" spans="1:14" s="46" customFormat="1" ht="20.100000000000001" customHeight="1" x14ac:dyDescent="0.25">
      <c r="A16" s="293"/>
      <c r="B16" s="299"/>
      <c r="C16" s="302"/>
      <c r="D16" s="305"/>
      <c r="E16" s="302"/>
      <c r="F16" s="302"/>
      <c r="G16" s="308"/>
      <c r="H16" s="296"/>
      <c r="I16" s="79"/>
      <c r="J16" s="153"/>
      <c r="K16" s="52"/>
    </row>
    <row r="17" spans="1:11" s="46" customFormat="1" ht="20.100000000000001" customHeight="1" thickBot="1" x14ac:dyDescent="0.3">
      <c r="A17" s="294"/>
      <c r="B17" s="300"/>
      <c r="C17" s="303"/>
      <c r="D17" s="306"/>
      <c r="E17" s="303"/>
      <c r="F17" s="303"/>
      <c r="G17" s="309"/>
      <c r="H17" s="297"/>
      <c r="I17" s="92"/>
      <c r="J17" s="92"/>
      <c r="K17" s="85"/>
    </row>
    <row r="18" spans="1:11" s="46" customFormat="1" ht="20.100000000000001" customHeight="1" x14ac:dyDescent="0.25">
      <c r="A18" s="292"/>
      <c r="B18" s="298">
        <v>4</v>
      </c>
      <c r="C18" s="301" t="s">
        <v>46</v>
      </c>
      <c r="D18" s="304" t="s">
        <v>34</v>
      </c>
      <c r="E18" s="301" t="s">
        <v>43</v>
      </c>
      <c r="F18" s="301" t="s">
        <v>44</v>
      </c>
      <c r="G18" s="307" t="s">
        <v>45</v>
      </c>
      <c r="H18" s="295">
        <f>SUM(I18:I20)</f>
        <v>0.10647</v>
      </c>
      <c r="I18" s="78">
        <v>0.10647</v>
      </c>
      <c r="J18" s="78"/>
      <c r="K18" s="68"/>
    </row>
    <row r="19" spans="1:11" s="46" customFormat="1" ht="20.100000000000001" customHeight="1" x14ac:dyDescent="0.25">
      <c r="A19" s="293"/>
      <c r="B19" s="299"/>
      <c r="C19" s="302"/>
      <c r="D19" s="305"/>
      <c r="E19" s="302"/>
      <c r="F19" s="302"/>
      <c r="G19" s="308"/>
      <c r="H19" s="296"/>
      <c r="I19" s="79"/>
      <c r="J19" s="153"/>
      <c r="K19" s="52"/>
    </row>
    <row r="20" spans="1:11" s="46" customFormat="1" ht="20.100000000000001" customHeight="1" thickBot="1" x14ac:dyDescent="0.3">
      <c r="A20" s="294"/>
      <c r="B20" s="300"/>
      <c r="C20" s="303"/>
      <c r="D20" s="306"/>
      <c r="E20" s="303"/>
      <c r="F20" s="303"/>
      <c r="G20" s="309"/>
      <c r="H20" s="297"/>
      <c r="I20" s="92"/>
      <c r="J20" s="92"/>
      <c r="K20" s="85"/>
    </row>
    <row r="21" spans="1:11" s="46" customFormat="1" ht="20.100000000000001" customHeight="1" x14ac:dyDescent="0.25">
      <c r="A21" s="292"/>
      <c r="B21" s="298">
        <v>5</v>
      </c>
      <c r="C21" s="301" t="s">
        <v>46</v>
      </c>
      <c r="D21" s="304" t="s">
        <v>34</v>
      </c>
      <c r="E21" s="301" t="s">
        <v>43</v>
      </c>
      <c r="F21" s="301" t="s">
        <v>44</v>
      </c>
      <c r="G21" s="307" t="s">
        <v>45</v>
      </c>
      <c r="H21" s="295">
        <f>SUM(I21:I23)</f>
        <v>2.9544999999999999</v>
      </c>
      <c r="I21" s="78">
        <v>2.9544999999999999</v>
      </c>
      <c r="J21" s="78"/>
      <c r="K21" s="68"/>
    </row>
    <row r="22" spans="1:11" s="46" customFormat="1" ht="20.100000000000001" customHeight="1" x14ac:dyDescent="0.25">
      <c r="A22" s="293"/>
      <c r="B22" s="299"/>
      <c r="C22" s="302"/>
      <c r="D22" s="305"/>
      <c r="E22" s="302"/>
      <c r="F22" s="302"/>
      <c r="G22" s="308"/>
      <c r="H22" s="296"/>
      <c r="I22" s="79"/>
      <c r="J22" s="153"/>
      <c r="K22" s="52"/>
    </row>
    <row r="23" spans="1:11" s="46" customFormat="1" ht="20.100000000000001" customHeight="1" thickBot="1" x14ac:dyDescent="0.3">
      <c r="A23" s="294"/>
      <c r="B23" s="300"/>
      <c r="C23" s="303"/>
      <c r="D23" s="306"/>
      <c r="E23" s="303"/>
      <c r="F23" s="303"/>
      <c r="G23" s="309"/>
      <c r="H23" s="297"/>
      <c r="I23" s="92"/>
      <c r="J23" s="92"/>
      <c r="K23" s="85"/>
    </row>
    <row r="24" spans="1:11" s="46" customFormat="1" ht="20.100000000000001" customHeight="1" x14ac:dyDescent="0.25">
      <c r="A24" s="292"/>
      <c r="B24" s="298">
        <v>6</v>
      </c>
      <c r="C24" s="301" t="s">
        <v>46</v>
      </c>
      <c r="D24" s="304" t="s">
        <v>34</v>
      </c>
      <c r="E24" s="301" t="s">
        <v>43</v>
      </c>
      <c r="F24" s="301" t="s">
        <v>44</v>
      </c>
      <c r="G24" s="307" t="s">
        <v>47</v>
      </c>
      <c r="H24" s="295">
        <f>SUM(I24:I26)</f>
        <v>4.8014000000000001</v>
      </c>
      <c r="I24" s="78">
        <v>4.8014000000000001</v>
      </c>
      <c r="J24" s="78"/>
      <c r="K24" s="68"/>
    </row>
    <row r="25" spans="1:11" s="46" customFormat="1" ht="20.100000000000001" customHeight="1" x14ac:dyDescent="0.25">
      <c r="A25" s="293"/>
      <c r="B25" s="299"/>
      <c r="C25" s="302"/>
      <c r="D25" s="305"/>
      <c r="E25" s="302"/>
      <c r="F25" s="302"/>
      <c r="G25" s="308"/>
      <c r="H25" s="296"/>
      <c r="I25" s="79"/>
      <c r="J25" s="153"/>
      <c r="K25" s="52"/>
    </row>
    <row r="26" spans="1:11" s="46" customFormat="1" ht="20.100000000000001" customHeight="1" thickBot="1" x14ac:dyDescent="0.3">
      <c r="A26" s="294"/>
      <c r="B26" s="300"/>
      <c r="C26" s="303"/>
      <c r="D26" s="306"/>
      <c r="E26" s="303"/>
      <c r="F26" s="303"/>
      <c r="G26" s="309"/>
      <c r="H26" s="297"/>
      <c r="I26" s="92"/>
      <c r="J26" s="92"/>
      <c r="K26" s="85"/>
    </row>
    <row r="27" spans="1:11" s="46" customFormat="1" ht="20.100000000000001" customHeight="1" x14ac:dyDescent="0.25">
      <c r="A27" s="292"/>
      <c r="B27" s="298">
        <v>7</v>
      </c>
      <c r="C27" s="301" t="s">
        <v>46</v>
      </c>
      <c r="D27" s="304" t="s">
        <v>34</v>
      </c>
      <c r="E27" s="301" t="s">
        <v>43</v>
      </c>
      <c r="F27" s="301" t="s">
        <v>44</v>
      </c>
      <c r="G27" s="307" t="s">
        <v>47</v>
      </c>
      <c r="H27" s="295">
        <f>SUM(I27:I29)</f>
        <v>0.12096999999999999</v>
      </c>
      <c r="I27" s="78">
        <v>0.12096999999999999</v>
      </c>
      <c r="J27" s="78"/>
      <c r="K27" s="68"/>
    </row>
    <row r="28" spans="1:11" s="46" customFormat="1" ht="20.100000000000001" customHeight="1" x14ac:dyDescent="0.25">
      <c r="A28" s="293"/>
      <c r="B28" s="299"/>
      <c r="C28" s="302"/>
      <c r="D28" s="305"/>
      <c r="E28" s="302"/>
      <c r="F28" s="302"/>
      <c r="G28" s="308"/>
      <c r="H28" s="296"/>
      <c r="I28" s="79"/>
      <c r="J28" s="153"/>
      <c r="K28" s="52"/>
    </row>
    <row r="29" spans="1:11" s="46" customFormat="1" ht="20.100000000000001" customHeight="1" thickBot="1" x14ac:dyDescent="0.3">
      <c r="A29" s="294"/>
      <c r="B29" s="300"/>
      <c r="C29" s="303"/>
      <c r="D29" s="306"/>
      <c r="E29" s="303"/>
      <c r="F29" s="303"/>
      <c r="G29" s="309"/>
      <c r="H29" s="297"/>
      <c r="I29" s="92"/>
      <c r="J29" s="92"/>
      <c r="K29" s="85"/>
    </row>
    <row r="30" spans="1:11" s="46" customFormat="1" ht="20.100000000000001" customHeight="1" x14ac:dyDescent="0.25">
      <c r="A30" s="292"/>
      <c r="B30" s="298">
        <v>8</v>
      </c>
      <c r="C30" s="301" t="s">
        <v>46</v>
      </c>
      <c r="D30" s="304" t="s">
        <v>34</v>
      </c>
      <c r="E30" s="301" t="s">
        <v>43</v>
      </c>
      <c r="F30" s="301" t="s">
        <v>44</v>
      </c>
      <c r="G30" s="307" t="s">
        <v>45</v>
      </c>
      <c r="H30" s="295">
        <f>SUM(I30:I32)</f>
        <v>6.4375</v>
      </c>
      <c r="I30" s="78">
        <v>6.4375</v>
      </c>
      <c r="J30" s="78"/>
      <c r="K30" s="68"/>
    </row>
    <row r="31" spans="1:11" s="46" customFormat="1" ht="20.100000000000001" customHeight="1" x14ac:dyDescent="0.25">
      <c r="A31" s="293"/>
      <c r="B31" s="299"/>
      <c r="C31" s="302"/>
      <c r="D31" s="305"/>
      <c r="E31" s="302"/>
      <c r="F31" s="302"/>
      <c r="G31" s="308"/>
      <c r="H31" s="296"/>
      <c r="I31" s="79"/>
      <c r="J31" s="153"/>
      <c r="K31" s="52"/>
    </row>
    <row r="32" spans="1:11" s="46" customFormat="1" ht="20.100000000000001" customHeight="1" thickBot="1" x14ac:dyDescent="0.3">
      <c r="A32" s="294"/>
      <c r="B32" s="300"/>
      <c r="C32" s="303"/>
      <c r="D32" s="306"/>
      <c r="E32" s="303"/>
      <c r="F32" s="303"/>
      <c r="G32" s="309"/>
      <c r="H32" s="297"/>
      <c r="I32" s="92"/>
      <c r="J32" s="92"/>
      <c r="K32" s="85"/>
    </row>
    <row r="33" spans="1:13" s="46" customFormat="1" ht="20.100000000000001" customHeight="1" x14ac:dyDescent="0.25">
      <c r="A33" s="292"/>
      <c r="B33" s="298">
        <v>9</v>
      </c>
      <c r="C33" s="301" t="s">
        <v>46</v>
      </c>
      <c r="D33" s="304" t="s">
        <v>34</v>
      </c>
      <c r="E33" s="301" t="s">
        <v>43</v>
      </c>
      <c r="F33" s="301" t="s">
        <v>44</v>
      </c>
      <c r="G33" s="307" t="s">
        <v>45</v>
      </c>
      <c r="H33" s="295">
        <f>SUM(I33:I35)</f>
        <v>7.7524499999999996</v>
      </c>
      <c r="I33" s="78">
        <v>7.7524499999999996</v>
      </c>
      <c r="J33" s="78"/>
      <c r="K33" s="68"/>
    </row>
    <row r="34" spans="1:13" s="46" customFormat="1" ht="20.100000000000001" customHeight="1" x14ac:dyDescent="0.25">
      <c r="A34" s="293"/>
      <c r="B34" s="299"/>
      <c r="C34" s="302"/>
      <c r="D34" s="305"/>
      <c r="E34" s="302"/>
      <c r="F34" s="302"/>
      <c r="G34" s="308"/>
      <c r="H34" s="296"/>
      <c r="I34" s="79"/>
      <c r="J34" s="153"/>
      <c r="K34" s="52"/>
    </row>
    <row r="35" spans="1:13" s="46" customFormat="1" ht="20.100000000000001" customHeight="1" thickBot="1" x14ac:dyDescent="0.3">
      <c r="A35" s="294"/>
      <c r="B35" s="300"/>
      <c r="C35" s="303"/>
      <c r="D35" s="306"/>
      <c r="E35" s="303"/>
      <c r="F35" s="303"/>
      <c r="G35" s="309"/>
      <c r="H35" s="297"/>
      <c r="I35" s="92"/>
      <c r="J35" s="92"/>
      <c r="K35" s="85"/>
    </row>
    <row r="36" spans="1:13" s="46" customFormat="1" ht="20.100000000000001" customHeight="1" x14ac:dyDescent="0.25">
      <c r="A36" s="292"/>
      <c r="B36" s="298">
        <v>10</v>
      </c>
      <c r="C36" s="301" t="s">
        <v>46</v>
      </c>
      <c r="D36" s="304" t="s">
        <v>34</v>
      </c>
      <c r="E36" s="301" t="s">
        <v>43</v>
      </c>
      <c r="F36" s="301" t="s">
        <v>44</v>
      </c>
      <c r="G36" s="307" t="s">
        <v>45</v>
      </c>
      <c r="H36" s="295">
        <f>SUM(I36:I38)</f>
        <v>0.22004000000000001</v>
      </c>
      <c r="I36" s="78">
        <v>0.22004000000000001</v>
      </c>
      <c r="J36" s="78"/>
      <c r="K36" s="68"/>
    </row>
    <row r="37" spans="1:13" s="46" customFormat="1" ht="20.100000000000001" customHeight="1" x14ac:dyDescent="0.25">
      <c r="A37" s="293"/>
      <c r="B37" s="299"/>
      <c r="C37" s="302"/>
      <c r="D37" s="305"/>
      <c r="E37" s="302"/>
      <c r="F37" s="302"/>
      <c r="G37" s="308"/>
      <c r="H37" s="296"/>
      <c r="I37" s="79"/>
      <c r="J37" s="153"/>
      <c r="K37" s="52"/>
    </row>
    <row r="38" spans="1:13" s="46" customFormat="1" ht="20.100000000000001" customHeight="1" thickBot="1" x14ac:dyDescent="0.3">
      <c r="A38" s="294"/>
      <c r="B38" s="300"/>
      <c r="C38" s="303"/>
      <c r="D38" s="306"/>
      <c r="E38" s="303"/>
      <c r="F38" s="303"/>
      <c r="G38" s="309"/>
      <c r="H38" s="297"/>
      <c r="I38" s="92"/>
      <c r="J38" s="92"/>
      <c r="K38" s="85"/>
    </row>
    <row r="39" spans="1:13" s="46" customFormat="1" ht="20.100000000000001" customHeight="1" x14ac:dyDescent="0.25">
      <c r="A39" s="292"/>
      <c r="B39" s="298">
        <v>11</v>
      </c>
      <c r="C39" s="301" t="s">
        <v>46</v>
      </c>
      <c r="D39" s="304" t="s">
        <v>34</v>
      </c>
      <c r="E39" s="301" t="s">
        <v>43</v>
      </c>
      <c r="F39" s="301" t="s">
        <v>44</v>
      </c>
      <c r="G39" s="307" t="s">
        <v>45</v>
      </c>
      <c r="H39" s="295">
        <f>SUM(I39:I41)</f>
        <v>0.19089999999999999</v>
      </c>
      <c r="I39" s="78">
        <v>0.19089999999999999</v>
      </c>
      <c r="J39" s="78"/>
      <c r="K39" s="68"/>
    </row>
    <row r="40" spans="1:13" s="46" customFormat="1" ht="20.100000000000001" customHeight="1" x14ac:dyDescent="0.25">
      <c r="A40" s="293"/>
      <c r="B40" s="299"/>
      <c r="C40" s="302"/>
      <c r="D40" s="305"/>
      <c r="E40" s="302"/>
      <c r="F40" s="302"/>
      <c r="G40" s="308"/>
      <c r="H40" s="296"/>
      <c r="I40" s="79"/>
      <c r="J40" s="153"/>
      <c r="K40" s="52"/>
    </row>
    <row r="41" spans="1:13" s="46" customFormat="1" ht="20.100000000000001" customHeight="1" thickBot="1" x14ac:dyDescent="0.3">
      <c r="A41" s="294"/>
      <c r="B41" s="300"/>
      <c r="C41" s="303"/>
      <c r="D41" s="306"/>
      <c r="E41" s="303"/>
      <c r="F41" s="303"/>
      <c r="G41" s="309"/>
      <c r="H41" s="297"/>
      <c r="I41" s="92"/>
      <c r="J41" s="92"/>
      <c r="K41" s="85"/>
    </row>
    <row r="42" spans="1:13" s="46" customFormat="1" ht="20.100000000000001" customHeight="1" x14ac:dyDescent="0.25">
      <c r="A42" s="292"/>
      <c r="B42" s="298">
        <v>12</v>
      </c>
      <c r="C42" s="301" t="s">
        <v>46</v>
      </c>
      <c r="D42" s="304" t="s">
        <v>34</v>
      </c>
      <c r="E42" s="301" t="s">
        <v>43</v>
      </c>
      <c r="F42" s="301" t="s">
        <v>44</v>
      </c>
      <c r="G42" s="307" t="s">
        <v>45</v>
      </c>
      <c r="H42" s="295">
        <f>SUM(I42:I44)</f>
        <v>6.4875999999999996</v>
      </c>
      <c r="I42" s="78">
        <v>6.4875999999999996</v>
      </c>
      <c r="J42" s="78"/>
      <c r="K42" s="68"/>
    </row>
    <row r="43" spans="1:13" s="46" customFormat="1" ht="20.100000000000001" customHeight="1" x14ac:dyDescent="0.25">
      <c r="A43" s="293"/>
      <c r="B43" s="299"/>
      <c r="C43" s="302"/>
      <c r="D43" s="305"/>
      <c r="E43" s="302"/>
      <c r="F43" s="302"/>
      <c r="G43" s="308"/>
      <c r="H43" s="296"/>
      <c r="I43" s="79"/>
      <c r="J43" s="153"/>
      <c r="K43" s="52"/>
    </row>
    <row r="44" spans="1:13" s="46" customFormat="1" ht="20.100000000000001" customHeight="1" thickBot="1" x14ac:dyDescent="0.3">
      <c r="A44" s="294"/>
      <c r="B44" s="300"/>
      <c r="C44" s="303"/>
      <c r="D44" s="306"/>
      <c r="E44" s="303"/>
      <c r="F44" s="303"/>
      <c r="G44" s="309"/>
      <c r="H44" s="297"/>
      <c r="I44" s="92"/>
      <c r="J44" s="92"/>
      <c r="K44" s="85"/>
    </row>
    <row r="45" spans="1:13" s="46" customFormat="1" ht="20.100000000000001" customHeight="1" x14ac:dyDescent="0.25">
      <c r="A45" s="292"/>
      <c r="B45" s="298">
        <v>13</v>
      </c>
      <c r="C45" s="301" t="s">
        <v>46</v>
      </c>
      <c r="D45" s="304" t="s">
        <v>34</v>
      </c>
      <c r="E45" s="301" t="s">
        <v>43</v>
      </c>
      <c r="F45" s="301" t="s">
        <v>44</v>
      </c>
      <c r="G45" s="307" t="s">
        <v>47</v>
      </c>
      <c r="H45" s="295">
        <f>SUM(I45:I47)</f>
        <v>0.41400999999999999</v>
      </c>
      <c r="I45" s="78">
        <v>0.41400999999999999</v>
      </c>
      <c r="J45" s="78"/>
      <c r="K45" s="68"/>
    </row>
    <row r="46" spans="1:13" s="46" customFormat="1" ht="20.100000000000001" customHeight="1" x14ac:dyDescent="0.25">
      <c r="A46" s="293"/>
      <c r="B46" s="299"/>
      <c r="C46" s="302"/>
      <c r="D46" s="305"/>
      <c r="E46" s="302"/>
      <c r="F46" s="302"/>
      <c r="G46" s="308"/>
      <c r="H46" s="296"/>
      <c r="I46" s="79"/>
      <c r="J46" s="153"/>
      <c r="K46" s="52"/>
    </row>
    <row r="47" spans="1:13" s="46" customFormat="1" ht="20.100000000000001" customHeight="1" thickBot="1" x14ac:dyDescent="0.3">
      <c r="A47" s="294"/>
      <c r="B47" s="300"/>
      <c r="C47" s="303"/>
      <c r="D47" s="306"/>
      <c r="E47" s="303"/>
      <c r="F47" s="303"/>
      <c r="G47" s="309"/>
      <c r="H47" s="297"/>
      <c r="I47" s="92"/>
      <c r="J47" s="92"/>
      <c r="K47" s="85"/>
    </row>
    <row r="48" spans="1:13" s="46" customFormat="1" ht="20.100000000000001" customHeight="1" x14ac:dyDescent="0.25">
      <c r="A48" s="292">
        <v>1</v>
      </c>
      <c r="B48" s="298">
        <v>14</v>
      </c>
      <c r="C48" s="301" t="s">
        <v>38</v>
      </c>
      <c r="D48" s="304" t="s">
        <v>34</v>
      </c>
      <c r="E48" s="301" t="s">
        <v>39</v>
      </c>
      <c r="F48" s="301" t="s">
        <v>40</v>
      </c>
      <c r="G48" s="307" t="s">
        <v>41</v>
      </c>
      <c r="H48" s="295">
        <f>SUM(I48:I50)</f>
        <v>0.1</v>
      </c>
      <c r="I48" s="78">
        <v>0.1</v>
      </c>
      <c r="J48" s="78">
        <v>311.5</v>
      </c>
      <c r="K48" s="78">
        <v>311.5</v>
      </c>
      <c r="L48" s="255"/>
      <c r="M48" s="46">
        <f>I48+I51+I54+I57+I60+I64+I68+I71+I73+I76+I79+I82+I85+I88+I91+I94+I97+I100+I103+I106+I109+I112+I115</f>
        <v>3.6554900000000004</v>
      </c>
    </row>
    <row r="49" spans="1:12" s="46" customFormat="1" ht="20.100000000000001" customHeight="1" x14ac:dyDescent="0.25">
      <c r="A49" s="293"/>
      <c r="B49" s="299"/>
      <c r="C49" s="302"/>
      <c r="D49" s="305"/>
      <c r="E49" s="302"/>
      <c r="F49" s="302"/>
      <c r="G49" s="308"/>
      <c r="H49" s="296"/>
      <c r="I49" s="79"/>
      <c r="J49" s="153"/>
      <c r="K49" s="52"/>
      <c r="L49" s="255"/>
    </row>
    <row r="50" spans="1:12" s="46" customFormat="1" ht="20.100000000000001" customHeight="1" thickBot="1" x14ac:dyDescent="0.3">
      <c r="A50" s="294"/>
      <c r="B50" s="300"/>
      <c r="C50" s="303"/>
      <c r="D50" s="306"/>
      <c r="E50" s="303"/>
      <c r="F50" s="303"/>
      <c r="G50" s="309"/>
      <c r="H50" s="297"/>
      <c r="I50" s="92"/>
      <c r="J50" s="92"/>
      <c r="K50" s="85"/>
      <c r="L50" s="255"/>
    </row>
    <row r="51" spans="1:12" s="46" customFormat="1" ht="20.100000000000001" customHeight="1" x14ac:dyDescent="0.25">
      <c r="A51" s="292">
        <v>2</v>
      </c>
      <c r="B51" s="298">
        <v>15</v>
      </c>
      <c r="C51" s="301" t="s">
        <v>46</v>
      </c>
      <c r="D51" s="304" t="s">
        <v>34</v>
      </c>
      <c r="E51" s="301" t="s">
        <v>48</v>
      </c>
      <c r="F51" s="301" t="s">
        <v>49</v>
      </c>
      <c r="G51" s="307" t="s">
        <v>909</v>
      </c>
      <c r="H51" s="295">
        <f>SUM(I51:I53)</f>
        <v>0.5</v>
      </c>
      <c r="I51" s="78">
        <v>0.5</v>
      </c>
      <c r="J51" s="78">
        <v>1303</v>
      </c>
      <c r="K51" s="78">
        <v>1303</v>
      </c>
      <c r="L51" s="255"/>
    </row>
    <row r="52" spans="1:12" s="46" customFormat="1" ht="20.100000000000001" customHeight="1" x14ac:dyDescent="0.25">
      <c r="A52" s="293"/>
      <c r="B52" s="299"/>
      <c r="C52" s="302"/>
      <c r="D52" s="305"/>
      <c r="E52" s="302"/>
      <c r="F52" s="302"/>
      <c r="G52" s="308"/>
      <c r="H52" s="296"/>
      <c r="I52" s="79"/>
      <c r="J52" s="153"/>
      <c r="K52" s="52"/>
      <c r="L52" s="255"/>
    </row>
    <row r="53" spans="1:12" s="46" customFormat="1" ht="20.100000000000001" customHeight="1" thickBot="1" x14ac:dyDescent="0.3">
      <c r="A53" s="294"/>
      <c r="B53" s="300"/>
      <c r="C53" s="303"/>
      <c r="D53" s="306"/>
      <c r="E53" s="303"/>
      <c r="F53" s="303"/>
      <c r="G53" s="309"/>
      <c r="H53" s="297"/>
      <c r="I53" s="92"/>
      <c r="J53" s="92"/>
      <c r="K53" s="85"/>
      <c r="L53" s="255"/>
    </row>
    <row r="54" spans="1:12" s="46" customFormat="1" ht="20.100000000000001" customHeight="1" x14ac:dyDescent="0.25">
      <c r="A54" s="292">
        <v>3</v>
      </c>
      <c r="B54" s="298">
        <v>16</v>
      </c>
      <c r="C54" s="301" t="s">
        <v>46</v>
      </c>
      <c r="D54" s="304" t="s">
        <v>34</v>
      </c>
      <c r="E54" s="301" t="s">
        <v>51</v>
      </c>
      <c r="F54" s="301" t="s">
        <v>52</v>
      </c>
      <c r="G54" s="307" t="s">
        <v>41</v>
      </c>
      <c r="H54" s="295">
        <f>SUM(I54:I56)</f>
        <v>0.40749999999999997</v>
      </c>
      <c r="I54" s="78">
        <v>0.40749999999999997</v>
      </c>
      <c r="J54" s="260">
        <v>1042.588</v>
      </c>
      <c r="K54" s="260">
        <v>1042.588</v>
      </c>
      <c r="L54" s="255"/>
    </row>
    <row r="55" spans="1:12" s="46" customFormat="1" ht="20.100000000000001" customHeight="1" x14ac:dyDescent="0.25">
      <c r="A55" s="293"/>
      <c r="B55" s="299"/>
      <c r="C55" s="302"/>
      <c r="D55" s="305"/>
      <c r="E55" s="302"/>
      <c r="F55" s="302"/>
      <c r="G55" s="308"/>
      <c r="H55" s="296"/>
      <c r="I55" s="79"/>
      <c r="J55" s="153"/>
      <c r="K55" s="52"/>
      <c r="L55" s="255"/>
    </row>
    <row r="56" spans="1:12" s="46" customFormat="1" ht="20.100000000000001" customHeight="1" thickBot="1" x14ac:dyDescent="0.3">
      <c r="A56" s="294"/>
      <c r="B56" s="300"/>
      <c r="C56" s="303"/>
      <c r="D56" s="306"/>
      <c r="E56" s="303"/>
      <c r="F56" s="303"/>
      <c r="G56" s="309"/>
      <c r="H56" s="297"/>
      <c r="I56" s="92"/>
      <c r="J56" s="220"/>
      <c r="K56" s="81"/>
      <c r="L56" s="255"/>
    </row>
    <row r="57" spans="1:12" s="46" customFormat="1" ht="20.100000000000001" customHeight="1" x14ac:dyDescent="0.25">
      <c r="A57" s="292">
        <v>4</v>
      </c>
      <c r="B57" s="298">
        <v>17</v>
      </c>
      <c r="C57" s="301" t="s">
        <v>46</v>
      </c>
      <c r="D57" s="304" t="s">
        <v>34</v>
      </c>
      <c r="E57" s="301" t="s">
        <v>53</v>
      </c>
      <c r="F57" s="301" t="s">
        <v>54</v>
      </c>
      <c r="G57" s="307" t="s">
        <v>41</v>
      </c>
      <c r="H57" s="295">
        <f>SUM(I57:I59)</f>
        <v>0.37258000000000002</v>
      </c>
      <c r="I57" s="78">
        <v>0.37258000000000002</v>
      </c>
      <c r="J57" s="260">
        <v>970.94348000000002</v>
      </c>
      <c r="K57" s="260">
        <v>970.94348000000002</v>
      </c>
      <c r="L57" s="255"/>
    </row>
    <row r="58" spans="1:12" s="46" customFormat="1" ht="20.100000000000001" customHeight="1" x14ac:dyDescent="0.25">
      <c r="A58" s="293"/>
      <c r="B58" s="299"/>
      <c r="C58" s="302"/>
      <c r="D58" s="305"/>
      <c r="E58" s="302"/>
      <c r="F58" s="302"/>
      <c r="G58" s="308"/>
      <c r="H58" s="296"/>
      <c r="I58" s="79"/>
      <c r="J58" s="153"/>
      <c r="K58" s="52"/>
      <c r="L58" s="255"/>
    </row>
    <row r="59" spans="1:12" s="46" customFormat="1" ht="20.100000000000001" customHeight="1" thickBot="1" x14ac:dyDescent="0.3">
      <c r="A59" s="294"/>
      <c r="B59" s="300"/>
      <c r="C59" s="303"/>
      <c r="D59" s="306"/>
      <c r="E59" s="303"/>
      <c r="F59" s="303"/>
      <c r="G59" s="309"/>
      <c r="H59" s="297"/>
      <c r="I59" s="92"/>
      <c r="J59" s="220"/>
      <c r="K59" s="81"/>
    </row>
    <row r="60" spans="1:12" s="46" customFormat="1" ht="20.100000000000001" customHeight="1" x14ac:dyDescent="0.25">
      <c r="A60" s="292">
        <v>5</v>
      </c>
      <c r="B60" s="298">
        <v>18</v>
      </c>
      <c r="C60" s="301" t="s">
        <v>46</v>
      </c>
      <c r="D60" s="304" t="s">
        <v>34</v>
      </c>
      <c r="E60" s="301" t="s">
        <v>55</v>
      </c>
      <c r="F60" s="301" t="s">
        <v>56</v>
      </c>
      <c r="G60" s="307" t="s">
        <v>50</v>
      </c>
      <c r="H60" s="295">
        <f>SUM(I60:I62)</f>
        <v>0.6</v>
      </c>
      <c r="I60" s="78">
        <v>0.6</v>
      </c>
      <c r="J60" s="78">
        <v>1563.6</v>
      </c>
      <c r="K60" s="78">
        <v>1563.6</v>
      </c>
    </row>
    <row r="61" spans="1:12" s="46" customFormat="1" ht="20.100000000000001" customHeight="1" x14ac:dyDescent="0.25">
      <c r="A61" s="293"/>
      <c r="B61" s="299"/>
      <c r="C61" s="302"/>
      <c r="D61" s="305"/>
      <c r="E61" s="302"/>
      <c r="F61" s="302"/>
      <c r="G61" s="308"/>
      <c r="H61" s="296"/>
      <c r="I61" s="79"/>
      <c r="J61" s="153"/>
      <c r="K61" s="52"/>
    </row>
    <row r="62" spans="1:12" s="46" customFormat="1" ht="17.25" customHeight="1" thickBot="1" x14ac:dyDescent="0.3">
      <c r="A62" s="294"/>
      <c r="B62" s="300"/>
      <c r="C62" s="303"/>
      <c r="D62" s="306"/>
      <c r="E62" s="303"/>
      <c r="F62" s="303"/>
      <c r="G62" s="309"/>
      <c r="H62" s="297"/>
      <c r="I62" s="92"/>
      <c r="J62" s="92"/>
      <c r="K62" s="85"/>
    </row>
    <row r="63" spans="1:12" ht="17.25" customHeight="1" x14ac:dyDescent="0.25">
      <c r="A63" s="292">
        <v>6</v>
      </c>
      <c r="B63" s="298">
        <v>1</v>
      </c>
      <c r="C63" s="301" t="s">
        <v>58</v>
      </c>
      <c r="D63" s="304" t="s">
        <v>59</v>
      </c>
      <c r="E63" s="301" t="s">
        <v>60</v>
      </c>
      <c r="F63" s="301" t="s">
        <v>61</v>
      </c>
      <c r="G63" s="307" t="s">
        <v>62</v>
      </c>
      <c r="H63" s="295">
        <v>4.0099999999999997E-2</v>
      </c>
      <c r="I63" s="78"/>
      <c r="J63" s="78"/>
      <c r="K63" s="68"/>
    </row>
    <row r="64" spans="1:12" x14ac:dyDescent="0.25">
      <c r="A64" s="293"/>
      <c r="B64" s="299"/>
      <c r="C64" s="302"/>
      <c r="D64" s="305"/>
      <c r="E64" s="302"/>
      <c r="F64" s="302"/>
      <c r="G64" s="308"/>
      <c r="H64" s="296"/>
      <c r="I64" s="79">
        <v>4.0099999999999997E-2</v>
      </c>
      <c r="J64" s="153">
        <v>1778.4549999999999</v>
      </c>
      <c r="K64" s="52">
        <v>1778.4549999999999</v>
      </c>
    </row>
    <row r="65" spans="1:11" ht="18" thickBot="1" x14ac:dyDescent="0.3">
      <c r="A65" s="294"/>
      <c r="B65" s="300"/>
      <c r="C65" s="303"/>
      <c r="D65" s="306"/>
      <c r="E65" s="303"/>
      <c r="F65" s="303"/>
      <c r="G65" s="309"/>
      <c r="H65" s="297"/>
      <c r="I65" s="92"/>
      <c r="J65" s="92"/>
      <c r="K65" s="85"/>
    </row>
    <row r="66" spans="1:11" ht="17.25" customHeight="1" x14ac:dyDescent="0.25">
      <c r="A66" s="292">
        <v>7</v>
      </c>
      <c r="B66" s="298">
        <v>2</v>
      </c>
      <c r="C66" s="301" t="s">
        <v>58</v>
      </c>
      <c r="D66" s="304"/>
      <c r="E66" s="301" t="s">
        <v>63</v>
      </c>
      <c r="F66" s="301" t="s">
        <v>64</v>
      </c>
      <c r="G66" s="307" t="s">
        <v>62</v>
      </c>
      <c r="H66" s="295">
        <v>6.2909999999999994E-2</v>
      </c>
      <c r="I66" s="78"/>
      <c r="J66" s="78"/>
      <c r="K66" s="68"/>
    </row>
    <row r="67" spans="1:11" x14ac:dyDescent="0.25">
      <c r="A67" s="293"/>
      <c r="B67" s="299"/>
      <c r="C67" s="302"/>
      <c r="D67" s="305"/>
      <c r="E67" s="302"/>
      <c r="F67" s="302"/>
      <c r="G67" s="308"/>
      <c r="H67" s="296"/>
      <c r="I67" s="79"/>
      <c r="J67" s="153"/>
      <c r="K67" s="52"/>
    </row>
    <row r="68" spans="1:11" ht="18" thickBot="1" x14ac:dyDescent="0.3">
      <c r="A68" s="294"/>
      <c r="B68" s="300"/>
      <c r="C68" s="303"/>
      <c r="D68" s="306"/>
      <c r="E68" s="303"/>
      <c r="F68" s="303"/>
      <c r="G68" s="309"/>
      <c r="H68" s="297"/>
      <c r="I68" s="92">
        <v>6.2909999999999994E-2</v>
      </c>
      <c r="J68" s="258">
        <v>2789.6469999999999</v>
      </c>
      <c r="K68" s="258">
        <v>2789.6469999999999</v>
      </c>
    </row>
    <row r="69" spans="1:11" ht="17.25" customHeight="1" x14ac:dyDescent="0.25">
      <c r="A69" s="292">
        <v>8</v>
      </c>
      <c r="B69" s="298">
        <v>3</v>
      </c>
      <c r="C69" s="301" t="s">
        <v>65</v>
      </c>
      <c r="D69" s="304"/>
      <c r="E69" s="301" t="s">
        <v>60</v>
      </c>
      <c r="F69" s="301" t="s">
        <v>66</v>
      </c>
      <c r="G69" s="307" t="s">
        <v>62</v>
      </c>
      <c r="H69" s="295">
        <v>9.9799999999999993E-3</v>
      </c>
      <c r="I69" s="78"/>
      <c r="J69" s="256"/>
      <c r="K69" s="261"/>
    </row>
    <row r="70" spans="1:11" x14ac:dyDescent="0.25">
      <c r="A70" s="293"/>
      <c r="B70" s="299"/>
      <c r="C70" s="302"/>
      <c r="D70" s="305"/>
      <c r="E70" s="302"/>
      <c r="F70" s="302"/>
      <c r="G70" s="308"/>
      <c r="H70" s="296"/>
      <c r="I70" s="79"/>
      <c r="J70" s="137"/>
      <c r="K70" s="257"/>
    </row>
    <row r="71" spans="1:11" ht="18" thickBot="1" x14ac:dyDescent="0.3">
      <c r="A71" s="294"/>
      <c r="B71" s="300"/>
      <c r="C71" s="303"/>
      <c r="D71" s="306"/>
      <c r="E71" s="303"/>
      <c r="F71" s="303"/>
      <c r="G71" s="309"/>
      <c r="H71" s="297"/>
      <c r="I71" s="92">
        <v>9.9799999999999993E-3</v>
      </c>
      <c r="J71" s="258">
        <v>285.37799999999999</v>
      </c>
      <c r="K71" s="259">
        <v>285.37799999999999</v>
      </c>
    </row>
    <row r="72" spans="1:11" ht="17.25" customHeight="1" x14ac:dyDescent="0.25">
      <c r="A72" s="292">
        <v>9</v>
      </c>
      <c r="B72" s="298">
        <v>4</v>
      </c>
      <c r="C72" s="301" t="s">
        <v>67</v>
      </c>
      <c r="D72" s="304"/>
      <c r="E72" s="301" t="s">
        <v>68</v>
      </c>
      <c r="F72" s="301" t="s">
        <v>69</v>
      </c>
      <c r="G72" s="307" t="s">
        <v>62</v>
      </c>
      <c r="H72" s="295">
        <v>0.300093</v>
      </c>
      <c r="I72" s="78"/>
      <c r="J72" s="256"/>
      <c r="K72" s="261"/>
    </row>
    <row r="73" spans="1:11" x14ac:dyDescent="0.25">
      <c r="A73" s="293"/>
      <c r="B73" s="299"/>
      <c r="C73" s="302"/>
      <c r="D73" s="305"/>
      <c r="E73" s="302"/>
      <c r="F73" s="302"/>
      <c r="G73" s="308"/>
      <c r="H73" s="296"/>
      <c r="I73" s="79">
        <v>0.30092999999999998</v>
      </c>
      <c r="J73" s="137">
        <v>13305.77</v>
      </c>
      <c r="K73" s="257">
        <v>13305.77</v>
      </c>
    </row>
    <row r="74" spans="1:11" ht="18" thickBot="1" x14ac:dyDescent="0.3">
      <c r="A74" s="294"/>
      <c r="B74" s="300"/>
      <c r="C74" s="303"/>
      <c r="D74" s="306"/>
      <c r="E74" s="303"/>
      <c r="F74" s="303"/>
      <c r="G74" s="309"/>
      <c r="H74" s="297"/>
      <c r="I74" s="92"/>
      <c r="J74" s="258"/>
      <c r="K74" s="259"/>
    </row>
    <row r="75" spans="1:11" ht="17.25" customHeight="1" x14ac:dyDescent="0.25">
      <c r="A75" s="292">
        <v>10</v>
      </c>
      <c r="B75" s="298">
        <v>5</v>
      </c>
      <c r="C75" s="301" t="s">
        <v>70</v>
      </c>
      <c r="D75" s="304"/>
      <c r="E75" s="301" t="s">
        <v>68</v>
      </c>
      <c r="F75" s="301" t="s">
        <v>71</v>
      </c>
      <c r="G75" s="307" t="s">
        <v>62</v>
      </c>
      <c r="H75" s="295">
        <v>0.11609999999999999</v>
      </c>
      <c r="I75" s="78"/>
      <c r="J75" s="78"/>
      <c r="K75" s="68"/>
    </row>
    <row r="76" spans="1:11" x14ac:dyDescent="0.25">
      <c r="A76" s="293"/>
      <c r="B76" s="299"/>
      <c r="C76" s="302"/>
      <c r="D76" s="305"/>
      <c r="E76" s="302"/>
      <c r="F76" s="302"/>
      <c r="G76" s="308"/>
      <c r="H76" s="296"/>
      <c r="I76" s="79">
        <v>0.11609999999999999</v>
      </c>
      <c r="J76" s="153">
        <v>2137.6329999999998</v>
      </c>
      <c r="K76" s="52">
        <v>2137.6329999999998</v>
      </c>
    </row>
    <row r="77" spans="1:11" ht="18" thickBot="1" x14ac:dyDescent="0.3">
      <c r="A77" s="294"/>
      <c r="B77" s="300"/>
      <c r="C77" s="303"/>
      <c r="D77" s="306"/>
      <c r="E77" s="303"/>
      <c r="F77" s="303"/>
      <c r="G77" s="309"/>
      <c r="H77" s="297"/>
      <c r="I77" s="92"/>
      <c r="J77" s="92"/>
      <c r="K77" s="85"/>
    </row>
    <row r="78" spans="1:11" ht="17.25" customHeight="1" x14ac:dyDescent="0.25">
      <c r="A78" s="292">
        <v>11</v>
      </c>
      <c r="B78" s="298">
        <v>6</v>
      </c>
      <c r="C78" s="301" t="s">
        <v>70</v>
      </c>
      <c r="D78" s="304"/>
      <c r="E78" s="301" t="s">
        <v>68</v>
      </c>
      <c r="F78" s="301" t="s">
        <v>72</v>
      </c>
      <c r="G78" s="307" t="s">
        <v>62</v>
      </c>
      <c r="H78" s="295">
        <v>0.12031</v>
      </c>
      <c r="I78" s="78"/>
      <c r="J78" s="78"/>
      <c r="K78" s="68"/>
    </row>
    <row r="79" spans="1:11" x14ac:dyDescent="0.25">
      <c r="A79" s="293"/>
      <c r="B79" s="299"/>
      <c r="C79" s="302"/>
      <c r="D79" s="305"/>
      <c r="E79" s="302"/>
      <c r="F79" s="302"/>
      <c r="G79" s="308"/>
      <c r="H79" s="296"/>
      <c r="I79" s="79">
        <v>0.12031</v>
      </c>
      <c r="J79" s="153">
        <v>2215.1480000000001</v>
      </c>
      <c r="K79" s="52">
        <v>2215.1480000000001</v>
      </c>
    </row>
    <row r="80" spans="1:11" ht="18" thickBot="1" x14ac:dyDescent="0.3">
      <c r="A80" s="294"/>
      <c r="B80" s="300"/>
      <c r="C80" s="303"/>
      <c r="D80" s="306"/>
      <c r="E80" s="303"/>
      <c r="F80" s="303"/>
      <c r="G80" s="309"/>
      <c r="H80" s="297"/>
      <c r="I80" s="92"/>
      <c r="J80" s="92"/>
      <c r="K80" s="85"/>
    </row>
    <row r="81" spans="1:11" ht="17.25" customHeight="1" x14ac:dyDescent="0.25">
      <c r="A81" s="292">
        <v>12</v>
      </c>
      <c r="B81" s="298">
        <v>7</v>
      </c>
      <c r="C81" s="301" t="s">
        <v>58</v>
      </c>
      <c r="D81" s="304"/>
      <c r="E81" s="301" t="s">
        <v>68</v>
      </c>
      <c r="F81" s="301" t="s">
        <v>73</v>
      </c>
      <c r="G81" s="307" t="s">
        <v>62</v>
      </c>
      <c r="H81" s="295">
        <v>5.2900000000000003E-2</v>
      </c>
      <c r="I81" s="78"/>
      <c r="J81" s="78"/>
      <c r="K81" s="68"/>
    </row>
    <row r="82" spans="1:11" x14ac:dyDescent="0.25">
      <c r="A82" s="293"/>
      <c r="B82" s="299"/>
      <c r="C82" s="302"/>
      <c r="D82" s="305"/>
      <c r="E82" s="302"/>
      <c r="F82" s="302"/>
      <c r="G82" s="308"/>
      <c r="H82" s="296"/>
      <c r="I82" s="79">
        <v>5.2900000000000003E-2</v>
      </c>
      <c r="J82" s="153">
        <v>1464.8</v>
      </c>
      <c r="K82" s="52">
        <v>1464.8</v>
      </c>
    </row>
    <row r="83" spans="1:11" ht="18" thickBot="1" x14ac:dyDescent="0.3">
      <c r="A83" s="294"/>
      <c r="B83" s="300"/>
      <c r="C83" s="303"/>
      <c r="D83" s="306"/>
      <c r="E83" s="303"/>
      <c r="F83" s="303"/>
      <c r="G83" s="309"/>
      <c r="H83" s="297"/>
      <c r="I83" s="92"/>
      <c r="J83" s="92"/>
      <c r="K83" s="85"/>
    </row>
    <row r="84" spans="1:11" ht="17.25" customHeight="1" x14ac:dyDescent="0.25">
      <c r="A84" s="292">
        <v>13</v>
      </c>
      <c r="B84" s="298">
        <v>8</v>
      </c>
      <c r="C84" s="301" t="s">
        <v>58</v>
      </c>
      <c r="D84" s="304"/>
      <c r="E84" s="301" t="s">
        <v>74</v>
      </c>
      <c r="F84" s="301" t="s">
        <v>75</v>
      </c>
      <c r="G84" s="307" t="s">
        <v>62</v>
      </c>
      <c r="H84" s="295">
        <v>5.1299999999999998E-2</v>
      </c>
      <c r="I84" s="78"/>
      <c r="J84" s="78"/>
      <c r="K84" s="68"/>
    </row>
    <row r="85" spans="1:11" x14ac:dyDescent="0.25">
      <c r="A85" s="293"/>
      <c r="B85" s="299"/>
      <c r="C85" s="302"/>
      <c r="D85" s="305"/>
      <c r="E85" s="302"/>
      <c r="F85" s="302"/>
      <c r="G85" s="308"/>
      <c r="H85" s="296"/>
      <c r="I85" s="79">
        <v>5.1299999999999998E-2</v>
      </c>
      <c r="J85" s="153">
        <v>1420.4970000000001</v>
      </c>
      <c r="K85" s="52">
        <v>1420.4970000000001</v>
      </c>
    </row>
    <row r="86" spans="1:11" ht="18" thickBot="1" x14ac:dyDescent="0.3">
      <c r="A86" s="294"/>
      <c r="B86" s="300"/>
      <c r="C86" s="303"/>
      <c r="D86" s="306"/>
      <c r="E86" s="303"/>
      <c r="F86" s="303"/>
      <c r="G86" s="309"/>
      <c r="H86" s="297"/>
      <c r="I86" s="92"/>
      <c r="J86" s="92"/>
      <c r="K86" s="85"/>
    </row>
    <row r="87" spans="1:11" ht="17.25" customHeight="1" x14ac:dyDescent="0.25">
      <c r="A87" s="292">
        <v>14</v>
      </c>
      <c r="B87" s="298">
        <v>9</v>
      </c>
      <c r="C87" s="301" t="s">
        <v>76</v>
      </c>
      <c r="D87" s="304"/>
      <c r="E87" s="301" t="s">
        <v>74</v>
      </c>
      <c r="F87" s="301" t="s">
        <v>77</v>
      </c>
      <c r="G87" s="307" t="s">
        <v>62</v>
      </c>
      <c r="H87" s="295">
        <v>2.2599999999999999E-2</v>
      </c>
      <c r="I87" s="78"/>
      <c r="J87" s="78"/>
      <c r="K87" s="68"/>
    </row>
    <row r="88" spans="1:11" x14ac:dyDescent="0.25">
      <c r="A88" s="293"/>
      <c r="B88" s="299"/>
      <c r="C88" s="302"/>
      <c r="D88" s="305"/>
      <c r="E88" s="302"/>
      <c r="F88" s="302"/>
      <c r="G88" s="308"/>
      <c r="H88" s="296"/>
      <c r="I88" s="79">
        <v>2.2599999999999999E-2</v>
      </c>
      <c r="J88" s="153">
        <v>616.52800000000002</v>
      </c>
      <c r="K88" s="52">
        <v>616.52800000000002</v>
      </c>
    </row>
    <row r="89" spans="1:11" ht="18" thickBot="1" x14ac:dyDescent="0.3">
      <c r="A89" s="294"/>
      <c r="B89" s="300"/>
      <c r="C89" s="303"/>
      <c r="D89" s="306"/>
      <c r="E89" s="303"/>
      <c r="F89" s="303"/>
      <c r="G89" s="309"/>
      <c r="H89" s="297"/>
      <c r="I89" s="92"/>
      <c r="J89" s="92"/>
      <c r="K89" s="85"/>
    </row>
    <row r="90" spans="1:11" ht="17.25" customHeight="1" x14ac:dyDescent="0.25">
      <c r="A90" s="292">
        <v>15</v>
      </c>
      <c r="B90" s="298">
        <v>10</v>
      </c>
      <c r="C90" s="301" t="s">
        <v>58</v>
      </c>
      <c r="D90" s="304"/>
      <c r="E90" s="301" t="s">
        <v>74</v>
      </c>
      <c r="F90" s="301" t="s">
        <v>78</v>
      </c>
      <c r="G90" s="307" t="s">
        <v>62</v>
      </c>
      <c r="H90" s="295">
        <v>0.17347000000000001</v>
      </c>
      <c r="I90" s="78"/>
      <c r="J90" s="78"/>
      <c r="K90" s="68"/>
    </row>
    <row r="91" spans="1:11" x14ac:dyDescent="0.25">
      <c r="A91" s="293"/>
      <c r="B91" s="299"/>
      <c r="C91" s="302"/>
      <c r="D91" s="305"/>
      <c r="E91" s="302"/>
      <c r="F91" s="302"/>
      <c r="G91" s="308"/>
      <c r="H91" s="296"/>
      <c r="I91" s="79">
        <v>0.17347000000000001</v>
      </c>
      <c r="J91" s="153">
        <v>7428.8530000000001</v>
      </c>
      <c r="K91" s="52">
        <v>7428.8530000000001</v>
      </c>
    </row>
    <row r="92" spans="1:11" ht="18" thickBot="1" x14ac:dyDescent="0.3">
      <c r="A92" s="294"/>
      <c r="B92" s="300"/>
      <c r="C92" s="303"/>
      <c r="D92" s="306"/>
      <c r="E92" s="303"/>
      <c r="F92" s="303"/>
      <c r="G92" s="309"/>
      <c r="H92" s="297"/>
      <c r="I92" s="92"/>
      <c r="J92" s="92"/>
      <c r="K92" s="85"/>
    </row>
    <row r="93" spans="1:11" ht="17.25" customHeight="1" x14ac:dyDescent="0.25">
      <c r="A93" s="292">
        <v>16</v>
      </c>
      <c r="B93" s="298">
        <v>11</v>
      </c>
      <c r="C93" s="301" t="s">
        <v>58</v>
      </c>
      <c r="D93" s="304"/>
      <c r="E93" s="301" t="s">
        <v>79</v>
      </c>
      <c r="F93" s="301" t="s">
        <v>80</v>
      </c>
      <c r="G93" s="307" t="s">
        <v>62</v>
      </c>
      <c r="H93" s="295">
        <v>4.4600000000000001E-2</v>
      </c>
      <c r="I93" s="78"/>
      <c r="J93" s="78"/>
      <c r="K93" s="68"/>
    </row>
    <row r="94" spans="1:11" x14ac:dyDescent="0.25">
      <c r="A94" s="293"/>
      <c r="B94" s="299"/>
      <c r="C94" s="302"/>
      <c r="D94" s="305"/>
      <c r="E94" s="302"/>
      <c r="F94" s="302"/>
      <c r="G94" s="308"/>
      <c r="H94" s="296"/>
      <c r="I94" s="79">
        <v>4.4600000000000001E-2</v>
      </c>
      <c r="J94" s="153">
        <v>1800.97</v>
      </c>
      <c r="K94" s="52">
        <v>1800.97</v>
      </c>
    </row>
    <row r="95" spans="1:11" ht="18" thickBot="1" x14ac:dyDescent="0.3">
      <c r="A95" s="294"/>
      <c r="B95" s="300"/>
      <c r="C95" s="303"/>
      <c r="D95" s="306"/>
      <c r="E95" s="303"/>
      <c r="F95" s="303"/>
      <c r="G95" s="309"/>
      <c r="H95" s="297"/>
      <c r="I95" s="92"/>
      <c r="J95" s="92"/>
      <c r="K95" s="85"/>
    </row>
    <row r="96" spans="1:11" ht="17.25" customHeight="1" x14ac:dyDescent="0.25">
      <c r="A96" s="292">
        <v>17</v>
      </c>
      <c r="B96" s="298">
        <v>12</v>
      </c>
      <c r="C96" s="301" t="s">
        <v>58</v>
      </c>
      <c r="D96" s="304"/>
      <c r="E96" s="301" t="s">
        <v>81</v>
      </c>
      <c r="F96" s="301" t="s">
        <v>82</v>
      </c>
      <c r="G96" s="307" t="s">
        <v>62</v>
      </c>
      <c r="H96" s="295">
        <v>6.0159999999999998E-2</v>
      </c>
      <c r="I96" s="78"/>
      <c r="J96" s="78"/>
      <c r="K96" s="68"/>
    </row>
    <row r="97" spans="1:11" x14ac:dyDescent="0.25">
      <c r="A97" s="293"/>
      <c r="B97" s="299"/>
      <c r="C97" s="302"/>
      <c r="D97" s="305"/>
      <c r="E97" s="302"/>
      <c r="F97" s="302"/>
      <c r="G97" s="308"/>
      <c r="H97" s="296"/>
      <c r="I97" s="79">
        <v>6.0159999999999998E-2</v>
      </c>
      <c r="J97" s="153">
        <v>1665.83</v>
      </c>
      <c r="K97" s="52">
        <v>1665.83</v>
      </c>
    </row>
    <row r="98" spans="1:11" ht="18" thickBot="1" x14ac:dyDescent="0.3">
      <c r="A98" s="294"/>
      <c r="B98" s="300"/>
      <c r="C98" s="303"/>
      <c r="D98" s="306"/>
      <c r="E98" s="303"/>
      <c r="F98" s="303"/>
      <c r="G98" s="309"/>
      <c r="H98" s="297"/>
      <c r="I98" s="92"/>
      <c r="J98" s="92"/>
      <c r="K98" s="85"/>
    </row>
    <row r="99" spans="1:11" ht="17.25" customHeight="1" x14ac:dyDescent="0.25">
      <c r="A99" s="292">
        <v>18</v>
      </c>
      <c r="B99" s="298">
        <v>13</v>
      </c>
      <c r="C99" s="301" t="s">
        <v>83</v>
      </c>
      <c r="D99" s="304"/>
      <c r="E99" s="301" t="s">
        <v>74</v>
      </c>
      <c r="F99" s="301" t="s">
        <v>84</v>
      </c>
      <c r="G99" s="307" t="s">
        <v>62</v>
      </c>
      <c r="H99" s="295">
        <v>9.3439999999999995E-2</v>
      </c>
      <c r="I99" s="78"/>
      <c r="J99" s="78"/>
      <c r="K99" s="68"/>
    </row>
    <row r="100" spans="1:11" x14ac:dyDescent="0.25">
      <c r="A100" s="293"/>
      <c r="B100" s="299"/>
      <c r="C100" s="302"/>
      <c r="D100" s="305"/>
      <c r="E100" s="302"/>
      <c r="F100" s="302"/>
      <c r="G100" s="308"/>
      <c r="H100" s="296"/>
      <c r="I100" s="79">
        <v>9.3439999999999995E-2</v>
      </c>
      <c r="J100" s="153">
        <v>481.029</v>
      </c>
      <c r="K100" s="52">
        <v>481.029</v>
      </c>
    </row>
    <row r="101" spans="1:11" ht="18" thickBot="1" x14ac:dyDescent="0.3">
      <c r="A101" s="294"/>
      <c r="B101" s="300"/>
      <c r="C101" s="303"/>
      <c r="D101" s="306"/>
      <c r="E101" s="303"/>
      <c r="F101" s="303"/>
      <c r="G101" s="309"/>
      <c r="H101" s="297"/>
      <c r="I101" s="92"/>
      <c r="J101" s="92"/>
      <c r="K101" s="85"/>
    </row>
    <row r="102" spans="1:11" ht="17.25" customHeight="1" x14ac:dyDescent="0.25">
      <c r="A102" s="292">
        <v>19</v>
      </c>
      <c r="B102" s="298">
        <v>14</v>
      </c>
      <c r="C102" s="301" t="s">
        <v>85</v>
      </c>
      <c r="D102" s="304"/>
      <c r="E102" s="301" t="s">
        <v>86</v>
      </c>
      <c r="F102" s="301" t="s">
        <v>87</v>
      </c>
      <c r="G102" s="307" t="s">
        <v>62</v>
      </c>
      <c r="H102" s="295">
        <v>0.04</v>
      </c>
      <c r="I102" s="78"/>
      <c r="J102" s="78"/>
      <c r="K102" s="68"/>
    </row>
    <row r="103" spans="1:11" x14ac:dyDescent="0.25">
      <c r="A103" s="293"/>
      <c r="B103" s="299"/>
      <c r="C103" s="302"/>
      <c r="D103" s="305"/>
      <c r="E103" s="302"/>
      <c r="F103" s="302"/>
      <c r="G103" s="308"/>
      <c r="H103" s="296"/>
      <c r="I103" s="79">
        <v>0.04</v>
      </c>
      <c r="J103" s="153">
        <v>901.6</v>
      </c>
      <c r="K103" s="52">
        <v>901.6</v>
      </c>
    </row>
    <row r="104" spans="1:11" ht="18" thickBot="1" x14ac:dyDescent="0.3">
      <c r="A104" s="294"/>
      <c r="B104" s="300"/>
      <c r="C104" s="303"/>
      <c r="D104" s="306"/>
      <c r="E104" s="303"/>
      <c r="F104" s="303"/>
      <c r="G104" s="309"/>
      <c r="H104" s="297"/>
      <c r="I104" s="92"/>
      <c r="J104" s="92"/>
      <c r="K104" s="85"/>
    </row>
    <row r="105" spans="1:11" ht="17.25" customHeight="1" x14ac:dyDescent="0.25">
      <c r="A105" s="292">
        <v>20</v>
      </c>
      <c r="B105" s="298">
        <v>15</v>
      </c>
      <c r="C105" s="301" t="s">
        <v>67</v>
      </c>
      <c r="D105" s="304"/>
      <c r="E105" s="301" t="s">
        <v>88</v>
      </c>
      <c r="F105" s="301" t="s">
        <v>89</v>
      </c>
      <c r="G105" s="307" t="s">
        <v>62</v>
      </c>
      <c r="H105" s="295">
        <v>0.16619999999999999</v>
      </c>
      <c r="I105" s="78"/>
      <c r="J105" s="78"/>
      <c r="K105" s="68"/>
    </row>
    <row r="106" spans="1:11" x14ac:dyDescent="0.25">
      <c r="A106" s="293"/>
      <c r="B106" s="299"/>
      <c r="C106" s="302"/>
      <c r="D106" s="305"/>
      <c r="E106" s="302"/>
      <c r="F106" s="302"/>
      <c r="G106" s="308"/>
      <c r="H106" s="296"/>
      <c r="I106" s="79">
        <v>0.16619999999999999</v>
      </c>
      <c r="J106" s="153">
        <v>6711.5720000000001</v>
      </c>
      <c r="K106" s="52">
        <v>6711.5720000000001</v>
      </c>
    </row>
    <row r="107" spans="1:11" ht="18" thickBot="1" x14ac:dyDescent="0.3">
      <c r="A107" s="294"/>
      <c r="B107" s="300"/>
      <c r="C107" s="303"/>
      <c r="D107" s="306"/>
      <c r="E107" s="303"/>
      <c r="F107" s="303"/>
      <c r="G107" s="309"/>
      <c r="H107" s="297"/>
      <c r="I107" s="92"/>
      <c r="J107" s="92"/>
      <c r="K107" s="85"/>
    </row>
    <row r="108" spans="1:11" ht="17.25" customHeight="1" x14ac:dyDescent="0.25">
      <c r="A108" s="292">
        <v>21</v>
      </c>
      <c r="B108" s="298">
        <v>16</v>
      </c>
      <c r="C108" s="301" t="s">
        <v>83</v>
      </c>
      <c r="D108" s="304"/>
      <c r="E108" s="301" t="s">
        <v>88</v>
      </c>
      <c r="F108" s="301" t="s">
        <v>90</v>
      </c>
      <c r="G108" s="307" t="s">
        <v>62</v>
      </c>
      <c r="H108" s="295">
        <v>9.2030000000000001E-2</v>
      </c>
      <c r="I108" s="147"/>
      <c r="J108" s="78"/>
      <c r="K108" s="68"/>
    </row>
    <row r="109" spans="1:11" x14ac:dyDescent="0.25">
      <c r="A109" s="293"/>
      <c r="B109" s="299"/>
      <c r="C109" s="302"/>
      <c r="D109" s="305"/>
      <c r="E109" s="302"/>
      <c r="F109" s="302"/>
      <c r="G109" s="308"/>
      <c r="H109" s="296"/>
      <c r="I109" s="79">
        <v>9.2030000000000001E-2</v>
      </c>
      <c r="J109" s="153">
        <v>398.57499999999999</v>
      </c>
      <c r="K109" s="52">
        <v>398.57499999999999</v>
      </c>
    </row>
    <row r="110" spans="1:11" ht="18" thickBot="1" x14ac:dyDescent="0.3">
      <c r="A110" s="294"/>
      <c r="B110" s="300"/>
      <c r="C110" s="303"/>
      <c r="D110" s="306"/>
      <c r="E110" s="303"/>
      <c r="F110" s="303"/>
      <c r="G110" s="309"/>
      <c r="H110" s="297"/>
      <c r="I110" s="92"/>
      <c r="J110" s="92"/>
      <c r="K110" s="85"/>
    </row>
    <row r="111" spans="1:11" ht="17.25" customHeight="1" x14ac:dyDescent="0.25">
      <c r="A111" s="292">
        <v>22</v>
      </c>
      <c r="B111" s="298">
        <v>17</v>
      </c>
      <c r="C111" s="301" t="s">
        <v>83</v>
      </c>
      <c r="D111" s="304"/>
      <c r="E111" s="301" t="s">
        <v>81</v>
      </c>
      <c r="F111" s="301" t="s">
        <v>91</v>
      </c>
      <c r="G111" s="307" t="s">
        <v>62</v>
      </c>
      <c r="H111" s="295">
        <v>0.12837999999999999</v>
      </c>
      <c r="I111" s="147"/>
      <c r="J111" s="78"/>
      <c r="K111" s="68"/>
    </row>
    <row r="112" spans="1:11" x14ac:dyDescent="0.25">
      <c r="A112" s="293"/>
      <c r="B112" s="299"/>
      <c r="C112" s="302"/>
      <c r="D112" s="305"/>
      <c r="E112" s="302"/>
      <c r="F112" s="302"/>
      <c r="G112" s="308"/>
      <c r="H112" s="296"/>
      <c r="I112" s="79">
        <v>0.12837999999999999</v>
      </c>
      <c r="J112" s="153">
        <v>953.1</v>
      </c>
      <c r="K112" s="52">
        <v>953.1</v>
      </c>
    </row>
    <row r="113" spans="1:11" ht="18" thickBot="1" x14ac:dyDescent="0.3">
      <c r="A113" s="294"/>
      <c r="B113" s="300"/>
      <c r="C113" s="303"/>
      <c r="D113" s="306"/>
      <c r="E113" s="303"/>
      <c r="F113" s="303"/>
      <c r="G113" s="309"/>
      <c r="H113" s="297"/>
      <c r="I113" s="92"/>
      <c r="J113" s="92"/>
      <c r="K113" s="85"/>
    </row>
    <row r="114" spans="1:11" ht="17.25" customHeight="1" x14ac:dyDescent="0.25">
      <c r="A114" s="292">
        <v>23</v>
      </c>
      <c r="B114" s="298">
        <v>18</v>
      </c>
      <c r="C114" s="301" t="s">
        <v>92</v>
      </c>
      <c r="D114" s="304"/>
      <c r="E114" s="301" t="s">
        <v>93</v>
      </c>
      <c r="F114" s="301" t="s">
        <v>94</v>
      </c>
      <c r="G114" s="307" t="s">
        <v>62</v>
      </c>
      <c r="H114" s="295">
        <v>0.1</v>
      </c>
      <c r="I114" s="78"/>
      <c r="J114" s="78"/>
      <c r="K114" s="68"/>
    </row>
    <row r="115" spans="1:11" x14ac:dyDescent="0.25">
      <c r="A115" s="293"/>
      <c r="B115" s="299"/>
      <c r="C115" s="302"/>
      <c r="D115" s="305"/>
      <c r="E115" s="302"/>
      <c r="F115" s="302"/>
      <c r="G115" s="308"/>
      <c r="H115" s="296"/>
      <c r="I115" s="79">
        <v>0.1</v>
      </c>
      <c r="J115" s="153">
        <v>508.05</v>
      </c>
      <c r="K115" s="52">
        <v>508.05</v>
      </c>
    </row>
    <row r="116" spans="1:11" ht="18" thickBot="1" x14ac:dyDescent="0.3">
      <c r="A116" s="294"/>
      <c r="B116" s="300"/>
      <c r="C116" s="303"/>
      <c r="D116" s="306"/>
      <c r="E116" s="303"/>
      <c r="F116" s="303"/>
      <c r="G116" s="309"/>
      <c r="H116" s="297"/>
      <c r="I116" s="92"/>
      <c r="J116" s="92"/>
      <c r="K116" s="85"/>
    </row>
    <row r="117" spans="1:11" ht="18" thickBot="1" x14ac:dyDescent="0.3">
      <c r="B117" s="55"/>
      <c r="C117" s="310" t="s">
        <v>57</v>
      </c>
      <c r="D117" s="310"/>
      <c r="E117" s="56"/>
      <c r="F117" s="56"/>
      <c r="G117" s="57"/>
      <c r="H117" s="60">
        <f>H9+H12+H15+H18++H21+H24+H27+H30+H33+H36+H39+H42+H45+H48+H51+H54+H57+H60+H63+H66+H69+H72+H75+H78+H81+H84+H87+H90+H93+H96+H99+H102+H105+H108+H111+H114</f>
        <v>35.792393000000018</v>
      </c>
      <c r="I117" s="190">
        <f>I48+I51+I54+I57+I60+I64+I68+I71+I73+I76+I79+I82+I85+I88+I91+I94+I97+I100+I103+I106+I109+I112+I115</f>
        <v>3.6554900000000004</v>
      </c>
      <c r="J117" s="58">
        <f t="shared" ref="J117" si="0">J48+J51+J54+J57+J60+J64+J68+J71+J73+J76+J79+J82+J85+J88+J91+J94+J97+J100+J103+J106+J109+J112+J115</f>
        <v>52055.066480000001</v>
      </c>
      <c r="K117" s="58">
        <f>K48+K51+K54+K57+K60+K64+K68+K71+K73+K76+K79+K82+K85+K88+K91+K94+K97+K100+K103+K106+K109+K112+K115</f>
        <v>52055.066480000001</v>
      </c>
    </row>
    <row r="119" spans="1:11" x14ac:dyDescent="0.25">
      <c r="I119" s="108"/>
      <c r="J119" s="108"/>
    </row>
  </sheetData>
  <mergeCells count="302">
    <mergeCell ref="B1:K1"/>
    <mergeCell ref="B2:K2"/>
    <mergeCell ref="B3:K3"/>
    <mergeCell ref="B5:B7"/>
    <mergeCell ref="C5:C7"/>
    <mergeCell ref="D5:D7"/>
    <mergeCell ref="E5:E7"/>
    <mergeCell ref="F5:F7"/>
    <mergeCell ref="G5:I5"/>
    <mergeCell ref="J5:K6"/>
    <mergeCell ref="G6:G7"/>
    <mergeCell ref="H6:H7"/>
    <mergeCell ref="I6:I7"/>
    <mergeCell ref="B9:B11"/>
    <mergeCell ref="C9:C11"/>
    <mergeCell ref="D9:D11"/>
    <mergeCell ref="E9:E11"/>
    <mergeCell ref="F9:F11"/>
    <mergeCell ref="H9:H11"/>
    <mergeCell ref="B12:B14"/>
    <mergeCell ref="C12:C14"/>
    <mergeCell ref="D12:D14"/>
    <mergeCell ref="E12:E14"/>
    <mergeCell ref="F12:F14"/>
    <mergeCell ref="H12:H14"/>
    <mergeCell ref="G9:G11"/>
    <mergeCell ref="G12:G14"/>
    <mergeCell ref="B18:B20"/>
    <mergeCell ref="C18:C20"/>
    <mergeCell ref="D18:D20"/>
    <mergeCell ref="E18:E20"/>
    <mergeCell ref="F18:F20"/>
    <mergeCell ref="H18:H20"/>
    <mergeCell ref="B15:B17"/>
    <mergeCell ref="C15:C17"/>
    <mergeCell ref="D15:D17"/>
    <mergeCell ref="E15:E17"/>
    <mergeCell ref="F15:F17"/>
    <mergeCell ref="H15:H17"/>
    <mergeCell ref="G15:G17"/>
    <mergeCell ref="G18:G20"/>
    <mergeCell ref="B24:B26"/>
    <mergeCell ref="C24:C26"/>
    <mergeCell ref="D24:D26"/>
    <mergeCell ref="E24:E26"/>
    <mergeCell ref="F24:F26"/>
    <mergeCell ref="H24:H26"/>
    <mergeCell ref="B21:B23"/>
    <mergeCell ref="C21:C23"/>
    <mergeCell ref="D21:D23"/>
    <mergeCell ref="E21:E23"/>
    <mergeCell ref="F21:F23"/>
    <mergeCell ref="H21:H23"/>
    <mergeCell ref="G21:G23"/>
    <mergeCell ref="G24:G26"/>
    <mergeCell ref="B30:B32"/>
    <mergeCell ref="C30:C32"/>
    <mergeCell ref="D30:D32"/>
    <mergeCell ref="E30:E32"/>
    <mergeCell ref="F30:F32"/>
    <mergeCell ref="H30:H32"/>
    <mergeCell ref="B27:B29"/>
    <mergeCell ref="C27:C29"/>
    <mergeCell ref="D27:D29"/>
    <mergeCell ref="E27:E29"/>
    <mergeCell ref="F27:F29"/>
    <mergeCell ref="H27:H29"/>
    <mergeCell ref="G27:G29"/>
    <mergeCell ref="G30:G32"/>
    <mergeCell ref="B36:B38"/>
    <mergeCell ref="C36:C38"/>
    <mergeCell ref="D36:D38"/>
    <mergeCell ref="E36:E38"/>
    <mergeCell ref="F36:F38"/>
    <mergeCell ref="H36:H38"/>
    <mergeCell ref="B33:B35"/>
    <mergeCell ref="C33:C35"/>
    <mergeCell ref="D33:D35"/>
    <mergeCell ref="E33:E35"/>
    <mergeCell ref="F33:F35"/>
    <mergeCell ref="H33:H35"/>
    <mergeCell ref="G33:G35"/>
    <mergeCell ref="G36:G38"/>
    <mergeCell ref="B42:B44"/>
    <mergeCell ref="C42:C44"/>
    <mergeCell ref="D42:D44"/>
    <mergeCell ref="E42:E44"/>
    <mergeCell ref="F42:F44"/>
    <mergeCell ref="H42:H44"/>
    <mergeCell ref="B39:B41"/>
    <mergeCell ref="C39:C41"/>
    <mergeCell ref="D39:D41"/>
    <mergeCell ref="E39:E41"/>
    <mergeCell ref="F39:F41"/>
    <mergeCell ref="H39:H41"/>
    <mergeCell ref="G39:G41"/>
    <mergeCell ref="G42:G44"/>
    <mergeCell ref="B51:B53"/>
    <mergeCell ref="C51:C53"/>
    <mergeCell ref="D51:D53"/>
    <mergeCell ref="E51:E53"/>
    <mergeCell ref="F51:F53"/>
    <mergeCell ref="H51:H53"/>
    <mergeCell ref="B45:B47"/>
    <mergeCell ref="C45:C47"/>
    <mergeCell ref="D45:D47"/>
    <mergeCell ref="E45:E47"/>
    <mergeCell ref="F45:F47"/>
    <mergeCell ref="H45:H47"/>
    <mergeCell ref="G45:G47"/>
    <mergeCell ref="G48:G50"/>
    <mergeCell ref="G51:G53"/>
    <mergeCell ref="B48:B50"/>
    <mergeCell ref="C48:C50"/>
    <mergeCell ref="D48:D50"/>
    <mergeCell ref="E48:E50"/>
    <mergeCell ref="F48:F50"/>
    <mergeCell ref="H48:H50"/>
    <mergeCell ref="B54:B56"/>
    <mergeCell ref="C54:C56"/>
    <mergeCell ref="D54:D56"/>
    <mergeCell ref="E54:E56"/>
    <mergeCell ref="F54:F56"/>
    <mergeCell ref="H54:H56"/>
    <mergeCell ref="G54:G56"/>
    <mergeCell ref="G57:G59"/>
    <mergeCell ref="G60:G62"/>
    <mergeCell ref="B60:B62"/>
    <mergeCell ref="C60:C62"/>
    <mergeCell ref="D60:D62"/>
    <mergeCell ref="E60:E62"/>
    <mergeCell ref="F60:F62"/>
    <mergeCell ref="H60:H62"/>
    <mergeCell ref="B57:B59"/>
    <mergeCell ref="C57:C59"/>
    <mergeCell ref="D57:D59"/>
    <mergeCell ref="E57:E59"/>
    <mergeCell ref="F57:F59"/>
    <mergeCell ref="H57:H59"/>
    <mergeCell ref="G63:G65"/>
    <mergeCell ref="H63:H65"/>
    <mergeCell ref="B66:B68"/>
    <mergeCell ref="C66:C68"/>
    <mergeCell ref="D66:D68"/>
    <mergeCell ref="E66:E68"/>
    <mergeCell ref="F66:F68"/>
    <mergeCell ref="G66:G68"/>
    <mergeCell ref="H66:H68"/>
    <mergeCell ref="B63:B65"/>
    <mergeCell ref="C63:C65"/>
    <mergeCell ref="D63:D65"/>
    <mergeCell ref="E63:E65"/>
    <mergeCell ref="F63:F65"/>
    <mergeCell ref="H69:H71"/>
    <mergeCell ref="B72:B74"/>
    <mergeCell ref="C72:C74"/>
    <mergeCell ref="D72:D74"/>
    <mergeCell ref="E72:E74"/>
    <mergeCell ref="F72:F74"/>
    <mergeCell ref="G72:G74"/>
    <mergeCell ref="H72:H74"/>
    <mergeCell ref="B69:B71"/>
    <mergeCell ref="C69:C71"/>
    <mergeCell ref="D69:D71"/>
    <mergeCell ref="E69:E71"/>
    <mergeCell ref="F69:F71"/>
    <mergeCell ref="G69:G71"/>
    <mergeCell ref="H75:H77"/>
    <mergeCell ref="B78:B80"/>
    <mergeCell ref="C78:C80"/>
    <mergeCell ref="D78:D80"/>
    <mergeCell ref="E78:E80"/>
    <mergeCell ref="F78:F80"/>
    <mergeCell ref="G78:G80"/>
    <mergeCell ref="H78:H80"/>
    <mergeCell ref="B75:B77"/>
    <mergeCell ref="C75:C77"/>
    <mergeCell ref="D75:D77"/>
    <mergeCell ref="E75:E77"/>
    <mergeCell ref="F75:F77"/>
    <mergeCell ref="G75:G77"/>
    <mergeCell ref="H81:H83"/>
    <mergeCell ref="B84:B86"/>
    <mergeCell ref="C84:C86"/>
    <mergeCell ref="D84:D86"/>
    <mergeCell ref="E84:E86"/>
    <mergeCell ref="F84:F86"/>
    <mergeCell ref="G84:G86"/>
    <mergeCell ref="H84:H86"/>
    <mergeCell ref="B81:B83"/>
    <mergeCell ref="C81:C83"/>
    <mergeCell ref="D81:D83"/>
    <mergeCell ref="E81:E83"/>
    <mergeCell ref="F81:F83"/>
    <mergeCell ref="G81:G83"/>
    <mergeCell ref="H87:H89"/>
    <mergeCell ref="B90:B92"/>
    <mergeCell ref="C90:C92"/>
    <mergeCell ref="D90:D92"/>
    <mergeCell ref="E90:E92"/>
    <mergeCell ref="F90:F92"/>
    <mergeCell ref="G90:G92"/>
    <mergeCell ref="H90:H92"/>
    <mergeCell ref="B87:B89"/>
    <mergeCell ref="C87:C89"/>
    <mergeCell ref="D87:D89"/>
    <mergeCell ref="E87:E89"/>
    <mergeCell ref="F87:F89"/>
    <mergeCell ref="G87:G89"/>
    <mergeCell ref="H93:H95"/>
    <mergeCell ref="B96:B98"/>
    <mergeCell ref="C96:C98"/>
    <mergeCell ref="D96:D98"/>
    <mergeCell ref="E96:E98"/>
    <mergeCell ref="F96:F98"/>
    <mergeCell ref="G96:G98"/>
    <mergeCell ref="H96:H98"/>
    <mergeCell ref="B93:B95"/>
    <mergeCell ref="C93:C95"/>
    <mergeCell ref="D93:D95"/>
    <mergeCell ref="E93:E95"/>
    <mergeCell ref="F93:F95"/>
    <mergeCell ref="G93:G95"/>
    <mergeCell ref="H99:H101"/>
    <mergeCell ref="B102:B104"/>
    <mergeCell ref="C102:C104"/>
    <mergeCell ref="D102:D104"/>
    <mergeCell ref="E102:E104"/>
    <mergeCell ref="F102:F104"/>
    <mergeCell ref="G102:G104"/>
    <mergeCell ref="H102:H104"/>
    <mergeCell ref="B99:B101"/>
    <mergeCell ref="C99:C101"/>
    <mergeCell ref="D99:D101"/>
    <mergeCell ref="E99:E101"/>
    <mergeCell ref="F99:F101"/>
    <mergeCell ref="G99:G101"/>
    <mergeCell ref="C117:D117"/>
    <mergeCell ref="B114:B116"/>
    <mergeCell ref="C114:C116"/>
    <mergeCell ref="D114:D116"/>
    <mergeCell ref="E114:E116"/>
    <mergeCell ref="F114:F116"/>
    <mergeCell ref="G114:G116"/>
    <mergeCell ref="B111:B113"/>
    <mergeCell ref="C111:C113"/>
    <mergeCell ref="D111:D113"/>
    <mergeCell ref="E111:E113"/>
    <mergeCell ref="F111:F113"/>
    <mergeCell ref="G111:G113"/>
    <mergeCell ref="A9:A11"/>
    <mergeCell ref="A12:A14"/>
    <mergeCell ref="A15:A17"/>
    <mergeCell ref="A18:A20"/>
    <mergeCell ref="A21:A23"/>
    <mergeCell ref="A24:A26"/>
    <mergeCell ref="A27:A29"/>
    <mergeCell ref="A30:A32"/>
    <mergeCell ref="H114:H116"/>
    <mergeCell ref="H111:H113"/>
    <mergeCell ref="H105:H107"/>
    <mergeCell ref="B108:B110"/>
    <mergeCell ref="C108:C110"/>
    <mergeCell ref="D108:D110"/>
    <mergeCell ref="E108:E110"/>
    <mergeCell ref="F108:F110"/>
    <mergeCell ref="G108:G110"/>
    <mergeCell ref="H108:H110"/>
    <mergeCell ref="B105:B107"/>
    <mergeCell ref="C105:C107"/>
    <mergeCell ref="D105:D107"/>
    <mergeCell ref="E105:E107"/>
    <mergeCell ref="F105:F107"/>
    <mergeCell ref="G105:G107"/>
    <mergeCell ref="A33:A35"/>
    <mergeCell ref="A36:A38"/>
    <mergeCell ref="A39:A41"/>
    <mergeCell ref="A42:A44"/>
    <mergeCell ref="A45:A47"/>
    <mergeCell ref="A51:A53"/>
    <mergeCell ref="A54:A56"/>
    <mergeCell ref="A57:A59"/>
    <mergeCell ref="A60:A62"/>
    <mergeCell ref="A48:A50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  <mergeCell ref="A90:A92"/>
    <mergeCell ref="A93:A95"/>
    <mergeCell ref="A96:A98"/>
    <mergeCell ref="A99:A101"/>
    <mergeCell ref="A102:A104"/>
    <mergeCell ref="A105:A107"/>
    <mergeCell ref="A108:A110"/>
    <mergeCell ref="A111:A113"/>
    <mergeCell ref="A114:A116"/>
  </mergeCells>
  <printOptions horizontalCentered="1"/>
  <pageMargins left="0" right="0" top="0.23622047244094491" bottom="0.31496062992125984" header="0.23622047244094491" footer="0.23622047244094491"/>
  <pageSetup paperSize="9" scale="80" orientation="landscape" r:id="rId1"/>
  <headerFooter alignWithMargins="0">
    <oddFooter>&amp;R&amp;P</oddFooter>
  </headerFooter>
  <ignoredErrors>
    <ignoredError sqref="H9 H12 H15:H104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4F863A-181C-4934-B22D-D2C2EEA072C7}">
  <dimension ref="A1:O98"/>
  <sheetViews>
    <sheetView topLeftCell="A80" zoomScale="90" zoomScaleNormal="90" workbookViewId="0">
      <selection activeCell="H107" sqref="H107"/>
    </sheetView>
  </sheetViews>
  <sheetFormatPr defaultColWidth="10.28515625" defaultRowHeight="17.25" x14ac:dyDescent="0.25"/>
  <cols>
    <col min="1" max="1" width="4.5703125" style="31" customWidth="1"/>
    <col min="2" max="2" width="4.28515625" style="30" customWidth="1"/>
    <col min="3" max="3" width="14.85546875" style="30" customWidth="1"/>
    <col min="4" max="4" width="19" style="31" customWidth="1"/>
    <col min="5" max="5" width="21.5703125" style="30" customWidth="1"/>
    <col min="6" max="7" width="20" style="30" customWidth="1"/>
    <col min="8" max="8" width="23.7109375" style="30" customWidth="1"/>
    <col min="9" max="9" width="12.42578125" style="30" customWidth="1"/>
    <col min="10" max="10" width="11.85546875" style="30" customWidth="1"/>
    <col min="11" max="11" width="19.7109375" style="30" customWidth="1"/>
    <col min="12" max="12" width="19.42578125" style="30" customWidth="1"/>
    <col min="13" max="257" width="10.28515625" style="31"/>
    <col min="258" max="258" width="4.28515625" style="31" customWidth="1"/>
    <col min="259" max="259" width="14.85546875" style="31" customWidth="1"/>
    <col min="260" max="260" width="19" style="31" customWidth="1"/>
    <col min="261" max="261" width="21.5703125" style="31" customWidth="1"/>
    <col min="262" max="263" width="20" style="31" customWidth="1"/>
    <col min="264" max="264" width="23.7109375" style="31" customWidth="1"/>
    <col min="265" max="265" width="12.42578125" style="31" customWidth="1"/>
    <col min="266" max="266" width="11.85546875" style="31" customWidth="1"/>
    <col min="267" max="267" width="19.7109375" style="31" customWidth="1"/>
    <col min="268" max="268" width="19.42578125" style="31" customWidth="1"/>
    <col min="269" max="513" width="10.28515625" style="31"/>
    <col min="514" max="514" width="4.28515625" style="31" customWidth="1"/>
    <col min="515" max="515" width="14.85546875" style="31" customWidth="1"/>
    <col min="516" max="516" width="19" style="31" customWidth="1"/>
    <col min="517" max="517" width="21.5703125" style="31" customWidth="1"/>
    <col min="518" max="519" width="20" style="31" customWidth="1"/>
    <col min="520" max="520" width="23.7109375" style="31" customWidth="1"/>
    <col min="521" max="521" width="12.42578125" style="31" customWidth="1"/>
    <col min="522" max="522" width="11.85546875" style="31" customWidth="1"/>
    <col min="523" max="523" width="19.7109375" style="31" customWidth="1"/>
    <col min="524" max="524" width="19.42578125" style="31" customWidth="1"/>
    <col min="525" max="769" width="10.28515625" style="31"/>
    <col min="770" max="770" width="4.28515625" style="31" customWidth="1"/>
    <col min="771" max="771" width="14.85546875" style="31" customWidth="1"/>
    <col min="772" max="772" width="19" style="31" customWidth="1"/>
    <col min="773" max="773" width="21.5703125" style="31" customWidth="1"/>
    <col min="774" max="775" width="20" style="31" customWidth="1"/>
    <col min="776" max="776" width="23.7109375" style="31" customWidth="1"/>
    <col min="777" max="777" width="12.42578125" style="31" customWidth="1"/>
    <col min="778" max="778" width="11.85546875" style="31" customWidth="1"/>
    <col min="779" max="779" width="19.7109375" style="31" customWidth="1"/>
    <col min="780" max="780" width="19.42578125" style="31" customWidth="1"/>
    <col min="781" max="1025" width="10.28515625" style="31"/>
    <col min="1026" max="1026" width="4.28515625" style="31" customWidth="1"/>
    <col min="1027" max="1027" width="14.85546875" style="31" customWidth="1"/>
    <col min="1028" max="1028" width="19" style="31" customWidth="1"/>
    <col min="1029" max="1029" width="21.5703125" style="31" customWidth="1"/>
    <col min="1030" max="1031" width="20" style="31" customWidth="1"/>
    <col min="1032" max="1032" width="23.7109375" style="31" customWidth="1"/>
    <col min="1033" max="1033" width="12.42578125" style="31" customWidth="1"/>
    <col min="1034" max="1034" width="11.85546875" style="31" customWidth="1"/>
    <col min="1035" max="1035" width="19.7109375" style="31" customWidth="1"/>
    <col min="1036" max="1036" width="19.42578125" style="31" customWidth="1"/>
    <col min="1037" max="1281" width="10.28515625" style="31"/>
    <col min="1282" max="1282" width="4.28515625" style="31" customWidth="1"/>
    <col min="1283" max="1283" width="14.85546875" style="31" customWidth="1"/>
    <col min="1284" max="1284" width="19" style="31" customWidth="1"/>
    <col min="1285" max="1285" width="21.5703125" style="31" customWidth="1"/>
    <col min="1286" max="1287" width="20" style="31" customWidth="1"/>
    <col min="1288" max="1288" width="23.7109375" style="31" customWidth="1"/>
    <col min="1289" max="1289" width="12.42578125" style="31" customWidth="1"/>
    <col min="1290" max="1290" width="11.85546875" style="31" customWidth="1"/>
    <col min="1291" max="1291" width="19.7109375" style="31" customWidth="1"/>
    <col min="1292" max="1292" width="19.42578125" style="31" customWidth="1"/>
    <col min="1293" max="1537" width="10.28515625" style="31"/>
    <col min="1538" max="1538" width="4.28515625" style="31" customWidth="1"/>
    <col min="1539" max="1539" width="14.85546875" style="31" customWidth="1"/>
    <col min="1540" max="1540" width="19" style="31" customWidth="1"/>
    <col min="1541" max="1541" width="21.5703125" style="31" customWidth="1"/>
    <col min="1542" max="1543" width="20" style="31" customWidth="1"/>
    <col min="1544" max="1544" width="23.7109375" style="31" customWidth="1"/>
    <col min="1545" max="1545" width="12.42578125" style="31" customWidth="1"/>
    <col min="1546" max="1546" width="11.85546875" style="31" customWidth="1"/>
    <col min="1547" max="1547" width="19.7109375" style="31" customWidth="1"/>
    <col min="1548" max="1548" width="19.42578125" style="31" customWidth="1"/>
    <col min="1549" max="1793" width="10.28515625" style="31"/>
    <col min="1794" max="1794" width="4.28515625" style="31" customWidth="1"/>
    <col min="1795" max="1795" width="14.85546875" style="31" customWidth="1"/>
    <col min="1796" max="1796" width="19" style="31" customWidth="1"/>
    <col min="1797" max="1797" width="21.5703125" style="31" customWidth="1"/>
    <col min="1798" max="1799" width="20" style="31" customWidth="1"/>
    <col min="1800" max="1800" width="23.7109375" style="31" customWidth="1"/>
    <col min="1801" max="1801" width="12.42578125" style="31" customWidth="1"/>
    <col min="1802" max="1802" width="11.85546875" style="31" customWidth="1"/>
    <col min="1803" max="1803" width="19.7109375" style="31" customWidth="1"/>
    <col min="1804" max="1804" width="19.42578125" style="31" customWidth="1"/>
    <col min="1805" max="2049" width="10.28515625" style="31"/>
    <col min="2050" max="2050" width="4.28515625" style="31" customWidth="1"/>
    <col min="2051" max="2051" width="14.85546875" style="31" customWidth="1"/>
    <col min="2052" max="2052" width="19" style="31" customWidth="1"/>
    <col min="2053" max="2053" width="21.5703125" style="31" customWidth="1"/>
    <col min="2054" max="2055" width="20" style="31" customWidth="1"/>
    <col min="2056" max="2056" width="23.7109375" style="31" customWidth="1"/>
    <col min="2057" max="2057" width="12.42578125" style="31" customWidth="1"/>
    <col min="2058" max="2058" width="11.85546875" style="31" customWidth="1"/>
    <col min="2059" max="2059" width="19.7109375" style="31" customWidth="1"/>
    <col min="2060" max="2060" width="19.42578125" style="31" customWidth="1"/>
    <col min="2061" max="2305" width="10.28515625" style="31"/>
    <col min="2306" max="2306" width="4.28515625" style="31" customWidth="1"/>
    <col min="2307" max="2307" width="14.85546875" style="31" customWidth="1"/>
    <col min="2308" max="2308" width="19" style="31" customWidth="1"/>
    <col min="2309" max="2309" width="21.5703125" style="31" customWidth="1"/>
    <col min="2310" max="2311" width="20" style="31" customWidth="1"/>
    <col min="2312" max="2312" width="23.7109375" style="31" customWidth="1"/>
    <col min="2313" max="2313" width="12.42578125" style="31" customWidth="1"/>
    <col min="2314" max="2314" width="11.85546875" style="31" customWidth="1"/>
    <col min="2315" max="2315" width="19.7109375" style="31" customWidth="1"/>
    <col min="2316" max="2316" width="19.42578125" style="31" customWidth="1"/>
    <col min="2317" max="2561" width="10.28515625" style="31"/>
    <col min="2562" max="2562" width="4.28515625" style="31" customWidth="1"/>
    <col min="2563" max="2563" width="14.85546875" style="31" customWidth="1"/>
    <col min="2564" max="2564" width="19" style="31" customWidth="1"/>
    <col min="2565" max="2565" width="21.5703125" style="31" customWidth="1"/>
    <col min="2566" max="2567" width="20" style="31" customWidth="1"/>
    <col min="2568" max="2568" width="23.7109375" style="31" customWidth="1"/>
    <col min="2569" max="2569" width="12.42578125" style="31" customWidth="1"/>
    <col min="2570" max="2570" width="11.85546875" style="31" customWidth="1"/>
    <col min="2571" max="2571" width="19.7109375" style="31" customWidth="1"/>
    <col min="2572" max="2572" width="19.42578125" style="31" customWidth="1"/>
    <col min="2573" max="2817" width="10.28515625" style="31"/>
    <col min="2818" max="2818" width="4.28515625" style="31" customWidth="1"/>
    <col min="2819" max="2819" width="14.85546875" style="31" customWidth="1"/>
    <col min="2820" max="2820" width="19" style="31" customWidth="1"/>
    <col min="2821" max="2821" width="21.5703125" style="31" customWidth="1"/>
    <col min="2822" max="2823" width="20" style="31" customWidth="1"/>
    <col min="2824" max="2824" width="23.7109375" style="31" customWidth="1"/>
    <col min="2825" max="2825" width="12.42578125" style="31" customWidth="1"/>
    <col min="2826" max="2826" width="11.85546875" style="31" customWidth="1"/>
    <col min="2827" max="2827" width="19.7109375" style="31" customWidth="1"/>
    <col min="2828" max="2828" width="19.42578125" style="31" customWidth="1"/>
    <col min="2829" max="3073" width="10.28515625" style="31"/>
    <col min="3074" max="3074" width="4.28515625" style="31" customWidth="1"/>
    <col min="3075" max="3075" width="14.85546875" style="31" customWidth="1"/>
    <col min="3076" max="3076" width="19" style="31" customWidth="1"/>
    <col min="3077" max="3077" width="21.5703125" style="31" customWidth="1"/>
    <col min="3078" max="3079" width="20" style="31" customWidth="1"/>
    <col min="3080" max="3080" width="23.7109375" style="31" customWidth="1"/>
    <col min="3081" max="3081" width="12.42578125" style="31" customWidth="1"/>
    <col min="3082" max="3082" width="11.85546875" style="31" customWidth="1"/>
    <col min="3083" max="3083" width="19.7109375" style="31" customWidth="1"/>
    <col min="3084" max="3084" width="19.42578125" style="31" customWidth="1"/>
    <col min="3085" max="3329" width="10.28515625" style="31"/>
    <col min="3330" max="3330" width="4.28515625" style="31" customWidth="1"/>
    <col min="3331" max="3331" width="14.85546875" style="31" customWidth="1"/>
    <col min="3332" max="3332" width="19" style="31" customWidth="1"/>
    <col min="3333" max="3333" width="21.5703125" style="31" customWidth="1"/>
    <col min="3334" max="3335" width="20" style="31" customWidth="1"/>
    <col min="3336" max="3336" width="23.7109375" style="31" customWidth="1"/>
    <col min="3337" max="3337" width="12.42578125" style="31" customWidth="1"/>
    <col min="3338" max="3338" width="11.85546875" style="31" customWidth="1"/>
    <col min="3339" max="3339" width="19.7109375" style="31" customWidth="1"/>
    <col min="3340" max="3340" width="19.42578125" style="31" customWidth="1"/>
    <col min="3341" max="3585" width="10.28515625" style="31"/>
    <col min="3586" max="3586" width="4.28515625" style="31" customWidth="1"/>
    <col min="3587" max="3587" width="14.85546875" style="31" customWidth="1"/>
    <col min="3588" max="3588" width="19" style="31" customWidth="1"/>
    <col min="3589" max="3589" width="21.5703125" style="31" customWidth="1"/>
    <col min="3590" max="3591" width="20" style="31" customWidth="1"/>
    <col min="3592" max="3592" width="23.7109375" style="31" customWidth="1"/>
    <col min="3593" max="3593" width="12.42578125" style="31" customWidth="1"/>
    <col min="3594" max="3594" width="11.85546875" style="31" customWidth="1"/>
    <col min="3595" max="3595" width="19.7109375" style="31" customWidth="1"/>
    <col min="3596" max="3596" width="19.42578125" style="31" customWidth="1"/>
    <col min="3597" max="3841" width="10.28515625" style="31"/>
    <col min="3842" max="3842" width="4.28515625" style="31" customWidth="1"/>
    <col min="3843" max="3843" width="14.85546875" style="31" customWidth="1"/>
    <col min="3844" max="3844" width="19" style="31" customWidth="1"/>
    <col min="3845" max="3845" width="21.5703125" style="31" customWidth="1"/>
    <col min="3846" max="3847" width="20" style="31" customWidth="1"/>
    <col min="3848" max="3848" width="23.7109375" style="31" customWidth="1"/>
    <col min="3849" max="3849" width="12.42578125" style="31" customWidth="1"/>
    <col min="3850" max="3850" width="11.85546875" style="31" customWidth="1"/>
    <col min="3851" max="3851" width="19.7109375" style="31" customWidth="1"/>
    <col min="3852" max="3852" width="19.42578125" style="31" customWidth="1"/>
    <col min="3853" max="4097" width="10.28515625" style="31"/>
    <col min="4098" max="4098" width="4.28515625" style="31" customWidth="1"/>
    <col min="4099" max="4099" width="14.85546875" style="31" customWidth="1"/>
    <col min="4100" max="4100" width="19" style="31" customWidth="1"/>
    <col min="4101" max="4101" width="21.5703125" style="31" customWidth="1"/>
    <col min="4102" max="4103" width="20" style="31" customWidth="1"/>
    <col min="4104" max="4104" width="23.7109375" style="31" customWidth="1"/>
    <col min="4105" max="4105" width="12.42578125" style="31" customWidth="1"/>
    <col min="4106" max="4106" width="11.85546875" style="31" customWidth="1"/>
    <col min="4107" max="4107" width="19.7109375" style="31" customWidth="1"/>
    <col min="4108" max="4108" width="19.42578125" style="31" customWidth="1"/>
    <col min="4109" max="4353" width="10.28515625" style="31"/>
    <col min="4354" max="4354" width="4.28515625" style="31" customWidth="1"/>
    <col min="4355" max="4355" width="14.85546875" style="31" customWidth="1"/>
    <col min="4356" max="4356" width="19" style="31" customWidth="1"/>
    <col min="4357" max="4357" width="21.5703125" style="31" customWidth="1"/>
    <col min="4358" max="4359" width="20" style="31" customWidth="1"/>
    <col min="4360" max="4360" width="23.7109375" style="31" customWidth="1"/>
    <col min="4361" max="4361" width="12.42578125" style="31" customWidth="1"/>
    <col min="4362" max="4362" width="11.85546875" style="31" customWidth="1"/>
    <col min="4363" max="4363" width="19.7109375" style="31" customWidth="1"/>
    <col min="4364" max="4364" width="19.42578125" style="31" customWidth="1"/>
    <col min="4365" max="4609" width="10.28515625" style="31"/>
    <col min="4610" max="4610" width="4.28515625" style="31" customWidth="1"/>
    <col min="4611" max="4611" width="14.85546875" style="31" customWidth="1"/>
    <col min="4612" max="4612" width="19" style="31" customWidth="1"/>
    <col min="4613" max="4613" width="21.5703125" style="31" customWidth="1"/>
    <col min="4614" max="4615" width="20" style="31" customWidth="1"/>
    <col min="4616" max="4616" width="23.7109375" style="31" customWidth="1"/>
    <col min="4617" max="4617" width="12.42578125" style="31" customWidth="1"/>
    <col min="4618" max="4618" width="11.85546875" style="31" customWidth="1"/>
    <col min="4619" max="4619" width="19.7109375" style="31" customWidth="1"/>
    <col min="4620" max="4620" width="19.42578125" style="31" customWidth="1"/>
    <col min="4621" max="4865" width="10.28515625" style="31"/>
    <col min="4866" max="4866" width="4.28515625" style="31" customWidth="1"/>
    <col min="4867" max="4867" width="14.85546875" style="31" customWidth="1"/>
    <col min="4868" max="4868" width="19" style="31" customWidth="1"/>
    <col min="4869" max="4869" width="21.5703125" style="31" customWidth="1"/>
    <col min="4870" max="4871" width="20" style="31" customWidth="1"/>
    <col min="4872" max="4872" width="23.7109375" style="31" customWidth="1"/>
    <col min="4873" max="4873" width="12.42578125" style="31" customWidth="1"/>
    <col min="4874" max="4874" width="11.85546875" style="31" customWidth="1"/>
    <col min="4875" max="4875" width="19.7109375" style="31" customWidth="1"/>
    <col min="4876" max="4876" width="19.42578125" style="31" customWidth="1"/>
    <col min="4877" max="5121" width="10.28515625" style="31"/>
    <col min="5122" max="5122" width="4.28515625" style="31" customWidth="1"/>
    <col min="5123" max="5123" width="14.85546875" style="31" customWidth="1"/>
    <col min="5124" max="5124" width="19" style="31" customWidth="1"/>
    <col min="5125" max="5125" width="21.5703125" style="31" customWidth="1"/>
    <col min="5126" max="5127" width="20" style="31" customWidth="1"/>
    <col min="5128" max="5128" width="23.7109375" style="31" customWidth="1"/>
    <col min="5129" max="5129" width="12.42578125" style="31" customWidth="1"/>
    <col min="5130" max="5130" width="11.85546875" style="31" customWidth="1"/>
    <col min="5131" max="5131" width="19.7109375" style="31" customWidth="1"/>
    <col min="5132" max="5132" width="19.42578125" style="31" customWidth="1"/>
    <col min="5133" max="5377" width="10.28515625" style="31"/>
    <col min="5378" max="5378" width="4.28515625" style="31" customWidth="1"/>
    <col min="5379" max="5379" width="14.85546875" style="31" customWidth="1"/>
    <col min="5380" max="5380" width="19" style="31" customWidth="1"/>
    <col min="5381" max="5381" width="21.5703125" style="31" customWidth="1"/>
    <col min="5382" max="5383" width="20" style="31" customWidth="1"/>
    <col min="5384" max="5384" width="23.7109375" style="31" customWidth="1"/>
    <col min="5385" max="5385" width="12.42578125" style="31" customWidth="1"/>
    <col min="5386" max="5386" width="11.85546875" style="31" customWidth="1"/>
    <col min="5387" max="5387" width="19.7109375" style="31" customWidth="1"/>
    <col min="5388" max="5388" width="19.42578125" style="31" customWidth="1"/>
    <col min="5389" max="5633" width="10.28515625" style="31"/>
    <col min="5634" max="5634" width="4.28515625" style="31" customWidth="1"/>
    <col min="5635" max="5635" width="14.85546875" style="31" customWidth="1"/>
    <col min="5636" max="5636" width="19" style="31" customWidth="1"/>
    <col min="5637" max="5637" width="21.5703125" style="31" customWidth="1"/>
    <col min="5638" max="5639" width="20" style="31" customWidth="1"/>
    <col min="5640" max="5640" width="23.7109375" style="31" customWidth="1"/>
    <col min="5641" max="5641" width="12.42578125" style="31" customWidth="1"/>
    <col min="5642" max="5642" width="11.85546875" style="31" customWidth="1"/>
    <col min="5643" max="5643" width="19.7109375" style="31" customWidth="1"/>
    <col min="5644" max="5644" width="19.42578125" style="31" customWidth="1"/>
    <col min="5645" max="5889" width="10.28515625" style="31"/>
    <col min="5890" max="5890" width="4.28515625" style="31" customWidth="1"/>
    <col min="5891" max="5891" width="14.85546875" style="31" customWidth="1"/>
    <col min="5892" max="5892" width="19" style="31" customWidth="1"/>
    <col min="5893" max="5893" width="21.5703125" style="31" customWidth="1"/>
    <col min="5894" max="5895" width="20" style="31" customWidth="1"/>
    <col min="5896" max="5896" width="23.7109375" style="31" customWidth="1"/>
    <col min="5897" max="5897" width="12.42578125" style="31" customWidth="1"/>
    <col min="5898" max="5898" width="11.85546875" style="31" customWidth="1"/>
    <col min="5899" max="5899" width="19.7109375" style="31" customWidth="1"/>
    <col min="5900" max="5900" width="19.42578125" style="31" customWidth="1"/>
    <col min="5901" max="6145" width="10.28515625" style="31"/>
    <col min="6146" max="6146" width="4.28515625" style="31" customWidth="1"/>
    <col min="6147" max="6147" width="14.85546875" style="31" customWidth="1"/>
    <col min="6148" max="6148" width="19" style="31" customWidth="1"/>
    <col min="6149" max="6149" width="21.5703125" style="31" customWidth="1"/>
    <col min="6150" max="6151" width="20" style="31" customWidth="1"/>
    <col min="6152" max="6152" width="23.7109375" style="31" customWidth="1"/>
    <col min="6153" max="6153" width="12.42578125" style="31" customWidth="1"/>
    <col min="6154" max="6154" width="11.85546875" style="31" customWidth="1"/>
    <col min="6155" max="6155" width="19.7109375" style="31" customWidth="1"/>
    <col min="6156" max="6156" width="19.42578125" style="31" customWidth="1"/>
    <col min="6157" max="6401" width="10.28515625" style="31"/>
    <col min="6402" max="6402" width="4.28515625" style="31" customWidth="1"/>
    <col min="6403" max="6403" width="14.85546875" style="31" customWidth="1"/>
    <col min="6404" max="6404" width="19" style="31" customWidth="1"/>
    <col min="6405" max="6405" width="21.5703125" style="31" customWidth="1"/>
    <col min="6406" max="6407" width="20" style="31" customWidth="1"/>
    <col min="6408" max="6408" width="23.7109375" style="31" customWidth="1"/>
    <col min="6409" max="6409" width="12.42578125" style="31" customWidth="1"/>
    <col min="6410" max="6410" width="11.85546875" style="31" customWidth="1"/>
    <col min="6411" max="6411" width="19.7109375" style="31" customWidth="1"/>
    <col min="6412" max="6412" width="19.42578125" style="31" customWidth="1"/>
    <col min="6413" max="6657" width="10.28515625" style="31"/>
    <col min="6658" max="6658" width="4.28515625" style="31" customWidth="1"/>
    <col min="6659" max="6659" width="14.85546875" style="31" customWidth="1"/>
    <col min="6660" max="6660" width="19" style="31" customWidth="1"/>
    <col min="6661" max="6661" width="21.5703125" style="31" customWidth="1"/>
    <col min="6662" max="6663" width="20" style="31" customWidth="1"/>
    <col min="6664" max="6664" width="23.7109375" style="31" customWidth="1"/>
    <col min="6665" max="6665" width="12.42578125" style="31" customWidth="1"/>
    <col min="6666" max="6666" width="11.85546875" style="31" customWidth="1"/>
    <col min="6667" max="6667" width="19.7109375" style="31" customWidth="1"/>
    <col min="6668" max="6668" width="19.42578125" style="31" customWidth="1"/>
    <col min="6669" max="6913" width="10.28515625" style="31"/>
    <col min="6914" max="6914" width="4.28515625" style="31" customWidth="1"/>
    <col min="6915" max="6915" width="14.85546875" style="31" customWidth="1"/>
    <col min="6916" max="6916" width="19" style="31" customWidth="1"/>
    <col min="6917" max="6917" width="21.5703125" style="31" customWidth="1"/>
    <col min="6918" max="6919" width="20" style="31" customWidth="1"/>
    <col min="6920" max="6920" width="23.7109375" style="31" customWidth="1"/>
    <col min="6921" max="6921" width="12.42578125" style="31" customWidth="1"/>
    <col min="6922" max="6922" width="11.85546875" style="31" customWidth="1"/>
    <col min="6923" max="6923" width="19.7109375" style="31" customWidth="1"/>
    <col min="6924" max="6924" width="19.42578125" style="31" customWidth="1"/>
    <col min="6925" max="7169" width="10.28515625" style="31"/>
    <col min="7170" max="7170" width="4.28515625" style="31" customWidth="1"/>
    <col min="7171" max="7171" width="14.85546875" style="31" customWidth="1"/>
    <col min="7172" max="7172" width="19" style="31" customWidth="1"/>
    <col min="7173" max="7173" width="21.5703125" style="31" customWidth="1"/>
    <col min="7174" max="7175" width="20" style="31" customWidth="1"/>
    <col min="7176" max="7176" width="23.7109375" style="31" customWidth="1"/>
    <col min="7177" max="7177" width="12.42578125" style="31" customWidth="1"/>
    <col min="7178" max="7178" width="11.85546875" style="31" customWidth="1"/>
    <col min="7179" max="7179" width="19.7109375" style="31" customWidth="1"/>
    <col min="7180" max="7180" width="19.42578125" style="31" customWidth="1"/>
    <col min="7181" max="7425" width="10.28515625" style="31"/>
    <col min="7426" max="7426" width="4.28515625" style="31" customWidth="1"/>
    <col min="7427" max="7427" width="14.85546875" style="31" customWidth="1"/>
    <col min="7428" max="7428" width="19" style="31" customWidth="1"/>
    <col min="7429" max="7429" width="21.5703125" style="31" customWidth="1"/>
    <col min="7430" max="7431" width="20" style="31" customWidth="1"/>
    <col min="7432" max="7432" width="23.7109375" style="31" customWidth="1"/>
    <col min="7433" max="7433" width="12.42578125" style="31" customWidth="1"/>
    <col min="7434" max="7434" width="11.85546875" style="31" customWidth="1"/>
    <col min="7435" max="7435" width="19.7109375" style="31" customWidth="1"/>
    <col min="7436" max="7436" width="19.42578125" style="31" customWidth="1"/>
    <col min="7437" max="7681" width="10.28515625" style="31"/>
    <col min="7682" max="7682" width="4.28515625" style="31" customWidth="1"/>
    <col min="7683" max="7683" width="14.85546875" style="31" customWidth="1"/>
    <col min="7684" max="7684" width="19" style="31" customWidth="1"/>
    <col min="7685" max="7685" width="21.5703125" style="31" customWidth="1"/>
    <col min="7686" max="7687" width="20" style="31" customWidth="1"/>
    <col min="7688" max="7688" width="23.7109375" style="31" customWidth="1"/>
    <col min="7689" max="7689" width="12.42578125" style="31" customWidth="1"/>
    <col min="7690" max="7690" width="11.85546875" style="31" customWidth="1"/>
    <col min="7691" max="7691" width="19.7109375" style="31" customWidth="1"/>
    <col min="7692" max="7692" width="19.42578125" style="31" customWidth="1"/>
    <col min="7693" max="7937" width="10.28515625" style="31"/>
    <col min="7938" max="7938" width="4.28515625" style="31" customWidth="1"/>
    <col min="7939" max="7939" width="14.85546875" style="31" customWidth="1"/>
    <col min="7940" max="7940" width="19" style="31" customWidth="1"/>
    <col min="7941" max="7941" width="21.5703125" style="31" customWidth="1"/>
    <col min="7942" max="7943" width="20" style="31" customWidth="1"/>
    <col min="7944" max="7944" width="23.7109375" style="31" customWidth="1"/>
    <col min="7945" max="7945" width="12.42578125" style="31" customWidth="1"/>
    <col min="7946" max="7946" width="11.85546875" style="31" customWidth="1"/>
    <col min="7947" max="7947" width="19.7109375" style="31" customWidth="1"/>
    <col min="7948" max="7948" width="19.42578125" style="31" customWidth="1"/>
    <col min="7949" max="8193" width="10.28515625" style="31"/>
    <col min="8194" max="8194" width="4.28515625" style="31" customWidth="1"/>
    <col min="8195" max="8195" width="14.85546875" style="31" customWidth="1"/>
    <col min="8196" max="8196" width="19" style="31" customWidth="1"/>
    <col min="8197" max="8197" width="21.5703125" style="31" customWidth="1"/>
    <col min="8198" max="8199" width="20" style="31" customWidth="1"/>
    <col min="8200" max="8200" width="23.7109375" style="31" customWidth="1"/>
    <col min="8201" max="8201" width="12.42578125" style="31" customWidth="1"/>
    <col min="8202" max="8202" width="11.85546875" style="31" customWidth="1"/>
    <col min="8203" max="8203" width="19.7109375" style="31" customWidth="1"/>
    <col min="8204" max="8204" width="19.42578125" style="31" customWidth="1"/>
    <col min="8205" max="8449" width="10.28515625" style="31"/>
    <col min="8450" max="8450" width="4.28515625" style="31" customWidth="1"/>
    <col min="8451" max="8451" width="14.85546875" style="31" customWidth="1"/>
    <col min="8452" max="8452" width="19" style="31" customWidth="1"/>
    <col min="8453" max="8453" width="21.5703125" style="31" customWidth="1"/>
    <col min="8454" max="8455" width="20" style="31" customWidth="1"/>
    <col min="8456" max="8456" width="23.7109375" style="31" customWidth="1"/>
    <col min="8457" max="8457" width="12.42578125" style="31" customWidth="1"/>
    <col min="8458" max="8458" width="11.85546875" style="31" customWidth="1"/>
    <col min="8459" max="8459" width="19.7109375" style="31" customWidth="1"/>
    <col min="8460" max="8460" width="19.42578125" style="31" customWidth="1"/>
    <col min="8461" max="8705" width="10.28515625" style="31"/>
    <col min="8706" max="8706" width="4.28515625" style="31" customWidth="1"/>
    <col min="8707" max="8707" width="14.85546875" style="31" customWidth="1"/>
    <col min="8708" max="8708" width="19" style="31" customWidth="1"/>
    <col min="8709" max="8709" width="21.5703125" style="31" customWidth="1"/>
    <col min="8710" max="8711" width="20" style="31" customWidth="1"/>
    <col min="8712" max="8712" width="23.7109375" style="31" customWidth="1"/>
    <col min="8713" max="8713" width="12.42578125" style="31" customWidth="1"/>
    <col min="8714" max="8714" width="11.85546875" style="31" customWidth="1"/>
    <col min="8715" max="8715" width="19.7109375" style="31" customWidth="1"/>
    <col min="8716" max="8716" width="19.42578125" style="31" customWidth="1"/>
    <col min="8717" max="8961" width="10.28515625" style="31"/>
    <col min="8962" max="8962" width="4.28515625" style="31" customWidth="1"/>
    <col min="8963" max="8963" width="14.85546875" style="31" customWidth="1"/>
    <col min="8964" max="8964" width="19" style="31" customWidth="1"/>
    <col min="8965" max="8965" width="21.5703125" style="31" customWidth="1"/>
    <col min="8966" max="8967" width="20" style="31" customWidth="1"/>
    <col min="8968" max="8968" width="23.7109375" style="31" customWidth="1"/>
    <col min="8969" max="8969" width="12.42578125" style="31" customWidth="1"/>
    <col min="8970" max="8970" width="11.85546875" style="31" customWidth="1"/>
    <col min="8971" max="8971" width="19.7109375" style="31" customWidth="1"/>
    <col min="8972" max="8972" width="19.42578125" style="31" customWidth="1"/>
    <col min="8973" max="9217" width="10.28515625" style="31"/>
    <col min="9218" max="9218" width="4.28515625" style="31" customWidth="1"/>
    <col min="9219" max="9219" width="14.85546875" style="31" customWidth="1"/>
    <col min="9220" max="9220" width="19" style="31" customWidth="1"/>
    <col min="9221" max="9221" width="21.5703125" style="31" customWidth="1"/>
    <col min="9222" max="9223" width="20" style="31" customWidth="1"/>
    <col min="9224" max="9224" width="23.7109375" style="31" customWidth="1"/>
    <col min="9225" max="9225" width="12.42578125" style="31" customWidth="1"/>
    <col min="9226" max="9226" width="11.85546875" style="31" customWidth="1"/>
    <col min="9227" max="9227" width="19.7109375" style="31" customWidth="1"/>
    <col min="9228" max="9228" width="19.42578125" style="31" customWidth="1"/>
    <col min="9229" max="9473" width="10.28515625" style="31"/>
    <col min="9474" max="9474" width="4.28515625" style="31" customWidth="1"/>
    <col min="9475" max="9475" width="14.85546875" style="31" customWidth="1"/>
    <col min="9476" max="9476" width="19" style="31" customWidth="1"/>
    <col min="9477" max="9477" width="21.5703125" style="31" customWidth="1"/>
    <col min="9478" max="9479" width="20" style="31" customWidth="1"/>
    <col min="9480" max="9480" width="23.7109375" style="31" customWidth="1"/>
    <col min="9481" max="9481" width="12.42578125" style="31" customWidth="1"/>
    <col min="9482" max="9482" width="11.85546875" style="31" customWidth="1"/>
    <col min="9483" max="9483" width="19.7109375" style="31" customWidth="1"/>
    <col min="9484" max="9484" width="19.42578125" style="31" customWidth="1"/>
    <col min="9485" max="9729" width="10.28515625" style="31"/>
    <col min="9730" max="9730" width="4.28515625" style="31" customWidth="1"/>
    <col min="9731" max="9731" width="14.85546875" style="31" customWidth="1"/>
    <col min="9732" max="9732" width="19" style="31" customWidth="1"/>
    <col min="9733" max="9733" width="21.5703125" style="31" customWidth="1"/>
    <col min="9734" max="9735" width="20" style="31" customWidth="1"/>
    <col min="9736" max="9736" width="23.7109375" style="31" customWidth="1"/>
    <col min="9737" max="9737" width="12.42578125" style="31" customWidth="1"/>
    <col min="9738" max="9738" width="11.85546875" style="31" customWidth="1"/>
    <col min="9739" max="9739" width="19.7109375" style="31" customWidth="1"/>
    <col min="9740" max="9740" width="19.42578125" style="31" customWidth="1"/>
    <col min="9741" max="9985" width="10.28515625" style="31"/>
    <col min="9986" max="9986" width="4.28515625" style="31" customWidth="1"/>
    <col min="9987" max="9987" width="14.85546875" style="31" customWidth="1"/>
    <col min="9988" max="9988" width="19" style="31" customWidth="1"/>
    <col min="9989" max="9989" width="21.5703125" style="31" customWidth="1"/>
    <col min="9990" max="9991" width="20" style="31" customWidth="1"/>
    <col min="9992" max="9992" width="23.7109375" style="31" customWidth="1"/>
    <col min="9993" max="9993" width="12.42578125" style="31" customWidth="1"/>
    <col min="9994" max="9994" width="11.85546875" style="31" customWidth="1"/>
    <col min="9995" max="9995" width="19.7109375" style="31" customWidth="1"/>
    <col min="9996" max="9996" width="19.42578125" style="31" customWidth="1"/>
    <col min="9997" max="10241" width="10.28515625" style="31"/>
    <col min="10242" max="10242" width="4.28515625" style="31" customWidth="1"/>
    <col min="10243" max="10243" width="14.85546875" style="31" customWidth="1"/>
    <col min="10244" max="10244" width="19" style="31" customWidth="1"/>
    <col min="10245" max="10245" width="21.5703125" style="31" customWidth="1"/>
    <col min="10246" max="10247" width="20" style="31" customWidth="1"/>
    <col min="10248" max="10248" width="23.7109375" style="31" customWidth="1"/>
    <col min="10249" max="10249" width="12.42578125" style="31" customWidth="1"/>
    <col min="10250" max="10250" width="11.85546875" style="31" customWidth="1"/>
    <col min="10251" max="10251" width="19.7109375" style="31" customWidth="1"/>
    <col min="10252" max="10252" width="19.42578125" style="31" customWidth="1"/>
    <col min="10253" max="10497" width="10.28515625" style="31"/>
    <col min="10498" max="10498" width="4.28515625" style="31" customWidth="1"/>
    <col min="10499" max="10499" width="14.85546875" style="31" customWidth="1"/>
    <col min="10500" max="10500" width="19" style="31" customWidth="1"/>
    <col min="10501" max="10501" width="21.5703125" style="31" customWidth="1"/>
    <col min="10502" max="10503" width="20" style="31" customWidth="1"/>
    <col min="10504" max="10504" width="23.7109375" style="31" customWidth="1"/>
    <col min="10505" max="10505" width="12.42578125" style="31" customWidth="1"/>
    <col min="10506" max="10506" width="11.85546875" style="31" customWidth="1"/>
    <col min="10507" max="10507" width="19.7109375" style="31" customWidth="1"/>
    <col min="10508" max="10508" width="19.42578125" style="31" customWidth="1"/>
    <col min="10509" max="10753" width="10.28515625" style="31"/>
    <col min="10754" max="10754" width="4.28515625" style="31" customWidth="1"/>
    <col min="10755" max="10755" width="14.85546875" style="31" customWidth="1"/>
    <col min="10756" max="10756" width="19" style="31" customWidth="1"/>
    <col min="10757" max="10757" width="21.5703125" style="31" customWidth="1"/>
    <col min="10758" max="10759" width="20" style="31" customWidth="1"/>
    <col min="10760" max="10760" width="23.7109375" style="31" customWidth="1"/>
    <col min="10761" max="10761" width="12.42578125" style="31" customWidth="1"/>
    <col min="10762" max="10762" width="11.85546875" style="31" customWidth="1"/>
    <col min="10763" max="10763" width="19.7109375" style="31" customWidth="1"/>
    <col min="10764" max="10764" width="19.42578125" style="31" customWidth="1"/>
    <col min="10765" max="11009" width="10.28515625" style="31"/>
    <col min="11010" max="11010" width="4.28515625" style="31" customWidth="1"/>
    <col min="11011" max="11011" width="14.85546875" style="31" customWidth="1"/>
    <col min="11012" max="11012" width="19" style="31" customWidth="1"/>
    <col min="11013" max="11013" width="21.5703125" style="31" customWidth="1"/>
    <col min="11014" max="11015" width="20" style="31" customWidth="1"/>
    <col min="11016" max="11016" width="23.7109375" style="31" customWidth="1"/>
    <col min="11017" max="11017" width="12.42578125" style="31" customWidth="1"/>
    <col min="11018" max="11018" width="11.85546875" style="31" customWidth="1"/>
    <col min="11019" max="11019" width="19.7109375" style="31" customWidth="1"/>
    <col min="11020" max="11020" width="19.42578125" style="31" customWidth="1"/>
    <col min="11021" max="11265" width="10.28515625" style="31"/>
    <col min="11266" max="11266" width="4.28515625" style="31" customWidth="1"/>
    <col min="11267" max="11267" width="14.85546875" style="31" customWidth="1"/>
    <col min="11268" max="11268" width="19" style="31" customWidth="1"/>
    <col min="11269" max="11269" width="21.5703125" style="31" customWidth="1"/>
    <col min="11270" max="11271" width="20" style="31" customWidth="1"/>
    <col min="11272" max="11272" width="23.7109375" style="31" customWidth="1"/>
    <col min="11273" max="11273" width="12.42578125" style="31" customWidth="1"/>
    <col min="11274" max="11274" width="11.85546875" style="31" customWidth="1"/>
    <col min="11275" max="11275" width="19.7109375" style="31" customWidth="1"/>
    <col min="11276" max="11276" width="19.42578125" style="31" customWidth="1"/>
    <col min="11277" max="11521" width="10.28515625" style="31"/>
    <col min="11522" max="11522" width="4.28515625" style="31" customWidth="1"/>
    <col min="11523" max="11523" width="14.85546875" style="31" customWidth="1"/>
    <col min="11524" max="11524" width="19" style="31" customWidth="1"/>
    <col min="11525" max="11525" width="21.5703125" style="31" customWidth="1"/>
    <col min="11526" max="11527" width="20" style="31" customWidth="1"/>
    <col min="11528" max="11528" width="23.7109375" style="31" customWidth="1"/>
    <col min="11529" max="11529" width="12.42578125" style="31" customWidth="1"/>
    <col min="11530" max="11530" width="11.85546875" style="31" customWidth="1"/>
    <col min="11531" max="11531" width="19.7109375" style="31" customWidth="1"/>
    <col min="11532" max="11532" width="19.42578125" style="31" customWidth="1"/>
    <col min="11533" max="11777" width="10.28515625" style="31"/>
    <col min="11778" max="11778" width="4.28515625" style="31" customWidth="1"/>
    <col min="11779" max="11779" width="14.85546875" style="31" customWidth="1"/>
    <col min="11780" max="11780" width="19" style="31" customWidth="1"/>
    <col min="11781" max="11781" width="21.5703125" style="31" customWidth="1"/>
    <col min="11782" max="11783" width="20" style="31" customWidth="1"/>
    <col min="11784" max="11784" width="23.7109375" style="31" customWidth="1"/>
    <col min="11785" max="11785" width="12.42578125" style="31" customWidth="1"/>
    <col min="11786" max="11786" width="11.85546875" style="31" customWidth="1"/>
    <col min="11787" max="11787" width="19.7109375" style="31" customWidth="1"/>
    <col min="11788" max="11788" width="19.42578125" style="31" customWidth="1"/>
    <col min="11789" max="12033" width="10.28515625" style="31"/>
    <col min="12034" max="12034" width="4.28515625" style="31" customWidth="1"/>
    <col min="12035" max="12035" width="14.85546875" style="31" customWidth="1"/>
    <col min="12036" max="12036" width="19" style="31" customWidth="1"/>
    <col min="12037" max="12037" width="21.5703125" style="31" customWidth="1"/>
    <col min="12038" max="12039" width="20" style="31" customWidth="1"/>
    <col min="12040" max="12040" width="23.7109375" style="31" customWidth="1"/>
    <col min="12041" max="12041" width="12.42578125" style="31" customWidth="1"/>
    <col min="12042" max="12042" width="11.85546875" style="31" customWidth="1"/>
    <col min="12043" max="12043" width="19.7109375" style="31" customWidth="1"/>
    <col min="12044" max="12044" width="19.42578125" style="31" customWidth="1"/>
    <col min="12045" max="12289" width="10.28515625" style="31"/>
    <col min="12290" max="12290" width="4.28515625" style="31" customWidth="1"/>
    <col min="12291" max="12291" width="14.85546875" style="31" customWidth="1"/>
    <col min="12292" max="12292" width="19" style="31" customWidth="1"/>
    <col min="12293" max="12293" width="21.5703125" style="31" customWidth="1"/>
    <col min="12294" max="12295" width="20" style="31" customWidth="1"/>
    <col min="12296" max="12296" width="23.7109375" style="31" customWidth="1"/>
    <col min="12297" max="12297" width="12.42578125" style="31" customWidth="1"/>
    <col min="12298" max="12298" width="11.85546875" style="31" customWidth="1"/>
    <col min="12299" max="12299" width="19.7109375" style="31" customWidth="1"/>
    <col min="12300" max="12300" width="19.42578125" style="31" customWidth="1"/>
    <col min="12301" max="12545" width="10.28515625" style="31"/>
    <col min="12546" max="12546" width="4.28515625" style="31" customWidth="1"/>
    <col min="12547" max="12547" width="14.85546875" style="31" customWidth="1"/>
    <col min="12548" max="12548" width="19" style="31" customWidth="1"/>
    <col min="12549" max="12549" width="21.5703125" style="31" customWidth="1"/>
    <col min="12550" max="12551" width="20" style="31" customWidth="1"/>
    <col min="12552" max="12552" width="23.7109375" style="31" customWidth="1"/>
    <col min="12553" max="12553" width="12.42578125" style="31" customWidth="1"/>
    <col min="12554" max="12554" width="11.85546875" style="31" customWidth="1"/>
    <col min="12555" max="12555" width="19.7109375" style="31" customWidth="1"/>
    <col min="12556" max="12556" width="19.42578125" style="31" customWidth="1"/>
    <col min="12557" max="12801" width="10.28515625" style="31"/>
    <col min="12802" max="12802" width="4.28515625" style="31" customWidth="1"/>
    <col min="12803" max="12803" width="14.85546875" style="31" customWidth="1"/>
    <col min="12804" max="12804" width="19" style="31" customWidth="1"/>
    <col min="12805" max="12805" width="21.5703125" style="31" customWidth="1"/>
    <col min="12806" max="12807" width="20" style="31" customWidth="1"/>
    <col min="12808" max="12808" width="23.7109375" style="31" customWidth="1"/>
    <col min="12809" max="12809" width="12.42578125" style="31" customWidth="1"/>
    <col min="12810" max="12810" width="11.85546875" style="31" customWidth="1"/>
    <col min="12811" max="12811" width="19.7109375" style="31" customWidth="1"/>
    <col min="12812" max="12812" width="19.42578125" style="31" customWidth="1"/>
    <col min="12813" max="13057" width="10.28515625" style="31"/>
    <col min="13058" max="13058" width="4.28515625" style="31" customWidth="1"/>
    <col min="13059" max="13059" width="14.85546875" style="31" customWidth="1"/>
    <col min="13060" max="13060" width="19" style="31" customWidth="1"/>
    <col min="13061" max="13061" width="21.5703125" style="31" customWidth="1"/>
    <col min="13062" max="13063" width="20" style="31" customWidth="1"/>
    <col min="13064" max="13064" width="23.7109375" style="31" customWidth="1"/>
    <col min="13065" max="13065" width="12.42578125" style="31" customWidth="1"/>
    <col min="13066" max="13066" width="11.85546875" style="31" customWidth="1"/>
    <col min="13067" max="13067" width="19.7109375" style="31" customWidth="1"/>
    <col min="13068" max="13068" width="19.42578125" style="31" customWidth="1"/>
    <col min="13069" max="13313" width="10.28515625" style="31"/>
    <col min="13314" max="13314" width="4.28515625" style="31" customWidth="1"/>
    <col min="13315" max="13315" width="14.85546875" style="31" customWidth="1"/>
    <col min="13316" max="13316" width="19" style="31" customWidth="1"/>
    <col min="13317" max="13317" width="21.5703125" style="31" customWidth="1"/>
    <col min="13318" max="13319" width="20" style="31" customWidth="1"/>
    <col min="13320" max="13320" width="23.7109375" style="31" customWidth="1"/>
    <col min="13321" max="13321" width="12.42578125" style="31" customWidth="1"/>
    <col min="13322" max="13322" width="11.85546875" style="31" customWidth="1"/>
    <col min="13323" max="13323" width="19.7109375" style="31" customWidth="1"/>
    <col min="13324" max="13324" width="19.42578125" style="31" customWidth="1"/>
    <col min="13325" max="13569" width="10.28515625" style="31"/>
    <col min="13570" max="13570" width="4.28515625" style="31" customWidth="1"/>
    <col min="13571" max="13571" width="14.85546875" style="31" customWidth="1"/>
    <col min="13572" max="13572" width="19" style="31" customWidth="1"/>
    <col min="13573" max="13573" width="21.5703125" style="31" customWidth="1"/>
    <col min="13574" max="13575" width="20" style="31" customWidth="1"/>
    <col min="13576" max="13576" width="23.7109375" style="31" customWidth="1"/>
    <col min="13577" max="13577" width="12.42578125" style="31" customWidth="1"/>
    <col min="13578" max="13578" width="11.85546875" style="31" customWidth="1"/>
    <col min="13579" max="13579" width="19.7109375" style="31" customWidth="1"/>
    <col min="13580" max="13580" width="19.42578125" style="31" customWidth="1"/>
    <col min="13581" max="13825" width="10.28515625" style="31"/>
    <col min="13826" max="13826" width="4.28515625" style="31" customWidth="1"/>
    <col min="13827" max="13827" width="14.85546875" style="31" customWidth="1"/>
    <col min="13828" max="13828" width="19" style="31" customWidth="1"/>
    <col min="13829" max="13829" width="21.5703125" style="31" customWidth="1"/>
    <col min="13830" max="13831" width="20" style="31" customWidth="1"/>
    <col min="13832" max="13832" width="23.7109375" style="31" customWidth="1"/>
    <col min="13833" max="13833" width="12.42578125" style="31" customWidth="1"/>
    <col min="13834" max="13834" width="11.85546875" style="31" customWidth="1"/>
    <col min="13835" max="13835" width="19.7109375" style="31" customWidth="1"/>
    <col min="13836" max="13836" width="19.42578125" style="31" customWidth="1"/>
    <col min="13837" max="14081" width="10.28515625" style="31"/>
    <col min="14082" max="14082" width="4.28515625" style="31" customWidth="1"/>
    <col min="14083" max="14083" width="14.85546875" style="31" customWidth="1"/>
    <col min="14084" max="14084" width="19" style="31" customWidth="1"/>
    <col min="14085" max="14085" width="21.5703125" style="31" customWidth="1"/>
    <col min="14086" max="14087" width="20" style="31" customWidth="1"/>
    <col min="14088" max="14088" width="23.7109375" style="31" customWidth="1"/>
    <col min="14089" max="14089" width="12.42578125" style="31" customWidth="1"/>
    <col min="14090" max="14090" width="11.85546875" style="31" customWidth="1"/>
    <col min="14091" max="14091" width="19.7109375" style="31" customWidth="1"/>
    <col min="14092" max="14092" width="19.42578125" style="31" customWidth="1"/>
    <col min="14093" max="14337" width="10.28515625" style="31"/>
    <col min="14338" max="14338" width="4.28515625" style="31" customWidth="1"/>
    <col min="14339" max="14339" width="14.85546875" style="31" customWidth="1"/>
    <col min="14340" max="14340" width="19" style="31" customWidth="1"/>
    <col min="14341" max="14341" width="21.5703125" style="31" customWidth="1"/>
    <col min="14342" max="14343" width="20" style="31" customWidth="1"/>
    <col min="14344" max="14344" width="23.7109375" style="31" customWidth="1"/>
    <col min="14345" max="14345" width="12.42578125" style="31" customWidth="1"/>
    <col min="14346" max="14346" width="11.85546875" style="31" customWidth="1"/>
    <col min="14347" max="14347" width="19.7109375" style="31" customWidth="1"/>
    <col min="14348" max="14348" width="19.42578125" style="31" customWidth="1"/>
    <col min="14349" max="14593" width="10.28515625" style="31"/>
    <col min="14594" max="14594" width="4.28515625" style="31" customWidth="1"/>
    <col min="14595" max="14595" width="14.85546875" style="31" customWidth="1"/>
    <col min="14596" max="14596" width="19" style="31" customWidth="1"/>
    <col min="14597" max="14597" width="21.5703125" style="31" customWidth="1"/>
    <col min="14598" max="14599" width="20" style="31" customWidth="1"/>
    <col min="14600" max="14600" width="23.7109375" style="31" customWidth="1"/>
    <col min="14601" max="14601" width="12.42578125" style="31" customWidth="1"/>
    <col min="14602" max="14602" width="11.85546875" style="31" customWidth="1"/>
    <col min="14603" max="14603" width="19.7109375" style="31" customWidth="1"/>
    <col min="14604" max="14604" width="19.42578125" style="31" customWidth="1"/>
    <col min="14605" max="14849" width="10.28515625" style="31"/>
    <col min="14850" max="14850" width="4.28515625" style="31" customWidth="1"/>
    <col min="14851" max="14851" width="14.85546875" style="31" customWidth="1"/>
    <col min="14852" max="14852" width="19" style="31" customWidth="1"/>
    <col min="14853" max="14853" width="21.5703125" style="31" customWidth="1"/>
    <col min="14854" max="14855" width="20" style="31" customWidth="1"/>
    <col min="14856" max="14856" width="23.7109375" style="31" customWidth="1"/>
    <col min="14857" max="14857" width="12.42578125" style="31" customWidth="1"/>
    <col min="14858" max="14858" width="11.85546875" style="31" customWidth="1"/>
    <col min="14859" max="14859" width="19.7109375" style="31" customWidth="1"/>
    <col min="14860" max="14860" width="19.42578125" style="31" customWidth="1"/>
    <col min="14861" max="15105" width="10.28515625" style="31"/>
    <col min="15106" max="15106" width="4.28515625" style="31" customWidth="1"/>
    <col min="15107" max="15107" width="14.85546875" style="31" customWidth="1"/>
    <col min="15108" max="15108" width="19" style="31" customWidth="1"/>
    <col min="15109" max="15109" width="21.5703125" style="31" customWidth="1"/>
    <col min="15110" max="15111" width="20" style="31" customWidth="1"/>
    <col min="15112" max="15112" width="23.7109375" style="31" customWidth="1"/>
    <col min="15113" max="15113" width="12.42578125" style="31" customWidth="1"/>
    <col min="15114" max="15114" width="11.85546875" style="31" customWidth="1"/>
    <col min="15115" max="15115" width="19.7109375" style="31" customWidth="1"/>
    <col min="15116" max="15116" width="19.42578125" style="31" customWidth="1"/>
    <col min="15117" max="15361" width="10.28515625" style="31"/>
    <col min="15362" max="15362" width="4.28515625" style="31" customWidth="1"/>
    <col min="15363" max="15363" width="14.85546875" style="31" customWidth="1"/>
    <col min="15364" max="15364" width="19" style="31" customWidth="1"/>
    <col min="15365" max="15365" width="21.5703125" style="31" customWidth="1"/>
    <col min="15366" max="15367" width="20" style="31" customWidth="1"/>
    <col min="15368" max="15368" width="23.7109375" style="31" customWidth="1"/>
    <col min="15369" max="15369" width="12.42578125" style="31" customWidth="1"/>
    <col min="15370" max="15370" width="11.85546875" style="31" customWidth="1"/>
    <col min="15371" max="15371" width="19.7109375" style="31" customWidth="1"/>
    <col min="15372" max="15372" width="19.42578125" style="31" customWidth="1"/>
    <col min="15373" max="15617" width="10.28515625" style="31"/>
    <col min="15618" max="15618" width="4.28515625" style="31" customWidth="1"/>
    <col min="15619" max="15619" width="14.85546875" style="31" customWidth="1"/>
    <col min="15620" max="15620" width="19" style="31" customWidth="1"/>
    <col min="15621" max="15621" width="21.5703125" style="31" customWidth="1"/>
    <col min="15622" max="15623" width="20" style="31" customWidth="1"/>
    <col min="15624" max="15624" width="23.7109375" style="31" customWidth="1"/>
    <col min="15625" max="15625" width="12.42578125" style="31" customWidth="1"/>
    <col min="15626" max="15626" width="11.85546875" style="31" customWidth="1"/>
    <col min="15627" max="15627" width="19.7109375" style="31" customWidth="1"/>
    <col min="15628" max="15628" width="19.42578125" style="31" customWidth="1"/>
    <col min="15629" max="15873" width="10.28515625" style="31"/>
    <col min="15874" max="15874" width="4.28515625" style="31" customWidth="1"/>
    <col min="15875" max="15875" width="14.85546875" style="31" customWidth="1"/>
    <col min="15876" max="15876" width="19" style="31" customWidth="1"/>
    <col min="15877" max="15877" width="21.5703125" style="31" customWidth="1"/>
    <col min="15878" max="15879" width="20" style="31" customWidth="1"/>
    <col min="15880" max="15880" width="23.7109375" style="31" customWidth="1"/>
    <col min="15881" max="15881" width="12.42578125" style="31" customWidth="1"/>
    <col min="15882" max="15882" width="11.85546875" style="31" customWidth="1"/>
    <col min="15883" max="15883" width="19.7109375" style="31" customWidth="1"/>
    <col min="15884" max="15884" width="19.42578125" style="31" customWidth="1"/>
    <col min="15885" max="16129" width="10.28515625" style="31"/>
    <col min="16130" max="16130" width="4.28515625" style="31" customWidth="1"/>
    <col min="16131" max="16131" width="14.85546875" style="31" customWidth="1"/>
    <col min="16132" max="16132" width="19" style="31" customWidth="1"/>
    <col min="16133" max="16133" width="21.5703125" style="31" customWidth="1"/>
    <col min="16134" max="16135" width="20" style="31" customWidth="1"/>
    <col min="16136" max="16136" width="23.7109375" style="31" customWidth="1"/>
    <col min="16137" max="16137" width="12.42578125" style="31" customWidth="1"/>
    <col min="16138" max="16138" width="11.85546875" style="31" customWidth="1"/>
    <col min="16139" max="16139" width="19.7109375" style="31" customWidth="1"/>
    <col min="16140" max="16140" width="19.42578125" style="31" customWidth="1"/>
    <col min="16141" max="16384" width="10.28515625" style="31"/>
  </cols>
  <sheetData>
    <row r="1" spans="1:15" s="34" customFormat="1" ht="22.5" x14ac:dyDescent="0.25">
      <c r="B1" s="311" t="s">
        <v>21</v>
      </c>
      <c r="C1" s="311"/>
      <c r="D1" s="311"/>
      <c r="E1" s="311"/>
      <c r="F1" s="311"/>
      <c r="G1" s="311"/>
      <c r="H1" s="311"/>
      <c r="I1" s="311"/>
      <c r="J1" s="311"/>
      <c r="K1" s="311"/>
      <c r="L1" s="311"/>
    </row>
    <row r="2" spans="1:15" s="35" customFormat="1" ht="63" customHeight="1" x14ac:dyDescent="0.25">
      <c r="B2" s="284" t="s">
        <v>95</v>
      </c>
      <c r="C2" s="284"/>
      <c r="D2" s="284"/>
      <c r="E2" s="284"/>
      <c r="F2" s="284"/>
      <c r="G2" s="284"/>
      <c r="H2" s="284"/>
      <c r="I2" s="284"/>
      <c r="J2" s="284"/>
      <c r="K2" s="284"/>
      <c r="L2" s="284"/>
    </row>
    <row r="3" spans="1:15" s="34" customFormat="1" ht="19.5" customHeight="1" x14ac:dyDescent="0.25">
      <c r="B3" s="284" t="s">
        <v>23</v>
      </c>
      <c r="C3" s="284"/>
      <c r="D3" s="284"/>
      <c r="E3" s="284"/>
      <c r="F3" s="284"/>
      <c r="G3" s="284"/>
      <c r="H3" s="284"/>
      <c r="I3" s="284"/>
      <c r="J3" s="284"/>
      <c r="K3" s="284"/>
      <c r="L3" s="284"/>
    </row>
    <row r="4" spans="1:15" s="34" customFormat="1" ht="10.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5" s="36" customFormat="1" ht="41.25" customHeight="1" x14ac:dyDescent="0.25">
      <c r="B5" s="312" t="s">
        <v>1</v>
      </c>
      <c r="C5" s="304" t="s">
        <v>24</v>
      </c>
      <c r="D5" s="304" t="s">
        <v>96</v>
      </c>
      <c r="E5" s="315" t="s">
        <v>25</v>
      </c>
      <c r="F5" s="304" t="s">
        <v>26</v>
      </c>
      <c r="G5" s="315" t="s">
        <v>27</v>
      </c>
      <c r="H5" s="318" t="s">
        <v>28</v>
      </c>
      <c r="I5" s="318"/>
      <c r="J5" s="319"/>
      <c r="K5" s="320" t="s">
        <v>29</v>
      </c>
      <c r="L5" s="321"/>
    </row>
    <row r="6" spans="1:15" s="36" customFormat="1" ht="42" customHeight="1" thickBot="1" x14ac:dyDescent="0.3">
      <c r="B6" s="313"/>
      <c r="C6" s="305"/>
      <c r="D6" s="305"/>
      <c r="E6" s="316"/>
      <c r="F6" s="305"/>
      <c r="G6" s="316"/>
      <c r="H6" s="324" t="s">
        <v>30</v>
      </c>
      <c r="I6" s="326" t="s">
        <v>31</v>
      </c>
      <c r="J6" s="328" t="s">
        <v>32</v>
      </c>
      <c r="K6" s="322"/>
      <c r="L6" s="323"/>
    </row>
    <row r="7" spans="1:15" s="36" customFormat="1" ht="46.5" customHeight="1" thickBot="1" x14ac:dyDescent="0.3">
      <c r="B7" s="314"/>
      <c r="C7" s="306"/>
      <c r="D7" s="306"/>
      <c r="E7" s="317"/>
      <c r="F7" s="306"/>
      <c r="G7" s="317"/>
      <c r="H7" s="325"/>
      <c r="I7" s="327"/>
      <c r="J7" s="329"/>
      <c r="K7" s="38" t="s">
        <v>6</v>
      </c>
      <c r="L7" s="39" t="s">
        <v>7</v>
      </c>
    </row>
    <row r="8" spans="1:15" s="36" customFormat="1" ht="23.25" customHeight="1" thickBot="1" x14ac:dyDescent="0.3">
      <c r="B8" s="40">
        <v>1</v>
      </c>
      <c r="C8" s="61">
        <v>2</v>
      </c>
      <c r="D8" s="40">
        <v>3</v>
      </c>
      <c r="E8" s="61">
        <v>4</v>
      </c>
      <c r="F8" s="40">
        <v>5</v>
      </c>
      <c r="G8" s="61">
        <v>6</v>
      </c>
      <c r="H8" s="40">
        <v>7</v>
      </c>
      <c r="I8" s="61">
        <v>8</v>
      </c>
      <c r="J8" s="62">
        <v>9</v>
      </c>
      <c r="K8" s="61">
        <v>10</v>
      </c>
      <c r="L8" s="40">
        <v>11</v>
      </c>
    </row>
    <row r="9" spans="1:15" s="36" customFormat="1" ht="23.25" customHeight="1" x14ac:dyDescent="0.25">
      <c r="A9" s="292">
        <v>1</v>
      </c>
      <c r="B9" s="342">
        <v>1</v>
      </c>
      <c r="C9" s="343" t="s">
        <v>97</v>
      </c>
      <c r="D9" s="332" t="s">
        <v>98</v>
      </c>
      <c r="E9" s="336" t="s">
        <v>99</v>
      </c>
      <c r="F9" s="336" t="s">
        <v>100</v>
      </c>
      <c r="G9" s="336">
        <v>0</v>
      </c>
      <c r="H9" s="64"/>
      <c r="I9" s="295">
        <f>SUM(J9:J11)</f>
        <v>0.6</v>
      </c>
      <c r="J9" s="66"/>
      <c r="K9" s="67"/>
      <c r="L9" s="68"/>
    </row>
    <row r="10" spans="1:15" s="36" customFormat="1" ht="23.25" customHeight="1" x14ac:dyDescent="0.25">
      <c r="A10" s="293"/>
      <c r="B10" s="331"/>
      <c r="C10" s="344"/>
      <c r="D10" s="333"/>
      <c r="E10" s="337"/>
      <c r="F10" s="337"/>
      <c r="G10" s="337"/>
      <c r="H10" s="69" t="s">
        <v>101</v>
      </c>
      <c r="I10" s="296"/>
      <c r="J10" s="50">
        <v>0.6</v>
      </c>
      <c r="K10" s="70">
        <v>855.80100000000004</v>
      </c>
      <c r="L10" s="71">
        <v>855.80100000000004</v>
      </c>
      <c r="M10" s="36">
        <v>1</v>
      </c>
    </row>
    <row r="11" spans="1:15" s="36" customFormat="1" ht="23.25" customHeight="1" thickBot="1" x14ac:dyDescent="0.3">
      <c r="A11" s="293"/>
      <c r="B11" s="331"/>
      <c r="C11" s="344"/>
      <c r="D11" s="334"/>
      <c r="E11" s="338"/>
      <c r="F11" s="338"/>
      <c r="G11" s="338"/>
      <c r="H11" s="73"/>
      <c r="I11" s="297"/>
      <c r="J11" s="75"/>
      <c r="K11" s="76"/>
      <c r="L11" s="77"/>
    </row>
    <row r="12" spans="1:15" s="46" customFormat="1" ht="20.100000000000001" customHeight="1" x14ac:dyDescent="0.25">
      <c r="A12" s="292">
        <v>2</v>
      </c>
      <c r="B12" s="330">
        <v>2</v>
      </c>
      <c r="C12" s="344"/>
      <c r="D12" s="332" t="s">
        <v>102</v>
      </c>
      <c r="E12" s="335" t="s">
        <v>103</v>
      </c>
      <c r="F12" s="336" t="s">
        <v>104</v>
      </c>
      <c r="G12" s="336" t="s">
        <v>105</v>
      </c>
      <c r="H12" s="64"/>
      <c r="I12" s="339">
        <f>SUM(J12:J14)</f>
        <v>1</v>
      </c>
      <c r="J12" s="66">
        <v>0.89749999999999996</v>
      </c>
      <c r="K12" s="345">
        <v>18719.5</v>
      </c>
      <c r="L12" s="347">
        <v>18719.5</v>
      </c>
    </row>
    <row r="13" spans="1:15" s="46" customFormat="1" ht="20.100000000000001" customHeight="1" x14ac:dyDescent="0.25">
      <c r="A13" s="293"/>
      <c r="B13" s="331"/>
      <c r="C13" s="344"/>
      <c r="D13" s="333"/>
      <c r="E13" s="305"/>
      <c r="F13" s="337"/>
      <c r="G13" s="337"/>
      <c r="H13" s="69" t="s">
        <v>101</v>
      </c>
      <c r="I13" s="340"/>
      <c r="J13" s="50">
        <v>0.10249999999999999</v>
      </c>
      <c r="K13" s="346"/>
      <c r="L13" s="348"/>
      <c r="M13" s="46">
        <v>2</v>
      </c>
      <c r="O13" s="46">
        <f>J12+J13</f>
        <v>1</v>
      </c>
    </row>
    <row r="14" spans="1:15" s="46" customFormat="1" ht="20.100000000000001" customHeight="1" thickBot="1" x14ac:dyDescent="0.3">
      <c r="A14" s="293"/>
      <c r="B14" s="331"/>
      <c r="C14" s="344"/>
      <c r="D14" s="334"/>
      <c r="E14" s="306"/>
      <c r="F14" s="338"/>
      <c r="G14" s="338"/>
      <c r="H14" s="73"/>
      <c r="I14" s="341"/>
      <c r="J14" s="75"/>
      <c r="K14" s="80"/>
      <c r="L14" s="81"/>
    </row>
    <row r="15" spans="1:15" s="46" customFormat="1" ht="20.100000000000001" customHeight="1" x14ac:dyDescent="0.25">
      <c r="A15" s="292">
        <v>3</v>
      </c>
      <c r="B15" s="331">
        <v>3</v>
      </c>
      <c r="C15" s="344"/>
      <c r="D15" s="332" t="s">
        <v>106</v>
      </c>
      <c r="E15" s="335" t="s">
        <v>107</v>
      </c>
      <c r="F15" s="307" t="s">
        <v>108</v>
      </c>
      <c r="G15" s="307" t="s">
        <v>109</v>
      </c>
      <c r="H15" s="64"/>
      <c r="I15" s="295">
        <f>SUM(J15:J17)</f>
        <v>4.3099999999999999E-2</v>
      </c>
      <c r="J15" s="66"/>
      <c r="K15" s="67"/>
      <c r="L15" s="68"/>
    </row>
    <row r="16" spans="1:15" s="46" customFormat="1" ht="20.100000000000001" customHeight="1" x14ac:dyDescent="0.25">
      <c r="A16" s="293"/>
      <c r="B16" s="331"/>
      <c r="C16" s="344"/>
      <c r="D16" s="333"/>
      <c r="E16" s="305"/>
      <c r="F16" s="308"/>
      <c r="G16" s="308"/>
      <c r="H16" s="69" t="s">
        <v>101</v>
      </c>
      <c r="I16" s="296"/>
      <c r="J16" s="50">
        <v>4.3099999999999999E-2</v>
      </c>
      <c r="K16" s="191">
        <v>683.43700000000001</v>
      </c>
      <c r="L16" s="82">
        <v>683.43700000000001</v>
      </c>
    </row>
    <row r="17" spans="1:12" s="46" customFormat="1" ht="20.100000000000001" customHeight="1" thickBot="1" x14ac:dyDescent="0.3">
      <c r="A17" s="293"/>
      <c r="B17" s="331"/>
      <c r="C17" s="344"/>
      <c r="D17" s="334"/>
      <c r="E17" s="306"/>
      <c r="F17" s="309"/>
      <c r="G17" s="309"/>
      <c r="H17" s="73"/>
      <c r="I17" s="297"/>
      <c r="J17" s="75"/>
      <c r="K17" s="80"/>
      <c r="L17" s="81"/>
    </row>
    <row r="18" spans="1:12" s="46" customFormat="1" ht="20.100000000000001" customHeight="1" x14ac:dyDescent="0.25">
      <c r="A18" s="292">
        <v>4</v>
      </c>
      <c r="B18" s="330">
        <v>4</v>
      </c>
      <c r="C18" s="344"/>
      <c r="D18" s="332" t="s">
        <v>106</v>
      </c>
      <c r="E18" s="335" t="s">
        <v>107</v>
      </c>
      <c r="F18" s="336" t="s">
        <v>110</v>
      </c>
      <c r="G18" s="336" t="s">
        <v>111</v>
      </c>
      <c r="H18" s="64"/>
      <c r="I18" s="295">
        <f>SUM(J18:J20)</f>
        <v>7.4940000000000007E-2</v>
      </c>
      <c r="J18" s="66"/>
      <c r="K18" s="83"/>
      <c r="L18" s="68"/>
    </row>
    <row r="19" spans="1:12" s="46" customFormat="1" ht="20.100000000000001" customHeight="1" x14ac:dyDescent="0.25">
      <c r="A19" s="293"/>
      <c r="B19" s="331"/>
      <c r="C19" s="344"/>
      <c r="D19" s="333"/>
      <c r="E19" s="305"/>
      <c r="F19" s="337"/>
      <c r="G19" s="337"/>
      <c r="H19" s="69" t="s">
        <v>101</v>
      </c>
      <c r="I19" s="296"/>
      <c r="J19" s="50">
        <v>7.4940000000000007E-2</v>
      </c>
      <c r="K19" s="191">
        <v>607.01400000000001</v>
      </c>
      <c r="L19" s="82">
        <v>607.01400000000001</v>
      </c>
    </row>
    <row r="20" spans="1:12" s="46" customFormat="1" ht="27" customHeight="1" thickBot="1" x14ac:dyDescent="0.3">
      <c r="A20" s="293"/>
      <c r="B20" s="331"/>
      <c r="C20" s="344"/>
      <c r="D20" s="334"/>
      <c r="E20" s="306"/>
      <c r="F20" s="338"/>
      <c r="G20" s="338"/>
      <c r="H20" s="73"/>
      <c r="I20" s="297"/>
      <c r="J20" s="75"/>
      <c r="K20" s="84"/>
      <c r="L20" s="85"/>
    </row>
    <row r="21" spans="1:12" s="46" customFormat="1" ht="20.100000000000001" customHeight="1" x14ac:dyDescent="0.25">
      <c r="A21" s="292"/>
      <c r="B21" s="331">
        <v>5</v>
      </c>
      <c r="C21" s="344"/>
      <c r="D21" s="332" t="s">
        <v>112</v>
      </c>
      <c r="E21" s="335" t="s">
        <v>113</v>
      </c>
      <c r="F21" s="349" t="s">
        <v>114</v>
      </c>
      <c r="G21" s="336" t="s">
        <v>115</v>
      </c>
      <c r="H21" s="64"/>
      <c r="I21" s="295">
        <f>SUM(J21:J23)</f>
        <v>0.30532999999999999</v>
      </c>
      <c r="J21" s="66"/>
      <c r="K21" s="352" t="s">
        <v>116</v>
      </c>
      <c r="L21" s="86"/>
    </row>
    <row r="22" spans="1:12" s="46" customFormat="1" ht="20.100000000000001" customHeight="1" x14ac:dyDescent="0.25">
      <c r="A22" s="293"/>
      <c r="B22" s="331"/>
      <c r="C22" s="344"/>
      <c r="D22" s="333"/>
      <c r="E22" s="305"/>
      <c r="F22" s="350"/>
      <c r="G22" s="337"/>
      <c r="H22" s="69" t="s">
        <v>101</v>
      </c>
      <c r="I22" s="296"/>
      <c r="J22" s="79">
        <v>0.30532999999999999</v>
      </c>
      <c r="K22" s="353"/>
      <c r="L22" s="52">
        <v>0</v>
      </c>
    </row>
    <row r="23" spans="1:12" s="46" customFormat="1" ht="20.100000000000001" customHeight="1" thickBot="1" x14ac:dyDescent="0.3">
      <c r="A23" s="293"/>
      <c r="B23" s="331"/>
      <c r="C23" s="344"/>
      <c r="D23" s="334"/>
      <c r="E23" s="306"/>
      <c r="F23" s="351"/>
      <c r="G23" s="338"/>
      <c r="H23" s="73"/>
      <c r="I23" s="297"/>
      <c r="J23" s="75"/>
      <c r="K23" s="354"/>
      <c r="L23" s="85"/>
    </row>
    <row r="24" spans="1:12" s="46" customFormat="1" ht="20.100000000000001" customHeight="1" x14ac:dyDescent="0.25">
      <c r="A24" s="292"/>
      <c r="B24" s="330">
        <v>6</v>
      </c>
      <c r="C24" s="344"/>
      <c r="D24" s="332" t="s">
        <v>117</v>
      </c>
      <c r="E24" s="335" t="s">
        <v>118</v>
      </c>
      <c r="F24" s="336" t="s">
        <v>119</v>
      </c>
      <c r="G24" s="336" t="s">
        <v>120</v>
      </c>
      <c r="H24" s="64"/>
      <c r="I24" s="295">
        <f>SUM(J24:J26)</f>
        <v>5.5840000000000001E-2</v>
      </c>
      <c r="J24" s="66"/>
      <c r="K24" s="352" t="s">
        <v>116</v>
      </c>
      <c r="L24" s="68"/>
    </row>
    <row r="25" spans="1:12" s="46" customFormat="1" ht="20.100000000000001" customHeight="1" x14ac:dyDescent="0.25">
      <c r="A25" s="293"/>
      <c r="B25" s="331"/>
      <c r="C25" s="344"/>
      <c r="D25" s="333"/>
      <c r="E25" s="305"/>
      <c r="F25" s="337"/>
      <c r="G25" s="337"/>
      <c r="H25" s="69" t="s">
        <v>101</v>
      </c>
      <c r="I25" s="296"/>
      <c r="J25" s="79">
        <v>5.5840000000000001E-2</v>
      </c>
      <c r="K25" s="353"/>
      <c r="L25" s="52">
        <v>0</v>
      </c>
    </row>
    <row r="26" spans="1:12" s="46" customFormat="1" ht="20.100000000000001" customHeight="1" thickBot="1" x14ac:dyDescent="0.3">
      <c r="A26" s="293"/>
      <c r="B26" s="331"/>
      <c r="C26" s="344"/>
      <c r="D26" s="334"/>
      <c r="E26" s="306"/>
      <c r="F26" s="338"/>
      <c r="G26" s="338"/>
      <c r="H26" s="73"/>
      <c r="I26" s="297"/>
      <c r="J26" s="75"/>
      <c r="K26" s="354"/>
      <c r="L26" s="85"/>
    </row>
    <row r="27" spans="1:12" s="46" customFormat="1" ht="20.100000000000001" customHeight="1" x14ac:dyDescent="0.25">
      <c r="A27" s="292"/>
      <c r="B27" s="331">
        <v>7</v>
      </c>
      <c r="C27" s="344"/>
      <c r="D27" s="332" t="s">
        <v>98</v>
      </c>
      <c r="E27" s="336" t="s">
        <v>99</v>
      </c>
      <c r="F27" s="349" t="s">
        <v>121</v>
      </c>
      <c r="G27" s="336" t="s">
        <v>122</v>
      </c>
      <c r="H27" s="64"/>
      <c r="I27" s="295">
        <f>SUM(J27:J29)</f>
        <v>9.35E-2</v>
      </c>
      <c r="J27" s="66"/>
      <c r="K27" s="83"/>
      <c r="L27" s="68"/>
    </row>
    <row r="28" spans="1:12" s="46" customFormat="1" ht="20.100000000000001" customHeight="1" x14ac:dyDescent="0.25">
      <c r="A28" s="293"/>
      <c r="B28" s="331"/>
      <c r="C28" s="344"/>
      <c r="D28" s="333"/>
      <c r="E28" s="337"/>
      <c r="F28" s="350"/>
      <c r="G28" s="337"/>
      <c r="H28" s="69" t="s">
        <v>101</v>
      </c>
      <c r="I28" s="296"/>
      <c r="J28" s="88">
        <v>9.35E-2</v>
      </c>
      <c r="K28" s="192">
        <v>0</v>
      </c>
      <c r="L28" s="52">
        <v>0</v>
      </c>
    </row>
    <row r="29" spans="1:12" s="46" customFormat="1" ht="20.100000000000001" customHeight="1" thickBot="1" x14ac:dyDescent="0.3">
      <c r="A29" s="293"/>
      <c r="B29" s="331"/>
      <c r="C29" s="344"/>
      <c r="D29" s="334"/>
      <c r="E29" s="338"/>
      <c r="F29" s="351"/>
      <c r="G29" s="338"/>
      <c r="H29" s="73"/>
      <c r="I29" s="297"/>
      <c r="J29" s="75"/>
      <c r="K29" s="84"/>
      <c r="L29" s="85"/>
    </row>
    <row r="30" spans="1:12" s="46" customFormat="1" ht="20.100000000000001" customHeight="1" x14ac:dyDescent="0.25">
      <c r="A30" s="292"/>
      <c r="B30" s="330">
        <v>8</v>
      </c>
      <c r="C30" s="344"/>
      <c r="D30" s="332" t="s">
        <v>123</v>
      </c>
      <c r="E30" s="336" t="s">
        <v>124</v>
      </c>
      <c r="F30" s="349" t="s">
        <v>125</v>
      </c>
      <c r="G30" s="336" t="s">
        <v>126</v>
      </c>
      <c r="H30" s="64"/>
      <c r="I30" s="295">
        <f>SUM(J30:J32)</f>
        <v>0.6</v>
      </c>
      <c r="J30" s="66"/>
      <c r="K30" s="352" t="s">
        <v>116</v>
      </c>
      <c r="L30" s="68"/>
    </row>
    <row r="31" spans="1:12" s="46" customFormat="1" ht="20.100000000000001" customHeight="1" x14ac:dyDescent="0.25">
      <c r="A31" s="293"/>
      <c r="B31" s="331"/>
      <c r="C31" s="344"/>
      <c r="D31" s="333"/>
      <c r="E31" s="337"/>
      <c r="F31" s="350"/>
      <c r="G31" s="337"/>
      <c r="H31" s="69" t="s">
        <v>41</v>
      </c>
      <c r="I31" s="296"/>
      <c r="J31" s="88">
        <v>0.6</v>
      </c>
      <c r="K31" s="353"/>
      <c r="L31" s="52">
        <v>0</v>
      </c>
    </row>
    <row r="32" spans="1:12" s="46" customFormat="1" ht="20.100000000000001" customHeight="1" thickBot="1" x14ac:dyDescent="0.3">
      <c r="A32" s="293"/>
      <c r="B32" s="331"/>
      <c r="C32" s="344"/>
      <c r="D32" s="334"/>
      <c r="E32" s="338"/>
      <c r="F32" s="351"/>
      <c r="G32" s="338"/>
      <c r="H32" s="73"/>
      <c r="I32" s="297"/>
      <c r="J32" s="75"/>
      <c r="K32" s="354"/>
      <c r="L32" s="85"/>
    </row>
    <row r="33" spans="1:12" s="46" customFormat="1" ht="20.100000000000001" customHeight="1" x14ac:dyDescent="0.25">
      <c r="A33" s="292"/>
      <c r="B33" s="331">
        <v>9</v>
      </c>
      <c r="C33" s="344"/>
      <c r="D33" s="332" t="s">
        <v>127</v>
      </c>
      <c r="E33" s="336" t="s">
        <v>128</v>
      </c>
      <c r="F33" s="355" t="s">
        <v>129</v>
      </c>
      <c r="G33" s="336" t="s">
        <v>130</v>
      </c>
      <c r="H33" s="64"/>
      <c r="I33" s="295">
        <f>SUM(J33:J35)</f>
        <v>0.34706999999999999</v>
      </c>
      <c r="J33" s="66"/>
      <c r="K33" s="352" t="s">
        <v>116</v>
      </c>
      <c r="L33" s="68"/>
    </row>
    <row r="34" spans="1:12" s="46" customFormat="1" ht="20.100000000000001" customHeight="1" x14ac:dyDescent="0.25">
      <c r="A34" s="293"/>
      <c r="B34" s="331"/>
      <c r="C34" s="344"/>
      <c r="D34" s="333"/>
      <c r="E34" s="337"/>
      <c r="F34" s="356"/>
      <c r="G34" s="337"/>
      <c r="H34" s="69" t="s">
        <v>101</v>
      </c>
      <c r="I34" s="296"/>
      <c r="J34" s="79">
        <v>0.34706999999999999</v>
      </c>
      <c r="K34" s="353"/>
      <c r="L34" s="52">
        <v>0</v>
      </c>
    </row>
    <row r="35" spans="1:12" s="46" customFormat="1" ht="20.100000000000001" customHeight="1" thickBot="1" x14ac:dyDescent="0.3">
      <c r="A35" s="293"/>
      <c r="B35" s="331"/>
      <c r="C35" s="344"/>
      <c r="D35" s="334"/>
      <c r="E35" s="338"/>
      <c r="F35" s="357"/>
      <c r="G35" s="338"/>
      <c r="H35" s="73"/>
      <c r="I35" s="297"/>
      <c r="J35" s="75"/>
      <c r="K35" s="354"/>
      <c r="L35" s="85"/>
    </row>
    <row r="36" spans="1:12" s="46" customFormat="1" ht="20.100000000000001" customHeight="1" x14ac:dyDescent="0.25">
      <c r="A36" s="292"/>
      <c r="B36" s="330">
        <v>10</v>
      </c>
      <c r="C36" s="344"/>
      <c r="D36" s="332" t="s">
        <v>131</v>
      </c>
      <c r="E36" s="336" t="s">
        <v>132</v>
      </c>
      <c r="F36" s="335" t="s">
        <v>133</v>
      </c>
      <c r="G36" s="336" t="s">
        <v>134</v>
      </c>
      <c r="H36" s="64"/>
      <c r="I36" s="295">
        <f>SUM(J36:J38)</f>
        <v>4.274E-2</v>
      </c>
      <c r="J36" s="66"/>
      <c r="K36" s="352" t="s">
        <v>116</v>
      </c>
      <c r="L36" s="68"/>
    </row>
    <row r="37" spans="1:12" s="46" customFormat="1" ht="20.100000000000001" customHeight="1" x14ac:dyDescent="0.25">
      <c r="A37" s="293"/>
      <c r="B37" s="331"/>
      <c r="C37" s="344"/>
      <c r="D37" s="333"/>
      <c r="E37" s="337"/>
      <c r="F37" s="305"/>
      <c r="G37" s="337"/>
      <c r="H37" s="69" t="s">
        <v>101</v>
      </c>
      <c r="I37" s="296"/>
      <c r="J37" s="89">
        <v>4.274E-2</v>
      </c>
      <c r="K37" s="353"/>
      <c r="L37" s="54">
        <v>0</v>
      </c>
    </row>
    <row r="38" spans="1:12" s="46" customFormat="1" ht="20.100000000000001" customHeight="1" thickBot="1" x14ac:dyDescent="0.3">
      <c r="A38" s="293"/>
      <c r="B38" s="331"/>
      <c r="C38" s="344"/>
      <c r="D38" s="334"/>
      <c r="E38" s="338"/>
      <c r="F38" s="306"/>
      <c r="G38" s="338"/>
      <c r="H38" s="73"/>
      <c r="I38" s="297"/>
      <c r="J38" s="75"/>
      <c r="K38" s="354"/>
      <c r="L38" s="85"/>
    </row>
    <row r="39" spans="1:12" s="46" customFormat="1" ht="20.100000000000001" customHeight="1" x14ac:dyDescent="0.25">
      <c r="A39" s="292">
        <v>5</v>
      </c>
      <c r="B39" s="331">
        <v>11</v>
      </c>
      <c r="C39" s="344"/>
      <c r="D39" s="332" t="s">
        <v>135</v>
      </c>
      <c r="E39" s="336" t="s">
        <v>99</v>
      </c>
      <c r="F39" s="359" t="s">
        <v>136</v>
      </c>
      <c r="G39" s="336" t="s">
        <v>137</v>
      </c>
      <c r="H39" s="64"/>
      <c r="I39" s="295">
        <f>SUM(J39:J41)</f>
        <v>0.11126</v>
      </c>
      <c r="J39" s="66"/>
      <c r="K39" s="83"/>
      <c r="L39" s="68"/>
    </row>
    <row r="40" spans="1:12" s="46" customFormat="1" ht="20.100000000000001" customHeight="1" x14ac:dyDescent="0.25">
      <c r="A40" s="293"/>
      <c r="B40" s="331"/>
      <c r="C40" s="344"/>
      <c r="D40" s="333"/>
      <c r="E40" s="337"/>
      <c r="F40" s="360"/>
      <c r="G40" s="337"/>
      <c r="H40" s="69" t="s">
        <v>101</v>
      </c>
      <c r="I40" s="296"/>
      <c r="J40" s="50">
        <v>0.11126</v>
      </c>
      <c r="K40" s="193">
        <v>1019.7</v>
      </c>
      <c r="L40" s="52">
        <v>0</v>
      </c>
    </row>
    <row r="41" spans="1:12" s="46" customFormat="1" ht="20.100000000000001" customHeight="1" thickBot="1" x14ac:dyDescent="0.3">
      <c r="A41" s="293"/>
      <c r="B41" s="358"/>
      <c r="C41" s="344"/>
      <c r="D41" s="334"/>
      <c r="E41" s="338"/>
      <c r="F41" s="361"/>
      <c r="G41" s="338"/>
      <c r="H41" s="73"/>
      <c r="I41" s="297"/>
      <c r="J41" s="75"/>
      <c r="K41" s="84"/>
      <c r="L41" s="85"/>
    </row>
    <row r="42" spans="1:12" s="46" customFormat="1" ht="20.100000000000001" customHeight="1" x14ac:dyDescent="0.25">
      <c r="A42" s="292">
        <v>6</v>
      </c>
      <c r="B42" s="366">
        <v>1</v>
      </c>
      <c r="C42" s="367" t="s">
        <v>138</v>
      </c>
      <c r="D42" s="363" t="s">
        <v>139</v>
      </c>
      <c r="E42" s="336" t="s">
        <v>140</v>
      </c>
      <c r="F42" s="307" t="s">
        <v>141</v>
      </c>
      <c r="G42" s="336" t="s">
        <v>142</v>
      </c>
      <c r="H42" s="64"/>
      <c r="I42" s="295">
        <f>SUM(J42:J44)</f>
        <v>0.05</v>
      </c>
      <c r="J42" s="66"/>
      <c r="K42" s="67"/>
      <c r="L42" s="68"/>
    </row>
    <row r="43" spans="1:12" s="46" customFormat="1" ht="20.100000000000001" customHeight="1" x14ac:dyDescent="0.25">
      <c r="A43" s="293"/>
      <c r="B43" s="362"/>
      <c r="C43" s="368"/>
      <c r="D43" s="364"/>
      <c r="E43" s="337"/>
      <c r="F43" s="308"/>
      <c r="G43" s="337"/>
      <c r="H43" s="69" t="s">
        <v>101</v>
      </c>
      <c r="I43" s="296"/>
      <c r="J43" s="50">
        <v>0.05</v>
      </c>
      <c r="K43" s="53">
        <v>2161.8000000000002</v>
      </c>
      <c r="L43" s="54">
        <v>2161.8000000000002</v>
      </c>
    </row>
    <row r="44" spans="1:12" s="46" customFormat="1" ht="20.100000000000001" customHeight="1" thickBot="1" x14ac:dyDescent="0.3">
      <c r="A44" s="293"/>
      <c r="B44" s="362"/>
      <c r="C44" s="368"/>
      <c r="D44" s="365"/>
      <c r="E44" s="338"/>
      <c r="F44" s="309"/>
      <c r="G44" s="338"/>
      <c r="H44" s="73"/>
      <c r="I44" s="297"/>
      <c r="J44" s="75"/>
      <c r="K44" s="90"/>
      <c r="L44" s="85"/>
    </row>
    <row r="45" spans="1:12" s="46" customFormat="1" ht="20.100000000000001" customHeight="1" x14ac:dyDescent="0.25">
      <c r="A45" s="292"/>
      <c r="B45" s="362">
        <v>2</v>
      </c>
      <c r="C45" s="368"/>
      <c r="D45" s="363" t="s">
        <v>143</v>
      </c>
      <c r="E45" s="336" t="s">
        <v>144</v>
      </c>
      <c r="F45" s="307" t="s">
        <v>145</v>
      </c>
      <c r="G45" s="336" t="s">
        <v>146</v>
      </c>
      <c r="H45" s="64"/>
      <c r="I45" s="295">
        <f>SUM(J45:J47)</f>
        <v>0.218</v>
      </c>
      <c r="J45" s="66"/>
      <c r="K45" s="352" t="s">
        <v>116</v>
      </c>
      <c r="L45" s="68"/>
    </row>
    <row r="46" spans="1:12" s="46" customFormat="1" ht="20.100000000000001" customHeight="1" x14ac:dyDescent="0.25">
      <c r="A46" s="293"/>
      <c r="B46" s="362"/>
      <c r="C46" s="368"/>
      <c r="D46" s="364"/>
      <c r="E46" s="337"/>
      <c r="F46" s="308"/>
      <c r="G46" s="337"/>
      <c r="H46" s="69" t="s">
        <v>101</v>
      </c>
      <c r="I46" s="296"/>
      <c r="J46" s="79">
        <v>0.218</v>
      </c>
      <c r="K46" s="353"/>
      <c r="L46" s="91">
        <v>0</v>
      </c>
    </row>
    <row r="47" spans="1:12" s="46" customFormat="1" ht="20.100000000000001" customHeight="1" thickBot="1" x14ac:dyDescent="0.3">
      <c r="A47" s="293"/>
      <c r="B47" s="362"/>
      <c r="C47" s="368"/>
      <c r="D47" s="365"/>
      <c r="E47" s="338"/>
      <c r="F47" s="309"/>
      <c r="G47" s="338"/>
      <c r="H47" s="73"/>
      <c r="I47" s="297"/>
      <c r="J47" s="75"/>
      <c r="K47" s="354"/>
      <c r="L47" s="85"/>
    </row>
    <row r="48" spans="1:12" s="46" customFormat="1" ht="20.100000000000001" customHeight="1" x14ac:dyDescent="0.25">
      <c r="A48" s="292"/>
      <c r="B48" s="362">
        <v>3</v>
      </c>
      <c r="C48" s="368"/>
      <c r="D48" s="363" t="s">
        <v>143</v>
      </c>
      <c r="E48" s="336" t="s">
        <v>144</v>
      </c>
      <c r="F48" s="336" t="s">
        <v>147</v>
      </c>
      <c r="G48" s="336" t="s">
        <v>148</v>
      </c>
      <c r="H48" s="64"/>
      <c r="I48" s="295">
        <f>SUM(J48:J50)</f>
        <v>0.41892999999999997</v>
      </c>
      <c r="J48" s="78">
        <v>0.04</v>
      </c>
      <c r="K48" s="352" t="s">
        <v>116</v>
      </c>
      <c r="L48" s="68"/>
    </row>
    <row r="49" spans="1:12" s="46" customFormat="1" ht="20.100000000000001" customHeight="1" x14ac:dyDescent="0.25">
      <c r="A49" s="293"/>
      <c r="B49" s="362"/>
      <c r="C49" s="368"/>
      <c r="D49" s="364"/>
      <c r="E49" s="337"/>
      <c r="F49" s="337"/>
      <c r="G49" s="337"/>
      <c r="H49" s="69" t="s">
        <v>101</v>
      </c>
      <c r="I49" s="296"/>
      <c r="J49" s="79">
        <v>0.37892999999999999</v>
      </c>
      <c r="K49" s="353"/>
      <c r="L49" s="91">
        <v>0</v>
      </c>
    </row>
    <row r="50" spans="1:12" s="46" customFormat="1" ht="20.100000000000001" customHeight="1" thickBot="1" x14ac:dyDescent="0.3">
      <c r="A50" s="293"/>
      <c r="B50" s="362"/>
      <c r="C50" s="368"/>
      <c r="D50" s="365"/>
      <c r="E50" s="338"/>
      <c r="F50" s="338"/>
      <c r="G50" s="338"/>
      <c r="H50" s="73"/>
      <c r="I50" s="297"/>
      <c r="J50" s="92"/>
      <c r="K50" s="354"/>
      <c r="L50" s="85"/>
    </row>
    <row r="51" spans="1:12" s="46" customFormat="1" ht="20.100000000000001" customHeight="1" x14ac:dyDescent="0.25">
      <c r="A51" s="292">
        <v>7</v>
      </c>
      <c r="B51" s="362">
        <v>4</v>
      </c>
      <c r="C51" s="368"/>
      <c r="D51" s="363" t="s">
        <v>139</v>
      </c>
      <c r="E51" s="336" t="s">
        <v>140</v>
      </c>
      <c r="F51" s="336" t="s">
        <v>149</v>
      </c>
      <c r="G51" s="336" t="s">
        <v>150</v>
      </c>
      <c r="H51" s="64"/>
      <c r="I51" s="295">
        <f>SUM(J51:J53)</f>
        <v>0.17607</v>
      </c>
      <c r="J51" s="66"/>
      <c r="K51" s="83"/>
      <c r="L51" s="68"/>
    </row>
    <row r="52" spans="1:12" s="46" customFormat="1" ht="20.100000000000001" customHeight="1" x14ac:dyDescent="0.25">
      <c r="A52" s="293"/>
      <c r="B52" s="362"/>
      <c r="C52" s="368"/>
      <c r="D52" s="364"/>
      <c r="E52" s="337"/>
      <c r="F52" s="337"/>
      <c r="G52" s="337"/>
      <c r="H52" s="69" t="s">
        <v>101</v>
      </c>
      <c r="I52" s="296"/>
      <c r="J52" s="50">
        <v>0.17607</v>
      </c>
      <c r="K52" s="53">
        <v>7465.4570000000003</v>
      </c>
      <c r="L52" s="52">
        <v>0</v>
      </c>
    </row>
    <row r="53" spans="1:12" s="46" customFormat="1" ht="20.100000000000001" customHeight="1" thickBot="1" x14ac:dyDescent="0.3">
      <c r="A53" s="293"/>
      <c r="B53" s="362"/>
      <c r="C53" s="368"/>
      <c r="D53" s="365"/>
      <c r="E53" s="338"/>
      <c r="F53" s="338"/>
      <c r="G53" s="338"/>
      <c r="H53" s="73"/>
      <c r="I53" s="297"/>
      <c r="J53" s="75"/>
      <c r="K53" s="84"/>
      <c r="L53" s="85"/>
    </row>
    <row r="54" spans="1:12" s="46" customFormat="1" ht="20.100000000000001" customHeight="1" x14ac:dyDescent="0.25">
      <c r="A54" s="292">
        <v>8</v>
      </c>
      <c r="B54" s="362">
        <v>5</v>
      </c>
      <c r="C54" s="368"/>
      <c r="D54" s="363" t="s">
        <v>139</v>
      </c>
      <c r="E54" s="336" t="s">
        <v>140</v>
      </c>
      <c r="F54" s="336" t="s">
        <v>151</v>
      </c>
      <c r="G54" s="336" t="s">
        <v>152</v>
      </c>
      <c r="H54" s="64"/>
      <c r="I54" s="295">
        <f>SUM(J54:J56)</f>
        <v>0.14460000000000001</v>
      </c>
      <c r="J54" s="66"/>
      <c r="K54" s="67"/>
      <c r="L54" s="68"/>
    </row>
    <row r="55" spans="1:12" s="46" customFormat="1" ht="20.100000000000001" customHeight="1" x14ac:dyDescent="0.25">
      <c r="A55" s="293"/>
      <c r="B55" s="362"/>
      <c r="C55" s="368"/>
      <c r="D55" s="364"/>
      <c r="E55" s="337"/>
      <c r="F55" s="337"/>
      <c r="G55" s="337"/>
      <c r="H55" s="69" t="s">
        <v>101</v>
      </c>
      <c r="I55" s="296"/>
      <c r="J55" s="50">
        <v>0.14460000000000001</v>
      </c>
      <c r="K55" s="53">
        <v>6414.5290000000005</v>
      </c>
      <c r="L55" s="91">
        <v>0</v>
      </c>
    </row>
    <row r="56" spans="1:12" s="46" customFormat="1" ht="20.100000000000001" customHeight="1" thickBot="1" x14ac:dyDescent="0.3">
      <c r="A56" s="293"/>
      <c r="B56" s="362"/>
      <c r="C56" s="368"/>
      <c r="D56" s="365"/>
      <c r="E56" s="338"/>
      <c r="F56" s="338"/>
      <c r="G56" s="338"/>
      <c r="H56" s="73"/>
      <c r="I56" s="297"/>
      <c r="J56" s="75"/>
      <c r="K56" s="90"/>
      <c r="L56" s="85"/>
    </row>
    <row r="57" spans="1:12" s="46" customFormat="1" ht="20.100000000000001" customHeight="1" x14ac:dyDescent="0.25">
      <c r="A57" s="292">
        <v>9</v>
      </c>
      <c r="B57" s="362">
        <v>6</v>
      </c>
      <c r="C57" s="368"/>
      <c r="D57" s="363" t="s">
        <v>139</v>
      </c>
      <c r="E57" s="336" t="s">
        <v>140</v>
      </c>
      <c r="F57" s="336" t="s">
        <v>153</v>
      </c>
      <c r="G57" s="336" t="s">
        <v>154</v>
      </c>
      <c r="H57" s="64"/>
      <c r="I57" s="295">
        <f>SUM(J57:J59)</f>
        <v>0.11</v>
      </c>
      <c r="J57" s="66"/>
      <c r="K57" s="67"/>
      <c r="L57" s="68"/>
    </row>
    <row r="58" spans="1:12" s="46" customFormat="1" ht="20.100000000000001" customHeight="1" x14ac:dyDescent="0.25">
      <c r="A58" s="293"/>
      <c r="B58" s="362"/>
      <c r="C58" s="368"/>
      <c r="D58" s="364"/>
      <c r="E58" s="337"/>
      <c r="F58" s="337"/>
      <c r="G58" s="337"/>
      <c r="H58" s="69" t="s">
        <v>101</v>
      </c>
      <c r="I58" s="296"/>
      <c r="J58" s="93">
        <v>0.11</v>
      </c>
      <c r="K58" s="53">
        <v>4710.53</v>
      </c>
      <c r="L58" s="54">
        <v>428.23</v>
      </c>
    </row>
    <row r="59" spans="1:12" s="46" customFormat="1" ht="20.100000000000001" customHeight="1" thickBot="1" x14ac:dyDescent="0.3">
      <c r="A59" s="293"/>
      <c r="B59" s="362"/>
      <c r="C59" s="368"/>
      <c r="D59" s="365"/>
      <c r="E59" s="338"/>
      <c r="F59" s="338"/>
      <c r="G59" s="338"/>
      <c r="H59" s="73"/>
      <c r="I59" s="297"/>
      <c r="J59" s="75"/>
      <c r="K59" s="90"/>
      <c r="L59" s="85"/>
    </row>
    <row r="60" spans="1:12" s="46" customFormat="1" ht="20.100000000000001" customHeight="1" x14ac:dyDescent="0.25">
      <c r="A60" s="292"/>
      <c r="B60" s="362">
        <v>7</v>
      </c>
      <c r="C60" s="368"/>
      <c r="D60" s="363" t="s">
        <v>155</v>
      </c>
      <c r="E60" s="336" t="s">
        <v>156</v>
      </c>
      <c r="F60" s="336" t="s">
        <v>157</v>
      </c>
      <c r="G60" s="336" t="s">
        <v>158</v>
      </c>
      <c r="H60" s="64"/>
      <c r="I60" s="295">
        <f>SUM(J60:J62)</f>
        <v>0.1</v>
      </c>
      <c r="J60" s="66"/>
      <c r="K60" s="371" t="s">
        <v>116</v>
      </c>
      <c r="L60" s="68"/>
    </row>
    <row r="61" spans="1:12" s="46" customFormat="1" ht="20.100000000000001" customHeight="1" x14ac:dyDescent="0.25">
      <c r="A61" s="293"/>
      <c r="B61" s="362"/>
      <c r="C61" s="368"/>
      <c r="D61" s="364"/>
      <c r="E61" s="337"/>
      <c r="F61" s="337"/>
      <c r="G61" s="337"/>
      <c r="H61" s="69" t="s">
        <v>101</v>
      </c>
      <c r="I61" s="296"/>
      <c r="J61" s="50">
        <v>0.1</v>
      </c>
      <c r="K61" s="372"/>
      <c r="L61" s="52">
        <v>0</v>
      </c>
    </row>
    <row r="62" spans="1:12" s="46" customFormat="1" ht="20.100000000000001" customHeight="1" thickBot="1" x14ac:dyDescent="0.3">
      <c r="A62" s="293"/>
      <c r="B62" s="362"/>
      <c r="C62" s="368"/>
      <c r="D62" s="365"/>
      <c r="E62" s="338"/>
      <c r="F62" s="338"/>
      <c r="G62" s="338"/>
      <c r="H62" s="73"/>
      <c r="I62" s="297"/>
      <c r="J62" s="75"/>
      <c r="K62" s="373"/>
      <c r="L62" s="85"/>
    </row>
    <row r="63" spans="1:12" s="46" customFormat="1" ht="20.100000000000001" customHeight="1" x14ac:dyDescent="0.25">
      <c r="A63" s="292"/>
      <c r="B63" s="362">
        <v>8</v>
      </c>
      <c r="C63" s="368"/>
      <c r="D63" s="363" t="s">
        <v>159</v>
      </c>
      <c r="E63" s="336" t="s">
        <v>160</v>
      </c>
      <c r="F63" s="336" t="s">
        <v>161</v>
      </c>
      <c r="G63" s="336" t="s">
        <v>162</v>
      </c>
      <c r="H63" s="64"/>
      <c r="I63" s="295">
        <f>SUM(J63:J65)</f>
        <v>0.4</v>
      </c>
      <c r="J63" s="66"/>
      <c r="K63" s="371" t="s">
        <v>116</v>
      </c>
      <c r="L63" s="68"/>
    </row>
    <row r="64" spans="1:12" s="46" customFormat="1" ht="20.100000000000001" customHeight="1" x14ac:dyDescent="0.25">
      <c r="A64" s="293"/>
      <c r="B64" s="362"/>
      <c r="C64" s="368"/>
      <c r="D64" s="364"/>
      <c r="E64" s="337"/>
      <c r="F64" s="337"/>
      <c r="G64" s="337"/>
      <c r="H64" s="69" t="s">
        <v>101</v>
      </c>
      <c r="I64" s="296"/>
      <c r="J64" s="50">
        <v>0.4</v>
      </c>
      <c r="K64" s="372"/>
      <c r="L64" s="52">
        <v>0</v>
      </c>
    </row>
    <row r="65" spans="1:12" s="46" customFormat="1" ht="20.100000000000001" customHeight="1" thickBot="1" x14ac:dyDescent="0.3">
      <c r="A65" s="293"/>
      <c r="B65" s="362"/>
      <c r="C65" s="368"/>
      <c r="D65" s="365"/>
      <c r="E65" s="338"/>
      <c r="F65" s="338"/>
      <c r="G65" s="338"/>
      <c r="H65" s="73"/>
      <c r="I65" s="297"/>
      <c r="J65" s="75"/>
      <c r="K65" s="373"/>
      <c r="L65" s="85"/>
    </row>
    <row r="66" spans="1:12" s="46" customFormat="1" ht="20.100000000000001" customHeight="1" x14ac:dyDescent="0.25">
      <c r="A66" s="292">
        <v>10</v>
      </c>
      <c r="B66" s="362">
        <v>9</v>
      </c>
      <c r="C66" s="368"/>
      <c r="D66" s="363" t="s">
        <v>163</v>
      </c>
      <c r="E66" s="336" t="s">
        <v>164</v>
      </c>
      <c r="F66" s="336" t="s">
        <v>165</v>
      </c>
      <c r="G66" s="336" t="s">
        <v>166</v>
      </c>
      <c r="H66" s="64"/>
      <c r="I66" s="295">
        <f>SUM(J66:J68)</f>
        <v>0.45</v>
      </c>
      <c r="J66" s="66"/>
      <c r="K66" s="67"/>
      <c r="L66" s="68"/>
    </row>
    <row r="67" spans="1:12" s="46" customFormat="1" ht="20.100000000000001" customHeight="1" x14ac:dyDescent="0.25">
      <c r="A67" s="293"/>
      <c r="B67" s="362"/>
      <c r="C67" s="368"/>
      <c r="D67" s="364"/>
      <c r="E67" s="337"/>
      <c r="F67" s="337"/>
      <c r="G67" s="337"/>
      <c r="H67" s="69" t="s">
        <v>101</v>
      </c>
      <c r="I67" s="296"/>
      <c r="J67" s="50">
        <v>0.45</v>
      </c>
      <c r="K67" s="53">
        <v>2656.125</v>
      </c>
      <c r="L67" s="91">
        <v>0</v>
      </c>
    </row>
    <row r="68" spans="1:12" s="46" customFormat="1" ht="20.100000000000001" customHeight="1" thickBot="1" x14ac:dyDescent="0.3">
      <c r="A68" s="293"/>
      <c r="B68" s="370"/>
      <c r="C68" s="369"/>
      <c r="D68" s="365"/>
      <c r="E68" s="338"/>
      <c r="F68" s="338"/>
      <c r="G68" s="338"/>
      <c r="H68" s="73"/>
      <c r="I68" s="297"/>
      <c r="J68" s="75"/>
      <c r="K68" s="90"/>
      <c r="L68" s="85"/>
    </row>
    <row r="69" spans="1:12" s="46" customFormat="1" ht="20.100000000000001" customHeight="1" x14ac:dyDescent="0.25">
      <c r="A69" s="292">
        <v>11</v>
      </c>
      <c r="B69" s="374">
        <v>1</v>
      </c>
      <c r="C69" s="343" t="s">
        <v>167</v>
      </c>
      <c r="D69" s="363" t="s">
        <v>168</v>
      </c>
      <c r="E69" s="336" t="s">
        <v>169</v>
      </c>
      <c r="F69" s="336" t="s">
        <v>170</v>
      </c>
      <c r="G69" s="336" t="s">
        <v>171</v>
      </c>
      <c r="H69" s="64"/>
      <c r="I69" s="295">
        <f>SUM(J69:J71)</f>
        <v>0.51</v>
      </c>
      <c r="J69" s="66"/>
      <c r="K69" s="67"/>
      <c r="L69" s="68"/>
    </row>
    <row r="70" spans="1:12" s="46" customFormat="1" ht="20.100000000000001" customHeight="1" x14ac:dyDescent="0.25">
      <c r="A70" s="293"/>
      <c r="B70" s="374"/>
      <c r="C70" s="344"/>
      <c r="D70" s="364"/>
      <c r="E70" s="337"/>
      <c r="F70" s="337"/>
      <c r="G70" s="337"/>
      <c r="H70" s="69" t="s">
        <v>101</v>
      </c>
      <c r="I70" s="296"/>
      <c r="J70" s="50">
        <v>0.51</v>
      </c>
      <c r="K70" s="94">
        <v>7245.57</v>
      </c>
      <c r="L70" s="95">
        <v>7245.57</v>
      </c>
    </row>
    <row r="71" spans="1:12" s="46" customFormat="1" ht="20.100000000000001" customHeight="1" thickBot="1" x14ac:dyDescent="0.3">
      <c r="A71" s="293"/>
      <c r="B71" s="375"/>
      <c r="C71" s="344"/>
      <c r="D71" s="365"/>
      <c r="E71" s="338"/>
      <c r="F71" s="338"/>
      <c r="G71" s="338"/>
      <c r="H71" s="73"/>
      <c r="I71" s="297"/>
      <c r="J71" s="75"/>
      <c r="K71" s="90"/>
      <c r="L71" s="85"/>
    </row>
    <row r="72" spans="1:12" s="46" customFormat="1" ht="20.100000000000001" customHeight="1" x14ac:dyDescent="0.25">
      <c r="A72" s="292"/>
      <c r="B72" s="374">
        <v>2</v>
      </c>
      <c r="C72" s="344"/>
      <c r="D72" s="363" t="s">
        <v>172</v>
      </c>
      <c r="E72" s="336" t="s">
        <v>173</v>
      </c>
      <c r="F72" s="376" t="s">
        <v>174</v>
      </c>
      <c r="G72" s="336" t="s">
        <v>175</v>
      </c>
      <c r="H72" s="64"/>
      <c r="I72" s="295">
        <f>SUM(J72:J74)</f>
        <v>3.5860000000000003E-2</v>
      </c>
      <c r="J72" s="66"/>
      <c r="K72" s="371" t="s">
        <v>116</v>
      </c>
      <c r="L72" s="68"/>
    </row>
    <row r="73" spans="1:12" s="46" customFormat="1" ht="20.100000000000001" customHeight="1" x14ac:dyDescent="0.25">
      <c r="A73" s="293"/>
      <c r="B73" s="374"/>
      <c r="C73" s="344"/>
      <c r="D73" s="364"/>
      <c r="E73" s="337"/>
      <c r="F73" s="377"/>
      <c r="G73" s="337"/>
      <c r="H73" s="69" t="s">
        <v>101</v>
      </c>
      <c r="I73" s="296"/>
      <c r="J73" s="50">
        <v>3.5860000000000003E-2</v>
      </c>
      <c r="K73" s="372"/>
      <c r="L73" s="52">
        <v>0</v>
      </c>
    </row>
    <row r="74" spans="1:12" s="46" customFormat="1" ht="20.100000000000001" customHeight="1" thickBot="1" x14ac:dyDescent="0.3">
      <c r="A74" s="293"/>
      <c r="B74" s="375"/>
      <c r="C74" s="344"/>
      <c r="D74" s="365"/>
      <c r="E74" s="338"/>
      <c r="F74" s="378"/>
      <c r="G74" s="338"/>
      <c r="H74" s="73"/>
      <c r="I74" s="297"/>
      <c r="J74" s="75"/>
      <c r="K74" s="373"/>
      <c r="L74" s="85"/>
    </row>
    <row r="75" spans="1:12" s="46" customFormat="1" ht="20.100000000000001" customHeight="1" x14ac:dyDescent="0.25">
      <c r="A75" s="292">
        <v>12</v>
      </c>
      <c r="B75" s="374">
        <v>3</v>
      </c>
      <c r="C75" s="344"/>
      <c r="D75" s="363" t="s">
        <v>168</v>
      </c>
      <c r="E75" s="336" t="s">
        <v>169</v>
      </c>
      <c r="F75" s="336" t="s">
        <v>176</v>
      </c>
      <c r="G75" s="336" t="s">
        <v>177</v>
      </c>
      <c r="H75" s="64"/>
      <c r="I75" s="295">
        <f>SUM(J75:J77)</f>
        <v>0.12167</v>
      </c>
      <c r="J75" s="66"/>
      <c r="K75" s="67"/>
      <c r="L75" s="68"/>
    </row>
    <row r="76" spans="1:12" s="46" customFormat="1" ht="20.100000000000001" customHeight="1" x14ac:dyDescent="0.25">
      <c r="A76" s="293"/>
      <c r="B76" s="374"/>
      <c r="C76" s="344"/>
      <c r="D76" s="364"/>
      <c r="E76" s="337"/>
      <c r="F76" s="337"/>
      <c r="G76" s="337"/>
      <c r="H76" s="69" t="s">
        <v>101</v>
      </c>
      <c r="I76" s="296"/>
      <c r="J76" s="50">
        <v>0.12167</v>
      </c>
      <c r="K76" s="96">
        <v>2237.1480000000001</v>
      </c>
      <c r="L76" s="97">
        <v>2237.1480000000001</v>
      </c>
    </row>
    <row r="77" spans="1:12" s="46" customFormat="1" ht="20.100000000000001" customHeight="1" thickBot="1" x14ac:dyDescent="0.3">
      <c r="A77" s="293"/>
      <c r="B77" s="375"/>
      <c r="C77" s="344"/>
      <c r="D77" s="365"/>
      <c r="E77" s="338"/>
      <c r="F77" s="338"/>
      <c r="G77" s="338"/>
      <c r="H77" s="73"/>
      <c r="I77" s="297"/>
      <c r="J77" s="75"/>
      <c r="K77" s="90"/>
      <c r="L77" s="85"/>
    </row>
    <row r="78" spans="1:12" s="46" customFormat="1" ht="20.100000000000001" customHeight="1" x14ac:dyDescent="0.25">
      <c r="A78" s="292">
        <v>13</v>
      </c>
      <c r="B78" s="374">
        <v>4</v>
      </c>
      <c r="C78" s="344"/>
      <c r="D78" s="363" t="s">
        <v>178</v>
      </c>
      <c r="E78" s="336" t="s">
        <v>179</v>
      </c>
      <c r="F78" s="336" t="s">
        <v>180</v>
      </c>
      <c r="G78" s="336" t="s">
        <v>181</v>
      </c>
      <c r="H78" s="64"/>
      <c r="I78" s="295">
        <f>SUM(J78:J80)</f>
        <v>0.42930000000000001</v>
      </c>
      <c r="J78" s="66"/>
      <c r="K78" s="67"/>
      <c r="L78" s="68"/>
    </row>
    <row r="79" spans="1:12" s="46" customFormat="1" ht="20.100000000000001" customHeight="1" x14ac:dyDescent="0.25">
      <c r="A79" s="293"/>
      <c r="B79" s="374"/>
      <c r="C79" s="344"/>
      <c r="D79" s="364"/>
      <c r="E79" s="337"/>
      <c r="F79" s="337"/>
      <c r="G79" s="337"/>
      <c r="H79" s="69" t="s">
        <v>101</v>
      </c>
      <c r="I79" s="296"/>
      <c r="J79" s="50">
        <v>0.42930000000000001</v>
      </c>
      <c r="K79" s="98">
        <v>4375.6279999999997</v>
      </c>
      <c r="L79" s="99">
        <v>4375.6279999999997</v>
      </c>
    </row>
    <row r="80" spans="1:12" s="46" customFormat="1" ht="20.100000000000001" customHeight="1" thickBot="1" x14ac:dyDescent="0.3">
      <c r="A80" s="293"/>
      <c r="B80" s="375"/>
      <c r="C80" s="344"/>
      <c r="D80" s="365"/>
      <c r="E80" s="338"/>
      <c r="F80" s="338"/>
      <c r="G80" s="338"/>
      <c r="H80" s="73"/>
      <c r="I80" s="297"/>
      <c r="J80" s="75"/>
      <c r="K80" s="90"/>
      <c r="L80" s="85"/>
    </row>
    <row r="81" spans="1:12" s="46" customFormat="1" ht="20.100000000000001" customHeight="1" x14ac:dyDescent="0.25">
      <c r="A81" s="292"/>
      <c r="B81" s="374">
        <v>5</v>
      </c>
      <c r="C81" s="344"/>
      <c r="D81" s="363" t="s">
        <v>182</v>
      </c>
      <c r="E81" s="336" t="s">
        <v>183</v>
      </c>
      <c r="F81" s="376" t="s">
        <v>174</v>
      </c>
      <c r="G81" s="336" t="s">
        <v>184</v>
      </c>
      <c r="H81" s="64"/>
      <c r="I81" s="295">
        <f>SUM(J81:J83)</f>
        <v>0.6</v>
      </c>
      <c r="J81" s="66"/>
      <c r="K81" s="371" t="s">
        <v>116</v>
      </c>
      <c r="L81" s="68"/>
    </row>
    <row r="82" spans="1:12" s="46" customFormat="1" ht="20.100000000000001" customHeight="1" x14ac:dyDescent="0.25">
      <c r="A82" s="293"/>
      <c r="B82" s="374"/>
      <c r="C82" s="344"/>
      <c r="D82" s="364"/>
      <c r="E82" s="337"/>
      <c r="F82" s="377"/>
      <c r="G82" s="337"/>
      <c r="H82" s="69" t="s">
        <v>101</v>
      </c>
      <c r="I82" s="296"/>
      <c r="J82" s="50">
        <v>0.6</v>
      </c>
      <c r="K82" s="372"/>
      <c r="L82" s="52">
        <v>0</v>
      </c>
    </row>
    <row r="83" spans="1:12" s="46" customFormat="1" ht="20.100000000000001" customHeight="1" thickBot="1" x14ac:dyDescent="0.3">
      <c r="A83" s="293"/>
      <c r="B83" s="375"/>
      <c r="C83" s="344"/>
      <c r="D83" s="365"/>
      <c r="E83" s="338"/>
      <c r="F83" s="378"/>
      <c r="G83" s="338"/>
      <c r="H83" s="73"/>
      <c r="I83" s="297"/>
      <c r="J83" s="75"/>
      <c r="K83" s="373"/>
      <c r="L83" s="85"/>
    </row>
    <row r="84" spans="1:12" s="46" customFormat="1" ht="20.100000000000001" customHeight="1" x14ac:dyDescent="0.25">
      <c r="A84" s="292">
        <v>14</v>
      </c>
      <c r="B84" s="374">
        <v>6</v>
      </c>
      <c r="C84" s="344"/>
      <c r="D84" s="363" t="s">
        <v>168</v>
      </c>
      <c r="E84" s="336" t="s">
        <v>169</v>
      </c>
      <c r="F84" s="336" t="s">
        <v>185</v>
      </c>
      <c r="G84" s="336">
        <v>0</v>
      </c>
      <c r="H84" s="64"/>
      <c r="I84" s="295">
        <f>SUM(J84:J86)</f>
        <v>0.2</v>
      </c>
      <c r="J84" s="66"/>
      <c r="K84" s="67"/>
      <c r="L84" s="68"/>
    </row>
    <row r="85" spans="1:12" s="46" customFormat="1" ht="20.100000000000001" customHeight="1" x14ac:dyDescent="0.25">
      <c r="A85" s="293"/>
      <c r="B85" s="374"/>
      <c r="C85" s="344"/>
      <c r="D85" s="364"/>
      <c r="E85" s="337"/>
      <c r="F85" s="337"/>
      <c r="G85" s="337"/>
      <c r="H85" s="69" t="s">
        <v>101</v>
      </c>
      <c r="I85" s="296"/>
      <c r="J85" s="100">
        <v>0.2</v>
      </c>
      <c r="K85" s="51">
        <v>3743.9</v>
      </c>
      <c r="L85" s="101">
        <v>3743.9</v>
      </c>
    </row>
    <row r="86" spans="1:12" s="46" customFormat="1" ht="20.100000000000001" customHeight="1" thickBot="1" x14ac:dyDescent="0.3">
      <c r="A86" s="293"/>
      <c r="B86" s="375"/>
      <c r="C86" s="379"/>
      <c r="D86" s="365"/>
      <c r="E86" s="338"/>
      <c r="F86" s="338"/>
      <c r="G86" s="338"/>
      <c r="H86" s="73"/>
      <c r="I86" s="297"/>
      <c r="J86" s="75"/>
      <c r="K86" s="90"/>
      <c r="L86" s="85"/>
    </row>
    <row r="87" spans="1:12" s="46" customFormat="1" ht="20.100000000000001" customHeight="1" x14ac:dyDescent="0.25">
      <c r="A87" s="292"/>
      <c r="B87" s="381">
        <v>1</v>
      </c>
      <c r="C87" s="382" t="s">
        <v>186</v>
      </c>
      <c r="D87" s="332" t="s">
        <v>187</v>
      </c>
      <c r="E87" s="336" t="s">
        <v>188</v>
      </c>
      <c r="F87" s="336" t="s">
        <v>189</v>
      </c>
      <c r="G87" s="336" t="s">
        <v>190</v>
      </c>
      <c r="H87" s="307" t="s">
        <v>191</v>
      </c>
      <c r="I87" s="295">
        <f>SUM(J87:J89)</f>
        <v>4.9599999999999998E-2</v>
      </c>
      <c r="J87" s="66"/>
      <c r="K87" s="67"/>
      <c r="L87" s="68"/>
    </row>
    <row r="88" spans="1:12" s="46" customFormat="1" ht="20.100000000000001" customHeight="1" x14ac:dyDescent="0.25">
      <c r="A88" s="293"/>
      <c r="B88" s="380"/>
      <c r="C88" s="382"/>
      <c r="D88" s="333"/>
      <c r="E88" s="337"/>
      <c r="F88" s="337"/>
      <c r="G88" s="337"/>
      <c r="H88" s="308"/>
      <c r="I88" s="296"/>
      <c r="J88" s="50">
        <v>4.9599999999999998E-2</v>
      </c>
      <c r="K88" s="102">
        <v>0</v>
      </c>
      <c r="L88" s="103">
        <v>0</v>
      </c>
    </row>
    <row r="89" spans="1:12" s="46" customFormat="1" ht="20.100000000000001" customHeight="1" thickBot="1" x14ac:dyDescent="0.3">
      <c r="A89" s="293"/>
      <c r="B89" s="380"/>
      <c r="C89" s="382"/>
      <c r="D89" s="334"/>
      <c r="E89" s="338"/>
      <c r="F89" s="338"/>
      <c r="G89" s="338"/>
      <c r="H89" s="309"/>
      <c r="I89" s="297"/>
      <c r="J89" s="75"/>
      <c r="K89" s="90"/>
      <c r="L89" s="85"/>
    </row>
    <row r="90" spans="1:12" s="46" customFormat="1" ht="20.100000000000001" customHeight="1" x14ac:dyDescent="0.25">
      <c r="A90" s="292"/>
      <c r="B90" s="380">
        <v>2</v>
      </c>
      <c r="C90" s="382"/>
      <c r="D90" s="332" t="s">
        <v>192</v>
      </c>
      <c r="E90" s="336" t="s">
        <v>193</v>
      </c>
      <c r="F90" s="349" t="s">
        <v>194</v>
      </c>
      <c r="G90" s="336" t="s">
        <v>195</v>
      </c>
      <c r="H90" s="64"/>
      <c r="I90" s="295">
        <f>SUM(J90:J92)</f>
        <v>7.5730000000000006E-2</v>
      </c>
      <c r="J90" s="66"/>
      <c r="K90" s="67"/>
      <c r="L90" s="68"/>
    </row>
    <row r="91" spans="1:12" s="46" customFormat="1" ht="20.100000000000001" customHeight="1" x14ac:dyDescent="0.25">
      <c r="A91" s="293"/>
      <c r="B91" s="380"/>
      <c r="C91" s="382"/>
      <c r="D91" s="333"/>
      <c r="E91" s="337"/>
      <c r="F91" s="350"/>
      <c r="G91" s="337"/>
      <c r="H91" s="69" t="s">
        <v>101</v>
      </c>
      <c r="I91" s="296"/>
      <c r="J91" s="50">
        <v>7.5730000000000006E-2</v>
      </c>
      <c r="K91" s="104">
        <v>0</v>
      </c>
      <c r="L91" s="52">
        <v>0</v>
      </c>
    </row>
    <row r="92" spans="1:12" s="46" customFormat="1" ht="20.100000000000001" customHeight="1" thickBot="1" x14ac:dyDescent="0.3">
      <c r="A92" s="293"/>
      <c r="B92" s="380"/>
      <c r="C92" s="382"/>
      <c r="D92" s="334"/>
      <c r="E92" s="338"/>
      <c r="F92" s="351"/>
      <c r="G92" s="338"/>
      <c r="H92" s="73"/>
      <c r="I92" s="297"/>
      <c r="J92" s="75"/>
      <c r="K92" s="90"/>
      <c r="L92" s="85"/>
    </row>
    <row r="93" spans="1:12" s="46" customFormat="1" ht="20.100000000000001" customHeight="1" x14ac:dyDescent="0.25">
      <c r="A93" s="292"/>
      <c r="B93" s="380">
        <v>3</v>
      </c>
      <c r="C93" s="382"/>
      <c r="D93" s="332" t="s">
        <v>196</v>
      </c>
      <c r="E93" s="336" t="s">
        <v>197</v>
      </c>
      <c r="F93" s="336" t="s">
        <v>198</v>
      </c>
      <c r="G93" s="336" t="s">
        <v>199</v>
      </c>
      <c r="H93" s="64"/>
      <c r="I93" s="295">
        <f>SUM(J93:J95)</f>
        <v>1</v>
      </c>
      <c r="J93" s="66"/>
      <c r="K93" s="371" t="s">
        <v>116</v>
      </c>
      <c r="L93" s="68"/>
    </row>
    <row r="94" spans="1:12" s="46" customFormat="1" ht="20.100000000000001" customHeight="1" x14ac:dyDescent="0.25">
      <c r="A94" s="293"/>
      <c r="B94" s="380"/>
      <c r="C94" s="382"/>
      <c r="D94" s="333"/>
      <c r="E94" s="337"/>
      <c r="F94" s="337"/>
      <c r="G94" s="337"/>
      <c r="H94" s="69" t="s">
        <v>101</v>
      </c>
      <c r="I94" s="296"/>
      <c r="J94" s="100">
        <v>1</v>
      </c>
      <c r="K94" s="372"/>
      <c r="L94" s="52">
        <v>0</v>
      </c>
    </row>
    <row r="95" spans="1:12" s="46" customFormat="1" ht="20.100000000000001" customHeight="1" thickBot="1" x14ac:dyDescent="0.3">
      <c r="A95" s="293"/>
      <c r="B95" s="380"/>
      <c r="C95" s="383"/>
      <c r="D95" s="334"/>
      <c r="E95" s="338"/>
      <c r="F95" s="338"/>
      <c r="G95" s="338"/>
      <c r="H95" s="73"/>
      <c r="I95" s="297"/>
      <c r="J95" s="75"/>
      <c r="K95" s="373"/>
      <c r="L95" s="85"/>
    </row>
    <row r="96" spans="1:12" s="59" customFormat="1" ht="20.100000000000001" customHeight="1" thickBot="1" x14ac:dyDescent="0.3">
      <c r="B96" s="55"/>
      <c r="C96" s="105"/>
      <c r="D96" s="310" t="s">
        <v>57</v>
      </c>
      <c r="E96" s="310"/>
      <c r="F96" s="56"/>
      <c r="G96" s="56"/>
      <c r="H96" s="57"/>
      <c r="I96" s="106">
        <f>SUM(I9:I95)</f>
        <v>8.3635400000000004</v>
      </c>
      <c r="J96" s="107">
        <f>J10+J12+J13+J16+J19+J40+J43+J52+J55+J58+J67+J70+J76+J79+J85</f>
        <v>4.0209399999999995</v>
      </c>
      <c r="K96" s="107">
        <f t="shared" ref="K96" si="0">K10+K12+K16+K19+K40+K43+K52+K55+K58+K67+K70+K76+K79+K85</f>
        <v>62896.139000000003</v>
      </c>
      <c r="L96" s="107">
        <f>L10+L12+L16+L19+L40+L43+L52+L55+L58+L67+L70+L76+L79+L85</f>
        <v>41058.027999999998</v>
      </c>
    </row>
    <row r="97" spans="2:12" x14ac:dyDescent="0.25">
      <c r="L97" s="108"/>
    </row>
    <row r="98" spans="2:12" x14ac:dyDescent="0.25">
      <c r="B98" s="30">
        <v>14</v>
      </c>
      <c r="J98" s="109">
        <f>J10+J12+J16+J19+J40+J43+J52+J55+J58+J67+J70+J76+J79+J85</f>
        <v>3.9184399999999999</v>
      </c>
      <c r="K98" s="109">
        <f>SUM(K9:K95)</f>
        <v>62896.139000000003</v>
      </c>
      <c r="L98" s="109">
        <f>L10+L12+L16+L19+L40+L43+L52+L55+L58+L67+L70+L76+L79+L85</f>
        <v>41058.027999999998</v>
      </c>
    </row>
  </sheetData>
  <mergeCells count="237">
    <mergeCell ref="D96:E96"/>
    <mergeCell ref="G93:G95"/>
    <mergeCell ref="I93:I95"/>
    <mergeCell ref="K93:K95"/>
    <mergeCell ref="H87:H89"/>
    <mergeCell ref="I87:I89"/>
    <mergeCell ref="B90:B92"/>
    <mergeCell ref="D90:D92"/>
    <mergeCell ref="E90:E92"/>
    <mergeCell ref="F90:F92"/>
    <mergeCell ref="G90:G92"/>
    <mergeCell ref="I90:I92"/>
    <mergeCell ref="B87:B89"/>
    <mergeCell ref="C87:C95"/>
    <mergeCell ref="D87:D89"/>
    <mergeCell ref="E87:E89"/>
    <mergeCell ref="F87:F89"/>
    <mergeCell ref="G87:G89"/>
    <mergeCell ref="B93:B95"/>
    <mergeCell ref="D93:D95"/>
    <mergeCell ref="E93:E95"/>
    <mergeCell ref="F93:F95"/>
    <mergeCell ref="K81:K83"/>
    <mergeCell ref="B84:B86"/>
    <mergeCell ref="D84:D86"/>
    <mergeCell ref="E84:E86"/>
    <mergeCell ref="F84:F86"/>
    <mergeCell ref="G84:G86"/>
    <mergeCell ref="I84:I86"/>
    <mergeCell ref="G78:G80"/>
    <mergeCell ref="I78:I80"/>
    <mergeCell ref="B81:B83"/>
    <mergeCell ref="D81:D83"/>
    <mergeCell ref="E81:E83"/>
    <mergeCell ref="F81:F83"/>
    <mergeCell ref="G81:G83"/>
    <mergeCell ref="I81:I83"/>
    <mergeCell ref="K72:K74"/>
    <mergeCell ref="B75:B77"/>
    <mergeCell ref="D75:D77"/>
    <mergeCell ref="E75:E77"/>
    <mergeCell ref="F75:F77"/>
    <mergeCell ref="G75:G77"/>
    <mergeCell ref="I75:I77"/>
    <mergeCell ref="I69:I71"/>
    <mergeCell ref="B72:B74"/>
    <mergeCell ref="D72:D74"/>
    <mergeCell ref="E72:E74"/>
    <mergeCell ref="F72:F74"/>
    <mergeCell ref="G72:G74"/>
    <mergeCell ref="I72:I74"/>
    <mergeCell ref="B69:B71"/>
    <mergeCell ref="C69:C86"/>
    <mergeCell ref="D69:D71"/>
    <mergeCell ref="E69:E71"/>
    <mergeCell ref="F69:F71"/>
    <mergeCell ref="G69:G71"/>
    <mergeCell ref="B78:B80"/>
    <mergeCell ref="D78:D80"/>
    <mergeCell ref="E78:E80"/>
    <mergeCell ref="F78:F80"/>
    <mergeCell ref="B66:B68"/>
    <mergeCell ref="D66:D68"/>
    <mergeCell ref="E66:E68"/>
    <mergeCell ref="F66:F68"/>
    <mergeCell ref="G66:G68"/>
    <mergeCell ref="I66:I68"/>
    <mergeCell ref="K60:K62"/>
    <mergeCell ref="B63:B65"/>
    <mergeCell ref="D63:D65"/>
    <mergeCell ref="E63:E65"/>
    <mergeCell ref="F63:F65"/>
    <mergeCell ref="G63:G65"/>
    <mergeCell ref="I63:I65"/>
    <mergeCell ref="K63:K65"/>
    <mergeCell ref="B60:B62"/>
    <mergeCell ref="D60:D62"/>
    <mergeCell ref="E60:E62"/>
    <mergeCell ref="F60:F62"/>
    <mergeCell ref="G60:G62"/>
    <mergeCell ref="I60:I62"/>
    <mergeCell ref="B57:B59"/>
    <mergeCell ref="D57:D59"/>
    <mergeCell ref="E57:E59"/>
    <mergeCell ref="F57:F59"/>
    <mergeCell ref="G57:G59"/>
    <mergeCell ref="I57:I59"/>
    <mergeCell ref="G51:G53"/>
    <mergeCell ref="I51:I53"/>
    <mergeCell ref="B54:B56"/>
    <mergeCell ref="D54:D56"/>
    <mergeCell ref="E54:E56"/>
    <mergeCell ref="F54:F56"/>
    <mergeCell ref="G54:G56"/>
    <mergeCell ref="I54:I56"/>
    <mergeCell ref="F51:F53"/>
    <mergeCell ref="K45:K47"/>
    <mergeCell ref="B48:B50"/>
    <mergeCell ref="D48:D50"/>
    <mergeCell ref="E48:E50"/>
    <mergeCell ref="F48:F50"/>
    <mergeCell ref="G48:G50"/>
    <mergeCell ref="I48:I50"/>
    <mergeCell ref="K48:K50"/>
    <mergeCell ref="I42:I44"/>
    <mergeCell ref="B45:B47"/>
    <mergeCell ref="D45:D47"/>
    <mergeCell ref="E45:E47"/>
    <mergeCell ref="F45:F47"/>
    <mergeCell ref="G45:G47"/>
    <mergeCell ref="I45:I47"/>
    <mergeCell ref="B42:B44"/>
    <mergeCell ref="C42:C68"/>
    <mergeCell ref="D42:D44"/>
    <mergeCell ref="E42:E44"/>
    <mergeCell ref="F42:F44"/>
    <mergeCell ref="G42:G44"/>
    <mergeCell ref="B51:B53"/>
    <mergeCell ref="D51:D53"/>
    <mergeCell ref="E51:E53"/>
    <mergeCell ref="K36:K38"/>
    <mergeCell ref="B39:B41"/>
    <mergeCell ref="D39:D41"/>
    <mergeCell ref="E39:E41"/>
    <mergeCell ref="F39:F41"/>
    <mergeCell ref="G39:G41"/>
    <mergeCell ref="I39:I41"/>
    <mergeCell ref="B36:B38"/>
    <mergeCell ref="D36:D38"/>
    <mergeCell ref="E36:E38"/>
    <mergeCell ref="F36:F38"/>
    <mergeCell ref="G36:G38"/>
    <mergeCell ref="I36:I38"/>
    <mergeCell ref="F21:F23"/>
    <mergeCell ref="G21:G23"/>
    <mergeCell ref="I21:I23"/>
    <mergeCell ref="K30:K32"/>
    <mergeCell ref="B33:B35"/>
    <mergeCell ref="D33:D35"/>
    <mergeCell ref="E33:E35"/>
    <mergeCell ref="F33:F35"/>
    <mergeCell ref="G33:G35"/>
    <mergeCell ref="I33:I35"/>
    <mergeCell ref="K33:K35"/>
    <mergeCell ref="B30:B32"/>
    <mergeCell ref="D30:D32"/>
    <mergeCell ref="E30:E32"/>
    <mergeCell ref="F30:F32"/>
    <mergeCell ref="G30:G32"/>
    <mergeCell ref="I30:I32"/>
    <mergeCell ref="L12:L13"/>
    <mergeCell ref="B15:B17"/>
    <mergeCell ref="D15:D17"/>
    <mergeCell ref="E15:E17"/>
    <mergeCell ref="F15:F17"/>
    <mergeCell ref="G15:G17"/>
    <mergeCell ref="I15:I17"/>
    <mergeCell ref="B27:B29"/>
    <mergeCell ref="D27:D29"/>
    <mergeCell ref="E27:E29"/>
    <mergeCell ref="F27:F29"/>
    <mergeCell ref="G27:G29"/>
    <mergeCell ref="I27:I29"/>
    <mergeCell ref="K21:K23"/>
    <mergeCell ref="B24:B26"/>
    <mergeCell ref="D24:D26"/>
    <mergeCell ref="E24:E26"/>
    <mergeCell ref="F24:F26"/>
    <mergeCell ref="G24:G26"/>
    <mergeCell ref="I24:I26"/>
    <mergeCell ref="K24:K26"/>
    <mergeCell ref="B21:B23"/>
    <mergeCell ref="D21:D23"/>
    <mergeCell ref="E21:E23"/>
    <mergeCell ref="I9:I11"/>
    <mergeCell ref="B12:B14"/>
    <mergeCell ref="D12:D14"/>
    <mergeCell ref="E12:E14"/>
    <mergeCell ref="F12:F14"/>
    <mergeCell ref="G12:G14"/>
    <mergeCell ref="I12:I14"/>
    <mergeCell ref="K5:L6"/>
    <mergeCell ref="H6:H7"/>
    <mergeCell ref="I6:I7"/>
    <mergeCell ref="J6:J7"/>
    <mergeCell ref="B9:B11"/>
    <mergeCell ref="C9:C41"/>
    <mergeCell ref="D9:D11"/>
    <mergeCell ref="E9:E11"/>
    <mergeCell ref="F9:F11"/>
    <mergeCell ref="G9:G11"/>
    <mergeCell ref="B18:B20"/>
    <mergeCell ref="D18:D20"/>
    <mergeCell ref="E18:E20"/>
    <mergeCell ref="F18:F20"/>
    <mergeCell ref="G18:G20"/>
    <mergeCell ref="I18:I20"/>
    <mergeCell ref="K12:K13"/>
    <mergeCell ref="B1:L1"/>
    <mergeCell ref="B2:L2"/>
    <mergeCell ref="B3:L3"/>
    <mergeCell ref="B5:B7"/>
    <mergeCell ref="C5:C7"/>
    <mergeCell ref="D5:D7"/>
    <mergeCell ref="E5:E7"/>
    <mergeCell ref="F5:F7"/>
    <mergeCell ref="G5:G7"/>
    <mergeCell ref="H5:J5"/>
    <mergeCell ref="A9:A11"/>
    <mergeCell ref="A12:A14"/>
    <mergeCell ref="A15:A17"/>
    <mergeCell ref="A18:A20"/>
    <mergeCell ref="A21:A23"/>
    <mergeCell ref="A24:A26"/>
    <mergeCell ref="A27:A29"/>
    <mergeCell ref="A30:A32"/>
    <mergeCell ref="A33:A35"/>
    <mergeCell ref="A36:A38"/>
    <mergeCell ref="A39:A41"/>
    <mergeCell ref="A42:A44"/>
    <mergeCell ref="A45:A47"/>
    <mergeCell ref="A48:A50"/>
    <mergeCell ref="A51:A53"/>
    <mergeCell ref="A54:A56"/>
    <mergeCell ref="A57:A59"/>
    <mergeCell ref="A60:A62"/>
    <mergeCell ref="A90:A92"/>
    <mergeCell ref="A93:A95"/>
    <mergeCell ref="A63:A65"/>
    <mergeCell ref="A66:A68"/>
    <mergeCell ref="A69:A71"/>
    <mergeCell ref="A72:A74"/>
    <mergeCell ref="A75:A77"/>
    <mergeCell ref="A78:A80"/>
    <mergeCell ref="A81:A83"/>
    <mergeCell ref="A84:A86"/>
    <mergeCell ref="A87:A89"/>
  </mergeCells>
  <printOptions horizontalCentered="1"/>
  <pageMargins left="0" right="0" top="0.23622047244094491" bottom="0.31496062992125984" header="0.23622047244094491" footer="0.23622047244094491"/>
  <pageSetup paperSize="9" scale="80" orientation="landscape" r:id="rId1"/>
  <headerFooter alignWithMargins="0">
    <oddFooter>&amp;R&amp;P</oddFooter>
  </headerFooter>
  <ignoredErrors>
    <ignoredError sqref="K98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3D6C4-5AA5-4A1E-811C-5337E2791ACA}">
  <dimension ref="A1:K55"/>
  <sheetViews>
    <sheetView topLeftCell="A46" zoomScaleNormal="100" workbookViewId="0">
      <selection activeCell="J55" sqref="J55:K55"/>
    </sheetView>
  </sheetViews>
  <sheetFormatPr defaultColWidth="10.28515625" defaultRowHeight="17.25" x14ac:dyDescent="0.3"/>
  <cols>
    <col min="1" max="1" width="4.85546875" style="31" customWidth="1"/>
    <col min="2" max="2" width="4.28515625" style="30" customWidth="1"/>
    <col min="3" max="3" width="24.42578125" style="31" customWidth="1"/>
    <col min="4" max="4" width="21.5703125" style="120" customWidth="1"/>
    <col min="5" max="5" width="17.85546875" style="121" customWidth="1"/>
    <col min="6" max="6" width="18.42578125" style="30" customWidth="1"/>
    <col min="7" max="7" width="22" style="30" customWidth="1"/>
    <col min="8" max="8" width="12.42578125" style="30" customWidth="1"/>
    <col min="9" max="9" width="10.42578125" style="30" customWidth="1"/>
    <col min="10" max="10" width="19.7109375" style="30" customWidth="1"/>
    <col min="11" max="11" width="19.42578125" style="30" customWidth="1"/>
    <col min="12" max="16384" width="10.28515625" style="31"/>
  </cols>
  <sheetData>
    <row r="1" spans="1:11" s="34" customFormat="1" ht="22.5" x14ac:dyDescent="0.25">
      <c r="B1" s="311" t="s">
        <v>21</v>
      </c>
      <c r="C1" s="311"/>
      <c r="D1" s="311"/>
      <c r="E1" s="311"/>
      <c r="F1" s="311"/>
      <c r="G1" s="311"/>
      <c r="H1" s="311"/>
      <c r="I1" s="311"/>
      <c r="J1" s="311"/>
      <c r="K1" s="311"/>
    </row>
    <row r="2" spans="1:11" s="35" customFormat="1" ht="63" customHeight="1" x14ac:dyDescent="0.25">
      <c r="B2" s="284" t="s">
        <v>200</v>
      </c>
      <c r="C2" s="284"/>
      <c r="D2" s="284"/>
      <c r="E2" s="284"/>
      <c r="F2" s="284"/>
      <c r="G2" s="284"/>
      <c r="H2" s="284"/>
      <c r="I2" s="284"/>
      <c r="J2" s="284"/>
      <c r="K2" s="284"/>
    </row>
    <row r="3" spans="1:11" s="34" customFormat="1" ht="19.5" customHeight="1" x14ac:dyDescent="0.25">
      <c r="B3" s="284" t="s">
        <v>23</v>
      </c>
      <c r="C3" s="284"/>
      <c r="D3" s="284"/>
      <c r="E3" s="284"/>
      <c r="F3" s="284"/>
      <c r="G3" s="284"/>
      <c r="H3" s="284"/>
      <c r="I3" s="284"/>
      <c r="J3" s="284"/>
      <c r="K3" s="284"/>
    </row>
    <row r="4" spans="1:11" s="34" customFormat="1" ht="10.5" customHeight="1" thickBot="1" x14ac:dyDescent="0.4">
      <c r="B4" s="33"/>
      <c r="C4" s="110"/>
      <c r="D4" s="111"/>
      <c r="E4" s="112"/>
      <c r="F4" s="33"/>
      <c r="G4" s="33"/>
      <c r="H4" s="33"/>
      <c r="I4" s="33"/>
      <c r="J4" s="33"/>
      <c r="K4" s="33"/>
    </row>
    <row r="5" spans="1:11" s="36" customFormat="1" ht="41.25" customHeight="1" thickBot="1" x14ac:dyDescent="0.3">
      <c r="A5" s="384"/>
      <c r="B5" s="312" t="s">
        <v>1</v>
      </c>
      <c r="C5" s="315" t="s">
        <v>24</v>
      </c>
      <c r="D5" s="315" t="s">
        <v>201</v>
      </c>
      <c r="E5" s="315" t="s">
        <v>26</v>
      </c>
      <c r="F5" s="315" t="s">
        <v>27</v>
      </c>
      <c r="G5" s="389" t="s">
        <v>28</v>
      </c>
      <c r="H5" s="389"/>
      <c r="I5" s="390"/>
      <c r="J5" s="320" t="s">
        <v>29</v>
      </c>
      <c r="K5" s="321"/>
    </row>
    <row r="6" spans="1:11" s="36" customFormat="1" ht="42" customHeight="1" thickBot="1" x14ac:dyDescent="0.3">
      <c r="A6" s="384"/>
      <c r="B6" s="313"/>
      <c r="C6" s="316"/>
      <c r="D6" s="316"/>
      <c r="E6" s="316"/>
      <c r="F6" s="387"/>
      <c r="G6" s="391" t="s">
        <v>30</v>
      </c>
      <c r="H6" s="393" t="s">
        <v>31</v>
      </c>
      <c r="I6" s="395" t="s">
        <v>32</v>
      </c>
      <c r="J6" s="322"/>
      <c r="K6" s="323"/>
    </row>
    <row r="7" spans="1:11" s="36" customFormat="1" ht="46.5" customHeight="1" thickBot="1" x14ac:dyDescent="0.3">
      <c r="A7" s="384"/>
      <c r="B7" s="385"/>
      <c r="C7" s="386"/>
      <c r="D7" s="386"/>
      <c r="E7" s="386"/>
      <c r="F7" s="388"/>
      <c r="G7" s="392"/>
      <c r="H7" s="394"/>
      <c r="I7" s="396"/>
      <c r="J7" s="38" t="s">
        <v>6</v>
      </c>
      <c r="K7" s="39" t="s">
        <v>7</v>
      </c>
    </row>
    <row r="8" spans="1:11" s="36" customFormat="1" ht="23.25" customHeight="1" thickBot="1" x14ac:dyDescent="0.3">
      <c r="A8" s="230"/>
      <c r="B8" s="40">
        <v>1</v>
      </c>
      <c r="C8" s="41">
        <v>2</v>
      </c>
      <c r="D8" s="233">
        <v>3</v>
      </c>
      <c r="E8" s="114">
        <v>4</v>
      </c>
      <c r="F8" s="233">
        <v>5</v>
      </c>
      <c r="G8" s="41">
        <v>6</v>
      </c>
      <c r="H8" s="233">
        <v>7</v>
      </c>
      <c r="I8" s="41">
        <v>8</v>
      </c>
      <c r="J8" s="233">
        <v>9</v>
      </c>
      <c r="K8" s="42">
        <v>10</v>
      </c>
    </row>
    <row r="9" spans="1:11" ht="66" x14ac:dyDescent="0.25">
      <c r="A9" s="223"/>
      <c r="B9" s="211">
        <v>1</v>
      </c>
      <c r="C9" s="195" t="s">
        <v>202</v>
      </c>
      <c r="D9" s="231" t="s">
        <v>203</v>
      </c>
      <c r="E9" s="116" t="s">
        <v>204</v>
      </c>
      <c r="F9" s="116" t="s">
        <v>862</v>
      </c>
      <c r="G9" s="232" t="s">
        <v>205</v>
      </c>
      <c r="H9" s="201">
        <v>1.6199999999999999E-2</v>
      </c>
      <c r="I9" s="201">
        <v>1.6199999999999999E-2</v>
      </c>
      <c r="J9" s="202">
        <v>0</v>
      </c>
      <c r="K9" s="212">
        <v>0</v>
      </c>
    </row>
    <row r="10" spans="1:11" ht="49.5" x14ac:dyDescent="0.25">
      <c r="A10" s="223"/>
      <c r="B10" s="187">
        <v>2</v>
      </c>
      <c r="C10" s="194" t="s">
        <v>206</v>
      </c>
      <c r="D10" s="198" t="s">
        <v>207</v>
      </c>
      <c r="E10" s="229" t="s">
        <v>208</v>
      </c>
      <c r="F10" s="79" t="s">
        <v>863</v>
      </c>
      <c r="G10" s="138" t="s">
        <v>209</v>
      </c>
      <c r="H10" s="200">
        <v>2.8255300000000001</v>
      </c>
      <c r="I10" s="200">
        <v>2.8255300000000001</v>
      </c>
      <c r="J10" s="203">
        <v>0</v>
      </c>
      <c r="K10" s="213">
        <v>0</v>
      </c>
    </row>
    <row r="11" spans="1:11" ht="49.5" x14ac:dyDescent="0.25">
      <c r="A11" s="223"/>
      <c r="B11" s="187">
        <v>3</v>
      </c>
      <c r="C11" s="194" t="s">
        <v>202</v>
      </c>
      <c r="D11" s="198" t="s">
        <v>203</v>
      </c>
      <c r="E11" s="79" t="s">
        <v>210</v>
      </c>
      <c r="F11" s="79" t="s">
        <v>864</v>
      </c>
      <c r="G11" s="138" t="s">
        <v>205</v>
      </c>
      <c r="H11" s="200">
        <v>0.115</v>
      </c>
      <c r="I11" s="200">
        <v>0.115</v>
      </c>
      <c r="J11" s="203">
        <v>0</v>
      </c>
      <c r="K11" s="213">
        <v>0</v>
      </c>
    </row>
    <row r="12" spans="1:11" ht="49.5" x14ac:dyDescent="0.25">
      <c r="A12" s="223"/>
      <c r="B12" s="187">
        <v>4</v>
      </c>
      <c r="C12" s="194" t="s">
        <v>211</v>
      </c>
      <c r="D12" s="198" t="s">
        <v>212</v>
      </c>
      <c r="E12" s="79" t="s">
        <v>213</v>
      </c>
      <c r="F12" s="79" t="s">
        <v>898</v>
      </c>
      <c r="G12" s="138" t="s">
        <v>214</v>
      </c>
      <c r="H12" s="200">
        <v>4.4999999999999998E-2</v>
      </c>
      <c r="I12" s="200">
        <v>4.4999999999999998E-2</v>
      </c>
      <c r="J12" s="203">
        <v>0</v>
      </c>
      <c r="K12" s="213">
        <v>0</v>
      </c>
    </row>
    <row r="13" spans="1:11" ht="49.5" x14ac:dyDescent="0.25">
      <c r="A13" s="223"/>
      <c r="B13" s="187">
        <v>5</v>
      </c>
      <c r="C13" s="194" t="s">
        <v>215</v>
      </c>
      <c r="D13" s="198" t="s">
        <v>216</v>
      </c>
      <c r="E13" s="79" t="s">
        <v>217</v>
      </c>
      <c r="F13" s="79" t="s">
        <v>897</v>
      </c>
      <c r="G13" s="138" t="s">
        <v>218</v>
      </c>
      <c r="H13" s="200">
        <v>0.1646</v>
      </c>
      <c r="I13" s="200">
        <v>0.1646</v>
      </c>
      <c r="J13" s="203">
        <v>0</v>
      </c>
      <c r="K13" s="213">
        <v>0</v>
      </c>
    </row>
    <row r="14" spans="1:11" ht="49.5" x14ac:dyDescent="0.25">
      <c r="A14" s="223"/>
      <c r="B14" s="187">
        <v>6</v>
      </c>
      <c r="C14" s="194" t="s">
        <v>219</v>
      </c>
      <c r="D14" s="198" t="s">
        <v>220</v>
      </c>
      <c r="E14" s="79" t="s">
        <v>221</v>
      </c>
      <c r="F14" s="79" t="s">
        <v>896</v>
      </c>
      <c r="G14" s="138" t="s">
        <v>218</v>
      </c>
      <c r="H14" s="200">
        <v>2.385E-2</v>
      </c>
      <c r="I14" s="200">
        <v>2.385E-2</v>
      </c>
      <c r="J14" s="203">
        <v>0</v>
      </c>
      <c r="K14" s="213">
        <v>0</v>
      </c>
    </row>
    <row r="15" spans="1:11" ht="49.5" x14ac:dyDescent="0.25">
      <c r="A15" s="187">
        <v>1</v>
      </c>
      <c r="B15" s="187">
        <v>7</v>
      </c>
      <c r="C15" s="194" t="s">
        <v>222</v>
      </c>
      <c r="D15" s="198" t="s">
        <v>207</v>
      </c>
      <c r="E15" s="79" t="s">
        <v>223</v>
      </c>
      <c r="F15" s="79" t="s">
        <v>895</v>
      </c>
      <c r="G15" s="138" t="s">
        <v>205</v>
      </c>
      <c r="H15" s="200">
        <v>0.04</v>
      </c>
      <c r="I15" s="200">
        <v>0.04</v>
      </c>
      <c r="J15" s="203">
        <v>84.4</v>
      </c>
      <c r="K15" s="213">
        <v>84.4</v>
      </c>
    </row>
    <row r="16" spans="1:11" ht="40.5" customHeight="1" x14ac:dyDescent="0.25">
      <c r="A16" s="187">
        <v>2</v>
      </c>
      <c r="B16" s="187">
        <v>8</v>
      </c>
      <c r="C16" s="399" t="s">
        <v>224</v>
      </c>
      <c r="D16" s="400" t="s">
        <v>207</v>
      </c>
      <c r="E16" s="229" t="s">
        <v>225</v>
      </c>
      <c r="F16" s="401" t="s">
        <v>894</v>
      </c>
      <c r="G16" s="401" t="s">
        <v>209</v>
      </c>
      <c r="H16" s="200">
        <v>19</v>
      </c>
      <c r="I16" s="200">
        <v>19</v>
      </c>
      <c r="J16" s="203">
        <v>40990.5</v>
      </c>
      <c r="K16" s="213">
        <v>40990.5</v>
      </c>
    </row>
    <row r="17" spans="1:11" ht="33" x14ac:dyDescent="0.25">
      <c r="A17" s="187">
        <v>3</v>
      </c>
      <c r="B17" s="187">
        <v>9</v>
      </c>
      <c r="C17" s="399"/>
      <c r="D17" s="400"/>
      <c r="E17" s="79" t="s">
        <v>226</v>
      </c>
      <c r="F17" s="401"/>
      <c r="G17" s="401"/>
      <c r="H17" s="200">
        <v>15.509</v>
      </c>
      <c r="I17" s="200">
        <v>15.509</v>
      </c>
      <c r="J17" s="203">
        <v>23317.4</v>
      </c>
      <c r="K17" s="213">
        <v>23317.4</v>
      </c>
    </row>
    <row r="18" spans="1:11" ht="33" x14ac:dyDescent="0.25">
      <c r="A18" s="187">
        <v>4</v>
      </c>
      <c r="B18" s="187">
        <v>10</v>
      </c>
      <c r="C18" s="399"/>
      <c r="D18" s="400"/>
      <c r="E18" s="79" t="s">
        <v>227</v>
      </c>
      <c r="F18" s="401"/>
      <c r="G18" s="401"/>
      <c r="H18" s="200">
        <v>20.02</v>
      </c>
      <c r="I18" s="200">
        <v>20.02</v>
      </c>
      <c r="J18" s="203">
        <v>42210</v>
      </c>
      <c r="K18" s="213">
        <v>42210</v>
      </c>
    </row>
    <row r="19" spans="1:11" ht="33" x14ac:dyDescent="0.25">
      <c r="A19" s="187">
        <v>5</v>
      </c>
      <c r="B19" s="187">
        <v>11</v>
      </c>
      <c r="C19" s="399"/>
      <c r="D19" s="400"/>
      <c r="E19" s="229" t="s">
        <v>228</v>
      </c>
      <c r="F19" s="401"/>
      <c r="G19" s="401"/>
      <c r="H19" s="200">
        <v>20</v>
      </c>
      <c r="I19" s="200">
        <v>20</v>
      </c>
      <c r="J19" s="203">
        <v>42210</v>
      </c>
      <c r="K19" s="213">
        <v>42210</v>
      </c>
    </row>
    <row r="20" spans="1:11" ht="49.5" x14ac:dyDescent="0.25">
      <c r="A20" s="187">
        <v>6</v>
      </c>
      <c r="B20" s="187">
        <v>12</v>
      </c>
      <c r="C20" s="194" t="s">
        <v>229</v>
      </c>
      <c r="D20" s="198" t="s">
        <v>216</v>
      </c>
      <c r="E20" s="79" t="s">
        <v>230</v>
      </c>
      <c r="F20" s="79" t="s">
        <v>893</v>
      </c>
      <c r="G20" s="138" t="s">
        <v>205</v>
      </c>
      <c r="H20" s="200">
        <v>0.47270000000000001</v>
      </c>
      <c r="I20" s="200">
        <v>0.47270000000000001</v>
      </c>
      <c r="J20" s="203">
        <v>7436.5</v>
      </c>
      <c r="K20" s="213">
        <v>7436.5</v>
      </c>
    </row>
    <row r="21" spans="1:11" ht="49.5" x14ac:dyDescent="0.25">
      <c r="A21" s="187">
        <v>7</v>
      </c>
      <c r="B21" s="187">
        <v>13</v>
      </c>
      <c r="C21" s="194" t="s">
        <v>231</v>
      </c>
      <c r="D21" s="198" t="s">
        <v>232</v>
      </c>
      <c r="E21" s="79" t="s">
        <v>233</v>
      </c>
      <c r="F21" s="79" t="s">
        <v>892</v>
      </c>
      <c r="G21" s="138" t="s">
        <v>205</v>
      </c>
      <c r="H21" s="200">
        <v>0.251</v>
      </c>
      <c r="I21" s="200">
        <v>0.251</v>
      </c>
      <c r="J21" s="204">
        <v>3050.7</v>
      </c>
      <c r="K21" s="214">
        <v>3050.7</v>
      </c>
    </row>
    <row r="22" spans="1:11" ht="49.5" x14ac:dyDescent="0.25">
      <c r="A22" s="187">
        <v>8</v>
      </c>
      <c r="B22" s="187">
        <v>14</v>
      </c>
      <c r="C22" s="194" t="s">
        <v>234</v>
      </c>
      <c r="D22" s="198" t="s">
        <v>235</v>
      </c>
      <c r="E22" s="79" t="s">
        <v>236</v>
      </c>
      <c r="F22" s="79" t="s">
        <v>891</v>
      </c>
      <c r="G22" s="138" t="s">
        <v>205</v>
      </c>
      <c r="H22" s="200">
        <v>4.4999999999999998E-2</v>
      </c>
      <c r="I22" s="200">
        <v>4.4999999999999998E-2</v>
      </c>
      <c r="J22" s="203">
        <v>774.81</v>
      </c>
      <c r="K22" s="213">
        <v>774.81</v>
      </c>
    </row>
    <row r="23" spans="1:11" ht="49.5" x14ac:dyDescent="0.25">
      <c r="A23" s="187"/>
      <c r="B23" s="187">
        <v>15</v>
      </c>
      <c r="C23" s="194" t="s">
        <v>219</v>
      </c>
      <c r="D23" s="198" t="s">
        <v>220</v>
      </c>
      <c r="E23" s="79" t="s">
        <v>237</v>
      </c>
      <c r="F23" s="79" t="s">
        <v>890</v>
      </c>
      <c r="G23" s="138" t="s">
        <v>205</v>
      </c>
      <c r="H23" s="200">
        <v>0.42830000000000001</v>
      </c>
      <c r="I23" s="200">
        <v>0.42830000000000001</v>
      </c>
      <c r="J23" s="203">
        <v>0</v>
      </c>
      <c r="K23" s="213">
        <v>0</v>
      </c>
    </row>
    <row r="24" spans="1:11" ht="49.5" x14ac:dyDescent="0.25">
      <c r="A24" s="187"/>
      <c r="B24" s="187">
        <v>16</v>
      </c>
      <c r="C24" s="194" t="s">
        <v>219</v>
      </c>
      <c r="D24" s="198" t="s">
        <v>220</v>
      </c>
      <c r="E24" s="79" t="s">
        <v>238</v>
      </c>
      <c r="F24" s="79" t="s">
        <v>889</v>
      </c>
      <c r="G24" s="138" t="s">
        <v>205</v>
      </c>
      <c r="H24" s="200">
        <v>8.2799999999999999E-2</v>
      </c>
      <c r="I24" s="200">
        <v>8.2799999999999999E-2</v>
      </c>
      <c r="J24" s="203">
        <v>0</v>
      </c>
      <c r="K24" s="213">
        <v>0</v>
      </c>
    </row>
    <row r="25" spans="1:11" ht="49.5" x14ac:dyDescent="0.25">
      <c r="A25" s="187">
        <v>9</v>
      </c>
      <c r="B25" s="187">
        <v>17</v>
      </c>
      <c r="C25" s="194" t="s">
        <v>206</v>
      </c>
      <c r="D25" s="198" t="s">
        <v>207</v>
      </c>
      <c r="E25" s="79" t="s">
        <v>239</v>
      </c>
      <c r="F25" s="79" t="s">
        <v>240</v>
      </c>
      <c r="G25" s="138" t="s">
        <v>209</v>
      </c>
      <c r="H25" s="200">
        <v>10.157999999999999</v>
      </c>
      <c r="I25" s="200">
        <v>10.157999999999999</v>
      </c>
      <c r="J25" s="203">
        <v>21438.400000000001</v>
      </c>
      <c r="K25" s="213">
        <v>21438.400000000001</v>
      </c>
    </row>
    <row r="26" spans="1:11" ht="49.5" x14ac:dyDescent="0.25">
      <c r="A26" s="187">
        <v>10</v>
      </c>
      <c r="B26" s="187">
        <v>18</v>
      </c>
      <c r="C26" s="194" t="s">
        <v>241</v>
      </c>
      <c r="D26" s="198" t="s">
        <v>242</v>
      </c>
      <c r="E26" s="79" t="s">
        <v>243</v>
      </c>
      <c r="F26" s="79" t="s">
        <v>244</v>
      </c>
      <c r="G26" s="138" t="s">
        <v>205</v>
      </c>
      <c r="H26" s="200">
        <v>0.06</v>
      </c>
      <c r="I26" s="200">
        <v>0.06</v>
      </c>
      <c r="J26" s="203">
        <v>711.9</v>
      </c>
      <c r="K26" s="213">
        <v>0</v>
      </c>
    </row>
    <row r="27" spans="1:11" ht="49.5" x14ac:dyDescent="0.25">
      <c r="A27" s="187"/>
      <c r="B27" s="187">
        <v>19</v>
      </c>
      <c r="C27" s="196" t="s">
        <v>245</v>
      </c>
      <c r="D27" s="198" t="s">
        <v>232</v>
      </c>
      <c r="E27" s="87" t="s">
        <v>246</v>
      </c>
      <c r="F27" s="118" t="s">
        <v>888</v>
      </c>
      <c r="G27" s="138" t="s">
        <v>205</v>
      </c>
      <c r="H27" s="205">
        <v>7.1999999999999995E-2</v>
      </c>
      <c r="I27" s="205">
        <v>7.1999999999999995E-2</v>
      </c>
      <c r="J27" s="206">
        <v>0</v>
      </c>
      <c r="K27" s="215">
        <v>0</v>
      </c>
    </row>
    <row r="28" spans="1:11" ht="49.5" x14ac:dyDescent="0.25">
      <c r="A28" s="187"/>
      <c r="B28" s="187">
        <v>20</v>
      </c>
      <c r="C28" s="194" t="s">
        <v>247</v>
      </c>
      <c r="D28" s="198" t="s">
        <v>248</v>
      </c>
      <c r="E28" s="79" t="s">
        <v>249</v>
      </c>
      <c r="F28" s="79" t="s">
        <v>887</v>
      </c>
      <c r="G28" s="138" t="s">
        <v>205</v>
      </c>
      <c r="H28" s="200">
        <v>0.72</v>
      </c>
      <c r="I28" s="200">
        <v>0.72</v>
      </c>
      <c r="J28" s="203">
        <v>0</v>
      </c>
      <c r="K28" s="213">
        <v>0</v>
      </c>
    </row>
    <row r="29" spans="1:11" ht="49.5" x14ac:dyDescent="0.25">
      <c r="A29" s="187">
        <v>11</v>
      </c>
      <c r="B29" s="187">
        <v>21</v>
      </c>
      <c r="C29" s="194" t="s">
        <v>250</v>
      </c>
      <c r="D29" s="198" t="s">
        <v>216</v>
      </c>
      <c r="E29" s="79" t="s">
        <v>251</v>
      </c>
      <c r="F29" s="79" t="s">
        <v>886</v>
      </c>
      <c r="G29" s="138" t="s">
        <v>205</v>
      </c>
      <c r="H29" s="200">
        <v>0.10199999999999999</v>
      </c>
      <c r="I29" s="200">
        <v>0.10199999999999999</v>
      </c>
      <c r="J29" s="203">
        <v>1124.5</v>
      </c>
      <c r="K29" s="213"/>
    </row>
    <row r="30" spans="1:11" ht="49.5" x14ac:dyDescent="0.25">
      <c r="A30" s="187">
        <v>12</v>
      </c>
      <c r="B30" s="187">
        <v>22</v>
      </c>
      <c r="C30" s="194" t="s">
        <v>252</v>
      </c>
      <c r="D30" s="198" t="s">
        <v>216</v>
      </c>
      <c r="E30" s="79" t="s">
        <v>253</v>
      </c>
      <c r="F30" s="79" t="s">
        <v>885</v>
      </c>
      <c r="G30" s="138" t="s">
        <v>205</v>
      </c>
      <c r="H30" s="200">
        <v>0.04</v>
      </c>
      <c r="I30" s="200">
        <v>0.04</v>
      </c>
      <c r="J30" s="204">
        <v>1155</v>
      </c>
      <c r="K30" s="214">
        <v>1155</v>
      </c>
    </row>
    <row r="31" spans="1:11" ht="49.5" x14ac:dyDescent="0.25">
      <c r="A31" s="187">
        <v>13</v>
      </c>
      <c r="B31" s="187">
        <v>23</v>
      </c>
      <c r="C31" s="194" t="s">
        <v>254</v>
      </c>
      <c r="D31" s="198" t="s">
        <v>232</v>
      </c>
      <c r="E31" s="79" t="s">
        <v>255</v>
      </c>
      <c r="F31" s="79" t="s">
        <v>884</v>
      </c>
      <c r="G31" s="138" t="s">
        <v>209</v>
      </c>
      <c r="H31" s="200">
        <v>0.32440000000000002</v>
      </c>
      <c r="I31" s="200">
        <v>0.32440000000000002</v>
      </c>
      <c r="J31" s="204">
        <v>2552.5</v>
      </c>
      <c r="K31" s="214">
        <v>2552.5</v>
      </c>
    </row>
    <row r="32" spans="1:11" ht="49.5" x14ac:dyDescent="0.25">
      <c r="A32" s="187">
        <v>14</v>
      </c>
      <c r="B32" s="187">
        <v>24</v>
      </c>
      <c r="C32" s="194" t="s">
        <v>256</v>
      </c>
      <c r="D32" s="198" t="s">
        <v>207</v>
      </c>
      <c r="E32" s="79" t="s">
        <v>257</v>
      </c>
      <c r="F32" s="79" t="s">
        <v>883</v>
      </c>
      <c r="G32" s="138" t="s">
        <v>209</v>
      </c>
      <c r="H32" s="200">
        <v>8</v>
      </c>
      <c r="I32" s="200">
        <v>8</v>
      </c>
      <c r="J32" s="203">
        <v>26388</v>
      </c>
      <c r="K32" s="213">
        <v>26388</v>
      </c>
    </row>
    <row r="33" spans="1:11" ht="17.25" customHeight="1" x14ac:dyDescent="0.25">
      <c r="A33" s="187"/>
      <c r="B33" s="187">
        <v>25</v>
      </c>
      <c r="C33" s="399" t="s">
        <v>206</v>
      </c>
      <c r="D33" s="400" t="s">
        <v>207</v>
      </c>
      <c r="E33" s="401" t="s">
        <v>258</v>
      </c>
      <c r="F33" s="401" t="s">
        <v>882</v>
      </c>
      <c r="G33" s="138" t="s">
        <v>214</v>
      </c>
      <c r="H33" s="200">
        <v>3.4631599999999998</v>
      </c>
      <c r="I33" s="200">
        <v>3.4631599999999998</v>
      </c>
      <c r="J33" s="203">
        <v>0</v>
      </c>
      <c r="K33" s="213">
        <v>0</v>
      </c>
    </row>
    <row r="34" spans="1:11" x14ac:dyDescent="0.25">
      <c r="A34" s="187"/>
      <c r="B34" s="187">
        <v>26</v>
      </c>
      <c r="C34" s="399"/>
      <c r="D34" s="400"/>
      <c r="E34" s="401"/>
      <c r="F34" s="401"/>
      <c r="G34" s="138" t="s">
        <v>214</v>
      </c>
      <c r="H34" s="200">
        <v>3.6388500000000001</v>
      </c>
      <c r="I34" s="200">
        <v>3.6388500000000001</v>
      </c>
      <c r="J34" s="203">
        <v>0</v>
      </c>
      <c r="K34" s="213">
        <v>0</v>
      </c>
    </row>
    <row r="35" spans="1:11" x14ac:dyDescent="0.25">
      <c r="A35" s="187"/>
      <c r="B35" s="187">
        <v>27</v>
      </c>
      <c r="C35" s="399"/>
      <c r="D35" s="400"/>
      <c r="E35" s="401"/>
      <c r="F35" s="401"/>
      <c r="G35" s="138" t="s">
        <v>214</v>
      </c>
      <c r="H35" s="200">
        <v>7.7220000000000004</v>
      </c>
      <c r="I35" s="200">
        <v>7.7220000000000004</v>
      </c>
      <c r="J35" s="203">
        <v>0</v>
      </c>
      <c r="K35" s="213">
        <v>0</v>
      </c>
    </row>
    <row r="36" spans="1:11" ht="49.5" x14ac:dyDescent="0.25">
      <c r="A36" s="187"/>
      <c r="B36" s="187">
        <v>28</v>
      </c>
      <c r="C36" s="196" t="s">
        <v>259</v>
      </c>
      <c r="D36" s="198" t="s">
        <v>232</v>
      </c>
      <c r="E36" s="87" t="s">
        <v>260</v>
      </c>
      <c r="F36" s="118" t="s">
        <v>881</v>
      </c>
      <c r="G36" s="138" t="s">
        <v>218</v>
      </c>
      <c r="H36" s="205">
        <v>6.8000000000000005E-2</v>
      </c>
      <c r="I36" s="205">
        <v>6.8000000000000005E-2</v>
      </c>
      <c r="J36" s="206">
        <v>0</v>
      </c>
      <c r="K36" s="215">
        <v>0</v>
      </c>
    </row>
    <row r="37" spans="1:11" ht="49.5" x14ac:dyDescent="0.25">
      <c r="A37" s="187">
        <v>15</v>
      </c>
      <c r="B37" s="187">
        <v>29</v>
      </c>
      <c r="C37" s="194" t="s">
        <v>261</v>
      </c>
      <c r="D37" s="198" t="s">
        <v>232</v>
      </c>
      <c r="E37" s="79" t="s">
        <v>262</v>
      </c>
      <c r="F37" s="79" t="s">
        <v>880</v>
      </c>
      <c r="G37" s="138" t="s">
        <v>209</v>
      </c>
      <c r="H37" s="200">
        <v>0.47349999999999998</v>
      </c>
      <c r="I37" s="200">
        <v>0.47349999999999998</v>
      </c>
      <c r="J37" s="204">
        <v>3751</v>
      </c>
      <c r="K37" s="214">
        <v>3751</v>
      </c>
    </row>
    <row r="38" spans="1:11" ht="49.5" x14ac:dyDescent="0.25">
      <c r="A38" s="187"/>
      <c r="B38" s="187">
        <v>30</v>
      </c>
      <c r="C38" s="194" t="s">
        <v>219</v>
      </c>
      <c r="D38" s="198" t="s">
        <v>220</v>
      </c>
      <c r="E38" s="79" t="s">
        <v>263</v>
      </c>
      <c r="F38" s="79" t="s">
        <v>879</v>
      </c>
      <c r="G38" s="138" t="s">
        <v>209</v>
      </c>
      <c r="H38" s="207">
        <v>0.25374000000000002</v>
      </c>
      <c r="I38" s="207">
        <v>0.25374000000000002</v>
      </c>
      <c r="J38" s="203">
        <v>0</v>
      </c>
      <c r="K38" s="213">
        <v>0</v>
      </c>
    </row>
    <row r="39" spans="1:11" ht="49.5" x14ac:dyDescent="0.25">
      <c r="A39" s="187"/>
      <c r="B39" s="187">
        <v>31</v>
      </c>
      <c r="C39" s="194" t="s">
        <v>219</v>
      </c>
      <c r="D39" s="198" t="s">
        <v>220</v>
      </c>
      <c r="E39" s="79" t="s">
        <v>264</v>
      </c>
      <c r="F39" s="79" t="s">
        <v>878</v>
      </c>
      <c r="G39" s="138" t="s">
        <v>205</v>
      </c>
      <c r="H39" s="200">
        <v>0.30309999999999998</v>
      </c>
      <c r="I39" s="200">
        <v>0.30309999999999998</v>
      </c>
      <c r="J39" s="203">
        <v>0</v>
      </c>
      <c r="K39" s="213">
        <v>0</v>
      </c>
    </row>
    <row r="40" spans="1:11" ht="49.5" x14ac:dyDescent="0.25">
      <c r="A40" s="187"/>
      <c r="B40" s="187">
        <v>32</v>
      </c>
      <c r="C40" s="194" t="s">
        <v>219</v>
      </c>
      <c r="D40" s="198" t="s">
        <v>220</v>
      </c>
      <c r="E40" s="79" t="s">
        <v>265</v>
      </c>
      <c r="F40" s="79" t="s">
        <v>877</v>
      </c>
      <c r="G40" s="138" t="s">
        <v>205</v>
      </c>
      <c r="H40" s="200">
        <v>0.186754</v>
      </c>
      <c r="I40" s="200">
        <v>0.186754</v>
      </c>
      <c r="J40" s="203">
        <v>0</v>
      </c>
      <c r="K40" s="213">
        <v>0</v>
      </c>
    </row>
    <row r="41" spans="1:11" ht="49.5" x14ac:dyDescent="0.25">
      <c r="A41" s="187"/>
      <c r="B41" s="187">
        <v>33</v>
      </c>
      <c r="C41" s="197" t="s">
        <v>266</v>
      </c>
      <c r="D41" s="198" t="s">
        <v>267</v>
      </c>
      <c r="E41" s="119" t="s">
        <v>268</v>
      </c>
      <c r="F41" s="119" t="s">
        <v>876</v>
      </c>
      <c r="G41" s="138" t="s">
        <v>205</v>
      </c>
      <c r="H41" s="208">
        <v>0.4753</v>
      </c>
      <c r="I41" s="208">
        <v>0.4753</v>
      </c>
      <c r="J41" s="209">
        <v>0</v>
      </c>
      <c r="K41" s="216">
        <v>0</v>
      </c>
    </row>
    <row r="42" spans="1:11" ht="49.5" x14ac:dyDescent="0.25">
      <c r="A42" s="187"/>
      <c r="B42" s="187">
        <v>34</v>
      </c>
      <c r="C42" s="194" t="s">
        <v>231</v>
      </c>
      <c r="D42" s="198" t="s">
        <v>232</v>
      </c>
      <c r="E42" s="79" t="s">
        <v>269</v>
      </c>
      <c r="F42" s="79" t="s">
        <v>875</v>
      </c>
      <c r="G42" s="138" t="s">
        <v>218</v>
      </c>
      <c r="H42" s="153">
        <v>1.0500000000000001E-2</v>
      </c>
      <c r="I42" s="153">
        <v>1.0500000000000001E-2</v>
      </c>
      <c r="J42" s="203">
        <v>0</v>
      </c>
      <c r="K42" s="213">
        <v>0</v>
      </c>
    </row>
    <row r="43" spans="1:11" ht="49.5" x14ac:dyDescent="0.25">
      <c r="A43" s="187"/>
      <c r="B43" s="187">
        <v>35</v>
      </c>
      <c r="C43" s="196" t="s">
        <v>270</v>
      </c>
      <c r="D43" s="198" t="s">
        <v>232</v>
      </c>
      <c r="E43" s="87" t="s">
        <v>271</v>
      </c>
      <c r="F43" s="118" t="s">
        <v>874</v>
      </c>
      <c r="G43" s="138" t="s">
        <v>218</v>
      </c>
      <c r="H43" s="210">
        <v>0.3</v>
      </c>
      <c r="I43" s="210">
        <v>0.3</v>
      </c>
      <c r="J43" s="206">
        <v>0</v>
      </c>
      <c r="K43" s="215">
        <v>0</v>
      </c>
    </row>
    <row r="44" spans="1:11" ht="49.5" x14ac:dyDescent="0.25">
      <c r="A44" s="187">
        <v>16</v>
      </c>
      <c r="B44" s="187">
        <v>36</v>
      </c>
      <c r="C44" s="194" t="s">
        <v>272</v>
      </c>
      <c r="D44" s="198" t="s">
        <v>207</v>
      </c>
      <c r="E44" s="229" t="s">
        <v>273</v>
      </c>
      <c r="F44" s="79" t="s">
        <v>873</v>
      </c>
      <c r="G44" s="138" t="s">
        <v>205</v>
      </c>
      <c r="H44" s="153">
        <v>0.25319999999999998</v>
      </c>
      <c r="I44" s="153">
        <v>0.25319999999999998</v>
      </c>
      <c r="J44" s="203">
        <v>552</v>
      </c>
      <c r="K44" s="213">
        <v>0</v>
      </c>
    </row>
    <row r="45" spans="1:11" ht="49.5" x14ac:dyDescent="0.25">
      <c r="A45" s="187"/>
      <c r="B45" s="187">
        <v>37</v>
      </c>
      <c r="C45" s="194" t="s">
        <v>219</v>
      </c>
      <c r="D45" s="198" t="s">
        <v>220</v>
      </c>
      <c r="E45" s="79" t="s">
        <v>274</v>
      </c>
      <c r="F45" s="79" t="s">
        <v>872</v>
      </c>
      <c r="G45" s="138" t="s">
        <v>218</v>
      </c>
      <c r="H45" s="153">
        <v>2.7000000000000001E-3</v>
      </c>
      <c r="I45" s="153">
        <v>2.7000000000000001E-3</v>
      </c>
      <c r="J45" s="203">
        <v>0</v>
      </c>
      <c r="K45" s="213">
        <v>0</v>
      </c>
    </row>
    <row r="46" spans="1:11" ht="49.5" x14ac:dyDescent="0.25">
      <c r="A46" s="187"/>
      <c r="B46" s="187">
        <v>38</v>
      </c>
      <c r="C46" s="194" t="s">
        <v>219</v>
      </c>
      <c r="D46" s="198" t="s">
        <v>220</v>
      </c>
      <c r="E46" s="79" t="s">
        <v>275</v>
      </c>
      <c r="F46" s="79" t="s">
        <v>871</v>
      </c>
      <c r="G46" s="138" t="s">
        <v>205</v>
      </c>
      <c r="H46" s="153">
        <v>0.32</v>
      </c>
      <c r="I46" s="153">
        <v>0.32</v>
      </c>
      <c r="J46" s="203">
        <v>0</v>
      </c>
      <c r="K46" s="213">
        <v>0</v>
      </c>
    </row>
    <row r="47" spans="1:11" ht="47.25" customHeight="1" x14ac:dyDescent="0.25">
      <c r="A47" s="187">
        <v>17</v>
      </c>
      <c r="B47" s="187">
        <v>39</v>
      </c>
      <c r="C47" s="194" t="s">
        <v>272</v>
      </c>
      <c r="D47" s="198" t="s">
        <v>207</v>
      </c>
      <c r="E47" s="229" t="s">
        <v>276</v>
      </c>
      <c r="F47" s="79" t="s">
        <v>870</v>
      </c>
      <c r="G47" s="138" t="s">
        <v>205</v>
      </c>
      <c r="H47" s="153">
        <v>0.06</v>
      </c>
      <c r="I47" s="153">
        <v>0.06</v>
      </c>
      <c r="J47" s="203">
        <v>126.7</v>
      </c>
      <c r="K47" s="213">
        <v>0</v>
      </c>
    </row>
    <row r="48" spans="1:11" ht="49.5" x14ac:dyDescent="0.25">
      <c r="A48" s="187"/>
      <c r="B48" s="187">
        <v>40</v>
      </c>
      <c r="C48" s="194" t="s">
        <v>252</v>
      </c>
      <c r="D48" s="198" t="s">
        <v>216</v>
      </c>
      <c r="E48" s="79" t="s">
        <v>277</v>
      </c>
      <c r="F48" s="79" t="s">
        <v>869</v>
      </c>
      <c r="G48" s="138" t="s">
        <v>205</v>
      </c>
      <c r="H48" s="137">
        <v>0.03</v>
      </c>
      <c r="I48" s="137">
        <v>0.03</v>
      </c>
      <c r="J48" s="203">
        <v>0</v>
      </c>
      <c r="K48" s="213">
        <v>0</v>
      </c>
    </row>
    <row r="49" spans="1:11" ht="49.5" x14ac:dyDescent="0.25">
      <c r="A49" s="187">
        <v>18</v>
      </c>
      <c r="B49" s="187">
        <v>41</v>
      </c>
      <c r="C49" s="194" t="s">
        <v>278</v>
      </c>
      <c r="D49" s="198" t="s">
        <v>248</v>
      </c>
      <c r="E49" s="79" t="s">
        <v>277</v>
      </c>
      <c r="F49" s="79" t="s">
        <v>868</v>
      </c>
      <c r="G49" s="138" t="s">
        <v>205</v>
      </c>
      <c r="H49" s="153">
        <v>6.2379999999999998E-2</v>
      </c>
      <c r="I49" s="153">
        <v>6.2379999999999998E-2</v>
      </c>
      <c r="J49" s="203">
        <v>571.71299999999997</v>
      </c>
      <c r="K49" s="213">
        <v>571.71299999999997</v>
      </c>
    </row>
    <row r="50" spans="1:11" ht="49.5" x14ac:dyDescent="0.25">
      <c r="A50" s="187"/>
      <c r="B50" s="187">
        <v>42</v>
      </c>
      <c r="C50" s="194" t="s">
        <v>279</v>
      </c>
      <c r="D50" s="198" t="s">
        <v>232</v>
      </c>
      <c r="E50" s="79" t="s">
        <v>277</v>
      </c>
      <c r="F50" s="79" t="s">
        <v>867</v>
      </c>
      <c r="G50" s="138" t="s">
        <v>205</v>
      </c>
      <c r="H50" s="153">
        <v>0.1128</v>
      </c>
      <c r="I50" s="153">
        <v>0.1128</v>
      </c>
      <c r="J50" s="203">
        <v>0</v>
      </c>
      <c r="K50" s="213">
        <v>0</v>
      </c>
    </row>
    <row r="51" spans="1:11" ht="49.5" x14ac:dyDescent="0.25">
      <c r="A51" s="187"/>
      <c r="B51" s="187">
        <v>43</v>
      </c>
      <c r="C51" s="196" t="s">
        <v>245</v>
      </c>
      <c r="D51" s="198" t="s">
        <v>232</v>
      </c>
      <c r="E51" s="79" t="s">
        <v>277</v>
      </c>
      <c r="F51" s="118" t="s">
        <v>866</v>
      </c>
      <c r="G51" s="138" t="s">
        <v>205</v>
      </c>
      <c r="H51" s="157">
        <v>3.7999999999999999E-2</v>
      </c>
      <c r="I51" s="157">
        <v>3.7999999999999999E-2</v>
      </c>
      <c r="J51" s="206">
        <v>0</v>
      </c>
      <c r="K51" s="215">
        <v>0</v>
      </c>
    </row>
    <row r="52" spans="1:11" ht="50.25" thickBot="1" x14ac:dyDescent="0.3">
      <c r="A52" s="187">
        <v>19</v>
      </c>
      <c r="B52" s="188">
        <v>44</v>
      </c>
      <c r="C52" s="217" t="s">
        <v>280</v>
      </c>
      <c r="D52" s="218" t="s">
        <v>207</v>
      </c>
      <c r="E52" s="92" t="s">
        <v>277</v>
      </c>
      <c r="F52" s="92" t="s">
        <v>865</v>
      </c>
      <c r="G52" s="219" t="s">
        <v>209</v>
      </c>
      <c r="H52" s="262">
        <v>4.8999999999999998E-3</v>
      </c>
      <c r="I52" s="262">
        <v>4.8999999999999998E-3</v>
      </c>
      <c r="J52" s="221">
        <v>10.3</v>
      </c>
      <c r="K52" s="222">
        <v>0</v>
      </c>
    </row>
    <row r="53" spans="1:11" ht="31.5" customHeight="1" thickBot="1" x14ac:dyDescent="0.35">
      <c r="A53" s="199"/>
      <c r="B53" s="397" t="s">
        <v>19</v>
      </c>
      <c r="C53" s="398"/>
      <c r="D53" s="224"/>
      <c r="E53" s="225"/>
      <c r="F53" s="226"/>
      <c r="G53" s="226"/>
      <c r="H53" s="226">
        <f>SUM(H9:H52)</f>
        <v>116.29426400000001</v>
      </c>
      <c r="I53" s="227">
        <f>I15+I16+I17+I18+I19+I20+I21+I22+I25+I26+I29+I30+I31+I32+I37+I44+I47+I49+I52</f>
        <v>94.876080000000044</v>
      </c>
      <c r="J53" s="227">
        <f>J15+J16+J17+J18+J19+J20+J21+J22+J25+J26+J29+J30+J31+J32+J37+J44+J47+J49+J52</f>
        <v>218456.32299999997</v>
      </c>
      <c r="K53" s="228">
        <f>K15+K16+K17+K18+K19+K20+K21+K22+K25+K26+K29+K30+K31+K32+K37+K44+K47+K49+K52</f>
        <v>215930.92299999998</v>
      </c>
    </row>
    <row r="55" spans="1:11" x14ac:dyDescent="0.3">
      <c r="H55" s="122"/>
      <c r="I55" s="122"/>
    </row>
  </sheetData>
  <mergeCells count="23">
    <mergeCell ref="B53:C53"/>
    <mergeCell ref="C16:C19"/>
    <mergeCell ref="D16:D19"/>
    <mergeCell ref="F16:F19"/>
    <mergeCell ref="G16:G19"/>
    <mergeCell ref="C33:C35"/>
    <mergeCell ref="D33:D35"/>
    <mergeCell ref="E33:E35"/>
    <mergeCell ref="F33:F35"/>
    <mergeCell ref="A5:A7"/>
    <mergeCell ref="B1:K1"/>
    <mergeCell ref="B2:K2"/>
    <mergeCell ref="B3:K3"/>
    <mergeCell ref="B5:B7"/>
    <mergeCell ref="C5:C7"/>
    <mergeCell ref="D5:D7"/>
    <mergeCell ref="E5:E7"/>
    <mergeCell ref="F5:F7"/>
    <mergeCell ref="G5:I5"/>
    <mergeCell ref="J5:K6"/>
    <mergeCell ref="G6:G7"/>
    <mergeCell ref="H6:H7"/>
    <mergeCell ref="I6:I7"/>
  </mergeCells>
  <printOptions horizontalCentered="1"/>
  <pageMargins left="0" right="0" top="0.23622047244094491" bottom="0.31496062992125984" header="0.23622047244094491" footer="0.23622047244094491"/>
  <pageSetup paperSize="9" scale="80" orientation="landscape" r:id="rId1"/>
  <headerFooter alignWithMargins="0">
    <oddFooter>&amp;R&amp;P</oddFooter>
  </headerFooter>
  <ignoredErrors>
    <ignoredError sqref="H53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7B725B-2BC6-402D-AB28-1E506A583629}">
  <dimension ref="A1:J15"/>
  <sheetViews>
    <sheetView zoomScaleNormal="100" workbookViewId="0">
      <selection activeCell="A5" sqref="A5:A14"/>
    </sheetView>
  </sheetViews>
  <sheetFormatPr defaultColWidth="10.28515625" defaultRowHeight="17.25" x14ac:dyDescent="0.25"/>
  <cols>
    <col min="1" max="1" width="4.28515625" style="30" customWidth="1"/>
    <col min="2" max="2" width="19" style="31" customWidth="1"/>
    <col min="3" max="3" width="21.5703125" style="30" customWidth="1"/>
    <col min="4" max="5" width="20" style="30" customWidth="1"/>
    <col min="6" max="6" width="26" style="30" customWidth="1"/>
    <col min="7" max="7" width="15" style="30" customWidth="1"/>
    <col min="8" max="8" width="17" style="30" customWidth="1"/>
    <col min="9" max="9" width="19.7109375" style="30" customWidth="1"/>
    <col min="10" max="10" width="19.42578125" style="30" customWidth="1"/>
    <col min="11" max="256" width="10.28515625" style="31"/>
    <col min="257" max="257" width="4.28515625" style="31" customWidth="1"/>
    <col min="258" max="258" width="19" style="31" customWidth="1"/>
    <col min="259" max="259" width="21.5703125" style="31" customWidth="1"/>
    <col min="260" max="261" width="20" style="31" customWidth="1"/>
    <col min="262" max="262" width="26" style="31" customWidth="1"/>
    <col min="263" max="263" width="15" style="31" customWidth="1"/>
    <col min="264" max="264" width="17" style="31" customWidth="1"/>
    <col min="265" max="265" width="19.7109375" style="31" customWidth="1"/>
    <col min="266" max="266" width="19.42578125" style="31" customWidth="1"/>
    <col min="267" max="512" width="10.28515625" style="31"/>
    <col min="513" max="513" width="4.28515625" style="31" customWidth="1"/>
    <col min="514" max="514" width="19" style="31" customWidth="1"/>
    <col min="515" max="515" width="21.5703125" style="31" customWidth="1"/>
    <col min="516" max="517" width="20" style="31" customWidth="1"/>
    <col min="518" max="518" width="26" style="31" customWidth="1"/>
    <col min="519" max="519" width="15" style="31" customWidth="1"/>
    <col min="520" max="520" width="17" style="31" customWidth="1"/>
    <col min="521" max="521" width="19.7109375" style="31" customWidth="1"/>
    <col min="522" max="522" width="19.42578125" style="31" customWidth="1"/>
    <col min="523" max="768" width="10.28515625" style="31"/>
    <col min="769" max="769" width="4.28515625" style="31" customWidth="1"/>
    <col min="770" max="770" width="19" style="31" customWidth="1"/>
    <col min="771" max="771" width="21.5703125" style="31" customWidth="1"/>
    <col min="772" max="773" width="20" style="31" customWidth="1"/>
    <col min="774" max="774" width="26" style="31" customWidth="1"/>
    <col min="775" max="775" width="15" style="31" customWidth="1"/>
    <col min="776" max="776" width="17" style="31" customWidth="1"/>
    <col min="777" max="777" width="19.7109375" style="31" customWidth="1"/>
    <col min="778" max="778" width="19.42578125" style="31" customWidth="1"/>
    <col min="779" max="1024" width="10.28515625" style="31"/>
    <col min="1025" max="1025" width="4.28515625" style="31" customWidth="1"/>
    <col min="1026" max="1026" width="19" style="31" customWidth="1"/>
    <col min="1027" max="1027" width="21.5703125" style="31" customWidth="1"/>
    <col min="1028" max="1029" width="20" style="31" customWidth="1"/>
    <col min="1030" max="1030" width="26" style="31" customWidth="1"/>
    <col min="1031" max="1031" width="15" style="31" customWidth="1"/>
    <col min="1032" max="1032" width="17" style="31" customWidth="1"/>
    <col min="1033" max="1033" width="19.7109375" style="31" customWidth="1"/>
    <col min="1034" max="1034" width="19.42578125" style="31" customWidth="1"/>
    <col min="1035" max="1280" width="10.28515625" style="31"/>
    <col min="1281" max="1281" width="4.28515625" style="31" customWidth="1"/>
    <col min="1282" max="1282" width="19" style="31" customWidth="1"/>
    <col min="1283" max="1283" width="21.5703125" style="31" customWidth="1"/>
    <col min="1284" max="1285" width="20" style="31" customWidth="1"/>
    <col min="1286" max="1286" width="26" style="31" customWidth="1"/>
    <col min="1287" max="1287" width="15" style="31" customWidth="1"/>
    <col min="1288" max="1288" width="17" style="31" customWidth="1"/>
    <col min="1289" max="1289" width="19.7109375" style="31" customWidth="1"/>
    <col min="1290" max="1290" width="19.42578125" style="31" customWidth="1"/>
    <col min="1291" max="1536" width="10.28515625" style="31"/>
    <col min="1537" max="1537" width="4.28515625" style="31" customWidth="1"/>
    <col min="1538" max="1538" width="19" style="31" customWidth="1"/>
    <col min="1539" max="1539" width="21.5703125" style="31" customWidth="1"/>
    <col min="1540" max="1541" width="20" style="31" customWidth="1"/>
    <col min="1542" max="1542" width="26" style="31" customWidth="1"/>
    <col min="1543" max="1543" width="15" style="31" customWidth="1"/>
    <col min="1544" max="1544" width="17" style="31" customWidth="1"/>
    <col min="1545" max="1545" width="19.7109375" style="31" customWidth="1"/>
    <col min="1546" max="1546" width="19.42578125" style="31" customWidth="1"/>
    <col min="1547" max="1792" width="10.28515625" style="31"/>
    <col min="1793" max="1793" width="4.28515625" style="31" customWidth="1"/>
    <col min="1794" max="1794" width="19" style="31" customWidth="1"/>
    <col min="1795" max="1795" width="21.5703125" style="31" customWidth="1"/>
    <col min="1796" max="1797" width="20" style="31" customWidth="1"/>
    <col min="1798" max="1798" width="26" style="31" customWidth="1"/>
    <col min="1799" max="1799" width="15" style="31" customWidth="1"/>
    <col min="1800" max="1800" width="17" style="31" customWidth="1"/>
    <col min="1801" max="1801" width="19.7109375" style="31" customWidth="1"/>
    <col min="1802" max="1802" width="19.42578125" style="31" customWidth="1"/>
    <col min="1803" max="2048" width="10.28515625" style="31"/>
    <col min="2049" max="2049" width="4.28515625" style="31" customWidth="1"/>
    <col min="2050" max="2050" width="19" style="31" customWidth="1"/>
    <col min="2051" max="2051" width="21.5703125" style="31" customWidth="1"/>
    <col min="2052" max="2053" width="20" style="31" customWidth="1"/>
    <col min="2054" max="2054" width="26" style="31" customWidth="1"/>
    <col min="2055" max="2055" width="15" style="31" customWidth="1"/>
    <col min="2056" max="2056" width="17" style="31" customWidth="1"/>
    <col min="2057" max="2057" width="19.7109375" style="31" customWidth="1"/>
    <col min="2058" max="2058" width="19.42578125" style="31" customWidth="1"/>
    <col min="2059" max="2304" width="10.28515625" style="31"/>
    <col min="2305" max="2305" width="4.28515625" style="31" customWidth="1"/>
    <col min="2306" max="2306" width="19" style="31" customWidth="1"/>
    <col min="2307" max="2307" width="21.5703125" style="31" customWidth="1"/>
    <col min="2308" max="2309" width="20" style="31" customWidth="1"/>
    <col min="2310" max="2310" width="26" style="31" customWidth="1"/>
    <col min="2311" max="2311" width="15" style="31" customWidth="1"/>
    <col min="2312" max="2312" width="17" style="31" customWidth="1"/>
    <col min="2313" max="2313" width="19.7109375" style="31" customWidth="1"/>
    <col min="2314" max="2314" width="19.42578125" style="31" customWidth="1"/>
    <col min="2315" max="2560" width="10.28515625" style="31"/>
    <col min="2561" max="2561" width="4.28515625" style="31" customWidth="1"/>
    <col min="2562" max="2562" width="19" style="31" customWidth="1"/>
    <col min="2563" max="2563" width="21.5703125" style="31" customWidth="1"/>
    <col min="2564" max="2565" width="20" style="31" customWidth="1"/>
    <col min="2566" max="2566" width="26" style="31" customWidth="1"/>
    <col min="2567" max="2567" width="15" style="31" customWidth="1"/>
    <col min="2568" max="2568" width="17" style="31" customWidth="1"/>
    <col min="2569" max="2569" width="19.7109375" style="31" customWidth="1"/>
    <col min="2570" max="2570" width="19.42578125" style="31" customWidth="1"/>
    <col min="2571" max="2816" width="10.28515625" style="31"/>
    <col min="2817" max="2817" width="4.28515625" style="31" customWidth="1"/>
    <col min="2818" max="2818" width="19" style="31" customWidth="1"/>
    <col min="2819" max="2819" width="21.5703125" style="31" customWidth="1"/>
    <col min="2820" max="2821" width="20" style="31" customWidth="1"/>
    <col min="2822" max="2822" width="26" style="31" customWidth="1"/>
    <col min="2823" max="2823" width="15" style="31" customWidth="1"/>
    <col min="2824" max="2824" width="17" style="31" customWidth="1"/>
    <col min="2825" max="2825" width="19.7109375" style="31" customWidth="1"/>
    <col min="2826" max="2826" width="19.42578125" style="31" customWidth="1"/>
    <col min="2827" max="3072" width="10.28515625" style="31"/>
    <col min="3073" max="3073" width="4.28515625" style="31" customWidth="1"/>
    <col min="3074" max="3074" width="19" style="31" customWidth="1"/>
    <col min="3075" max="3075" width="21.5703125" style="31" customWidth="1"/>
    <col min="3076" max="3077" width="20" style="31" customWidth="1"/>
    <col min="3078" max="3078" width="26" style="31" customWidth="1"/>
    <col min="3079" max="3079" width="15" style="31" customWidth="1"/>
    <col min="3080" max="3080" width="17" style="31" customWidth="1"/>
    <col min="3081" max="3081" width="19.7109375" style="31" customWidth="1"/>
    <col min="3082" max="3082" width="19.42578125" style="31" customWidth="1"/>
    <col min="3083" max="3328" width="10.28515625" style="31"/>
    <col min="3329" max="3329" width="4.28515625" style="31" customWidth="1"/>
    <col min="3330" max="3330" width="19" style="31" customWidth="1"/>
    <col min="3331" max="3331" width="21.5703125" style="31" customWidth="1"/>
    <col min="3332" max="3333" width="20" style="31" customWidth="1"/>
    <col min="3334" max="3334" width="26" style="31" customWidth="1"/>
    <col min="3335" max="3335" width="15" style="31" customWidth="1"/>
    <col min="3336" max="3336" width="17" style="31" customWidth="1"/>
    <col min="3337" max="3337" width="19.7109375" style="31" customWidth="1"/>
    <col min="3338" max="3338" width="19.42578125" style="31" customWidth="1"/>
    <col min="3339" max="3584" width="10.28515625" style="31"/>
    <col min="3585" max="3585" width="4.28515625" style="31" customWidth="1"/>
    <col min="3586" max="3586" width="19" style="31" customWidth="1"/>
    <col min="3587" max="3587" width="21.5703125" style="31" customWidth="1"/>
    <col min="3588" max="3589" width="20" style="31" customWidth="1"/>
    <col min="3590" max="3590" width="26" style="31" customWidth="1"/>
    <col min="3591" max="3591" width="15" style="31" customWidth="1"/>
    <col min="3592" max="3592" width="17" style="31" customWidth="1"/>
    <col min="3593" max="3593" width="19.7109375" style="31" customWidth="1"/>
    <col min="3594" max="3594" width="19.42578125" style="31" customWidth="1"/>
    <col min="3595" max="3840" width="10.28515625" style="31"/>
    <col min="3841" max="3841" width="4.28515625" style="31" customWidth="1"/>
    <col min="3842" max="3842" width="19" style="31" customWidth="1"/>
    <col min="3843" max="3843" width="21.5703125" style="31" customWidth="1"/>
    <col min="3844" max="3845" width="20" style="31" customWidth="1"/>
    <col min="3846" max="3846" width="26" style="31" customWidth="1"/>
    <col min="3847" max="3847" width="15" style="31" customWidth="1"/>
    <col min="3848" max="3848" width="17" style="31" customWidth="1"/>
    <col min="3849" max="3849" width="19.7109375" style="31" customWidth="1"/>
    <col min="3850" max="3850" width="19.42578125" style="31" customWidth="1"/>
    <col min="3851" max="4096" width="10.28515625" style="31"/>
    <col min="4097" max="4097" width="4.28515625" style="31" customWidth="1"/>
    <col min="4098" max="4098" width="19" style="31" customWidth="1"/>
    <col min="4099" max="4099" width="21.5703125" style="31" customWidth="1"/>
    <col min="4100" max="4101" width="20" style="31" customWidth="1"/>
    <col min="4102" max="4102" width="26" style="31" customWidth="1"/>
    <col min="4103" max="4103" width="15" style="31" customWidth="1"/>
    <col min="4104" max="4104" width="17" style="31" customWidth="1"/>
    <col min="4105" max="4105" width="19.7109375" style="31" customWidth="1"/>
    <col min="4106" max="4106" width="19.42578125" style="31" customWidth="1"/>
    <col min="4107" max="4352" width="10.28515625" style="31"/>
    <col min="4353" max="4353" width="4.28515625" style="31" customWidth="1"/>
    <col min="4354" max="4354" width="19" style="31" customWidth="1"/>
    <col min="4355" max="4355" width="21.5703125" style="31" customWidth="1"/>
    <col min="4356" max="4357" width="20" style="31" customWidth="1"/>
    <col min="4358" max="4358" width="26" style="31" customWidth="1"/>
    <col min="4359" max="4359" width="15" style="31" customWidth="1"/>
    <col min="4360" max="4360" width="17" style="31" customWidth="1"/>
    <col min="4361" max="4361" width="19.7109375" style="31" customWidth="1"/>
    <col min="4362" max="4362" width="19.42578125" style="31" customWidth="1"/>
    <col min="4363" max="4608" width="10.28515625" style="31"/>
    <col min="4609" max="4609" width="4.28515625" style="31" customWidth="1"/>
    <col min="4610" max="4610" width="19" style="31" customWidth="1"/>
    <col min="4611" max="4611" width="21.5703125" style="31" customWidth="1"/>
    <col min="4612" max="4613" width="20" style="31" customWidth="1"/>
    <col min="4614" max="4614" width="26" style="31" customWidth="1"/>
    <col min="4615" max="4615" width="15" style="31" customWidth="1"/>
    <col min="4616" max="4616" width="17" style="31" customWidth="1"/>
    <col min="4617" max="4617" width="19.7109375" style="31" customWidth="1"/>
    <col min="4618" max="4618" width="19.42578125" style="31" customWidth="1"/>
    <col min="4619" max="4864" width="10.28515625" style="31"/>
    <col min="4865" max="4865" width="4.28515625" style="31" customWidth="1"/>
    <col min="4866" max="4866" width="19" style="31" customWidth="1"/>
    <col min="4867" max="4867" width="21.5703125" style="31" customWidth="1"/>
    <col min="4868" max="4869" width="20" style="31" customWidth="1"/>
    <col min="4870" max="4870" width="26" style="31" customWidth="1"/>
    <col min="4871" max="4871" width="15" style="31" customWidth="1"/>
    <col min="4872" max="4872" width="17" style="31" customWidth="1"/>
    <col min="4873" max="4873" width="19.7109375" style="31" customWidth="1"/>
    <col min="4874" max="4874" width="19.42578125" style="31" customWidth="1"/>
    <col min="4875" max="5120" width="10.28515625" style="31"/>
    <col min="5121" max="5121" width="4.28515625" style="31" customWidth="1"/>
    <col min="5122" max="5122" width="19" style="31" customWidth="1"/>
    <col min="5123" max="5123" width="21.5703125" style="31" customWidth="1"/>
    <col min="5124" max="5125" width="20" style="31" customWidth="1"/>
    <col min="5126" max="5126" width="26" style="31" customWidth="1"/>
    <col min="5127" max="5127" width="15" style="31" customWidth="1"/>
    <col min="5128" max="5128" width="17" style="31" customWidth="1"/>
    <col min="5129" max="5129" width="19.7109375" style="31" customWidth="1"/>
    <col min="5130" max="5130" width="19.42578125" style="31" customWidth="1"/>
    <col min="5131" max="5376" width="10.28515625" style="31"/>
    <col min="5377" max="5377" width="4.28515625" style="31" customWidth="1"/>
    <col min="5378" max="5378" width="19" style="31" customWidth="1"/>
    <col min="5379" max="5379" width="21.5703125" style="31" customWidth="1"/>
    <col min="5380" max="5381" width="20" style="31" customWidth="1"/>
    <col min="5382" max="5382" width="26" style="31" customWidth="1"/>
    <col min="5383" max="5383" width="15" style="31" customWidth="1"/>
    <col min="5384" max="5384" width="17" style="31" customWidth="1"/>
    <col min="5385" max="5385" width="19.7109375" style="31" customWidth="1"/>
    <col min="5386" max="5386" width="19.42578125" style="31" customWidth="1"/>
    <col min="5387" max="5632" width="10.28515625" style="31"/>
    <col min="5633" max="5633" width="4.28515625" style="31" customWidth="1"/>
    <col min="5634" max="5634" width="19" style="31" customWidth="1"/>
    <col min="5635" max="5635" width="21.5703125" style="31" customWidth="1"/>
    <col min="5636" max="5637" width="20" style="31" customWidth="1"/>
    <col min="5638" max="5638" width="26" style="31" customWidth="1"/>
    <col min="5639" max="5639" width="15" style="31" customWidth="1"/>
    <col min="5640" max="5640" width="17" style="31" customWidth="1"/>
    <col min="5641" max="5641" width="19.7109375" style="31" customWidth="1"/>
    <col min="5642" max="5642" width="19.42578125" style="31" customWidth="1"/>
    <col min="5643" max="5888" width="10.28515625" style="31"/>
    <col min="5889" max="5889" width="4.28515625" style="31" customWidth="1"/>
    <col min="5890" max="5890" width="19" style="31" customWidth="1"/>
    <col min="5891" max="5891" width="21.5703125" style="31" customWidth="1"/>
    <col min="5892" max="5893" width="20" style="31" customWidth="1"/>
    <col min="5894" max="5894" width="26" style="31" customWidth="1"/>
    <col min="5895" max="5895" width="15" style="31" customWidth="1"/>
    <col min="5896" max="5896" width="17" style="31" customWidth="1"/>
    <col min="5897" max="5897" width="19.7109375" style="31" customWidth="1"/>
    <col min="5898" max="5898" width="19.42578125" style="31" customWidth="1"/>
    <col min="5899" max="6144" width="10.28515625" style="31"/>
    <col min="6145" max="6145" width="4.28515625" style="31" customWidth="1"/>
    <col min="6146" max="6146" width="19" style="31" customWidth="1"/>
    <col min="6147" max="6147" width="21.5703125" style="31" customWidth="1"/>
    <col min="6148" max="6149" width="20" style="31" customWidth="1"/>
    <col min="6150" max="6150" width="26" style="31" customWidth="1"/>
    <col min="6151" max="6151" width="15" style="31" customWidth="1"/>
    <col min="6152" max="6152" width="17" style="31" customWidth="1"/>
    <col min="6153" max="6153" width="19.7109375" style="31" customWidth="1"/>
    <col min="6154" max="6154" width="19.42578125" style="31" customWidth="1"/>
    <col min="6155" max="6400" width="10.28515625" style="31"/>
    <col min="6401" max="6401" width="4.28515625" style="31" customWidth="1"/>
    <col min="6402" max="6402" width="19" style="31" customWidth="1"/>
    <col min="6403" max="6403" width="21.5703125" style="31" customWidth="1"/>
    <col min="6404" max="6405" width="20" style="31" customWidth="1"/>
    <col min="6406" max="6406" width="26" style="31" customWidth="1"/>
    <col min="6407" max="6407" width="15" style="31" customWidth="1"/>
    <col min="6408" max="6408" width="17" style="31" customWidth="1"/>
    <col min="6409" max="6409" width="19.7109375" style="31" customWidth="1"/>
    <col min="6410" max="6410" width="19.42578125" style="31" customWidth="1"/>
    <col min="6411" max="6656" width="10.28515625" style="31"/>
    <col min="6657" max="6657" width="4.28515625" style="31" customWidth="1"/>
    <col min="6658" max="6658" width="19" style="31" customWidth="1"/>
    <col min="6659" max="6659" width="21.5703125" style="31" customWidth="1"/>
    <col min="6660" max="6661" width="20" style="31" customWidth="1"/>
    <col min="6662" max="6662" width="26" style="31" customWidth="1"/>
    <col min="6663" max="6663" width="15" style="31" customWidth="1"/>
    <col min="6664" max="6664" width="17" style="31" customWidth="1"/>
    <col min="6665" max="6665" width="19.7109375" style="31" customWidth="1"/>
    <col min="6666" max="6666" width="19.42578125" style="31" customWidth="1"/>
    <col min="6667" max="6912" width="10.28515625" style="31"/>
    <col min="6913" max="6913" width="4.28515625" style="31" customWidth="1"/>
    <col min="6914" max="6914" width="19" style="31" customWidth="1"/>
    <col min="6915" max="6915" width="21.5703125" style="31" customWidth="1"/>
    <col min="6916" max="6917" width="20" style="31" customWidth="1"/>
    <col min="6918" max="6918" width="26" style="31" customWidth="1"/>
    <col min="6919" max="6919" width="15" style="31" customWidth="1"/>
    <col min="6920" max="6920" width="17" style="31" customWidth="1"/>
    <col min="6921" max="6921" width="19.7109375" style="31" customWidth="1"/>
    <col min="6922" max="6922" width="19.42578125" style="31" customWidth="1"/>
    <col min="6923" max="7168" width="10.28515625" style="31"/>
    <col min="7169" max="7169" width="4.28515625" style="31" customWidth="1"/>
    <col min="7170" max="7170" width="19" style="31" customWidth="1"/>
    <col min="7171" max="7171" width="21.5703125" style="31" customWidth="1"/>
    <col min="7172" max="7173" width="20" style="31" customWidth="1"/>
    <col min="7174" max="7174" width="26" style="31" customWidth="1"/>
    <col min="7175" max="7175" width="15" style="31" customWidth="1"/>
    <col min="7176" max="7176" width="17" style="31" customWidth="1"/>
    <col min="7177" max="7177" width="19.7109375" style="31" customWidth="1"/>
    <col min="7178" max="7178" width="19.42578125" style="31" customWidth="1"/>
    <col min="7179" max="7424" width="10.28515625" style="31"/>
    <col min="7425" max="7425" width="4.28515625" style="31" customWidth="1"/>
    <col min="7426" max="7426" width="19" style="31" customWidth="1"/>
    <col min="7427" max="7427" width="21.5703125" style="31" customWidth="1"/>
    <col min="7428" max="7429" width="20" style="31" customWidth="1"/>
    <col min="7430" max="7430" width="26" style="31" customWidth="1"/>
    <col min="7431" max="7431" width="15" style="31" customWidth="1"/>
    <col min="7432" max="7432" width="17" style="31" customWidth="1"/>
    <col min="7433" max="7433" width="19.7109375" style="31" customWidth="1"/>
    <col min="7434" max="7434" width="19.42578125" style="31" customWidth="1"/>
    <col min="7435" max="7680" width="10.28515625" style="31"/>
    <col min="7681" max="7681" width="4.28515625" style="31" customWidth="1"/>
    <col min="7682" max="7682" width="19" style="31" customWidth="1"/>
    <col min="7683" max="7683" width="21.5703125" style="31" customWidth="1"/>
    <col min="7684" max="7685" width="20" style="31" customWidth="1"/>
    <col min="7686" max="7686" width="26" style="31" customWidth="1"/>
    <col min="7687" max="7687" width="15" style="31" customWidth="1"/>
    <col min="7688" max="7688" width="17" style="31" customWidth="1"/>
    <col min="7689" max="7689" width="19.7109375" style="31" customWidth="1"/>
    <col min="7690" max="7690" width="19.42578125" style="31" customWidth="1"/>
    <col min="7691" max="7936" width="10.28515625" style="31"/>
    <col min="7937" max="7937" width="4.28515625" style="31" customWidth="1"/>
    <col min="7938" max="7938" width="19" style="31" customWidth="1"/>
    <col min="7939" max="7939" width="21.5703125" style="31" customWidth="1"/>
    <col min="7940" max="7941" width="20" style="31" customWidth="1"/>
    <col min="7942" max="7942" width="26" style="31" customWidth="1"/>
    <col min="7943" max="7943" width="15" style="31" customWidth="1"/>
    <col min="7944" max="7944" width="17" style="31" customWidth="1"/>
    <col min="7945" max="7945" width="19.7109375" style="31" customWidth="1"/>
    <col min="7946" max="7946" width="19.42578125" style="31" customWidth="1"/>
    <col min="7947" max="8192" width="10.28515625" style="31"/>
    <col min="8193" max="8193" width="4.28515625" style="31" customWidth="1"/>
    <col min="8194" max="8194" width="19" style="31" customWidth="1"/>
    <col min="8195" max="8195" width="21.5703125" style="31" customWidth="1"/>
    <col min="8196" max="8197" width="20" style="31" customWidth="1"/>
    <col min="8198" max="8198" width="26" style="31" customWidth="1"/>
    <col min="8199" max="8199" width="15" style="31" customWidth="1"/>
    <col min="8200" max="8200" width="17" style="31" customWidth="1"/>
    <col min="8201" max="8201" width="19.7109375" style="31" customWidth="1"/>
    <col min="8202" max="8202" width="19.42578125" style="31" customWidth="1"/>
    <col min="8203" max="8448" width="10.28515625" style="31"/>
    <col min="8449" max="8449" width="4.28515625" style="31" customWidth="1"/>
    <col min="8450" max="8450" width="19" style="31" customWidth="1"/>
    <col min="8451" max="8451" width="21.5703125" style="31" customWidth="1"/>
    <col min="8452" max="8453" width="20" style="31" customWidth="1"/>
    <col min="8454" max="8454" width="26" style="31" customWidth="1"/>
    <col min="8455" max="8455" width="15" style="31" customWidth="1"/>
    <col min="8456" max="8456" width="17" style="31" customWidth="1"/>
    <col min="8457" max="8457" width="19.7109375" style="31" customWidth="1"/>
    <col min="8458" max="8458" width="19.42578125" style="31" customWidth="1"/>
    <col min="8459" max="8704" width="10.28515625" style="31"/>
    <col min="8705" max="8705" width="4.28515625" style="31" customWidth="1"/>
    <col min="8706" max="8706" width="19" style="31" customWidth="1"/>
    <col min="8707" max="8707" width="21.5703125" style="31" customWidth="1"/>
    <col min="8708" max="8709" width="20" style="31" customWidth="1"/>
    <col min="8710" max="8710" width="26" style="31" customWidth="1"/>
    <col min="8711" max="8711" width="15" style="31" customWidth="1"/>
    <col min="8712" max="8712" width="17" style="31" customWidth="1"/>
    <col min="8713" max="8713" width="19.7109375" style="31" customWidth="1"/>
    <col min="8714" max="8714" width="19.42578125" style="31" customWidth="1"/>
    <col min="8715" max="8960" width="10.28515625" style="31"/>
    <col min="8961" max="8961" width="4.28515625" style="31" customWidth="1"/>
    <col min="8962" max="8962" width="19" style="31" customWidth="1"/>
    <col min="8963" max="8963" width="21.5703125" style="31" customWidth="1"/>
    <col min="8964" max="8965" width="20" style="31" customWidth="1"/>
    <col min="8966" max="8966" width="26" style="31" customWidth="1"/>
    <col min="8967" max="8967" width="15" style="31" customWidth="1"/>
    <col min="8968" max="8968" width="17" style="31" customWidth="1"/>
    <col min="8969" max="8969" width="19.7109375" style="31" customWidth="1"/>
    <col min="8970" max="8970" width="19.42578125" style="31" customWidth="1"/>
    <col min="8971" max="9216" width="10.28515625" style="31"/>
    <col min="9217" max="9217" width="4.28515625" style="31" customWidth="1"/>
    <col min="9218" max="9218" width="19" style="31" customWidth="1"/>
    <col min="9219" max="9219" width="21.5703125" style="31" customWidth="1"/>
    <col min="9220" max="9221" width="20" style="31" customWidth="1"/>
    <col min="9222" max="9222" width="26" style="31" customWidth="1"/>
    <col min="9223" max="9223" width="15" style="31" customWidth="1"/>
    <col min="9224" max="9224" width="17" style="31" customWidth="1"/>
    <col min="9225" max="9225" width="19.7109375" style="31" customWidth="1"/>
    <col min="9226" max="9226" width="19.42578125" style="31" customWidth="1"/>
    <col min="9227" max="9472" width="10.28515625" style="31"/>
    <col min="9473" max="9473" width="4.28515625" style="31" customWidth="1"/>
    <col min="9474" max="9474" width="19" style="31" customWidth="1"/>
    <col min="9475" max="9475" width="21.5703125" style="31" customWidth="1"/>
    <col min="9476" max="9477" width="20" style="31" customWidth="1"/>
    <col min="9478" max="9478" width="26" style="31" customWidth="1"/>
    <col min="9479" max="9479" width="15" style="31" customWidth="1"/>
    <col min="9480" max="9480" width="17" style="31" customWidth="1"/>
    <col min="9481" max="9481" width="19.7109375" style="31" customWidth="1"/>
    <col min="9482" max="9482" width="19.42578125" style="31" customWidth="1"/>
    <col min="9483" max="9728" width="10.28515625" style="31"/>
    <col min="9729" max="9729" width="4.28515625" style="31" customWidth="1"/>
    <col min="9730" max="9730" width="19" style="31" customWidth="1"/>
    <col min="9731" max="9731" width="21.5703125" style="31" customWidth="1"/>
    <col min="9732" max="9733" width="20" style="31" customWidth="1"/>
    <col min="9734" max="9734" width="26" style="31" customWidth="1"/>
    <col min="9735" max="9735" width="15" style="31" customWidth="1"/>
    <col min="9736" max="9736" width="17" style="31" customWidth="1"/>
    <col min="9737" max="9737" width="19.7109375" style="31" customWidth="1"/>
    <col min="9738" max="9738" width="19.42578125" style="31" customWidth="1"/>
    <col min="9739" max="9984" width="10.28515625" style="31"/>
    <col min="9985" max="9985" width="4.28515625" style="31" customWidth="1"/>
    <col min="9986" max="9986" width="19" style="31" customWidth="1"/>
    <col min="9987" max="9987" width="21.5703125" style="31" customWidth="1"/>
    <col min="9988" max="9989" width="20" style="31" customWidth="1"/>
    <col min="9990" max="9990" width="26" style="31" customWidth="1"/>
    <col min="9991" max="9991" width="15" style="31" customWidth="1"/>
    <col min="9992" max="9992" width="17" style="31" customWidth="1"/>
    <col min="9993" max="9993" width="19.7109375" style="31" customWidth="1"/>
    <col min="9994" max="9994" width="19.42578125" style="31" customWidth="1"/>
    <col min="9995" max="10240" width="10.28515625" style="31"/>
    <col min="10241" max="10241" width="4.28515625" style="31" customWidth="1"/>
    <col min="10242" max="10242" width="19" style="31" customWidth="1"/>
    <col min="10243" max="10243" width="21.5703125" style="31" customWidth="1"/>
    <col min="10244" max="10245" width="20" style="31" customWidth="1"/>
    <col min="10246" max="10246" width="26" style="31" customWidth="1"/>
    <col min="10247" max="10247" width="15" style="31" customWidth="1"/>
    <col min="10248" max="10248" width="17" style="31" customWidth="1"/>
    <col min="10249" max="10249" width="19.7109375" style="31" customWidth="1"/>
    <col min="10250" max="10250" width="19.42578125" style="31" customWidth="1"/>
    <col min="10251" max="10496" width="10.28515625" style="31"/>
    <col min="10497" max="10497" width="4.28515625" style="31" customWidth="1"/>
    <col min="10498" max="10498" width="19" style="31" customWidth="1"/>
    <col min="10499" max="10499" width="21.5703125" style="31" customWidth="1"/>
    <col min="10500" max="10501" width="20" style="31" customWidth="1"/>
    <col min="10502" max="10502" width="26" style="31" customWidth="1"/>
    <col min="10503" max="10503" width="15" style="31" customWidth="1"/>
    <col min="10504" max="10504" width="17" style="31" customWidth="1"/>
    <col min="10505" max="10505" width="19.7109375" style="31" customWidth="1"/>
    <col min="10506" max="10506" width="19.42578125" style="31" customWidth="1"/>
    <col min="10507" max="10752" width="10.28515625" style="31"/>
    <col min="10753" max="10753" width="4.28515625" style="31" customWidth="1"/>
    <col min="10754" max="10754" width="19" style="31" customWidth="1"/>
    <col min="10755" max="10755" width="21.5703125" style="31" customWidth="1"/>
    <col min="10756" max="10757" width="20" style="31" customWidth="1"/>
    <col min="10758" max="10758" width="26" style="31" customWidth="1"/>
    <col min="10759" max="10759" width="15" style="31" customWidth="1"/>
    <col min="10760" max="10760" width="17" style="31" customWidth="1"/>
    <col min="10761" max="10761" width="19.7109375" style="31" customWidth="1"/>
    <col min="10762" max="10762" width="19.42578125" style="31" customWidth="1"/>
    <col min="10763" max="11008" width="10.28515625" style="31"/>
    <col min="11009" max="11009" width="4.28515625" style="31" customWidth="1"/>
    <col min="11010" max="11010" width="19" style="31" customWidth="1"/>
    <col min="11011" max="11011" width="21.5703125" style="31" customWidth="1"/>
    <col min="11012" max="11013" width="20" style="31" customWidth="1"/>
    <col min="11014" max="11014" width="26" style="31" customWidth="1"/>
    <col min="11015" max="11015" width="15" style="31" customWidth="1"/>
    <col min="11016" max="11016" width="17" style="31" customWidth="1"/>
    <col min="11017" max="11017" width="19.7109375" style="31" customWidth="1"/>
    <col min="11018" max="11018" width="19.42578125" style="31" customWidth="1"/>
    <col min="11019" max="11264" width="10.28515625" style="31"/>
    <col min="11265" max="11265" width="4.28515625" style="31" customWidth="1"/>
    <col min="11266" max="11266" width="19" style="31" customWidth="1"/>
    <col min="11267" max="11267" width="21.5703125" style="31" customWidth="1"/>
    <col min="11268" max="11269" width="20" style="31" customWidth="1"/>
    <col min="11270" max="11270" width="26" style="31" customWidth="1"/>
    <col min="11271" max="11271" width="15" style="31" customWidth="1"/>
    <col min="11272" max="11272" width="17" style="31" customWidth="1"/>
    <col min="11273" max="11273" width="19.7109375" style="31" customWidth="1"/>
    <col min="11274" max="11274" width="19.42578125" style="31" customWidth="1"/>
    <col min="11275" max="11520" width="10.28515625" style="31"/>
    <col min="11521" max="11521" width="4.28515625" style="31" customWidth="1"/>
    <col min="11522" max="11522" width="19" style="31" customWidth="1"/>
    <col min="11523" max="11523" width="21.5703125" style="31" customWidth="1"/>
    <col min="11524" max="11525" width="20" style="31" customWidth="1"/>
    <col min="11526" max="11526" width="26" style="31" customWidth="1"/>
    <col min="11527" max="11527" width="15" style="31" customWidth="1"/>
    <col min="11528" max="11528" width="17" style="31" customWidth="1"/>
    <col min="11529" max="11529" width="19.7109375" style="31" customWidth="1"/>
    <col min="11530" max="11530" width="19.42578125" style="31" customWidth="1"/>
    <col min="11531" max="11776" width="10.28515625" style="31"/>
    <col min="11777" max="11777" width="4.28515625" style="31" customWidth="1"/>
    <col min="11778" max="11778" width="19" style="31" customWidth="1"/>
    <col min="11779" max="11779" width="21.5703125" style="31" customWidth="1"/>
    <col min="11780" max="11781" width="20" style="31" customWidth="1"/>
    <col min="11782" max="11782" width="26" style="31" customWidth="1"/>
    <col min="11783" max="11783" width="15" style="31" customWidth="1"/>
    <col min="11784" max="11784" width="17" style="31" customWidth="1"/>
    <col min="11785" max="11785" width="19.7109375" style="31" customWidth="1"/>
    <col min="11786" max="11786" width="19.42578125" style="31" customWidth="1"/>
    <col min="11787" max="12032" width="10.28515625" style="31"/>
    <col min="12033" max="12033" width="4.28515625" style="31" customWidth="1"/>
    <col min="12034" max="12034" width="19" style="31" customWidth="1"/>
    <col min="12035" max="12035" width="21.5703125" style="31" customWidth="1"/>
    <col min="12036" max="12037" width="20" style="31" customWidth="1"/>
    <col min="12038" max="12038" width="26" style="31" customWidth="1"/>
    <col min="12039" max="12039" width="15" style="31" customWidth="1"/>
    <col min="12040" max="12040" width="17" style="31" customWidth="1"/>
    <col min="12041" max="12041" width="19.7109375" style="31" customWidth="1"/>
    <col min="12042" max="12042" width="19.42578125" style="31" customWidth="1"/>
    <col min="12043" max="12288" width="10.28515625" style="31"/>
    <col min="12289" max="12289" width="4.28515625" style="31" customWidth="1"/>
    <col min="12290" max="12290" width="19" style="31" customWidth="1"/>
    <col min="12291" max="12291" width="21.5703125" style="31" customWidth="1"/>
    <col min="12292" max="12293" width="20" style="31" customWidth="1"/>
    <col min="12294" max="12294" width="26" style="31" customWidth="1"/>
    <col min="12295" max="12295" width="15" style="31" customWidth="1"/>
    <col min="12296" max="12296" width="17" style="31" customWidth="1"/>
    <col min="12297" max="12297" width="19.7109375" style="31" customWidth="1"/>
    <col min="12298" max="12298" width="19.42578125" style="31" customWidth="1"/>
    <col min="12299" max="12544" width="10.28515625" style="31"/>
    <col min="12545" max="12545" width="4.28515625" style="31" customWidth="1"/>
    <col min="12546" max="12546" width="19" style="31" customWidth="1"/>
    <col min="12547" max="12547" width="21.5703125" style="31" customWidth="1"/>
    <col min="12548" max="12549" width="20" style="31" customWidth="1"/>
    <col min="12550" max="12550" width="26" style="31" customWidth="1"/>
    <col min="12551" max="12551" width="15" style="31" customWidth="1"/>
    <col min="12552" max="12552" width="17" style="31" customWidth="1"/>
    <col min="12553" max="12553" width="19.7109375" style="31" customWidth="1"/>
    <col min="12554" max="12554" width="19.42578125" style="31" customWidth="1"/>
    <col min="12555" max="12800" width="10.28515625" style="31"/>
    <col min="12801" max="12801" width="4.28515625" style="31" customWidth="1"/>
    <col min="12802" max="12802" width="19" style="31" customWidth="1"/>
    <col min="12803" max="12803" width="21.5703125" style="31" customWidth="1"/>
    <col min="12804" max="12805" width="20" style="31" customWidth="1"/>
    <col min="12806" max="12806" width="26" style="31" customWidth="1"/>
    <col min="12807" max="12807" width="15" style="31" customWidth="1"/>
    <col min="12808" max="12808" width="17" style="31" customWidth="1"/>
    <col min="12809" max="12809" width="19.7109375" style="31" customWidth="1"/>
    <col min="12810" max="12810" width="19.42578125" style="31" customWidth="1"/>
    <col min="12811" max="13056" width="10.28515625" style="31"/>
    <col min="13057" max="13057" width="4.28515625" style="31" customWidth="1"/>
    <col min="13058" max="13058" width="19" style="31" customWidth="1"/>
    <col min="13059" max="13059" width="21.5703125" style="31" customWidth="1"/>
    <col min="13060" max="13061" width="20" style="31" customWidth="1"/>
    <col min="13062" max="13062" width="26" style="31" customWidth="1"/>
    <col min="13063" max="13063" width="15" style="31" customWidth="1"/>
    <col min="13064" max="13064" width="17" style="31" customWidth="1"/>
    <col min="13065" max="13065" width="19.7109375" style="31" customWidth="1"/>
    <col min="13066" max="13066" width="19.42578125" style="31" customWidth="1"/>
    <col min="13067" max="13312" width="10.28515625" style="31"/>
    <col min="13313" max="13313" width="4.28515625" style="31" customWidth="1"/>
    <col min="13314" max="13314" width="19" style="31" customWidth="1"/>
    <col min="13315" max="13315" width="21.5703125" style="31" customWidth="1"/>
    <col min="13316" max="13317" width="20" style="31" customWidth="1"/>
    <col min="13318" max="13318" width="26" style="31" customWidth="1"/>
    <col min="13319" max="13319" width="15" style="31" customWidth="1"/>
    <col min="13320" max="13320" width="17" style="31" customWidth="1"/>
    <col min="13321" max="13321" width="19.7109375" style="31" customWidth="1"/>
    <col min="13322" max="13322" width="19.42578125" style="31" customWidth="1"/>
    <col min="13323" max="13568" width="10.28515625" style="31"/>
    <col min="13569" max="13569" width="4.28515625" style="31" customWidth="1"/>
    <col min="13570" max="13570" width="19" style="31" customWidth="1"/>
    <col min="13571" max="13571" width="21.5703125" style="31" customWidth="1"/>
    <col min="13572" max="13573" width="20" style="31" customWidth="1"/>
    <col min="13574" max="13574" width="26" style="31" customWidth="1"/>
    <col min="13575" max="13575" width="15" style="31" customWidth="1"/>
    <col min="13576" max="13576" width="17" style="31" customWidth="1"/>
    <col min="13577" max="13577" width="19.7109375" style="31" customWidth="1"/>
    <col min="13578" max="13578" width="19.42578125" style="31" customWidth="1"/>
    <col min="13579" max="13824" width="10.28515625" style="31"/>
    <col min="13825" max="13825" width="4.28515625" style="31" customWidth="1"/>
    <col min="13826" max="13826" width="19" style="31" customWidth="1"/>
    <col min="13827" max="13827" width="21.5703125" style="31" customWidth="1"/>
    <col min="13828" max="13829" width="20" style="31" customWidth="1"/>
    <col min="13830" max="13830" width="26" style="31" customWidth="1"/>
    <col min="13831" max="13831" width="15" style="31" customWidth="1"/>
    <col min="13832" max="13832" width="17" style="31" customWidth="1"/>
    <col min="13833" max="13833" width="19.7109375" style="31" customWidth="1"/>
    <col min="13834" max="13834" width="19.42578125" style="31" customWidth="1"/>
    <col min="13835" max="14080" width="10.28515625" style="31"/>
    <col min="14081" max="14081" width="4.28515625" style="31" customWidth="1"/>
    <col min="14082" max="14082" width="19" style="31" customWidth="1"/>
    <col min="14083" max="14083" width="21.5703125" style="31" customWidth="1"/>
    <col min="14084" max="14085" width="20" style="31" customWidth="1"/>
    <col min="14086" max="14086" width="26" style="31" customWidth="1"/>
    <col min="14087" max="14087" width="15" style="31" customWidth="1"/>
    <col min="14088" max="14088" width="17" style="31" customWidth="1"/>
    <col min="14089" max="14089" width="19.7109375" style="31" customWidth="1"/>
    <col min="14090" max="14090" width="19.42578125" style="31" customWidth="1"/>
    <col min="14091" max="14336" width="10.28515625" style="31"/>
    <col min="14337" max="14337" width="4.28515625" style="31" customWidth="1"/>
    <col min="14338" max="14338" width="19" style="31" customWidth="1"/>
    <col min="14339" max="14339" width="21.5703125" style="31" customWidth="1"/>
    <col min="14340" max="14341" width="20" style="31" customWidth="1"/>
    <col min="14342" max="14342" width="26" style="31" customWidth="1"/>
    <col min="14343" max="14343" width="15" style="31" customWidth="1"/>
    <col min="14344" max="14344" width="17" style="31" customWidth="1"/>
    <col min="14345" max="14345" width="19.7109375" style="31" customWidth="1"/>
    <col min="14346" max="14346" width="19.42578125" style="31" customWidth="1"/>
    <col min="14347" max="14592" width="10.28515625" style="31"/>
    <col min="14593" max="14593" width="4.28515625" style="31" customWidth="1"/>
    <col min="14594" max="14594" width="19" style="31" customWidth="1"/>
    <col min="14595" max="14595" width="21.5703125" style="31" customWidth="1"/>
    <col min="14596" max="14597" width="20" style="31" customWidth="1"/>
    <col min="14598" max="14598" width="26" style="31" customWidth="1"/>
    <col min="14599" max="14599" width="15" style="31" customWidth="1"/>
    <col min="14600" max="14600" width="17" style="31" customWidth="1"/>
    <col min="14601" max="14601" width="19.7109375" style="31" customWidth="1"/>
    <col min="14602" max="14602" width="19.42578125" style="31" customWidth="1"/>
    <col min="14603" max="14848" width="10.28515625" style="31"/>
    <col min="14849" max="14849" width="4.28515625" style="31" customWidth="1"/>
    <col min="14850" max="14850" width="19" style="31" customWidth="1"/>
    <col min="14851" max="14851" width="21.5703125" style="31" customWidth="1"/>
    <col min="14852" max="14853" width="20" style="31" customWidth="1"/>
    <col min="14854" max="14854" width="26" style="31" customWidth="1"/>
    <col min="14855" max="14855" width="15" style="31" customWidth="1"/>
    <col min="14856" max="14856" width="17" style="31" customWidth="1"/>
    <col min="14857" max="14857" width="19.7109375" style="31" customWidth="1"/>
    <col min="14858" max="14858" width="19.42578125" style="31" customWidth="1"/>
    <col min="14859" max="15104" width="10.28515625" style="31"/>
    <col min="15105" max="15105" width="4.28515625" style="31" customWidth="1"/>
    <col min="15106" max="15106" width="19" style="31" customWidth="1"/>
    <col min="15107" max="15107" width="21.5703125" style="31" customWidth="1"/>
    <col min="15108" max="15109" width="20" style="31" customWidth="1"/>
    <col min="15110" max="15110" width="26" style="31" customWidth="1"/>
    <col min="15111" max="15111" width="15" style="31" customWidth="1"/>
    <col min="15112" max="15112" width="17" style="31" customWidth="1"/>
    <col min="15113" max="15113" width="19.7109375" style="31" customWidth="1"/>
    <col min="15114" max="15114" width="19.42578125" style="31" customWidth="1"/>
    <col min="15115" max="15360" width="10.28515625" style="31"/>
    <col min="15361" max="15361" width="4.28515625" style="31" customWidth="1"/>
    <col min="15362" max="15362" width="19" style="31" customWidth="1"/>
    <col min="15363" max="15363" width="21.5703125" style="31" customWidth="1"/>
    <col min="15364" max="15365" width="20" style="31" customWidth="1"/>
    <col min="15366" max="15366" width="26" style="31" customWidth="1"/>
    <col min="15367" max="15367" width="15" style="31" customWidth="1"/>
    <col min="15368" max="15368" width="17" style="31" customWidth="1"/>
    <col min="15369" max="15369" width="19.7109375" style="31" customWidth="1"/>
    <col min="15370" max="15370" width="19.42578125" style="31" customWidth="1"/>
    <col min="15371" max="15616" width="10.28515625" style="31"/>
    <col min="15617" max="15617" width="4.28515625" style="31" customWidth="1"/>
    <col min="15618" max="15618" width="19" style="31" customWidth="1"/>
    <col min="15619" max="15619" width="21.5703125" style="31" customWidth="1"/>
    <col min="15620" max="15621" width="20" style="31" customWidth="1"/>
    <col min="15622" max="15622" width="26" style="31" customWidth="1"/>
    <col min="15623" max="15623" width="15" style="31" customWidth="1"/>
    <col min="15624" max="15624" width="17" style="31" customWidth="1"/>
    <col min="15625" max="15625" width="19.7109375" style="31" customWidth="1"/>
    <col min="15626" max="15626" width="19.42578125" style="31" customWidth="1"/>
    <col min="15627" max="15872" width="10.28515625" style="31"/>
    <col min="15873" max="15873" width="4.28515625" style="31" customWidth="1"/>
    <col min="15874" max="15874" width="19" style="31" customWidth="1"/>
    <col min="15875" max="15875" width="21.5703125" style="31" customWidth="1"/>
    <col min="15876" max="15877" width="20" style="31" customWidth="1"/>
    <col min="15878" max="15878" width="26" style="31" customWidth="1"/>
    <col min="15879" max="15879" width="15" style="31" customWidth="1"/>
    <col min="15880" max="15880" width="17" style="31" customWidth="1"/>
    <col min="15881" max="15881" width="19.7109375" style="31" customWidth="1"/>
    <col min="15882" max="15882" width="19.42578125" style="31" customWidth="1"/>
    <col min="15883" max="16128" width="10.28515625" style="31"/>
    <col min="16129" max="16129" width="4.28515625" style="31" customWidth="1"/>
    <col min="16130" max="16130" width="19" style="31" customWidth="1"/>
    <col min="16131" max="16131" width="21.5703125" style="31" customWidth="1"/>
    <col min="16132" max="16133" width="20" style="31" customWidth="1"/>
    <col min="16134" max="16134" width="26" style="31" customWidth="1"/>
    <col min="16135" max="16135" width="15" style="31" customWidth="1"/>
    <col min="16136" max="16136" width="17" style="31" customWidth="1"/>
    <col min="16137" max="16137" width="19.7109375" style="31" customWidth="1"/>
    <col min="16138" max="16138" width="19.42578125" style="31" customWidth="1"/>
    <col min="16139" max="16384" width="10.28515625" style="31"/>
  </cols>
  <sheetData>
    <row r="1" spans="1:10" s="34" customFormat="1" ht="22.5" x14ac:dyDescent="0.25">
      <c r="A1" s="311" t="s">
        <v>21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0" s="35" customFormat="1" ht="81.75" customHeight="1" x14ac:dyDescent="0.25">
      <c r="A2" s="284" t="s">
        <v>282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0" s="34" customFormat="1" ht="19.5" customHeight="1" x14ac:dyDescent="0.25">
      <c r="A3" s="284" t="s">
        <v>23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34" customFormat="1" ht="10.5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 s="36" customFormat="1" ht="41.25" customHeight="1" x14ac:dyDescent="0.25">
      <c r="A5" s="402" t="s">
        <v>1</v>
      </c>
      <c r="B5" s="304" t="s">
        <v>24</v>
      </c>
      <c r="C5" s="315" t="s">
        <v>25</v>
      </c>
      <c r="D5" s="304" t="s">
        <v>26</v>
      </c>
      <c r="E5" s="315" t="s">
        <v>27</v>
      </c>
      <c r="F5" s="318" t="s">
        <v>28</v>
      </c>
      <c r="G5" s="318"/>
      <c r="H5" s="319"/>
      <c r="I5" s="320" t="s">
        <v>29</v>
      </c>
      <c r="J5" s="321"/>
    </row>
    <row r="6" spans="1:10" s="36" customFormat="1" ht="42" customHeight="1" thickBot="1" x14ac:dyDescent="0.3">
      <c r="A6" s="403"/>
      <c r="B6" s="305"/>
      <c r="C6" s="316"/>
      <c r="D6" s="305"/>
      <c r="E6" s="316"/>
      <c r="F6" s="324" t="s">
        <v>30</v>
      </c>
      <c r="G6" s="326" t="s">
        <v>31</v>
      </c>
      <c r="H6" s="328" t="s">
        <v>32</v>
      </c>
      <c r="I6" s="322"/>
      <c r="J6" s="323"/>
    </row>
    <row r="7" spans="1:10" s="36" customFormat="1" ht="46.5" customHeight="1" thickBot="1" x14ac:dyDescent="0.3">
      <c r="A7" s="404"/>
      <c r="B7" s="306"/>
      <c r="C7" s="317"/>
      <c r="D7" s="306"/>
      <c r="E7" s="317"/>
      <c r="F7" s="325"/>
      <c r="G7" s="327"/>
      <c r="H7" s="329"/>
      <c r="I7" s="38" t="s">
        <v>6</v>
      </c>
      <c r="J7" s="39" t="s">
        <v>7</v>
      </c>
    </row>
    <row r="8" spans="1:10" s="36" customFormat="1" ht="23.25" customHeight="1" thickBot="1" x14ac:dyDescent="0.3">
      <c r="A8" s="40">
        <v>1</v>
      </c>
      <c r="B8" s="41">
        <v>2</v>
      </c>
      <c r="C8" s="40">
        <v>3</v>
      </c>
      <c r="D8" s="41">
        <v>4</v>
      </c>
      <c r="E8" s="40">
        <v>5</v>
      </c>
      <c r="F8" s="41">
        <v>6</v>
      </c>
      <c r="G8" s="40">
        <v>7</v>
      </c>
      <c r="H8" s="41">
        <v>8</v>
      </c>
      <c r="I8" s="40">
        <v>9</v>
      </c>
      <c r="J8" s="42">
        <v>10</v>
      </c>
    </row>
    <row r="9" spans="1:10" s="46" customFormat="1" ht="20.100000000000001" customHeight="1" x14ac:dyDescent="0.25">
      <c r="A9" s="405">
        <v>1</v>
      </c>
      <c r="B9" s="307" t="s">
        <v>283</v>
      </c>
      <c r="C9" s="408" t="s">
        <v>284</v>
      </c>
      <c r="D9" s="408" t="s">
        <v>285</v>
      </c>
      <c r="E9" s="408" t="s">
        <v>286</v>
      </c>
      <c r="F9" s="186"/>
      <c r="G9" s="65"/>
      <c r="H9" s="66"/>
      <c r="I9" s="67"/>
      <c r="J9" s="234"/>
    </row>
    <row r="10" spans="1:10" s="46" customFormat="1" ht="20.100000000000001" customHeight="1" x14ac:dyDescent="0.25">
      <c r="A10" s="406"/>
      <c r="B10" s="308"/>
      <c r="C10" s="409"/>
      <c r="D10" s="409"/>
      <c r="E10" s="409"/>
      <c r="F10" s="48" t="s">
        <v>41</v>
      </c>
      <c r="G10" s="123">
        <v>1.7579999999999998E-2</v>
      </c>
      <c r="H10" s="124">
        <v>1.7579999999999998E-2</v>
      </c>
      <c r="I10" s="125">
        <v>17</v>
      </c>
      <c r="J10" s="235">
        <v>17</v>
      </c>
    </row>
    <row r="11" spans="1:10" s="46" customFormat="1" ht="20.100000000000001" customHeight="1" thickBot="1" x14ac:dyDescent="0.3">
      <c r="A11" s="407"/>
      <c r="B11" s="309"/>
      <c r="C11" s="410"/>
      <c r="D11" s="410"/>
      <c r="E11" s="410"/>
      <c r="F11" s="189"/>
      <c r="G11" s="236"/>
      <c r="H11" s="237"/>
      <c r="I11" s="72"/>
      <c r="J11" s="238"/>
    </row>
    <row r="12" spans="1:10" x14ac:dyDescent="0.25">
      <c r="A12" s="405">
        <v>2</v>
      </c>
      <c r="B12" s="307" t="s">
        <v>287</v>
      </c>
      <c r="C12" s="408" t="s">
        <v>284</v>
      </c>
      <c r="D12" s="408" t="s">
        <v>288</v>
      </c>
      <c r="E12" s="408" t="s">
        <v>289</v>
      </c>
      <c r="F12" s="186"/>
      <c r="G12" s="239"/>
      <c r="H12" s="240"/>
      <c r="I12" s="63"/>
      <c r="J12" s="241"/>
    </row>
    <row r="13" spans="1:10" x14ac:dyDescent="0.25">
      <c r="A13" s="406"/>
      <c r="B13" s="308"/>
      <c r="C13" s="409"/>
      <c r="D13" s="409"/>
      <c r="E13" s="409"/>
      <c r="F13" s="48" t="s">
        <v>41</v>
      </c>
      <c r="G13" s="123">
        <v>7.5263499999999999</v>
      </c>
      <c r="H13" s="69">
        <v>7.5263499999999999</v>
      </c>
      <c r="I13" s="125">
        <v>37936</v>
      </c>
      <c r="J13" s="235">
        <v>37936</v>
      </c>
    </row>
    <row r="14" spans="1:10" ht="18" thickBot="1" x14ac:dyDescent="0.3">
      <c r="A14" s="407"/>
      <c r="B14" s="309"/>
      <c r="C14" s="410"/>
      <c r="D14" s="410"/>
      <c r="E14" s="410"/>
      <c r="F14" s="189"/>
      <c r="G14" s="74"/>
      <c r="H14" s="75"/>
      <c r="I14" s="90"/>
      <c r="J14" s="242"/>
    </row>
    <row r="15" spans="1:10" ht="36" customHeight="1" x14ac:dyDescent="0.25">
      <c r="A15" s="243"/>
      <c r="B15" s="244" t="s">
        <v>19</v>
      </c>
      <c r="C15" s="243"/>
      <c r="D15" s="243"/>
      <c r="E15" s="243"/>
      <c r="F15" s="243"/>
      <c r="G15" s="245">
        <f>SUM(G10:G14)</f>
        <v>7.5439299999999996</v>
      </c>
      <c r="H15" s="245">
        <f>SUM(H10:H14)</f>
        <v>7.5439299999999996</v>
      </c>
      <c r="I15" s="246">
        <f>SUM(I10:I14)</f>
        <v>37953</v>
      </c>
      <c r="J15" s="246">
        <f>SUM(J10:J14)</f>
        <v>37953</v>
      </c>
    </row>
  </sheetData>
  <mergeCells count="23">
    <mergeCell ref="A12:A14"/>
    <mergeCell ref="B12:B14"/>
    <mergeCell ref="C12:C14"/>
    <mergeCell ref="D12:D14"/>
    <mergeCell ref="E12:E14"/>
    <mergeCell ref="A9:A11"/>
    <mergeCell ref="B9:B11"/>
    <mergeCell ref="C9:C11"/>
    <mergeCell ref="D9:D11"/>
    <mergeCell ref="E9:E11"/>
    <mergeCell ref="A1:J1"/>
    <mergeCell ref="A2:J2"/>
    <mergeCell ref="A3:J3"/>
    <mergeCell ref="A5:A7"/>
    <mergeCell ref="B5:B7"/>
    <mergeCell ref="C5:C7"/>
    <mergeCell ref="D5:D7"/>
    <mergeCell ref="E5:E7"/>
    <mergeCell ref="F5:H5"/>
    <mergeCell ref="I5:J6"/>
    <mergeCell ref="F6:F7"/>
    <mergeCell ref="G6:G7"/>
    <mergeCell ref="H6:H7"/>
  </mergeCells>
  <printOptions horizontalCentered="1"/>
  <pageMargins left="0" right="0" top="0.23622047244094491" bottom="0.31496062992125984" header="0.23622047244094491" footer="0.23622047244094491"/>
  <pageSetup paperSize="9" scale="69" orientation="landscape" r:id="rId1"/>
  <headerFooter alignWithMargins="0">
    <oddFooter>&amp;R&amp;P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BD96CE-281F-43A7-BBC5-265FC64F8F04}">
  <dimension ref="A1:K94"/>
  <sheetViews>
    <sheetView topLeftCell="A85" zoomScaleNormal="100" workbookViewId="0">
      <selection activeCell="H95" sqref="H95:K95"/>
    </sheetView>
  </sheetViews>
  <sheetFormatPr defaultColWidth="10.28515625" defaultRowHeight="17.25" x14ac:dyDescent="0.25"/>
  <cols>
    <col min="1" max="1" width="4.85546875" style="31" customWidth="1"/>
    <col min="2" max="2" width="4.28515625" style="30" customWidth="1"/>
    <col min="3" max="3" width="19" style="31" customWidth="1"/>
    <col min="4" max="4" width="21.5703125" style="30" customWidth="1"/>
    <col min="5" max="5" width="16.140625" style="30" customWidth="1"/>
    <col min="6" max="6" width="20" style="30" customWidth="1"/>
    <col min="7" max="7" width="23.7109375" style="30" customWidth="1"/>
    <col min="8" max="8" width="12.42578125" style="30" customWidth="1"/>
    <col min="9" max="9" width="17.140625" style="30" customWidth="1"/>
    <col min="10" max="10" width="19.7109375" style="30" customWidth="1"/>
    <col min="11" max="11" width="19.42578125" style="30" customWidth="1"/>
    <col min="12" max="12" width="13.85546875" style="31" bestFit="1" customWidth="1"/>
    <col min="13" max="257" width="10.28515625" style="31"/>
    <col min="258" max="258" width="4.28515625" style="31" customWidth="1"/>
    <col min="259" max="259" width="19" style="31" customWidth="1"/>
    <col min="260" max="260" width="21.5703125" style="31" customWidth="1"/>
    <col min="261" max="261" width="16.140625" style="31" customWidth="1"/>
    <col min="262" max="262" width="20" style="31" customWidth="1"/>
    <col min="263" max="263" width="23.7109375" style="31" customWidth="1"/>
    <col min="264" max="264" width="12.42578125" style="31" customWidth="1"/>
    <col min="265" max="265" width="17.140625" style="31" customWidth="1"/>
    <col min="266" max="266" width="19.7109375" style="31" customWidth="1"/>
    <col min="267" max="267" width="19.42578125" style="31" customWidth="1"/>
    <col min="268" max="268" width="13.85546875" style="31" bestFit="1" customWidth="1"/>
    <col min="269" max="513" width="10.28515625" style="31"/>
    <col min="514" max="514" width="4.28515625" style="31" customWidth="1"/>
    <col min="515" max="515" width="19" style="31" customWidth="1"/>
    <col min="516" max="516" width="21.5703125" style="31" customWidth="1"/>
    <col min="517" max="517" width="16.140625" style="31" customWidth="1"/>
    <col min="518" max="518" width="20" style="31" customWidth="1"/>
    <col min="519" max="519" width="23.7109375" style="31" customWidth="1"/>
    <col min="520" max="520" width="12.42578125" style="31" customWidth="1"/>
    <col min="521" max="521" width="17.140625" style="31" customWidth="1"/>
    <col min="522" max="522" width="19.7109375" style="31" customWidth="1"/>
    <col min="523" max="523" width="19.42578125" style="31" customWidth="1"/>
    <col min="524" max="524" width="13.85546875" style="31" bestFit="1" customWidth="1"/>
    <col min="525" max="769" width="10.28515625" style="31"/>
    <col min="770" max="770" width="4.28515625" style="31" customWidth="1"/>
    <col min="771" max="771" width="19" style="31" customWidth="1"/>
    <col min="772" max="772" width="21.5703125" style="31" customWidth="1"/>
    <col min="773" max="773" width="16.140625" style="31" customWidth="1"/>
    <col min="774" max="774" width="20" style="31" customWidth="1"/>
    <col min="775" max="775" width="23.7109375" style="31" customWidth="1"/>
    <col min="776" max="776" width="12.42578125" style="31" customWidth="1"/>
    <col min="777" max="777" width="17.140625" style="31" customWidth="1"/>
    <col min="778" max="778" width="19.7109375" style="31" customWidth="1"/>
    <col min="779" max="779" width="19.42578125" style="31" customWidth="1"/>
    <col min="780" max="780" width="13.85546875" style="31" bestFit="1" customWidth="1"/>
    <col min="781" max="1025" width="10.28515625" style="31"/>
    <col min="1026" max="1026" width="4.28515625" style="31" customWidth="1"/>
    <col min="1027" max="1027" width="19" style="31" customWidth="1"/>
    <col min="1028" max="1028" width="21.5703125" style="31" customWidth="1"/>
    <col min="1029" max="1029" width="16.140625" style="31" customWidth="1"/>
    <col min="1030" max="1030" width="20" style="31" customWidth="1"/>
    <col min="1031" max="1031" width="23.7109375" style="31" customWidth="1"/>
    <col min="1032" max="1032" width="12.42578125" style="31" customWidth="1"/>
    <col min="1033" max="1033" width="17.140625" style="31" customWidth="1"/>
    <col min="1034" max="1034" width="19.7109375" style="31" customWidth="1"/>
    <col min="1035" max="1035" width="19.42578125" style="31" customWidth="1"/>
    <col min="1036" max="1036" width="13.85546875" style="31" bestFit="1" customWidth="1"/>
    <col min="1037" max="1281" width="10.28515625" style="31"/>
    <col min="1282" max="1282" width="4.28515625" style="31" customWidth="1"/>
    <col min="1283" max="1283" width="19" style="31" customWidth="1"/>
    <col min="1284" max="1284" width="21.5703125" style="31" customWidth="1"/>
    <col min="1285" max="1285" width="16.140625" style="31" customWidth="1"/>
    <col min="1286" max="1286" width="20" style="31" customWidth="1"/>
    <col min="1287" max="1287" width="23.7109375" style="31" customWidth="1"/>
    <col min="1288" max="1288" width="12.42578125" style="31" customWidth="1"/>
    <col min="1289" max="1289" width="17.140625" style="31" customWidth="1"/>
    <col min="1290" max="1290" width="19.7109375" style="31" customWidth="1"/>
    <col min="1291" max="1291" width="19.42578125" style="31" customWidth="1"/>
    <col min="1292" max="1292" width="13.85546875" style="31" bestFit="1" customWidth="1"/>
    <col min="1293" max="1537" width="10.28515625" style="31"/>
    <col min="1538" max="1538" width="4.28515625" style="31" customWidth="1"/>
    <col min="1539" max="1539" width="19" style="31" customWidth="1"/>
    <col min="1540" max="1540" width="21.5703125" style="31" customWidth="1"/>
    <col min="1541" max="1541" width="16.140625" style="31" customWidth="1"/>
    <col min="1542" max="1542" width="20" style="31" customWidth="1"/>
    <col min="1543" max="1543" width="23.7109375" style="31" customWidth="1"/>
    <col min="1544" max="1544" width="12.42578125" style="31" customWidth="1"/>
    <col min="1545" max="1545" width="17.140625" style="31" customWidth="1"/>
    <col min="1546" max="1546" width="19.7109375" style="31" customWidth="1"/>
    <col min="1547" max="1547" width="19.42578125" style="31" customWidth="1"/>
    <col min="1548" max="1548" width="13.85546875" style="31" bestFit="1" customWidth="1"/>
    <col min="1549" max="1793" width="10.28515625" style="31"/>
    <col min="1794" max="1794" width="4.28515625" style="31" customWidth="1"/>
    <col min="1795" max="1795" width="19" style="31" customWidth="1"/>
    <col min="1796" max="1796" width="21.5703125" style="31" customWidth="1"/>
    <col min="1797" max="1797" width="16.140625" style="31" customWidth="1"/>
    <col min="1798" max="1798" width="20" style="31" customWidth="1"/>
    <col min="1799" max="1799" width="23.7109375" style="31" customWidth="1"/>
    <col min="1800" max="1800" width="12.42578125" style="31" customWidth="1"/>
    <col min="1801" max="1801" width="17.140625" style="31" customWidth="1"/>
    <col min="1802" max="1802" width="19.7109375" style="31" customWidth="1"/>
    <col min="1803" max="1803" width="19.42578125" style="31" customWidth="1"/>
    <col min="1804" max="1804" width="13.85546875" style="31" bestFit="1" customWidth="1"/>
    <col min="1805" max="2049" width="10.28515625" style="31"/>
    <col min="2050" max="2050" width="4.28515625" style="31" customWidth="1"/>
    <col min="2051" max="2051" width="19" style="31" customWidth="1"/>
    <col min="2052" max="2052" width="21.5703125" style="31" customWidth="1"/>
    <col min="2053" max="2053" width="16.140625" style="31" customWidth="1"/>
    <col min="2054" max="2054" width="20" style="31" customWidth="1"/>
    <col min="2055" max="2055" width="23.7109375" style="31" customWidth="1"/>
    <col min="2056" max="2056" width="12.42578125" style="31" customWidth="1"/>
    <col min="2057" max="2057" width="17.140625" style="31" customWidth="1"/>
    <col min="2058" max="2058" width="19.7109375" style="31" customWidth="1"/>
    <col min="2059" max="2059" width="19.42578125" style="31" customWidth="1"/>
    <col min="2060" max="2060" width="13.85546875" style="31" bestFit="1" customWidth="1"/>
    <col min="2061" max="2305" width="10.28515625" style="31"/>
    <col min="2306" max="2306" width="4.28515625" style="31" customWidth="1"/>
    <col min="2307" max="2307" width="19" style="31" customWidth="1"/>
    <col min="2308" max="2308" width="21.5703125" style="31" customWidth="1"/>
    <col min="2309" max="2309" width="16.140625" style="31" customWidth="1"/>
    <col min="2310" max="2310" width="20" style="31" customWidth="1"/>
    <col min="2311" max="2311" width="23.7109375" style="31" customWidth="1"/>
    <col min="2312" max="2312" width="12.42578125" style="31" customWidth="1"/>
    <col min="2313" max="2313" width="17.140625" style="31" customWidth="1"/>
    <col min="2314" max="2314" width="19.7109375" style="31" customWidth="1"/>
    <col min="2315" max="2315" width="19.42578125" style="31" customWidth="1"/>
    <col min="2316" max="2316" width="13.85546875" style="31" bestFit="1" customWidth="1"/>
    <col min="2317" max="2561" width="10.28515625" style="31"/>
    <col min="2562" max="2562" width="4.28515625" style="31" customWidth="1"/>
    <col min="2563" max="2563" width="19" style="31" customWidth="1"/>
    <col min="2564" max="2564" width="21.5703125" style="31" customWidth="1"/>
    <col min="2565" max="2565" width="16.140625" style="31" customWidth="1"/>
    <col min="2566" max="2566" width="20" style="31" customWidth="1"/>
    <col min="2567" max="2567" width="23.7109375" style="31" customWidth="1"/>
    <col min="2568" max="2568" width="12.42578125" style="31" customWidth="1"/>
    <col min="2569" max="2569" width="17.140625" style="31" customWidth="1"/>
    <col min="2570" max="2570" width="19.7109375" style="31" customWidth="1"/>
    <col min="2571" max="2571" width="19.42578125" style="31" customWidth="1"/>
    <col min="2572" max="2572" width="13.85546875" style="31" bestFit="1" customWidth="1"/>
    <col min="2573" max="2817" width="10.28515625" style="31"/>
    <col min="2818" max="2818" width="4.28515625" style="31" customWidth="1"/>
    <col min="2819" max="2819" width="19" style="31" customWidth="1"/>
    <col min="2820" max="2820" width="21.5703125" style="31" customWidth="1"/>
    <col min="2821" max="2821" width="16.140625" style="31" customWidth="1"/>
    <col min="2822" max="2822" width="20" style="31" customWidth="1"/>
    <col min="2823" max="2823" width="23.7109375" style="31" customWidth="1"/>
    <col min="2824" max="2824" width="12.42578125" style="31" customWidth="1"/>
    <col min="2825" max="2825" width="17.140625" style="31" customWidth="1"/>
    <col min="2826" max="2826" width="19.7109375" style="31" customWidth="1"/>
    <col min="2827" max="2827" width="19.42578125" style="31" customWidth="1"/>
    <col min="2828" max="2828" width="13.85546875" style="31" bestFit="1" customWidth="1"/>
    <col min="2829" max="3073" width="10.28515625" style="31"/>
    <col min="3074" max="3074" width="4.28515625" style="31" customWidth="1"/>
    <col min="3075" max="3075" width="19" style="31" customWidth="1"/>
    <col min="3076" max="3076" width="21.5703125" style="31" customWidth="1"/>
    <col min="3077" max="3077" width="16.140625" style="31" customWidth="1"/>
    <col min="3078" max="3078" width="20" style="31" customWidth="1"/>
    <col min="3079" max="3079" width="23.7109375" style="31" customWidth="1"/>
    <col min="3080" max="3080" width="12.42578125" style="31" customWidth="1"/>
    <col min="3081" max="3081" width="17.140625" style="31" customWidth="1"/>
    <col min="3082" max="3082" width="19.7109375" style="31" customWidth="1"/>
    <col min="3083" max="3083" width="19.42578125" style="31" customWidth="1"/>
    <col min="3084" max="3084" width="13.85546875" style="31" bestFit="1" customWidth="1"/>
    <col min="3085" max="3329" width="10.28515625" style="31"/>
    <col min="3330" max="3330" width="4.28515625" style="31" customWidth="1"/>
    <col min="3331" max="3331" width="19" style="31" customWidth="1"/>
    <col min="3332" max="3332" width="21.5703125" style="31" customWidth="1"/>
    <col min="3333" max="3333" width="16.140625" style="31" customWidth="1"/>
    <col min="3334" max="3334" width="20" style="31" customWidth="1"/>
    <col min="3335" max="3335" width="23.7109375" style="31" customWidth="1"/>
    <col min="3336" max="3336" width="12.42578125" style="31" customWidth="1"/>
    <col min="3337" max="3337" width="17.140625" style="31" customWidth="1"/>
    <col min="3338" max="3338" width="19.7109375" style="31" customWidth="1"/>
    <col min="3339" max="3339" width="19.42578125" style="31" customWidth="1"/>
    <col min="3340" max="3340" width="13.85546875" style="31" bestFit="1" customWidth="1"/>
    <col min="3341" max="3585" width="10.28515625" style="31"/>
    <col min="3586" max="3586" width="4.28515625" style="31" customWidth="1"/>
    <col min="3587" max="3587" width="19" style="31" customWidth="1"/>
    <col min="3588" max="3588" width="21.5703125" style="31" customWidth="1"/>
    <col min="3589" max="3589" width="16.140625" style="31" customWidth="1"/>
    <col min="3590" max="3590" width="20" style="31" customWidth="1"/>
    <col min="3591" max="3591" width="23.7109375" style="31" customWidth="1"/>
    <col min="3592" max="3592" width="12.42578125" style="31" customWidth="1"/>
    <col min="3593" max="3593" width="17.140625" style="31" customWidth="1"/>
    <col min="3594" max="3594" width="19.7109375" style="31" customWidth="1"/>
    <col min="3595" max="3595" width="19.42578125" style="31" customWidth="1"/>
    <col min="3596" max="3596" width="13.85546875" style="31" bestFit="1" customWidth="1"/>
    <col min="3597" max="3841" width="10.28515625" style="31"/>
    <col min="3842" max="3842" width="4.28515625" style="31" customWidth="1"/>
    <col min="3843" max="3843" width="19" style="31" customWidth="1"/>
    <col min="3844" max="3844" width="21.5703125" style="31" customWidth="1"/>
    <col min="3845" max="3845" width="16.140625" style="31" customWidth="1"/>
    <col min="3846" max="3846" width="20" style="31" customWidth="1"/>
    <col min="3847" max="3847" width="23.7109375" style="31" customWidth="1"/>
    <col min="3848" max="3848" width="12.42578125" style="31" customWidth="1"/>
    <col min="3849" max="3849" width="17.140625" style="31" customWidth="1"/>
    <col min="3850" max="3850" width="19.7109375" style="31" customWidth="1"/>
    <col min="3851" max="3851" width="19.42578125" style="31" customWidth="1"/>
    <col min="3852" max="3852" width="13.85546875" style="31" bestFit="1" customWidth="1"/>
    <col min="3853" max="4097" width="10.28515625" style="31"/>
    <col min="4098" max="4098" width="4.28515625" style="31" customWidth="1"/>
    <col min="4099" max="4099" width="19" style="31" customWidth="1"/>
    <col min="4100" max="4100" width="21.5703125" style="31" customWidth="1"/>
    <col min="4101" max="4101" width="16.140625" style="31" customWidth="1"/>
    <col min="4102" max="4102" width="20" style="31" customWidth="1"/>
    <col min="4103" max="4103" width="23.7109375" style="31" customWidth="1"/>
    <col min="4104" max="4104" width="12.42578125" style="31" customWidth="1"/>
    <col min="4105" max="4105" width="17.140625" style="31" customWidth="1"/>
    <col min="4106" max="4106" width="19.7109375" style="31" customWidth="1"/>
    <col min="4107" max="4107" width="19.42578125" style="31" customWidth="1"/>
    <col min="4108" max="4108" width="13.85546875" style="31" bestFit="1" customWidth="1"/>
    <col min="4109" max="4353" width="10.28515625" style="31"/>
    <col min="4354" max="4354" width="4.28515625" style="31" customWidth="1"/>
    <col min="4355" max="4355" width="19" style="31" customWidth="1"/>
    <col min="4356" max="4356" width="21.5703125" style="31" customWidth="1"/>
    <col min="4357" max="4357" width="16.140625" style="31" customWidth="1"/>
    <col min="4358" max="4358" width="20" style="31" customWidth="1"/>
    <col min="4359" max="4359" width="23.7109375" style="31" customWidth="1"/>
    <col min="4360" max="4360" width="12.42578125" style="31" customWidth="1"/>
    <col min="4361" max="4361" width="17.140625" style="31" customWidth="1"/>
    <col min="4362" max="4362" width="19.7109375" style="31" customWidth="1"/>
    <col min="4363" max="4363" width="19.42578125" style="31" customWidth="1"/>
    <col min="4364" max="4364" width="13.85546875" style="31" bestFit="1" customWidth="1"/>
    <col min="4365" max="4609" width="10.28515625" style="31"/>
    <col min="4610" max="4610" width="4.28515625" style="31" customWidth="1"/>
    <col min="4611" max="4611" width="19" style="31" customWidth="1"/>
    <col min="4612" max="4612" width="21.5703125" style="31" customWidth="1"/>
    <col min="4613" max="4613" width="16.140625" style="31" customWidth="1"/>
    <col min="4614" max="4614" width="20" style="31" customWidth="1"/>
    <col min="4615" max="4615" width="23.7109375" style="31" customWidth="1"/>
    <col min="4616" max="4616" width="12.42578125" style="31" customWidth="1"/>
    <col min="4617" max="4617" width="17.140625" style="31" customWidth="1"/>
    <col min="4618" max="4618" width="19.7109375" style="31" customWidth="1"/>
    <col min="4619" max="4619" width="19.42578125" style="31" customWidth="1"/>
    <col min="4620" max="4620" width="13.85546875" style="31" bestFit="1" customWidth="1"/>
    <col min="4621" max="4865" width="10.28515625" style="31"/>
    <col min="4866" max="4866" width="4.28515625" style="31" customWidth="1"/>
    <col min="4867" max="4867" width="19" style="31" customWidth="1"/>
    <col min="4868" max="4868" width="21.5703125" style="31" customWidth="1"/>
    <col min="4869" max="4869" width="16.140625" style="31" customWidth="1"/>
    <col min="4870" max="4870" width="20" style="31" customWidth="1"/>
    <col min="4871" max="4871" width="23.7109375" style="31" customWidth="1"/>
    <col min="4872" max="4872" width="12.42578125" style="31" customWidth="1"/>
    <col min="4873" max="4873" width="17.140625" style="31" customWidth="1"/>
    <col min="4874" max="4874" width="19.7109375" style="31" customWidth="1"/>
    <col min="4875" max="4875" width="19.42578125" style="31" customWidth="1"/>
    <col min="4876" max="4876" width="13.85546875" style="31" bestFit="1" customWidth="1"/>
    <col min="4877" max="5121" width="10.28515625" style="31"/>
    <col min="5122" max="5122" width="4.28515625" style="31" customWidth="1"/>
    <col min="5123" max="5123" width="19" style="31" customWidth="1"/>
    <col min="5124" max="5124" width="21.5703125" style="31" customWidth="1"/>
    <col min="5125" max="5125" width="16.140625" style="31" customWidth="1"/>
    <col min="5126" max="5126" width="20" style="31" customWidth="1"/>
    <col min="5127" max="5127" width="23.7109375" style="31" customWidth="1"/>
    <col min="5128" max="5128" width="12.42578125" style="31" customWidth="1"/>
    <col min="5129" max="5129" width="17.140625" style="31" customWidth="1"/>
    <col min="5130" max="5130" width="19.7109375" style="31" customWidth="1"/>
    <col min="5131" max="5131" width="19.42578125" style="31" customWidth="1"/>
    <col min="5132" max="5132" width="13.85546875" style="31" bestFit="1" customWidth="1"/>
    <col min="5133" max="5377" width="10.28515625" style="31"/>
    <col min="5378" max="5378" width="4.28515625" style="31" customWidth="1"/>
    <col min="5379" max="5379" width="19" style="31" customWidth="1"/>
    <col min="5380" max="5380" width="21.5703125" style="31" customWidth="1"/>
    <col min="5381" max="5381" width="16.140625" style="31" customWidth="1"/>
    <col min="5382" max="5382" width="20" style="31" customWidth="1"/>
    <col min="5383" max="5383" width="23.7109375" style="31" customWidth="1"/>
    <col min="5384" max="5384" width="12.42578125" style="31" customWidth="1"/>
    <col min="5385" max="5385" width="17.140625" style="31" customWidth="1"/>
    <col min="5386" max="5386" width="19.7109375" style="31" customWidth="1"/>
    <col min="5387" max="5387" width="19.42578125" style="31" customWidth="1"/>
    <col min="5388" max="5388" width="13.85546875" style="31" bestFit="1" customWidth="1"/>
    <col min="5389" max="5633" width="10.28515625" style="31"/>
    <col min="5634" max="5634" width="4.28515625" style="31" customWidth="1"/>
    <col min="5635" max="5635" width="19" style="31" customWidth="1"/>
    <col min="5636" max="5636" width="21.5703125" style="31" customWidth="1"/>
    <col min="5637" max="5637" width="16.140625" style="31" customWidth="1"/>
    <col min="5638" max="5638" width="20" style="31" customWidth="1"/>
    <col min="5639" max="5639" width="23.7109375" style="31" customWidth="1"/>
    <col min="5640" max="5640" width="12.42578125" style="31" customWidth="1"/>
    <col min="5641" max="5641" width="17.140625" style="31" customWidth="1"/>
    <col min="5642" max="5642" width="19.7109375" style="31" customWidth="1"/>
    <col min="5643" max="5643" width="19.42578125" style="31" customWidth="1"/>
    <col min="5644" max="5644" width="13.85546875" style="31" bestFit="1" customWidth="1"/>
    <col min="5645" max="5889" width="10.28515625" style="31"/>
    <col min="5890" max="5890" width="4.28515625" style="31" customWidth="1"/>
    <col min="5891" max="5891" width="19" style="31" customWidth="1"/>
    <col min="5892" max="5892" width="21.5703125" style="31" customWidth="1"/>
    <col min="5893" max="5893" width="16.140625" style="31" customWidth="1"/>
    <col min="5894" max="5894" width="20" style="31" customWidth="1"/>
    <col min="5895" max="5895" width="23.7109375" style="31" customWidth="1"/>
    <col min="5896" max="5896" width="12.42578125" style="31" customWidth="1"/>
    <col min="5897" max="5897" width="17.140625" style="31" customWidth="1"/>
    <col min="5898" max="5898" width="19.7109375" style="31" customWidth="1"/>
    <col min="5899" max="5899" width="19.42578125" style="31" customWidth="1"/>
    <col min="5900" max="5900" width="13.85546875" style="31" bestFit="1" customWidth="1"/>
    <col min="5901" max="6145" width="10.28515625" style="31"/>
    <col min="6146" max="6146" width="4.28515625" style="31" customWidth="1"/>
    <col min="6147" max="6147" width="19" style="31" customWidth="1"/>
    <col min="6148" max="6148" width="21.5703125" style="31" customWidth="1"/>
    <col min="6149" max="6149" width="16.140625" style="31" customWidth="1"/>
    <col min="6150" max="6150" width="20" style="31" customWidth="1"/>
    <col min="6151" max="6151" width="23.7109375" style="31" customWidth="1"/>
    <col min="6152" max="6152" width="12.42578125" style="31" customWidth="1"/>
    <col min="6153" max="6153" width="17.140625" style="31" customWidth="1"/>
    <col min="6154" max="6154" width="19.7109375" style="31" customWidth="1"/>
    <col min="6155" max="6155" width="19.42578125" style="31" customWidth="1"/>
    <col min="6156" max="6156" width="13.85546875" style="31" bestFit="1" customWidth="1"/>
    <col min="6157" max="6401" width="10.28515625" style="31"/>
    <col min="6402" max="6402" width="4.28515625" style="31" customWidth="1"/>
    <col min="6403" max="6403" width="19" style="31" customWidth="1"/>
    <col min="6404" max="6404" width="21.5703125" style="31" customWidth="1"/>
    <col min="6405" max="6405" width="16.140625" style="31" customWidth="1"/>
    <col min="6406" max="6406" width="20" style="31" customWidth="1"/>
    <col min="6407" max="6407" width="23.7109375" style="31" customWidth="1"/>
    <col min="6408" max="6408" width="12.42578125" style="31" customWidth="1"/>
    <col min="6409" max="6409" width="17.140625" style="31" customWidth="1"/>
    <col min="6410" max="6410" width="19.7109375" style="31" customWidth="1"/>
    <col min="6411" max="6411" width="19.42578125" style="31" customWidth="1"/>
    <col min="6412" max="6412" width="13.85546875" style="31" bestFit="1" customWidth="1"/>
    <col min="6413" max="6657" width="10.28515625" style="31"/>
    <col min="6658" max="6658" width="4.28515625" style="31" customWidth="1"/>
    <col min="6659" max="6659" width="19" style="31" customWidth="1"/>
    <col min="6660" max="6660" width="21.5703125" style="31" customWidth="1"/>
    <col min="6661" max="6661" width="16.140625" style="31" customWidth="1"/>
    <col min="6662" max="6662" width="20" style="31" customWidth="1"/>
    <col min="6663" max="6663" width="23.7109375" style="31" customWidth="1"/>
    <col min="6664" max="6664" width="12.42578125" style="31" customWidth="1"/>
    <col min="6665" max="6665" width="17.140625" style="31" customWidth="1"/>
    <col min="6666" max="6666" width="19.7109375" style="31" customWidth="1"/>
    <col min="6667" max="6667" width="19.42578125" style="31" customWidth="1"/>
    <col min="6668" max="6668" width="13.85546875" style="31" bestFit="1" customWidth="1"/>
    <col min="6669" max="6913" width="10.28515625" style="31"/>
    <col min="6914" max="6914" width="4.28515625" style="31" customWidth="1"/>
    <col min="6915" max="6915" width="19" style="31" customWidth="1"/>
    <col min="6916" max="6916" width="21.5703125" style="31" customWidth="1"/>
    <col min="6917" max="6917" width="16.140625" style="31" customWidth="1"/>
    <col min="6918" max="6918" width="20" style="31" customWidth="1"/>
    <col min="6919" max="6919" width="23.7109375" style="31" customWidth="1"/>
    <col min="6920" max="6920" width="12.42578125" style="31" customWidth="1"/>
    <col min="6921" max="6921" width="17.140625" style="31" customWidth="1"/>
    <col min="6922" max="6922" width="19.7109375" style="31" customWidth="1"/>
    <col min="6923" max="6923" width="19.42578125" style="31" customWidth="1"/>
    <col min="6924" max="6924" width="13.85546875" style="31" bestFit="1" customWidth="1"/>
    <col min="6925" max="7169" width="10.28515625" style="31"/>
    <col min="7170" max="7170" width="4.28515625" style="31" customWidth="1"/>
    <col min="7171" max="7171" width="19" style="31" customWidth="1"/>
    <col min="7172" max="7172" width="21.5703125" style="31" customWidth="1"/>
    <col min="7173" max="7173" width="16.140625" style="31" customWidth="1"/>
    <col min="7174" max="7174" width="20" style="31" customWidth="1"/>
    <col min="7175" max="7175" width="23.7109375" style="31" customWidth="1"/>
    <col min="7176" max="7176" width="12.42578125" style="31" customWidth="1"/>
    <col min="7177" max="7177" width="17.140625" style="31" customWidth="1"/>
    <col min="7178" max="7178" width="19.7109375" style="31" customWidth="1"/>
    <col min="7179" max="7179" width="19.42578125" style="31" customWidth="1"/>
    <col min="7180" max="7180" width="13.85546875" style="31" bestFit="1" customWidth="1"/>
    <col min="7181" max="7425" width="10.28515625" style="31"/>
    <col min="7426" max="7426" width="4.28515625" style="31" customWidth="1"/>
    <col min="7427" max="7427" width="19" style="31" customWidth="1"/>
    <col min="7428" max="7428" width="21.5703125" style="31" customWidth="1"/>
    <col min="7429" max="7429" width="16.140625" style="31" customWidth="1"/>
    <col min="7430" max="7430" width="20" style="31" customWidth="1"/>
    <col min="7431" max="7431" width="23.7109375" style="31" customWidth="1"/>
    <col min="7432" max="7432" width="12.42578125" style="31" customWidth="1"/>
    <col min="7433" max="7433" width="17.140625" style="31" customWidth="1"/>
    <col min="7434" max="7434" width="19.7109375" style="31" customWidth="1"/>
    <col min="7435" max="7435" width="19.42578125" style="31" customWidth="1"/>
    <col min="7436" max="7436" width="13.85546875" style="31" bestFit="1" customWidth="1"/>
    <col min="7437" max="7681" width="10.28515625" style="31"/>
    <col min="7682" max="7682" width="4.28515625" style="31" customWidth="1"/>
    <col min="7683" max="7683" width="19" style="31" customWidth="1"/>
    <col min="7684" max="7684" width="21.5703125" style="31" customWidth="1"/>
    <col min="7685" max="7685" width="16.140625" style="31" customWidth="1"/>
    <col min="7686" max="7686" width="20" style="31" customWidth="1"/>
    <col min="7687" max="7687" width="23.7109375" style="31" customWidth="1"/>
    <col min="7688" max="7688" width="12.42578125" style="31" customWidth="1"/>
    <col min="7689" max="7689" width="17.140625" style="31" customWidth="1"/>
    <col min="7690" max="7690" width="19.7109375" style="31" customWidth="1"/>
    <col min="7691" max="7691" width="19.42578125" style="31" customWidth="1"/>
    <col min="7692" max="7692" width="13.85546875" style="31" bestFit="1" customWidth="1"/>
    <col min="7693" max="7937" width="10.28515625" style="31"/>
    <col min="7938" max="7938" width="4.28515625" style="31" customWidth="1"/>
    <col min="7939" max="7939" width="19" style="31" customWidth="1"/>
    <col min="7940" max="7940" width="21.5703125" style="31" customWidth="1"/>
    <col min="7941" max="7941" width="16.140625" style="31" customWidth="1"/>
    <col min="7942" max="7942" width="20" style="31" customWidth="1"/>
    <col min="7943" max="7943" width="23.7109375" style="31" customWidth="1"/>
    <col min="7944" max="7944" width="12.42578125" style="31" customWidth="1"/>
    <col min="7945" max="7945" width="17.140625" style="31" customWidth="1"/>
    <col min="7946" max="7946" width="19.7109375" style="31" customWidth="1"/>
    <col min="7947" max="7947" width="19.42578125" style="31" customWidth="1"/>
    <col min="7948" max="7948" width="13.85546875" style="31" bestFit="1" customWidth="1"/>
    <col min="7949" max="8193" width="10.28515625" style="31"/>
    <col min="8194" max="8194" width="4.28515625" style="31" customWidth="1"/>
    <col min="8195" max="8195" width="19" style="31" customWidth="1"/>
    <col min="8196" max="8196" width="21.5703125" style="31" customWidth="1"/>
    <col min="8197" max="8197" width="16.140625" style="31" customWidth="1"/>
    <col min="8198" max="8198" width="20" style="31" customWidth="1"/>
    <col min="8199" max="8199" width="23.7109375" style="31" customWidth="1"/>
    <col min="8200" max="8200" width="12.42578125" style="31" customWidth="1"/>
    <col min="8201" max="8201" width="17.140625" style="31" customWidth="1"/>
    <col min="8202" max="8202" width="19.7109375" style="31" customWidth="1"/>
    <col min="8203" max="8203" width="19.42578125" style="31" customWidth="1"/>
    <col min="8204" max="8204" width="13.85546875" style="31" bestFit="1" customWidth="1"/>
    <col min="8205" max="8449" width="10.28515625" style="31"/>
    <col min="8450" max="8450" width="4.28515625" style="31" customWidth="1"/>
    <col min="8451" max="8451" width="19" style="31" customWidth="1"/>
    <col min="8452" max="8452" width="21.5703125" style="31" customWidth="1"/>
    <col min="8453" max="8453" width="16.140625" style="31" customWidth="1"/>
    <col min="8454" max="8454" width="20" style="31" customWidth="1"/>
    <col min="8455" max="8455" width="23.7109375" style="31" customWidth="1"/>
    <col min="8456" max="8456" width="12.42578125" style="31" customWidth="1"/>
    <col min="8457" max="8457" width="17.140625" style="31" customWidth="1"/>
    <col min="8458" max="8458" width="19.7109375" style="31" customWidth="1"/>
    <col min="8459" max="8459" width="19.42578125" style="31" customWidth="1"/>
    <col min="8460" max="8460" width="13.85546875" style="31" bestFit="1" customWidth="1"/>
    <col min="8461" max="8705" width="10.28515625" style="31"/>
    <col min="8706" max="8706" width="4.28515625" style="31" customWidth="1"/>
    <col min="8707" max="8707" width="19" style="31" customWidth="1"/>
    <col min="8708" max="8708" width="21.5703125" style="31" customWidth="1"/>
    <col min="8709" max="8709" width="16.140625" style="31" customWidth="1"/>
    <col min="8710" max="8710" width="20" style="31" customWidth="1"/>
    <col min="8711" max="8711" width="23.7109375" style="31" customWidth="1"/>
    <col min="8712" max="8712" width="12.42578125" style="31" customWidth="1"/>
    <col min="8713" max="8713" width="17.140625" style="31" customWidth="1"/>
    <col min="8714" max="8714" width="19.7109375" style="31" customWidth="1"/>
    <col min="8715" max="8715" width="19.42578125" style="31" customWidth="1"/>
    <col min="8716" max="8716" width="13.85546875" style="31" bestFit="1" customWidth="1"/>
    <col min="8717" max="8961" width="10.28515625" style="31"/>
    <col min="8962" max="8962" width="4.28515625" style="31" customWidth="1"/>
    <col min="8963" max="8963" width="19" style="31" customWidth="1"/>
    <col min="8964" max="8964" width="21.5703125" style="31" customWidth="1"/>
    <col min="8965" max="8965" width="16.140625" style="31" customWidth="1"/>
    <col min="8966" max="8966" width="20" style="31" customWidth="1"/>
    <col min="8967" max="8967" width="23.7109375" style="31" customWidth="1"/>
    <col min="8968" max="8968" width="12.42578125" style="31" customWidth="1"/>
    <col min="8969" max="8969" width="17.140625" style="31" customWidth="1"/>
    <col min="8970" max="8970" width="19.7109375" style="31" customWidth="1"/>
    <col min="8971" max="8971" width="19.42578125" style="31" customWidth="1"/>
    <col min="8972" max="8972" width="13.85546875" style="31" bestFit="1" customWidth="1"/>
    <col min="8973" max="9217" width="10.28515625" style="31"/>
    <col min="9218" max="9218" width="4.28515625" style="31" customWidth="1"/>
    <col min="9219" max="9219" width="19" style="31" customWidth="1"/>
    <col min="9220" max="9220" width="21.5703125" style="31" customWidth="1"/>
    <col min="9221" max="9221" width="16.140625" style="31" customWidth="1"/>
    <col min="9222" max="9222" width="20" style="31" customWidth="1"/>
    <col min="9223" max="9223" width="23.7109375" style="31" customWidth="1"/>
    <col min="9224" max="9224" width="12.42578125" style="31" customWidth="1"/>
    <col min="9225" max="9225" width="17.140625" style="31" customWidth="1"/>
    <col min="9226" max="9226" width="19.7109375" style="31" customWidth="1"/>
    <col min="9227" max="9227" width="19.42578125" style="31" customWidth="1"/>
    <col min="9228" max="9228" width="13.85546875" style="31" bestFit="1" customWidth="1"/>
    <col min="9229" max="9473" width="10.28515625" style="31"/>
    <col min="9474" max="9474" width="4.28515625" style="31" customWidth="1"/>
    <col min="9475" max="9475" width="19" style="31" customWidth="1"/>
    <col min="9476" max="9476" width="21.5703125" style="31" customWidth="1"/>
    <col min="9477" max="9477" width="16.140625" style="31" customWidth="1"/>
    <col min="9478" max="9478" width="20" style="31" customWidth="1"/>
    <col min="9479" max="9479" width="23.7109375" style="31" customWidth="1"/>
    <col min="9480" max="9480" width="12.42578125" style="31" customWidth="1"/>
    <col min="9481" max="9481" width="17.140625" style="31" customWidth="1"/>
    <col min="9482" max="9482" width="19.7109375" style="31" customWidth="1"/>
    <col min="9483" max="9483" width="19.42578125" style="31" customWidth="1"/>
    <col min="9484" max="9484" width="13.85546875" style="31" bestFit="1" customWidth="1"/>
    <col min="9485" max="9729" width="10.28515625" style="31"/>
    <col min="9730" max="9730" width="4.28515625" style="31" customWidth="1"/>
    <col min="9731" max="9731" width="19" style="31" customWidth="1"/>
    <col min="9732" max="9732" width="21.5703125" style="31" customWidth="1"/>
    <col min="9733" max="9733" width="16.140625" style="31" customWidth="1"/>
    <col min="9734" max="9734" width="20" style="31" customWidth="1"/>
    <col min="9735" max="9735" width="23.7109375" style="31" customWidth="1"/>
    <col min="9736" max="9736" width="12.42578125" style="31" customWidth="1"/>
    <col min="9737" max="9737" width="17.140625" style="31" customWidth="1"/>
    <col min="9738" max="9738" width="19.7109375" style="31" customWidth="1"/>
    <col min="9739" max="9739" width="19.42578125" style="31" customWidth="1"/>
    <col min="9740" max="9740" width="13.85546875" style="31" bestFit="1" customWidth="1"/>
    <col min="9741" max="9985" width="10.28515625" style="31"/>
    <col min="9986" max="9986" width="4.28515625" style="31" customWidth="1"/>
    <col min="9987" max="9987" width="19" style="31" customWidth="1"/>
    <col min="9988" max="9988" width="21.5703125" style="31" customWidth="1"/>
    <col min="9989" max="9989" width="16.140625" style="31" customWidth="1"/>
    <col min="9990" max="9990" width="20" style="31" customWidth="1"/>
    <col min="9991" max="9991" width="23.7109375" style="31" customWidth="1"/>
    <col min="9992" max="9992" width="12.42578125" style="31" customWidth="1"/>
    <col min="9993" max="9993" width="17.140625" style="31" customWidth="1"/>
    <col min="9994" max="9994" width="19.7109375" style="31" customWidth="1"/>
    <col min="9995" max="9995" width="19.42578125" style="31" customWidth="1"/>
    <col min="9996" max="9996" width="13.85546875" style="31" bestFit="1" customWidth="1"/>
    <col min="9997" max="10241" width="10.28515625" style="31"/>
    <col min="10242" max="10242" width="4.28515625" style="31" customWidth="1"/>
    <col min="10243" max="10243" width="19" style="31" customWidth="1"/>
    <col min="10244" max="10244" width="21.5703125" style="31" customWidth="1"/>
    <col min="10245" max="10245" width="16.140625" style="31" customWidth="1"/>
    <col min="10246" max="10246" width="20" style="31" customWidth="1"/>
    <col min="10247" max="10247" width="23.7109375" style="31" customWidth="1"/>
    <col min="10248" max="10248" width="12.42578125" style="31" customWidth="1"/>
    <col min="10249" max="10249" width="17.140625" style="31" customWidth="1"/>
    <col min="10250" max="10250" width="19.7109375" style="31" customWidth="1"/>
    <col min="10251" max="10251" width="19.42578125" style="31" customWidth="1"/>
    <col min="10252" max="10252" width="13.85546875" style="31" bestFit="1" customWidth="1"/>
    <col min="10253" max="10497" width="10.28515625" style="31"/>
    <col min="10498" max="10498" width="4.28515625" style="31" customWidth="1"/>
    <col min="10499" max="10499" width="19" style="31" customWidth="1"/>
    <col min="10500" max="10500" width="21.5703125" style="31" customWidth="1"/>
    <col min="10501" max="10501" width="16.140625" style="31" customWidth="1"/>
    <col min="10502" max="10502" width="20" style="31" customWidth="1"/>
    <col min="10503" max="10503" width="23.7109375" style="31" customWidth="1"/>
    <col min="10504" max="10504" width="12.42578125" style="31" customWidth="1"/>
    <col min="10505" max="10505" width="17.140625" style="31" customWidth="1"/>
    <col min="10506" max="10506" width="19.7109375" style="31" customWidth="1"/>
    <col min="10507" max="10507" width="19.42578125" style="31" customWidth="1"/>
    <col min="10508" max="10508" width="13.85546875" style="31" bestFit="1" customWidth="1"/>
    <col min="10509" max="10753" width="10.28515625" style="31"/>
    <col min="10754" max="10754" width="4.28515625" style="31" customWidth="1"/>
    <col min="10755" max="10755" width="19" style="31" customWidth="1"/>
    <col min="10756" max="10756" width="21.5703125" style="31" customWidth="1"/>
    <col min="10757" max="10757" width="16.140625" style="31" customWidth="1"/>
    <col min="10758" max="10758" width="20" style="31" customWidth="1"/>
    <col min="10759" max="10759" width="23.7109375" style="31" customWidth="1"/>
    <col min="10760" max="10760" width="12.42578125" style="31" customWidth="1"/>
    <col min="10761" max="10761" width="17.140625" style="31" customWidth="1"/>
    <col min="10762" max="10762" width="19.7109375" style="31" customWidth="1"/>
    <col min="10763" max="10763" width="19.42578125" style="31" customWidth="1"/>
    <col min="10764" max="10764" width="13.85546875" style="31" bestFit="1" customWidth="1"/>
    <col min="10765" max="11009" width="10.28515625" style="31"/>
    <col min="11010" max="11010" width="4.28515625" style="31" customWidth="1"/>
    <col min="11011" max="11011" width="19" style="31" customWidth="1"/>
    <col min="11012" max="11012" width="21.5703125" style="31" customWidth="1"/>
    <col min="11013" max="11013" width="16.140625" style="31" customWidth="1"/>
    <col min="11014" max="11014" width="20" style="31" customWidth="1"/>
    <col min="11015" max="11015" width="23.7109375" style="31" customWidth="1"/>
    <col min="11016" max="11016" width="12.42578125" style="31" customWidth="1"/>
    <col min="11017" max="11017" width="17.140625" style="31" customWidth="1"/>
    <col min="11018" max="11018" width="19.7109375" style="31" customWidth="1"/>
    <col min="11019" max="11019" width="19.42578125" style="31" customWidth="1"/>
    <col min="11020" max="11020" width="13.85546875" style="31" bestFit="1" customWidth="1"/>
    <col min="11021" max="11265" width="10.28515625" style="31"/>
    <col min="11266" max="11266" width="4.28515625" style="31" customWidth="1"/>
    <col min="11267" max="11267" width="19" style="31" customWidth="1"/>
    <col min="11268" max="11268" width="21.5703125" style="31" customWidth="1"/>
    <col min="11269" max="11269" width="16.140625" style="31" customWidth="1"/>
    <col min="11270" max="11270" width="20" style="31" customWidth="1"/>
    <col min="11271" max="11271" width="23.7109375" style="31" customWidth="1"/>
    <col min="11272" max="11272" width="12.42578125" style="31" customWidth="1"/>
    <col min="11273" max="11273" width="17.140625" style="31" customWidth="1"/>
    <col min="11274" max="11274" width="19.7109375" style="31" customWidth="1"/>
    <col min="11275" max="11275" width="19.42578125" style="31" customWidth="1"/>
    <col min="11276" max="11276" width="13.85546875" style="31" bestFit="1" customWidth="1"/>
    <col min="11277" max="11521" width="10.28515625" style="31"/>
    <col min="11522" max="11522" width="4.28515625" style="31" customWidth="1"/>
    <col min="11523" max="11523" width="19" style="31" customWidth="1"/>
    <col min="11524" max="11524" width="21.5703125" style="31" customWidth="1"/>
    <col min="11525" max="11525" width="16.140625" style="31" customWidth="1"/>
    <col min="11526" max="11526" width="20" style="31" customWidth="1"/>
    <col min="11527" max="11527" width="23.7109375" style="31" customWidth="1"/>
    <col min="11528" max="11528" width="12.42578125" style="31" customWidth="1"/>
    <col min="11529" max="11529" width="17.140625" style="31" customWidth="1"/>
    <col min="11530" max="11530" width="19.7109375" style="31" customWidth="1"/>
    <col min="11531" max="11531" width="19.42578125" style="31" customWidth="1"/>
    <col min="11532" max="11532" width="13.85546875" style="31" bestFit="1" customWidth="1"/>
    <col min="11533" max="11777" width="10.28515625" style="31"/>
    <col min="11778" max="11778" width="4.28515625" style="31" customWidth="1"/>
    <col min="11779" max="11779" width="19" style="31" customWidth="1"/>
    <col min="11780" max="11780" width="21.5703125" style="31" customWidth="1"/>
    <col min="11781" max="11781" width="16.140625" style="31" customWidth="1"/>
    <col min="11782" max="11782" width="20" style="31" customWidth="1"/>
    <col min="11783" max="11783" width="23.7109375" style="31" customWidth="1"/>
    <col min="11784" max="11784" width="12.42578125" style="31" customWidth="1"/>
    <col min="11785" max="11785" width="17.140625" style="31" customWidth="1"/>
    <col min="11786" max="11786" width="19.7109375" style="31" customWidth="1"/>
    <col min="11787" max="11787" width="19.42578125" style="31" customWidth="1"/>
    <col min="11788" max="11788" width="13.85546875" style="31" bestFit="1" customWidth="1"/>
    <col min="11789" max="12033" width="10.28515625" style="31"/>
    <col min="12034" max="12034" width="4.28515625" style="31" customWidth="1"/>
    <col min="12035" max="12035" width="19" style="31" customWidth="1"/>
    <col min="12036" max="12036" width="21.5703125" style="31" customWidth="1"/>
    <col min="12037" max="12037" width="16.140625" style="31" customWidth="1"/>
    <col min="12038" max="12038" width="20" style="31" customWidth="1"/>
    <col min="12039" max="12039" width="23.7109375" style="31" customWidth="1"/>
    <col min="12040" max="12040" width="12.42578125" style="31" customWidth="1"/>
    <col min="12041" max="12041" width="17.140625" style="31" customWidth="1"/>
    <col min="12042" max="12042" width="19.7109375" style="31" customWidth="1"/>
    <col min="12043" max="12043" width="19.42578125" style="31" customWidth="1"/>
    <col min="12044" max="12044" width="13.85546875" style="31" bestFit="1" customWidth="1"/>
    <col min="12045" max="12289" width="10.28515625" style="31"/>
    <col min="12290" max="12290" width="4.28515625" style="31" customWidth="1"/>
    <col min="12291" max="12291" width="19" style="31" customWidth="1"/>
    <col min="12292" max="12292" width="21.5703125" style="31" customWidth="1"/>
    <col min="12293" max="12293" width="16.140625" style="31" customWidth="1"/>
    <col min="12294" max="12294" width="20" style="31" customWidth="1"/>
    <col min="12295" max="12295" width="23.7109375" style="31" customWidth="1"/>
    <col min="12296" max="12296" width="12.42578125" style="31" customWidth="1"/>
    <col min="12297" max="12297" width="17.140625" style="31" customWidth="1"/>
    <col min="12298" max="12298" width="19.7109375" style="31" customWidth="1"/>
    <col min="12299" max="12299" width="19.42578125" style="31" customWidth="1"/>
    <col min="12300" max="12300" width="13.85546875" style="31" bestFit="1" customWidth="1"/>
    <col min="12301" max="12545" width="10.28515625" style="31"/>
    <col min="12546" max="12546" width="4.28515625" style="31" customWidth="1"/>
    <col min="12547" max="12547" width="19" style="31" customWidth="1"/>
    <col min="12548" max="12548" width="21.5703125" style="31" customWidth="1"/>
    <col min="12549" max="12549" width="16.140625" style="31" customWidth="1"/>
    <col min="12550" max="12550" width="20" style="31" customWidth="1"/>
    <col min="12551" max="12551" width="23.7109375" style="31" customWidth="1"/>
    <col min="12552" max="12552" width="12.42578125" style="31" customWidth="1"/>
    <col min="12553" max="12553" width="17.140625" style="31" customWidth="1"/>
    <col min="12554" max="12554" width="19.7109375" style="31" customWidth="1"/>
    <col min="12555" max="12555" width="19.42578125" style="31" customWidth="1"/>
    <col min="12556" max="12556" width="13.85546875" style="31" bestFit="1" customWidth="1"/>
    <col min="12557" max="12801" width="10.28515625" style="31"/>
    <col min="12802" max="12802" width="4.28515625" style="31" customWidth="1"/>
    <col min="12803" max="12803" width="19" style="31" customWidth="1"/>
    <col min="12804" max="12804" width="21.5703125" style="31" customWidth="1"/>
    <col min="12805" max="12805" width="16.140625" style="31" customWidth="1"/>
    <col min="12806" max="12806" width="20" style="31" customWidth="1"/>
    <col min="12807" max="12807" width="23.7109375" style="31" customWidth="1"/>
    <col min="12808" max="12808" width="12.42578125" style="31" customWidth="1"/>
    <col min="12809" max="12809" width="17.140625" style="31" customWidth="1"/>
    <col min="12810" max="12810" width="19.7109375" style="31" customWidth="1"/>
    <col min="12811" max="12811" width="19.42578125" style="31" customWidth="1"/>
    <col min="12812" max="12812" width="13.85546875" style="31" bestFit="1" customWidth="1"/>
    <col min="12813" max="13057" width="10.28515625" style="31"/>
    <col min="13058" max="13058" width="4.28515625" style="31" customWidth="1"/>
    <col min="13059" max="13059" width="19" style="31" customWidth="1"/>
    <col min="13060" max="13060" width="21.5703125" style="31" customWidth="1"/>
    <col min="13061" max="13061" width="16.140625" style="31" customWidth="1"/>
    <col min="13062" max="13062" width="20" style="31" customWidth="1"/>
    <col min="13063" max="13063" width="23.7109375" style="31" customWidth="1"/>
    <col min="13064" max="13064" width="12.42578125" style="31" customWidth="1"/>
    <col min="13065" max="13065" width="17.140625" style="31" customWidth="1"/>
    <col min="13066" max="13066" width="19.7109375" style="31" customWidth="1"/>
    <col min="13067" max="13067" width="19.42578125" style="31" customWidth="1"/>
    <col min="13068" max="13068" width="13.85546875" style="31" bestFit="1" customWidth="1"/>
    <col min="13069" max="13313" width="10.28515625" style="31"/>
    <col min="13314" max="13314" width="4.28515625" style="31" customWidth="1"/>
    <col min="13315" max="13315" width="19" style="31" customWidth="1"/>
    <col min="13316" max="13316" width="21.5703125" style="31" customWidth="1"/>
    <col min="13317" max="13317" width="16.140625" style="31" customWidth="1"/>
    <col min="13318" max="13318" width="20" style="31" customWidth="1"/>
    <col min="13319" max="13319" width="23.7109375" style="31" customWidth="1"/>
    <col min="13320" max="13320" width="12.42578125" style="31" customWidth="1"/>
    <col min="13321" max="13321" width="17.140625" style="31" customWidth="1"/>
    <col min="13322" max="13322" width="19.7109375" style="31" customWidth="1"/>
    <col min="13323" max="13323" width="19.42578125" style="31" customWidth="1"/>
    <col min="13324" max="13324" width="13.85546875" style="31" bestFit="1" customWidth="1"/>
    <col min="13325" max="13569" width="10.28515625" style="31"/>
    <col min="13570" max="13570" width="4.28515625" style="31" customWidth="1"/>
    <col min="13571" max="13571" width="19" style="31" customWidth="1"/>
    <col min="13572" max="13572" width="21.5703125" style="31" customWidth="1"/>
    <col min="13573" max="13573" width="16.140625" style="31" customWidth="1"/>
    <col min="13574" max="13574" width="20" style="31" customWidth="1"/>
    <col min="13575" max="13575" width="23.7109375" style="31" customWidth="1"/>
    <col min="13576" max="13576" width="12.42578125" style="31" customWidth="1"/>
    <col min="13577" max="13577" width="17.140625" style="31" customWidth="1"/>
    <col min="13578" max="13578" width="19.7109375" style="31" customWidth="1"/>
    <col min="13579" max="13579" width="19.42578125" style="31" customWidth="1"/>
    <col min="13580" max="13580" width="13.85546875" style="31" bestFit="1" customWidth="1"/>
    <col min="13581" max="13825" width="10.28515625" style="31"/>
    <col min="13826" max="13826" width="4.28515625" style="31" customWidth="1"/>
    <col min="13827" max="13827" width="19" style="31" customWidth="1"/>
    <col min="13828" max="13828" width="21.5703125" style="31" customWidth="1"/>
    <col min="13829" max="13829" width="16.140625" style="31" customWidth="1"/>
    <col min="13830" max="13830" width="20" style="31" customWidth="1"/>
    <col min="13831" max="13831" width="23.7109375" style="31" customWidth="1"/>
    <col min="13832" max="13832" width="12.42578125" style="31" customWidth="1"/>
    <col min="13833" max="13833" width="17.140625" style="31" customWidth="1"/>
    <col min="13834" max="13834" width="19.7109375" style="31" customWidth="1"/>
    <col min="13835" max="13835" width="19.42578125" style="31" customWidth="1"/>
    <col min="13836" max="13836" width="13.85546875" style="31" bestFit="1" customWidth="1"/>
    <col min="13837" max="14081" width="10.28515625" style="31"/>
    <col min="14082" max="14082" width="4.28515625" style="31" customWidth="1"/>
    <col min="14083" max="14083" width="19" style="31" customWidth="1"/>
    <col min="14084" max="14084" width="21.5703125" style="31" customWidth="1"/>
    <col min="14085" max="14085" width="16.140625" style="31" customWidth="1"/>
    <col min="14086" max="14086" width="20" style="31" customWidth="1"/>
    <col min="14087" max="14087" width="23.7109375" style="31" customWidth="1"/>
    <col min="14088" max="14088" width="12.42578125" style="31" customWidth="1"/>
    <col min="14089" max="14089" width="17.140625" style="31" customWidth="1"/>
    <col min="14090" max="14090" width="19.7109375" style="31" customWidth="1"/>
    <col min="14091" max="14091" width="19.42578125" style="31" customWidth="1"/>
    <col min="14092" max="14092" width="13.85546875" style="31" bestFit="1" customWidth="1"/>
    <col min="14093" max="14337" width="10.28515625" style="31"/>
    <col min="14338" max="14338" width="4.28515625" style="31" customWidth="1"/>
    <col min="14339" max="14339" width="19" style="31" customWidth="1"/>
    <col min="14340" max="14340" width="21.5703125" style="31" customWidth="1"/>
    <col min="14341" max="14341" width="16.140625" style="31" customWidth="1"/>
    <col min="14342" max="14342" width="20" style="31" customWidth="1"/>
    <col min="14343" max="14343" width="23.7109375" style="31" customWidth="1"/>
    <col min="14344" max="14344" width="12.42578125" style="31" customWidth="1"/>
    <col min="14345" max="14345" width="17.140625" style="31" customWidth="1"/>
    <col min="14346" max="14346" width="19.7109375" style="31" customWidth="1"/>
    <col min="14347" max="14347" width="19.42578125" style="31" customWidth="1"/>
    <col min="14348" max="14348" width="13.85546875" style="31" bestFit="1" customWidth="1"/>
    <col min="14349" max="14593" width="10.28515625" style="31"/>
    <col min="14594" max="14594" width="4.28515625" style="31" customWidth="1"/>
    <col min="14595" max="14595" width="19" style="31" customWidth="1"/>
    <col min="14596" max="14596" width="21.5703125" style="31" customWidth="1"/>
    <col min="14597" max="14597" width="16.140625" style="31" customWidth="1"/>
    <col min="14598" max="14598" width="20" style="31" customWidth="1"/>
    <col min="14599" max="14599" width="23.7109375" style="31" customWidth="1"/>
    <col min="14600" max="14600" width="12.42578125" style="31" customWidth="1"/>
    <col min="14601" max="14601" width="17.140625" style="31" customWidth="1"/>
    <col min="14602" max="14602" width="19.7109375" style="31" customWidth="1"/>
    <col min="14603" max="14603" width="19.42578125" style="31" customWidth="1"/>
    <col min="14604" max="14604" width="13.85546875" style="31" bestFit="1" customWidth="1"/>
    <col min="14605" max="14849" width="10.28515625" style="31"/>
    <col min="14850" max="14850" width="4.28515625" style="31" customWidth="1"/>
    <col min="14851" max="14851" width="19" style="31" customWidth="1"/>
    <col min="14852" max="14852" width="21.5703125" style="31" customWidth="1"/>
    <col min="14853" max="14853" width="16.140625" style="31" customWidth="1"/>
    <col min="14854" max="14854" width="20" style="31" customWidth="1"/>
    <col min="14855" max="14855" width="23.7109375" style="31" customWidth="1"/>
    <col min="14856" max="14856" width="12.42578125" style="31" customWidth="1"/>
    <col min="14857" max="14857" width="17.140625" style="31" customWidth="1"/>
    <col min="14858" max="14858" width="19.7109375" style="31" customWidth="1"/>
    <col min="14859" max="14859" width="19.42578125" style="31" customWidth="1"/>
    <col min="14860" max="14860" width="13.85546875" style="31" bestFit="1" customWidth="1"/>
    <col min="14861" max="15105" width="10.28515625" style="31"/>
    <col min="15106" max="15106" width="4.28515625" style="31" customWidth="1"/>
    <col min="15107" max="15107" width="19" style="31" customWidth="1"/>
    <col min="15108" max="15108" width="21.5703125" style="31" customWidth="1"/>
    <col min="15109" max="15109" width="16.140625" style="31" customWidth="1"/>
    <col min="15110" max="15110" width="20" style="31" customWidth="1"/>
    <col min="15111" max="15111" width="23.7109375" style="31" customWidth="1"/>
    <col min="15112" max="15112" width="12.42578125" style="31" customWidth="1"/>
    <col min="15113" max="15113" width="17.140625" style="31" customWidth="1"/>
    <col min="15114" max="15114" width="19.7109375" style="31" customWidth="1"/>
    <col min="15115" max="15115" width="19.42578125" style="31" customWidth="1"/>
    <col min="15116" max="15116" width="13.85546875" style="31" bestFit="1" customWidth="1"/>
    <col min="15117" max="15361" width="10.28515625" style="31"/>
    <col min="15362" max="15362" width="4.28515625" style="31" customWidth="1"/>
    <col min="15363" max="15363" width="19" style="31" customWidth="1"/>
    <col min="15364" max="15364" width="21.5703125" style="31" customWidth="1"/>
    <col min="15365" max="15365" width="16.140625" style="31" customWidth="1"/>
    <col min="15366" max="15366" width="20" style="31" customWidth="1"/>
    <col min="15367" max="15367" width="23.7109375" style="31" customWidth="1"/>
    <col min="15368" max="15368" width="12.42578125" style="31" customWidth="1"/>
    <col min="15369" max="15369" width="17.140625" style="31" customWidth="1"/>
    <col min="15370" max="15370" width="19.7109375" style="31" customWidth="1"/>
    <col min="15371" max="15371" width="19.42578125" style="31" customWidth="1"/>
    <col min="15372" max="15372" width="13.85546875" style="31" bestFit="1" customWidth="1"/>
    <col min="15373" max="15617" width="10.28515625" style="31"/>
    <col min="15618" max="15618" width="4.28515625" style="31" customWidth="1"/>
    <col min="15619" max="15619" width="19" style="31" customWidth="1"/>
    <col min="15620" max="15620" width="21.5703125" style="31" customWidth="1"/>
    <col min="15621" max="15621" width="16.140625" style="31" customWidth="1"/>
    <col min="15622" max="15622" width="20" style="31" customWidth="1"/>
    <col min="15623" max="15623" width="23.7109375" style="31" customWidth="1"/>
    <col min="15624" max="15624" width="12.42578125" style="31" customWidth="1"/>
    <col min="15625" max="15625" width="17.140625" style="31" customWidth="1"/>
    <col min="15626" max="15626" width="19.7109375" style="31" customWidth="1"/>
    <col min="15627" max="15627" width="19.42578125" style="31" customWidth="1"/>
    <col min="15628" max="15628" width="13.85546875" style="31" bestFit="1" customWidth="1"/>
    <col min="15629" max="15873" width="10.28515625" style="31"/>
    <col min="15874" max="15874" width="4.28515625" style="31" customWidth="1"/>
    <col min="15875" max="15875" width="19" style="31" customWidth="1"/>
    <col min="15876" max="15876" width="21.5703125" style="31" customWidth="1"/>
    <col min="15877" max="15877" width="16.140625" style="31" customWidth="1"/>
    <col min="15878" max="15878" width="20" style="31" customWidth="1"/>
    <col min="15879" max="15879" width="23.7109375" style="31" customWidth="1"/>
    <col min="15880" max="15880" width="12.42578125" style="31" customWidth="1"/>
    <col min="15881" max="15881" width="17.140625" style="31" customWidth="1"/>
    <col min="15882" max="15882" width="19.7109375" style="31" customWidth="1"/>
    <col min="15883" max="15883" width="19.42578125" style="31" customWidth="1"/>
    <col min="15884" max="15884" width="13.85546875" style="31" bestFit="1" customWidth="1"/>
    <col min="15885" max="16129" width="10.28515625" style="31"/>
    <col min="16130" max="16130" width="4.28515625" style="31" customWidth="1"/>
    <col min="16131" max="16131" width="19" style="31" customWidth="1"/>
    <col min="16132" max="16132" width="21.5703125" style="31" customWidth="1"/>
    <col min="16133" max="16133" width="16.140625" style="31" customWidth="1"/>
    <col min="16134" max="16134" width="20" style="31" customWidth="1"/>
    <col min="16135" max="16135" width="23.7109375" style="31" customWidth="1"/>
    <col min="16136" max="16136" width="12.42578125" style="31" customWidth="1"/>
    <col min="16137" max="16137" width="17.140625" style="31" customWidth="1"/>
    <col min="16138" max="16138" width="19.7109375" style="31" customWidth="1"/>
    <col min="16139" max="16139" width="19.42578125" style="31" customWidth="1"/>
    <col min="16140" max="16140" width="13.85546875" style="31" bestFit="1" customWidth="1"/>
    <col min="16141" max="16384" width="10.28515625" style="31"/>
  </cols>
  <sheetData>
    <row r="1" spans="1:11" s="34" customFormat="1" ht="22.5" x14ac:dyDescent="0.25">
      <c r="B1" s="311" t="s">
        <v>21</v>
      </c>
      <c r="C1" s="311"/>
      <c r="D1" s="311"/>
      <c r="E1" s="311"/>
      <c r="F1" s="311"/>
      <c r="G1" s="311"/>
      <c r="H1" s="311"/>
      <c r="I1" s="311"/>
      <c r="J1" s="311"/>
      <c r="K1" s="311"/>
    </row>
    <row r="2" spans="1:11" s="35" customFormat="1" ht="63" customHeight="1" x14ac:dyDescent="0.25">
      <c r="B2" s="284" t="s">
        <v>736</v>
      </c>
      <c r="C2" s="284"/>
      <c r="D2" s="284"/>
      <c r="E2" s="284"/>
      <c r="F2" s="284"/>
      <c r="G2" s="284"/>
      <c r="H2" s="284"/>
      <c r="I2" s="284"/>
      <c r="J2" s="284"/>
      <c r="K2" s="284"/>
    </row>
    <row r="3" spans="1:11" s="34" customFormat="1" ht="19.5" customHeight="1" x14ac:dyDescent="0.25">
      <c r="B3" s="284" t="s">
        <v>23</v>
      </c>
      <c r="C3" s="284"/>
      <c r="D3" s="284"/>
      <c r="E3" s="284"/>
      <c r="F3" s="284"/>
      <c r="G3" s="284"/>
      <c r="H3" s="284"/>
      <c r="I3" s="284"/>
      <c r="J3" s="284"/>
      <c r="K3" s="284"/>
    </row>
    <row r="4" spans="1:11" s="34" customFormat="1" ht="10.5" customHeight="1" thickBot="1" x14ac:dyDescent="0.3"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36" customFormat="1" ht="41.25" customHeight="1" x14ac:dyDescent="0.25">
      <c r="B5" s="312" t="s">
        <v>1</v>
      </c>
      <c r="C5" s="304" t="s">
        <v>24</v>
      </c>
      <c r="D5" s="315" t="s">
        <v>25</v>
      </c>
      <c r="E5" s="304" t="s">
        <v>26</v>
      </c>
      <c r="F5" s="315" t="s">
        <v>27</v>
      </c>
      <c r="G5" s="318" t="s">
        <v>28</v>
      </c>
      <c r="H5" s="318"/>
      <c r="I5" s="319"/>
      <c r="J5" s="320" t="s">
        <v>29</v>
      </c>
      <c r="K5" s="321"/>
    </row>
    <row r="6" spans="1:11" s="36" customFormat="1" ht="42" customHeight="1" thickBot="1" x14ac:dyDescent="0.3">
      <c r="B6" s="313"/>
      <c r="C6" s="305"/>
      <c r="D6" s="316"/>
      <c r="E6" s="305"/>
      <c r="F6" s="316"/>
      <c r="G6" s="324" t="s">
        <v>30</v>
      </c>
      <c r="H6" s="326" t="s">
        <v>31</v>
      </c>
      <c r="I6" s="328" t="s">
        <v>32</v>
      </c>
      <c r="J6" s="322"/>
      <c r="K6" s="323"/>
    </row>
    <row r="7" spans="1:11" s="36" customFormat="1" ht="46.5" customHeight="1" thickBot="1" x14ac:dyDescent="0.3">
      <c r="B7" s="314"/>
      <c r="C7" s="306"/>
      <c r="D7" s="317"/>
      <c r="E7" s="306"/>
      <c r="F7" s="317"/>
      <c r="G7" s="325"/>
      <c r="H7" s="327"/>
      <c r="I7" s="329"/>
      <c r="J7" s="38" t="s">
        <v>6</v>
      </c>
      <c r="K7" s="39" t="s">
        <v>7</v>
      </c>
    </row>
    <row r="8" spans="1:11" s="36" customFormat="1" ht="23.25" customHeight="1" thickBot="1" x14ac:dyDescent="0.3">
      <c r="B8" s="40">
        <v>1</v>
      </c>
      <c r="C8" s="41">
        <v>2</v>
      </c>
      <c r="D8" s="40">
        <v>3</v>
      </c>
      <c r="E8" s="41">
        <v>4</v>
      </c>
      <c r="F8" s="40">
        <v>5</v>
      </c>
      <c r="G8" s="41">
        <v>6</v>
      </c>
      <c r="H8" s="40">
        <v>7</v>
      </c>
      <c r="I8" s="41">
        <v>8</v>
      </c>
      <c r="J8" s="40">
        <v>9</v>
      </c>
      <c r="K8" s="42">
        <v>10</v>
      </c>
    </row>
    <row r="9" spans="1:11" s="46" customFormat="1" ht="20.100000000000001" customHeight="1" x14ac:dyDescent="0.25">
      <c r="A9" s="411">
        <v>1</v>
      </c>
      <c r="B9" s="411">
        <v>1</v>
      </c>
      <c r="C9" s="414" t="s">
        <v>737</v>
      </c>
      <c r="D9" s="415" t="s">
        <v>294</v>
      </c>
      <c r="E9" s="414" t="s">
        <v>738</v>
      </c>
      <c r="F9" s="414" t="s">
        <v>739</v>
      </c>
      <c r="G9" s="416" t="s">
        <v>41</v>
      </c>
      <c r="H9" s="414">
        <f>SUM(I9:I11)</f>
        <v>3.3641059999999996</v>
      </c>
      <c r="I9" s="79"/>
      <c r="J9" s="148"/>
      <c r="K9" s="45"/>
    </row>
    <row r="10" spans="1:11" s="46" customFormat="1" ht="20.100000000000001" customHeight="1" x14ac:dyDescent="0.25">
      <c r="A10" s="299"/>
      <c r="B10" s="299"/>
      <c r="C10" s="401"/>
      <c r="D10" s="326"/>
      <c r="E10" s="401"/>
      <c r="F10" s="401"/>
      <c r="G10" s="417"/>
      <c r="H10" s="401"/>
      <c r="I10" s="149">
        <v>0.385216</v>
      </c>
      <c r="J10" s="150">
        <v>4264.3419999999996</v>
      </c>
      <c r="K10" s="150">
        <v>4264.3419999999996</v>
      </c>
    </row>
    <row r="11" spans="1:11" s="46" customFormat="1" ht="20.100000000000001" customHeight="1" x14ac:dyDescent="0.25">
      <c r="A11" s="299"/>
      <c r="B11" s="299"/>
      <c r="C11" s="401"/>
      <c r="D11" s="326"/>
      <c r="E11" s="401"/>
      <c r="F11" s="401"/>
      <c r="G11" s="414"/>
      <c r="H11" s="401"/>
      <c r="I11" s="149">
        <v>2.9788899999999998</v>
      </c>
      <c r="J11" s="150">
        <v>35001.957000000002</v>
      </c>
      <c r="K11" s="150">
        <v>35001.957000000002</v>
      </c>
    </row>
    <row r="12" spans="1:11" s="46" customFormat="1" ht="20.100000000000001" customHeight="1" x14ac:dyDescent="0.25">
      <c r="A12" s="411">
        <v>2</v>
      </c>
      <c r="B12" s="299">
        <v>2</v>
      </c>
      <c r="C12" s="414" t="s">
        <v>737</v>
      </c>
      <c r="D12" s="415" t="s">
        <v>294</v>
      </c>
      <c r="E12" s="414" t="s">
        <v>738</v>
      </c>
      <c r="F12" s="414" t="s">
        <v>740</v>
      </c>
      <c r="G12" s="418" t="s">
        <v>41</v>
      </c>
      <c r="H12" s="401">
        <f>SUM(I12:I14)</f>
        <v>6.8086499999999992</v>
      </c>
      <c r="I12" s="149">
        <v>1.7198500000000001</v>
      </c>
      <c r="J12" s="150">
        <v>19038.740000000002</v>
      </c>
      <c r="K12" s="150">
        <v>19038.740000000002</v>
      </c>
    </row>
    <row r="13" spans="1:11" s="46" customFormat="1" ht="20.100000000000001" customHeight="1" x14ac:dyDescent="0.25">
      <c r="A13" s="299"/>
      <c r="B13" s="299"/>
      <c r="C13" s="401"/>
      <c r="D13" s="326"/>
      <c r="E13" s="401"/>
      <c r="F13" s="401"/>
      <c r="G13" s="417"/>
      <c r="H13" s="401"/>
      <c r="I13" s="149">
        <v>3.8809999999999998</v>
      </c>
      <c r="J13" s="150">
        <v>46193.601999999999</v>
      </c>
      <c r="K13" s="150">
        <v>46193.601999999999</v>
      </c>
    </row>
    <row r="14" spans="1:11" s="46" customFormat="1" ht="20.100000000000001" customHeight="1" x14ac:dyDescent="0.25">
      <c r="A14" s="299"/>
      <c r="B14" s="299"/>
      <c r="C14" s="401"/>
      <c r="D14" s="326"/>
      <c r="E14" s="401"/>
      <c r="F14" s="401"/>
      <c r="G14" s="414"/>
      <c r="H14" s="401"/>
      <c r="I14" s="149">
        <v>1.2078</v>
      </c>
      <c r="J14" s="150">
        <v>13756.842000000001</v>
      </c>
      <c r="K14" s="150">
        <v>13756.842000000001</v>
      </c>
    </row>
    <row r="15" spans="1:11" s="46" customFormat="1" ht="20.100000000000001" customHeight="1" x14ac:dyDescent="0.25">
      <c r="A15" s="411">
        <v>3</v>
      </c>
      <c r="B15" s="299">
        <v>3</v>
      </c>
      <c r="C15" s="414" t="s">
        <v>737</v>
      </c>
      <c r="D15" s="415" t="s">
        <v>294</v>
      </c>
      <c r="E15" s="414" t="s">
        <v>738</v>
      </c>
      <c r="F15" s="414" t="s">
        <v>741</v>
      </c>
      <c r="G15" s="418" t="s">
        <v>41</v>
      </c>
      <c r="H15" s="401">
        <f>SUM(I15:I17)</f>
        <v>14.47284</v>
      </c>
      <c r="I15" s="149">
        <v>12.986190000000001</v>
      </c>
      <c r="J15" s="150">
        <v>147912.704</v>
      </c>
      <c r="K15" s="150">
        <v>147912.704</v>
      </c>
    </row>
    <row r="16" spans="1:11" s="46" customFormat="1" ht="20.100000000000001" customHeight="1" x14ac:dyDescent="0.25">
      <c r="A16" s="299"/>
      <c r="B16" s="299"/>
      <c r="C16" s="401"/>
      <c r="D16" s="326"/>
      <c r="E16" s="401"/>
      <c r="F16" s="401"/>
      <c r="G16" s="414"/>
      <c r="H16" s="401"/>
      <c r="I16" s="149">
        <v>1.42771</v>
      </c>
      <c r="J16" s="150">
        <v>16775.592000000001</v>
      </c>
      <c r="K16" s="150">
        <v>16775.592000000001</v>
      </c>
    </row>
    <row r="17" spans="1:11" s="46" customFormat="1" ht="20.100000000000001" customHeight="1" x14ac:dyDescent="0.25">
      <c r="A17" s="299"/>
      <c r="B17" s="299"/>
      <c r="C17" s="401"/>
      <c r="D17" s="326"/>
      <c r="E17" s="401"/>
      <c r="F17" s="401"/>
      <c r="G17" s="79" t="s">
        <v>742</v>
      </c>
      <c r="H17" s="401"/>
      <c r="I17" s="149">
        <v>5.8939999999999999E-2</v>
      </c>
      <c r="J17" s="79">
        <v>0</v>
      </c>
      <c r="K17" s="79">
        <v>0</v>
      </c>
    </row>
    <row r="18" spans="1:11" s="46" customFormat="1" ht="20.100000000000001" customHeight="1" x14ac:dyDescent="0.25">
      <c r="A18" s="411"/>
      <c r="B18" s="299">
        <v>4</v>
      </c>
      <c r="C18" s="414" t="s">
        <v>737</v>
      </c>
      <c r="D18" s="415" t="s">
        <v>294</v>
      </c>
      <c r="E18" s="414" t="s">
        <v>738</v>
      </c>
      <c r="F18" s="414" t="s">
        <v>743</v>
      </c>
      <c r="G18" s="418" t="s">
        <v>742</v>
      </c>
      <c r="H18" s="401">
        <f>SUM(I18:I20)</f>
        <v>0.37006</v>
      </c>
      <c r="I18" s="149">
        <v>4.3459999999999999E-2</v>
      </c>
      <c r="J18" s="79">
        <v>0</v>
      </c>
      <c r="K18" s="79">
        <v>0</v>
      </c>
    </row>
    <row r="19" spans="1:11" s="46" customFormat="1" ht="20.100000000000001" customHeight="1" x14ac:dyDescent="0.25">
      <c r="A19" s="299"/>
      <c r="B19" s="299"/>
      <c r="C19" s="401"/>
      <c r="D19" s="326"/>
      <c r="E19" s="401"/>
      <c r="F19" s="401"/>
      <c r="G19" s="417"/>
      <c r="H19" s="401"/>
      <c r="I19" s="149">
        <v>0.26402999999999999</v>
      </c>
      <c r="J19" s="79">
        <v>0</v>
      </c>
      <c r="K19" s="79">
        <v>0</v>
      </c>
    </row>
    <row r="20" spans="1:11" s="46" customFormat="1" ht="20.100000000000001" customHeight="1" x14ac:dyDescent="0.25">
      <c r="A20" s="299"/>
      <c r="B20" s="299"/>
      <c r="C20" s="401"/>
      <c r="D20" s="326"/>
      <c r="E20" s="401"/>
      <c r="F20" s="401"/>
      <c r="G20" s="414"/>
      <c r="H20" s="401"/>
      <c r="I20" s="149">
        <v>6.2570000000000001E-2</v>
      </c>
      <c r="J20" s="79">
        <v>0</v>
      </c>
      <c r="K20" s="79">
        <v>0</v>
      </c>
    </row>
    <row r="21" spans="1:11" s="46" customFormat="1" ht="20.100000000000001" customHeight="1" x14ac:dyDescent="0.25">
      <c r="A21" s="411"/>
      <c r="B21" s="299">
        <v>5</v>
      </c>
      <c r="C21" s="414" t="s">
        <v>737</v>
      </c>
      <c r="D21" s="415" t="s">
        <v>294</v>
      </c>
      <c r="E21" s="414" t="s">
        <v>738</v>
      </c>
      <c r="F21" s="414" t="s">
        <v>744</v>
      </c>
      <c r="G21" s="418" t="s">
        <v>742</v>
      </c>
      <c r="H21" s="401">
        <f>SUM(I21:I23)</f>
        <v>0.53325</v>
      </c>
      <c r="I21" s="149">
        <v>0.46994000000000002</v>
      </c>
      <c r="J21" s="79">
        <v>0</v>
      </c>
      <c r="K21" s="79">
        <v>0</v>
      </c>
    </row>
    <row r="22" spans="1:11" s="46" customFormat="1" ht="20.100000000000001" customHeight="1" x14ac:dyDescent="0.25">
      <c r="A22" s="299"/>
      <c r="B22" s="299"/>
      <c r="C22" s="401"/>
      <c r="D22" s="326"/>
      <c r="E22" s="401"/>
      <c r="F22" s="401"/>
      <c r="G22" s="417"/>
      <c r="H22" s="401"/>
      <c r="I22" s="149">
        <v>3.5319999999999997E-2</v>
      </c>
      <c r="J22" s="79">
        <v>0</v>
      </c>
      <c r="K22" s="79">
        <v>0</v>
      </c>
    </row>
    <row r="23" spans="1:11" s="46" customFormat="1" ht="20.100000000000001" customHeight="1" x14ac:dyDescent="0.25">
      <c r="A23" s="299"/>
      <c r="B23" s="299"/>
      <c r="C23" s="401"/>
      <c r="D23" s="326"/>
      <c r="E23" s="401"/>
      <c r="F23" s="401"/>
      <c r="G23" s="414"/>
      <c r="H23" s="401"/>
      <c r="I23" s="149">
        <v>2.7990000000000001E-2</v>
      </c>
      <c r="J23" s="79">
        <v>0</v>
      </c>
      <c r="K23" s="79">
        <v>0</v>
      </c>
    </row>
    <row r="24" spans="1:11" s="46" customFormat="1" ht="20.100000000000001" customHeight="1" x14ac:dyDescent="0.25">
      <c r="A24" s="411"/>
      <c r="B24" s="299">
        <v>6</v>
      </c>
      <c r="C24" s="414" t="s">
        <v>737</v>
      </c>
      <c r="D24" s="415" t="s">
        <v>294</v>
      </c>
      <c r="E24" s="414" t="s">
        <v>738</v>
      </c>
      <c r="F24" s="414" t="s">
        <v>745</v>
      </c>
      <c r="G24" s="418" t="s">
        <v>742</v>
      </c>
      <c r="H24" s="401">
        <f>SUM(I24:I26)</f>
        <v>0.62169999999999992</v>
      </c>
      <c r="I24" s="149">
        <v>0.58650999999999998</v>
      </c>
      <c r="J24" s="79">
        <v>0</v>
      </c>
      <c r="K24" s="79">
        <v>0</v>
      </c>
    </row>
    <row r="25" spans="1:11" s="46" customFormat="1" ht="20.100000000000001" customHeight="1" x14ac:dyDescent="0.25">
      <c r="A25" s="299"/>
      <c r="B25" s="299"/>
      <c r="C25" s="401"/>
      <c r="D25" s="326"/>
      <c r="E25" s="401"/>
      <c r="F25" s="401"/>
      <c r="G25" s="417"/>
      <c r="H25" s="401"/>
      <c r="I25" s="149">
        <v>3.5189999999999999E-2</v>
      </c>
      <c r="J25" s="79">
        <v>0</v>
      </c>
      <c r="K25" s="79">
        <v>0</v>
      </c>
    </row>
    <row r="26" spans="1:11" s="46" customFormat="1" ht="20.100000000000001" customHeight="1" x14ac:dyDescent="0.25">
      <c r="A26" s="299"/>
      <c r="B26" s="299"/>
      <c r="C26" s="401"/>
      <c r="D26" s="326"/>
      <c r="E26" s="401"/>
      <c r="F26" s="401"/>
      <c r="G26" s="414"/>
      <c r="H26" s="401"/>
      <c r="I26" s="79"/>
      <c r="J26" s="79"/>
      <c r="K26" s="79"/>
    </row>
    <row r="27" spans="1:11" s="46" customFormat="1" ht="20.100000000000001" customHeight="1" x14ac:dyDescent="0.25">
      <c r="A27" s="412">
        <v>4</v>
      </c>
      <c r="B27" s="299">
        <v>7</v>
      </c>
      <c r="C27" s="414" t="s">
        <v>746</v>
      </c>
      <c r="D27" s="415" t="s">
        <v>284</v>
      </c>
      <c r="E27" s="418" t="s">
        <v>747</v>
      </c>
      <c r="F27" s="414" t="s">
        <v>748</v>
      </c>
      <c r="G27" s="146" t="s">
        <v>101</v>
      </c>
      <c r="H27" s="401">
        <f>I27+I28+I29+I30+I31</f>
        <v>3.1677560000000002</v>
      </c>
      <c r="I27" s="151">
        <v>0.47505500000000001</v>
      </c>
      <c r="J27" s="152">
        <v>1277.306</v>
      </c>
      <c r="K27" s="79">
        <v>1277.306</v>
      </c>
    </row>
    <row r="28" spans="1:11" s="46" customFormat="1" ht="20.100000000000001" customHeight="1" x14ac:dyDescent="0.25">
      <c r="A28" s="413"/>
      <c r="B28" s="299"/>
      <c r="C28" s="401"/>
      <c r="D28" s="326"/>
      <c r="E28" s="417"/>
      <c r="F28" s="401"/>
      <c r="G28" s="115" t="s">
        <v>101</v>
      </c>
      <c r="H28" s="401"/>
      <c r="I28" s="79">
        <v>0.86499999999999999</v>
      </c>
      <c r="J28" s="152">
        <v>2325.5500000000002</v>
      </c>
      <c r="K28" s="152">
        <v>2325.5500000000002</v>
      </c>
    </row>
    <row r="29" spans="1:11" s="46" customFormat="1" ht="20.100000000000001" customHeight="1" x14ac:dyDescent="0.25">
      <c r="A29" s="413"/>
      <c r="B29" s="299"/>
      <c r="C29" s="401"/>
      <c r="D29" s="326"/>
      <c r="E29" s="417"/>
      <c r="F29" s="401"/>
      <c r="G29" s="115" t="s">
        <v>101</v>
      </c>
      <c r="H29" s="401"/>
      <c r="I29" s="79">
        <v>1.0897600000000001</v>
      </c>
      <c r="J29" s="152">
        <v>2439.5169999999998</v>
      </c>
      <c r="K29" s="152">
        <v>2439.5169999999998</v>
      </c>
    </row>
    <row r="30" spans="1:11" s="46" customFormat="1" ht="20.100000000000001" customHeight="1" x14ac:dyDescent="0.25">
      <c r="A30" s="413"/>
      <c r="B30" s="299"/>
      <c r="C30" s="401"/>
      <c r="D30" s="326"/>
      <c r="E30" s="417"/>
      <c r="F30" s="401"/>
      <c r="G30" s="115" t="s">
        <v>101</v>
      </c>
      <c r="H30" s="401"/>
      <c r="I30" s="79">
        <v>0.25950000000000001</v>
      </c>
      <c r="J30" s="153">
        <v>5808.9</v>
      </c>
      <c r="K30" s="153">
        <v>5808.9</v>
      </c>
    </row>
    <row r="31" spans="1:11" s="46" customFormat="1" ht="20.100000000000001" customHeight="1" x14ac:dyDescent="0.25">
      <c r="A31" s="411"/>
      <c r="B31" s="412"/>
      <c r="C31" s="401"/>
      <c r="D31" s="326"/>
      <c r="E31" s="414"/>
      <c r="F31" s="401"/>
      <c r="G31" s="115" t="s">
        <v>101</v>
      </c>
      <c r="H31" s="418"/>
      <c r="I31" s="149">
        <v>0.47844100000000001</v>
      </c>
      <c r="J31" s="152">
        <v>1071.1880000000001</v>
      </c>
      <c r="K31" s="152">
        <v>1071.1880000000001</v>
      </c>
    </row>
    <row r="32" spans="1:11" s="46" customFormat="1" ht="20.100000000000001" customHeight="1" x14ac:dyDescent="0.25">
      <c r="A32" s="412">
        <v>5</v>
      </c>
      <c r="B32" s="299">
        <v>8</v>
      </c>
      <c r="C32" s="414" t="s">
        <v>749</v>
      </c>
      <c r="D32" s="401" t="s">
        <v>284</v>
      </c>
      <c r="E32" s="401" t="s">
        <v>750</v>
      </c>
      <c r="F32" s="418" t="s">
        <v>751</v>
      </c>
      <c r="G32" s="418" t="s">
        <v>101</v>
      </c>
      <c r="H32" s="401" t="str">
        <f>I32</f>
        <v>0.36447</v>
      </c>
      <c r="I32" s="401" t="s">
        <v>752</v>
      </c>
      <c r="J32" s="419">
        <v>77.085999999999999</v>
      </c>
      <c r="K32" s="422">
        <v>77.085999999999999</v>
      </c>
    </row>
    <row r="33" spans="1:11" s="46" customFormat="1" ht="20.100000000000001" customHeight="1" x14ac:dyDescent="0.25">
      <c r="A33" s="413"/>
      <c r="B33" s="299"/>
      <c r="C33" s="401"/>
      <c r="D33" s="401"/>
      <c r="E33" s="401"/>
      <c r="F33" s="417"/>
      <c r="G33" s="417"/>
      <c r="H33" s="401"/>
      <c r="I33" s="401"/>
      <c r="J33" s="420"/>
      <c r="K33" s="422"/>
    </row>
    <row r="34" spans="1:11" s="46" customFormat="1" ht="20.100000000000001" customHeight="1" x14ac:dyDescent="0.25">
      <c r="A34" s="411"/>
      <c r="B34" s="412"/>
      <c r="C34" s="401"/>
      <c r="D34" s="401"/>
      <c r="E34" s="401"/>
      <c r="F34" s="414"/>
      <c r="G34" s="414"/>
      <c r="H34" s="418"/>
      <c r="I34" s="401"/>
      <c r="J34" s="421"/>
      <c r="K34" s="422"/>
    </row>
    <row r="35" spans="1:11" s="46" customFormat="1" ht="20.100000000000001" customHeight="1" x14ac:dyDescent="0.25">
      <c r="A35" s="412">
        <v>6</v>
      </c>
      <c r="B35" s="299">
        <v>9</v>
      </c>
      <c r="C35" s="401" t="s">
        <v>749</v>
      </c>
      <c r="D35" s="401" t="s">
        <v>284</v>
      </c>
      <c r="E35" s="401" t="s">
        <v>753</v>
      </c>
      <c r="F35" s="418" t="s">
        <v>754</v>
      </c>
      <c r="G35" s="418" t="s">
        <v>101</v>
      </c>
      <c r="H35" s="401" t="str">
        <f>I35</f>
        <v>0.258996</v>
      </c>
      <c r="I35" s="401" t="s">
        <v>755</v>
      </c>
      <c r="J35" s="419">
        <v>315.72000000000003</v>
      </c>
      <c r="K35" s="422">
        <v>315.72000000000003</v>
      </c>
    </row>
    <row r="36" spans="1:11" s="46" customFormat="1" ht="20.100000000000001" customHeight="1" x14ac:dyDescent="0.25">
      <c r="A36" s="413"/>
      <c r="B36" s="299"/>
      <c r="C36" s="401"/>
      <c r="D36" s="401"/>
      <c r="E36" s="401"/>
      <c r="F36" s="417"/>
      <c r="G36" s="417"/>
      <c r="H36" s="401"/>
      <c r="I36" s="401"/>
      <c r="J36" s="420"/>
      <c r="K36" s="422"/>
    </row>
    <row r="37" spans="1:11" s="46" customFormat="1" ht="20.100000000000001" customHeight="1" x14ac:dyDescent="0.25">
      <c r="A37" s="411"/>
      <c r="B37" s="412"/>
      <c r="C37" s="401"/>
      <c r="D37" s="401"/>
      <c r="E37" s="401"/>
      <c r="F37" s="414"/>
      <c r="G37" s="414"/>
      <c r="H37" s="418"/>
      <c r="I37" s="401"/>
      <c r="J37" s="421"/>
      <c r="K37" s="422"/>
    </row>
    <row r="38" spans="1:11" s="46" customFormat="1" ht="20.100000000000001" customHeight="1" x14ac:dyDescent="0.25">
      <c r="A38" s="412">
        <v>7</v>
      </c>
      <c r="B38" s="299">
        <v>10</v>
      </c>
      <c r="C38" s="414" t="s">
        <v>756</v>
      </c>
      <c r="D38" s="415" t="s">
        <v>284</v>
      </c>
      <c r="E38" s="414" t="s">
        <v>757</v>
      </c>
      <c r="F38" s="418" t="s">
        <v>758</v>
      </c>
      <c r="G38" s="418" t="s">
        <v>41</v>
      </c>
      <c r="H38" s="423">
        <f>SUM(I38:I40)</f>
        <v>0.45350000000000001</v>
      </c>
      <c r="I38" s="425">
        <v>0.45350000000000001</v>
      </c>
      <c r="J38" s="428">
        <v>1286.1199999999999</v>
      </c>
      <c r="K38" s="401">
        <v>0</v>
      </c>
    </row>
    <row r="39" spans="1:11" s="46" customFormat="1" ht="33" customHeight="1" x14ac:dyDescent="0.25">
      <c r="A39" s="413"/>
      <c r="B39" s="299"/>
      <c r="C39" s="401"/>
      <c r="D39" s="326"/>
      <c r="E39" s="401"/>
      <c r="F39" s="417"/>
      <c r="G39" s="417"/>
      <c r="H39" s="423"/>
      <c r="I39" s="426"/>
      <c r="J39" s="429"/>
      <c r="K39" s="401"/>
    </row>
    <row r="40" spans="1:11" s="46" customFormat="1" ht="20.100000000000001" customHeight="1" x14ac:dyDescent="0.25">
      <c r="A40" s="411"/>
      <c r="B40" s="299"/>
      <c r="C40" s="401"/>
      <c r="D40" s="326"/>
      <c r="E40" s="401"/>
      <c r="F40" s="414"/>
      <c r="G40" s="414"/>
      <c r="H40" s="423"/>
      <c r="I40" s="427"/>
      <c r="J40" s="430"/>
      <c r="K40" s="401"/>
    </row>
    <row r="41" spans="1:11" s="46" customFormat="1" ht="20.100000000000001" customHeight="1" x14ac:dyDescent="0.25">
      <c r="A41" s="412">
        <v>8</v>
      </c>
      <c r="B41" s="299">
        <v>11</v>
      </c>
      <c r="C41" s="401" t="s">
        <v>756</v>
      </c>
      <c r="D41" s="401" t="s">
        <v>284</v>
      </c>
      <c r="E41" s="401" t="s">
        <v>759</v>
      </c>
      <c r="F41" s="418" t="s">
        <v>760</v>
      </c>
      <c r="G41" s="418" t="s">
        <v>101</v>
      </c>
      <c r="H41" s="423">
        <f>SUM(I41:I43)</f>
        <v>0.55299999999999994</v>
      </c>
      <c r="I41" s="79">
        <v>0.27439999999999998</v>
      </c>
      <c r="J41" s="424">
        <v>1373.79</v>
      </c>
      <c r="K41" s="401">
        <v>0</v>
      </c>
    </row>
    <row r="42" spans="1:11" s="46" customFormat="1" ht="20.100000000000001" customHeight="1" x14ac:dyDescent="0.25">
      <c r="A42" s="413"/>
      <c r="B42" s="299"/>
      <c r="C42" s="401"/>
      <c r="D42" s="401"/>
      <c r="E42" s="401"/>
      <c r="F42" s="417"/>
      <c r="G42" s="417"/>
      <c r="H42" s="423"/>
      <c r="I42" s="154">
        <v>0.27860000000000001</v>
      </c>
      <c r="J42" s="424"/>
      <c r="K42" s="401"/>
    </row>
    <row r="43" spans="1:11" s="46" customFormat="1" ht="20.100000000000001" customHeight="1" x14ac:dyDescent="0.25">
      <c r="A43" s="411"/>
      <c r="B43" s="299"/>
      <c r="C43" s="401"/>
      <c r="D43" s="401"/>
      <c r="E43" s="401"/>
      <c r="F43" s="414"/>
      <c r="G43" s="414"/>
      <c r="H43" s="423"/>
      <c r="I43" s="79"/>
      <c r="J43" s="424"/>
      <c r="K43" s="401"/>
    </row>
    <row r="44" spans="1:11" s="46" customFormat="1" ht="20.100000000000001" customHeight="1" x14ac:dyDescent="0.25">
      <c r="A44" s="412">
        <v>9</v>
      </c>
      <c r="B44" s="299">
        <v>12</v>
      </c>
      <c r="C44" s="401" t="s">
        <v>756</v>
      </c>
      <c r="D44" s="401" t="s">
        <v>284</v>
      </c>
      <c r="E44" s="401" t="s">
        <v>761</v>
      </c>
      <c r="F44" s="418" t="s">
        <v>762</v>
      </c>
      <c r="G44" s="418" t="s">
        <v>101</v>
      </c>
      <c r="H44" s="423">
        <f>SUM(I44:I46)</f>
        <v>0.1293</v>
      </c>
      <c r="I44" s="401">
        <v>0.1293</v>
      </c>
      <c r="J44" s="401">
        <v>218.63300000000001</v>
      </c>
      <c r="K44" s="401">
        <v>0</v>
      </c>
    </row>
    <row r="45" spans="1:11" s="46" customFormat="1" ht="20.100000000000001" customHeight="1" x14ac:dyDescent="0.25">
      <c r="A45" s="413"/>
      <c r="B45" s="299"/>
      <c r="C45" s="401"/>
      <c r="D45" s="401"/>
      <c r="E45" s="401"/>
      <c r="F45" s="417"/>
      <c r="G45" s="417"/>
      <c r="H45" s="423"/>
      <c r="I45" s="401"/>
      <c r="J45" s="401"/>
      <c r="K45" s="401"/>
    </row>
    <row r="46" spans="1:11" s="46" customFormat="1" ht="20.100000000000001" customHeight="1" x14ac:dyDescent="0.25">
      <c r="A46" s="411"/>
      <c r="B46" s="299"/>
      <c r="C46" s="401"/>
      <c r="D46" s="401"/>
      <c r="E46" s="401"/>
      <c r="F46" s="414"/>
      <c r="G46" s="414"/>
      <c r="H46" s="431"/>
      <c r="I46" s="401"/>
      <c r="J46" s="401"/>
      <c r="K46" s="401"/>
    </row>
    <row r="47" spans="1:11" s="46" customFormat="1" ht="20.100000000000001" customHeight="1" x14ac:dyDescent="0.25">
      <c r="A47" s="412">
        <v>10</v>
      </c>
      <c r="B47" s="299">
        <v>13</v>
      </c>
      <c r="C47" s="401" t="s">
        <v>756</v>
      </c>
      <c r="D47" s="401" t="s">
        <v>284</v>
      </c>
      <c r="E47" s="401" t="s">
        <v>763</v>
      </c>
      <c r="F47" s="418" t="s">
        <v>764</v>
      </c>
      <c r="G47" s="418" t="s">
        <v>101</v>
      </c>
      <c r="H47" s="423">
        <f>SUM(I47:I49)</f>
        <v>1.952896</v>
      </c>
      <c r="I47" s="155">
        <v>0.98104000000000002</v>
      </c>
      <c r="J47" s="401">
        <v>5538.4129999999996</v>
      </c>
      <c r="K47" s="401">
        <v>0</v>
      </c>
    </row>
    <row r="48" spans="1:11" s="46" customFormat="1" ht="20.100000000000001" customHeight="1" x14ac:dyDescent="0.25">
      <c r="A48" s="413"/>
      <c r="B48" s="299"/>
      <c r="C48" s="401"/>
      <c r="D48" s="401"/>
      <c r="E48" s="401"/>
      <c r="F48" s="417"/>
      <c r="G48" s="417"/>
      <c r="H48" s="423"/>
      <c r="I48" s="156">
        <v>0.97185600000000005</v>
      </c>
      <c r="J48" s="401"/>
      <c r="K48" s="401"/>
    </row>
    <row r="49" spans="1:11" s="46" customFormat="1" ht="20.100000000000001" customHeight="1" x14ac:dyDescent="0.25">
      <c r="A49" s="411"/>
      <c r="B49" s="299"/>
      <c r="C49" s="401"/>
      <c r="D49" s="401"/>
      <c r="E49" s="401"/>
      <c r="F49" s="414"/>
      <c r="G49" s="414"/>
      <c r="H49" s="431"/>
      <c r="I49" s="79"/>
      <c r="J49" s="401"/>
      <c r="K49" s="401"/>
    </row>
    <row r="50" spans="1:11" s="46" customFormat="1" ht="20.100000000000001" customHeight="1" x14ac:dyDescent="0.25">
      <c r="A50" s="412">
        <v>11</v>
      </c>
      <c r="B50" s="412">
        <v>14</v>
      </c>
      <c r="C50" s="401" t="s">
        <v>756</v>
      </c>
      <c r="D50" s="401" t="s">
        <v>284</v>
      </c>
      <c r="E50" s="401" t="s">
        <v>765</v>
      </c>
      <c r="F50" s="418" t="s">
        <v>766</v>
      </c>
      <c r="G50" s="418" t="s">
        <v>101</v>
      </c>
      <c r="H50" s="431">
        <f>I50+I51+I52+I53+I54</f>
        <v>0.46508500000000003</v>
      </c>
      <c r="I50" s="79">
        <v>0.14524999999999999</v>
      </c>
      <c r="J50" s="401">
        <v>1140.0820000000001</v>
      </c>
      <c r="K50" s="401">
        <v>0</v>
      </c>
    </row>
    <row r="51" spans="1:11" s="46" customFormat="1" ht="20.100000000000001" customHeight="1" x14ac:dyDescent="0.25">
      <c r="A51" s="413"/>
      <c r="B51" s="413"/>
      <c r="C51" s="401"/>
      <c r="D51" s="401"/>
      <c r="E51" s="401"/>
      <c r="F51" s="417"/>
      <c r="G51" s="417"/>
      <c r="H51" s="432"/>
      <c r="I51" s="79">
        <v>0.12457</v>
      </c>
      <c r="J51" s="401"/>
      <c r="K51" s="401"/>
    </row>
    <row r="52" spans="1:11" s="46" customFormat="1" ht="20.100000000000001" customHeight="1" x14ac:dyDescent="0.25">
      <c r="A52" s="413"/>
      <c r="B52" s="413"/>
      <c r="C52" s="401"/>
      <c r="D52" s="401"/>
      <c r="E52" s="401"/>
      <c r="F52" s="417"/>
      <c r="G52" s="417"/>
      <c r="H52" s="432"/>
      <c r="I52" s="79">
        <v>7.2120000000000004E-2</v>
      </c>
      <c r="J52" s="401"/>
      <c r="K52" s="401"/>
    </row>
    <row r="53" spans="1:11" s="46" customFormat="1" ht="20.100000000000001" customHeight="1" x14ac:dyDescent="0.25">
      <c r="A53" s="413"/>
      <c r="B53" s="413"/>
      <c r="C53" s="401"/>
      <c r="D53" s="401"/>
      <c r="E53" s="401"/>
      <c r="F53" s="417"/>
      <c r="G53" s="417"/>
      <c r="H53" s="432"/>
      <c r="I53" s="79">
        <v>9.2383999999999994E-2</v>
      </c>
      <c r="J53" s="401"/>
      <c r="K53" s="401"/>
    </row>
    <row r="54" spans="1:11" s="46" customFormat="1" ht="20.100000000000001" customHeight="1" x14ac:dyDescent="0.25">
      <c r="A54" s="411"/>
      <c r="B54" s="411"/>
      <c r="C54" s="401"/>
      <c r="D54" s="401"/>
      <c r="E54" s="401"/>
      <c r="F54" s="414"/>
      <c r="G54" s="414"/>
      <c r="H54" s="433"/>
      <c r="I54" s="79">
        <v>3.0761E-2</v>
      </c>
      <c r="J54" s="401"/>
      <c r="K54" s="401"/>
    </row>
    <row r="55" spans="1:11" s="46" customFormat="1" ht="20.100000000000001" customHeight="1" x14ac:dyDescent="0.25">
      <c r="A55" s="411">
        <v>12</v>
      </c>
      <c r="B55" s="299">
        <v>15</v>
      </c>
      <c r="C55" s="401" t="s">
        <v>756</v>
      </c>
      <c r="D55" s="401" t="s">
        <v>284</v>
      </c>
      <c r="E55" s="401" t="s">
        <v>767</v>
      </c>
      <c r="F55" s="418" t="s">
        <v>768</v>
      </c>
      <c r="G55" s="418" t="s">
        <v>101</v>
      </c>
      <c r="H55" s="434">
        <f>I55+I56</f>
        <v>0.32767000000000002</v>
      </c>
      <c r="I55" s="155">
        <v>0.11001</v>
      </c>
      <c r="J55" s="401">
        <v>999.10199999999998</v>
      </c>
      <c r="K55" s="401">
        <v>0</v>
      </c>
    </row>
    <row r="56" spans="1:11" s="46" customFormat="1" ht="20.100000000000001" customHeight="1" x14ac:dyDescent="0.25">
      <c r="A56" s="299"/>
      <c r="B56" s="299"/>
      <c r="C56" s="401"/>
      <c r="D56" s="401"/>
      <c r="E56" s="401"/>
      <c r="F56" s="417"/>
      <c r="G56" s="417"/>
      <c r="H56" s="423"/>
      <c r="I56" s="151">
        <v>0.21765999999999999</v>
      </c>
      <c r="J56" s="401"/>
      <c r="K56" s="401"/>
    </row>
    <row r="57" spans="1:11" s="46" customFormat="1" ht="20.100000000000001" customHeight="1" x14ac:dyDescent="0.25">
      <c r="A57" s="299"/>
      <c r="B57" s="299"/>
      <c r="C57" s="401"/>
      <c r="D57" s="401"/>
      <c r="E57" s="401"/>
      <c r="F57" s="414"/>
      <c r="G57" s="414"/>
      <c r="H57" s="431"/>
      <c r="I57" s="79"/>
      <c r="J57" s="401"/>
      <c r="K57" s="401"/>
    </row>
    <row r="58" spans="1:11" s="46" customFormat="1" ht="20.100000000000001" customHeight="1" x14ac:dyDescent="0.25">
      <c r="A58" s="411">
        <v>13</v>
      </c>
      <c r="B58" s="299">
        <v>16</v>
      </c>
      <c r="C58" s="401" t="s">
        <v>756</v>
      </c>
      <c r="D58" s="401" t="s">
        <v>284</v>
      </c>
      <c r="E58" s="401" t="s">
        <v>769</v>
      </c>
      <c r="F58" s="418" t="s">
        <v>770</v>
      </c>
      <c r="G58" s="418" t="s">
        <v>101</v>
      </c>
      <c r="H58" s="435">
        <f>I58</f>
        <v>1.45933</v>
      </c>
      <c r="I58" s="436">
        <v>1.45933</v>
      </c>
      <c r="J58" s="431">
        <v>3149.96</v>
      </c>
      <c r="K58" s="401">
        <v>0</v>
      </c>
    </row>
    <row r="59" spans="1:11" s="46" customFormat="1" ht="20.100000000000001" customHeight="1" x14ac:dyDescent="0.25">
      <c r="A59" s="299"/>
      <c r="B59" s="299"/>
      <c r="C59" s="401"/>
      <c r="D59" s="401"/>
      <c r="E59" s="401"/>
      <c r="F59" s="417"/>
      <c r="G59" s="417"/>
      <c r="H59" s="401"/>
      <c r="I59" s="437"/>
      <c r="J59" s="432"/>
      <c r="K59" s="401"/>
    </row>
    <row r="60" spans="1:11" s="46" customFormat="1" ht="20.100000000000001" customHeight="1" x14ac:dyDescent="0.25">
      <c r="A60" s="299"/>
      <c r="B60" s="299"/>
      <c r="C60" s="401"/>
      <c r="D60" s="401"/>
      <c r="E60" s="401"/>
      <c r="F60" s="414"/>
      <c r="G60" s="414"/>
      <c r="H60" s="401"/>
      <c r="I60" s="438"/>
      <c r="J60" s="433"/>
      <c r="K60" s="401"/>
    </row>
    <row r="61" spans="1:11" s="46" customFormat="1" ht="20.100000000000001" customHeight="1" x14ac:dyDescent="0.25">
      <c r="A61" s="411">
        <v>14</v>
      </c>
      <c r="B61" s="411">
        <v>17</v>
      </c>
      <c r="C61" s="414" t="s">
        <v>771</v>
      </c>
      <c r="D61" s="415" t="s">
        <v>284</v>
      </c>
      <c r="E61" s="414" t="s">
        <v>772</v>
      </c>
      <c r="F61" s="414" t="s">
        <v>773</v>
      </c>
      <c r="G61" s="418" t="s">
        <v>774</v>
      </c>
      <c r="H61" s="414">
        <f>SUM(I61:I63)</f>
        <v>1.0200000000000001E-2</v>
      </c>
      <c r="I61" s="418">
        <v>1.0200000000000001E-2</v>
      </c>
      <c r="J61" s="439">
        <v>24.693999999999999</v>
      </c>
      <c r="K61" s="439">
        <v>24.693999999999999</v>
      </c>
    </row>
    <row r="62" spans="1:11" s="46" customFormat="1" ht="20.100000000000001" customHeight="1" x14ac:dyDescent="0.25">
      <c r="A62" s="299"/>
      <c r="B62" s="299"/>
      <c r="C62" s="401"/>
      <c r="D62" s="326"/>
      <c r="E62" s="401"/>
      <c r="F62" s="401"/>
      <c r="G62" s="417"/>
      <c r="H62" s="401"/>
      <c r="I62" s="417"/>
      <c r="J62" s="439"/>
      <c r="K62" s="439"/>
    </row>
    <row r="63" spans="1:11" s="46" customFormat="1" ht="20.100000000000001" customHeight="1" x14ac:dyDescent="0.25">
      <c r="A63" s="299"/>
      <c r="B63" s="299"/>
      <c r="C63" s="401"/>
      <c r="D63" s="326"/>
      <c r="E63" s="401"/>
      <c r="F63" s="401"/>
      <c r="G63" s="414"/>
      <c r="H63" s="401"/>
      <c r="I63" s="414"/>
      <c r="J63" s="440"/>
      <c r="K63" s="440"/>
    </row>
    <row r="64" spans="1:11" s="46" customFormat="1" ht="20.100000000000001" customHeight="1" x14ac:dyDescent="0.25">
      <c r="A64" s="411">
        <v>15</v>
      </c>
      <c r="B64" s="299">
        <v>18</v>
      </c>
      <c r="C64" s="401" t="s">
        <v>775</v>
      </c>
      <c r="D64" s="415" t="s">
        <v>284</v>
      </c>
      <c r="E64" s="414" t="s">
        <v>772</v>
      </c>
      <c r="F64" s="414" t="s">
        <v>773</v>
      </c>
      <c r="G64" s="418" t="s">
        <v>774</v>
      </c>
      <c r="H64" s="401">
        <f>SUM(I64:I66)</f>
        <v>9.2899999999999996E-3</v>
      </c>
      <c r="I64" s="444">
        <v>9.2899999999999996E-3</v>
      </c>
      <c r="J64" s="441">
        <v>16.401</v>
      </c>
      <c r="K64" s="441">
        <v>16.401</v>
      </c>
    </row>
    <row r="65" spans="1:11" s="46" customFormat="1" ht="20.100000000000001" customHeight="1" x14ac:dyDescent="0.25">
      <c r="A65" s="299"/>
      <c r="B65" s="299"/>
      <c r="C65" s="401"/>
      <c r="D65" s="326"/>
      <c r="E65" s="401"/>
      <c r="F65" s="401"/>
      <c r="G65" s="417"/>
      <c r="H65" s="401"/>
      <c r="I65" s="445"/>
      <c r="J65" s="442"/>
      <c r="K65" s="442"/>
    </row>
    <row r="66" spans="1:11" s="46" customFormat="1" ht="20.100000000000001" customHeight="1" x14ac:dyDescent="0.25">
      <c r="A66" s="299"/>
      <c r="B66" s="299"/>
      <c r="C66" s="401"/>
      <c r="D66" s="326"/>
      <c r="E66" s="401"/>
      <c r="F66" s="401"/>
      <c r="G66" s="414"/>
      <c r="H66" s="401"/>
      <c r="I66" s="446"/>
      <c r="J66" s="443"/>
      <c r="K66" s="443"/>
    </row>
    <row r="67" spans="1:11" s="46" customFormat="1" ht="20.100000000000001" customHeight="1" x14ac:dyDescent="0.25">
      <c r="A67" s="411">
        <v>16</v>
      </c>
      <c r="B67" s="299">
        <v>19</v>
      </c>
      <c r="C67" s="401" t="s">
        <v>776</v>
      </c>
      <c r="D67" s="415" t="s">
        <v>284</v>
      </c>
      <c r="E67" s="414" t="s">
        <v>777</v>
      </c>
      <c r="F67" s="414" t="s">
        <v>778</v>
      </c>
      <c r="G67" s="418" t="s">
        <v>774</v>
      </c>
      <c r="H67" s="401">
        <f>SUM(I67:I69)</f>
        <v>9.4199999999999996E-3</v>
      </c>
      <c r="I67" s="444">
        <v>9.4199999999999996E-3</v>
      </c>
      <c r="J67" s="441">
        <v>22.946999999999999</v>
      </c>
      <c r="K67" s="447">
        <v>22.946999999999999</v>
      </c>
    </row>
    <row r="68" spans="1:11" s="46" customFormat="1" ht="20.100000000000001" customHeight="1" x14ac:dyDescent="0.25">
      <c r="A68" s="299"/>
      <c r="B68" s="299"/>
      <c r="C68" s="401"/>
      <c r="D68" s="326"/>
      <c r="E68" s="401"/>
      <c r="F68" s="401"/>
      <c r="G68" s="417"/>
      <c r="H68" s="401"/>
      <c r="I68" s="445"/>
      <c r="J68" s="442"/>
      <c r="K68" s="447"/>
    </row>
    <row r="69" spans="1:11" s="46" customFormat="1" ht="20.100000000000001" customHeight="1" x14ac:dyDescent="0.25">
      <c r="A69" s="299"/>
      <c r="B69" s="299"/>
      <c r="C69" s="401"/>
      <c r="D69" s="326"/>
      <c r="E69" s="401"/>
      <c r="F69" s="401"/>
      <c r="G69" s="414"/>
      <c r="H69" s="401"/>
      <c r="I69" s="446"/>
      <c r="J69" s="443"/>
      <c r="K69" s="447"/>
    </row>
    <row r="70" spans="1:11" s="46" customFormat="1" ht="20.100000000000001" customHeight="1" x14ac:dyDescent="0.25">
      <c r="A70" s="411"/>
      <c r="B70" s="299">
        <v>20</v>
      </c>
      <c r="C70" s="418" t="s">
        <v>779</v>
      </c>
      <c r="D70" s="415" t="s">
        <v>284</v>
      </c>
      <c r="E70" s="414" t="s">
        <v>780</v>
      </c>
      <c r="F70" s="414" t="s">
        <v>781</v>
      </c>
      <c r="G70" s="418" t="s">
        <v>214</v>
      </c>
      <c r="H70" s="401">
        <f>SUM(I70:I72)</f>
        <v>0.21454999999999999</v>
      </c>
      <c r="I70" s="444">
        <v>0.21454999999999999</v>
      </c>
      <c r="J70" s="458">
        <v>0</v>
      </c>
      <c r="K70" s="452">
        <v>0</v>
      </c>
    </row>
    <row r="71" spans="1:11" s="46" customFormat="1" ht="20.100000000000001" customHeight="1" x14ac:dyDescent="0.25">
      <c r="A71" s="299"/>
      <c r="B71" s="299"/>
      <c r="C71" s="417"/>
      <c r="D71" s="326"/>
      <c r="E71" s="401"/>
      <c r="F71" s="401"/>
      <c r="G71" s="417"/>
      <c r="H71" s="401"/>
      <c r="I71" s="445"/>
      <c r="J71" s="459"/>
      <c r="K71" s="453"/>
    </row>
    <row r="72" spans="1:11" s="46" customFormat="1" ht="20.100000000000001" customHeight="1" x14ac:dyDescent="0.25">
      <c r="A72" s="299"/>
      <c r="B72" s="299"/>
      <c r="C72" s="414"/>
      <c r="D72" s="326"/>
      <c r="E72" s="401"/>
      <c r="F72" s="401"/>
      <c r="G72" s="414"/>
      <c r="H72" s="401"/>
      <c r="I72" s="446"/>
      <c r="J72" s="460"/>
      <c r="K72" s="454"/>
    </row>
    <row r="73" spans="1:11" s="46" customFormat="1" ht="20.100000000000001" customHeight="1" x14ac:dyDescent="0.25">
      <c r="A73" s="411">
        <v>17</v>
      </c>
      <c r="B73" s="299">
        <v>21</v>
      </c>
      <c r="C73" s="414" t="s">
        <v>771</v>
      </c>
      <c r="D73" s="415" t="s">
        <v>284</v>
      </c>
      <c r="E73" s="414" t="s">
        <v>782</v>
      </c>
      <c r="F73" s="414" t="s">
        <v>783</v>
      </c>
      <c r="G73" s="418" t="s">
        <v>101</v>
      </c>
      <c r="H73" s="401">
        <f>SUM(I73:I75)</f>
        <v>0.180058</v>
      </c>
      <c r="I73" s="444">
        <v>0.180058</v>
      </c>
      <c r="J73" s="418">
        <v>531.80200000000002</v>
      </c>
      <c r="K73" s="455">
        <v>0</v>
      </c>
    </row>
    <row r="74" spans="1:11" s="46" customFormat="1" ht="20.100000000000001" customHeight="1" x14ac:dyDescent="0.25">
      <c r="A74" s="299"/>
      <c r="B74" s="299"/>
      <c r="C74" s="401"/>
      <c r="D74" s="326"/>
      <c r="E74" s="401"/>
      <c r="F74" s="401"/>
      <c r="G74" s="417"/>
      <c r="H74" s="401"/>
      <c r="I74" s="445"/>
      <c r="J74" s="417"/>
      <c r="K74" s="456"/>
    </row>
    <row r="75" spans="1:11" s="46" customFormat="1" ht="20.100000000000001" customHeight="1" x14ac:dyDescent="0.25">
      <c r="A75" s="299"/>
      <c r="B75" s="299"/>
      <c r="C75" s="401"/>
      <c r="D75" s="326"/>
      <c r="E75" s="401"/>
      <c r="F75" s="401"/>
      <c r="G75" s="414"/>
      <c r="H75" s="401"/>
      <c r="I75" s="446"/>
      <c r="J75" s="414"/>
      <c r="K75" s="457"/>
    </row>
    <row r="76" spans="1:11" s="46" customFormat="1" ht="20.100000000000001" customHeight="1" x14ac:dyDescent="0.25">
      <c r="A76" s="411"/>
      <c r="B76" s="299">
        <v>22</v>
      </c>
      <c r="C76" s="414" t="s">
        <v>784</v>
      </c>
      <c r="D76" s="415" t="s">
        <v>785</v>
      </c>
      <c r="E76" s="414" t="s">
        <v>786</v>
      </c>
      <c r="F76" s="414" t="s">
        <v>787</v>
      </c>
      <c r="G76" s="418" t="s">
        <v>214</v>
      </c>
      <c r="H76" s="401">
        <f>SUM(I76:I78)</f>
        <v>0.31136000000000003</v>
      </c>
      <c r="I76" s="448">
        <v>0.31136000000000003</v>
      </c>
      <c r="J76" s="449">
        <v>0</v>
      </c>
      <c r="K76" s="452">
        <v>0</v>
      </c>
    </row>
    <row r="77" spans="1:11" s="46" customFormat="1" ht="20.100000000000001" customHeight="1" x14ac:dyDescent="0.25">
      <c r="A77" s="299"/>
      <c r="B77" s="299"/>
      <c r="C77" s="401"/>
      <c r="D77" s="326"/>
      <c r="E77" s="401"/>
      <c r="F77" s="401"/>
      <c r="G77" s="417"/>
      <c r="H77" s="401"/>
      <c r="I77" s="448"/>
      <c r="J77" s="450"/>
      <c r="K77" s="453"/>
    </row>
    <row r="78" spans="1:11" s="46" customFormat="1" ht="20.100000000000001" customHeight="1" x14ac:dyDescent="0.25">
      <c r="A78" s="299"/>
      <c r="B78" s="299"/>
      <c r="C78" s="401"/>
      <c r="D78" s="326"/>
      <c r="E78" s="401"/>
      <c r="F78" s="401"/>
      <c r="G78" s="414"/>
      <c r="H78" s="401"/>
      <c r="I78" s="448"/>
      <c r="J78" s="451"/>
      <c r="K78" s="454"/>
    </row>
    <row r="79" spans="1:11" s="46" customFormat="1" ht="12" customHeight="1" x14ac:dyDescent="0.25">
      <c r="A79" s="412">
        <v>18</v>
      </c>
      <c r="B79" s="299">
        <v>23</v>
      </c>
      <c r="C79" s="414" t="s">
        <v>771</v>
      </c>
      <c r="D79" s="415" t="s">
        <v>284</v>
      </c>
      <c r="E79" s="414" t="s">
        <v>788</v>
      </c>
      <c r="F79" s="414" t="s">
        <v>789</v>
      </c>
      <c r="G79" s="418" t="s">
        <v>101</v>
      </c>
      <c r="H79" s="418">
        <f>I79</f>
        <v>4.0759999999999998E-2</v>
      </c>
      <c r="I79" s="401">
        <v>4.0759999999999998E-2</v>
      </c>
      <c r="J79" s="462">
        <v>98.68</v>
      </c>
      <c r="K79" s="455">
        <v>98.68</v>
      </c>
    </row>
    <row r="80" spans="1:11" s="46" customFormat="1" ht="9" customHeight="1" x14ac:dyDescent="0.25">
      <c r="A80" s="413"/>
      <c r="B80" s="299"/>
      <c r="C80" s="401"/>
      <c r="D80" s="326"/>
      <c r="E80" s="401"/>
      <c r="F80" s="401"/>
      <c r="G80" s="417"/>
      <c r="H80" s="417"/>
      <c r="I80" s="401"/>
      <c r="J80" s="463"/>
      <c r="K80" s="456"/>
    </row>
    <row r="81" spans="1:11" s="46" customFormat="1" ht="10.5" customHeight="1" x14ac:dyDescent="0.25">
      <c r="A81" s="413"/>
      <c r="B81" s="299"/>
      <c r="C81" s="401"/>
      <c r="D81" s="326"/>
      <c r="E81" s="401"/>
      <c r="F81" s="401"/>
      <c r="G81" s="417"/>
      <c r="H81" s="417"/>
      <c r="I81" s="401"/>
      <c r="J81" s="463"/>
      <c r="K81" s="456"/>
    </row>
    <row r="82" spans="1:11" s="46" customFormat="1" ht="14.25" customHeight="1" x14ac:dyDescent="0.25">
      <c r="A82" s="413"/>
      <c r="B82" s="299"/>
      <c r="C82" s="401"/>
      <c r="D82" s="326"/>
      <c r="E82" s="401"/>
      <c r="F82" s="401"/>
      <c r="G82" s="417"/>
      <c r="H82" s="417"/>
      <c r="I82" s="401"/>
      <c r="J82" s="463"/>
      <c r="K82" s="456"/>
    </row>
    <row r="83" spans="1:11" s="46" customFormat="1" ht="16.5" customHeight="1" x14ac:dyDescent="0.25">
      <c r="A83" s="411"/>
      <c r="B83" s="412"/>
      <c r="C83" s="401"/>
      <c r="D83" s="326"/>
      <c r="E83" s="401"/>
      <c r="F83" s="401"/>
      <c r="G83" s="414"/>
      <c r="H83" s="414"/>
      <c r="I83" s="401"/>
      <c r="J83" s="464"/>
      <c r="K83" s="457"/>
    </row>
    <row r="84" spans="1:11" s="46" customFormat="1" ht="20.100000000000001" customHeight="1" x14ac:dyDescent="0.25">
      <c r="A84" s="411"/>
      <c r="B84" s="299">
        <v>24</v>
      </c>
      <c r="C84" s="414" t="s">
        <v>784</v>
      </c>
      <c r="D84" s="415" t="s">
        <v>790</v>
      </c>
      <c r="E84" s="418" t="s">
        <v>791</v>
      </c>
      <c r="F84" s="418" t="s">
        <v>792</v>
      </c>
      <c r="G84" s="418" t="s">
        <v>214</v>
      </c>
      <c r="H84" s="422">
        <f>SUM(I84:I86)</f>
        <v>2</v>
      </c>
      <c r="I84" s="422">
        <v>2</v>
      </c>
      <c r="J84" s="449">
        <v>0</v>
      </c>
      <c r="K84" s="452">
        <v>0</v>
      </c>
    </row>
    <row r="85" spans="1:11" s="46" customFormat="1" ht="20.100000000000001" customHeight="1" x14ac:dyDescent="0.25">
      <c r="A85" s="299"/>
      <c r="B85" s="299"/>
      <c r="C85" s="401"/>
      <c r="D85" s="326"/>
      <c r="E85" s="417"/>
      <c r="F85" s="417"/>
      <c r="G85" s="417"/>
      <c r="H85" s="422"/>
      <c r="I85" s="422"/>
      <c r="J85" s="450"/>
      <c r="K85" s="453"/>
    </row>
    <row r="86" spans="1:11" s="46" customFormat="1" ht="20.100000000000001" customHeight="1" x14ac:dyDescent="0.25">
      <c r="A86" s="299"/>
      <c r="B86" s="299"/>
      <c r="C86" s="401"/>
      <c r="D86" s="326"/>
      <c r="E86" s="414"/>
      <c r="F86" s="414"/>
      <c r="G86" s="414"/>
      <c r="H86" s="422"/>
      <c r="I86" s="422"/>
      <c r="J86" s="451"/>
      <c r="K86" s="454"/>
    </row>
    <row r="87" spans="1:11" s="46" customFormat="1" ht="20.100000000000001" customHeight="1" x14ac:dyDescent="0.25">
      <c r="A87" s="411"/>
      <c r="B87" s="299">
        <v>25</v>
      </c>
      <c r="C87" s="414" t="s">
        <v>793</v>
      </c>
      <c r="D87" s="401" t="s">
        <v>284</v>
      </c>
      <c r="E87" s="418" t="s">
        <v>794</v>
      </c>
      <c r="F87" s="418" t="s">
        <v>795</v>
      </c>
      <c r="G87" s="418" t="s">
        <v>214</v>
      </c>
      <c r="H87" s="401">
        <f>SUM(I87:I89)</f>
        <v>0.96221000000000001</v>
      </c>
      <c r="I87" s="401">
        <v>0.96221000000000001</v>
      </c>
      <c r="J87" s="449">
        <v>0</v>
      </c>
      <c r="K87" s="452">
        <v>0</v>
      </c>
    </row>
    <row r="88" spans="1:11" s="46" customFormat="1" ht="20.100000000000001" customHeight="1" x14ac:dyDescent="0.25">
      <c r="A88" s="299"/>
      <c r="B88" s="299"/>
      <c r="C88" s="401"/>
      <c r="D88" s="401"/>
      <c r="E88" s="417"/>
      <c r="F88" s="417"/>
      <c r="G88" s="417"/>
      <c r="H88" s="401"/>
      <c r="I88" s="401"/>
      <c r="J88" s="450"/>
      <c r="K88" s="453"/>
    </row>
    <row r="89" spans="1:11" s="46" customFormat="1" ht="20.100000000000001" customHeight="1" x14ac:dyDescent="0.25">
      <c r="A89" s="299"/>
      <c r="B89" s="412"/>
      <c r="C89" s="401"/>
      <c r="D89" s="401"/>
      <c r="E89" s="414"/>
      <c r="F89" s="414"/>
      <c r="G89" s="414"/>
      <c r="H89" s="418"/>
      <c r="I89" s="401"/>
      <c r="J89" s="451"/>
      <c r="K89" s="454"/>
    </row>
    <row r="90" spans="1:11" s="46" customFormat="1" ht="20.100000000000001" customHeight="1" x14ac:dyDescent="0.25">
      <c r="A90" s="411"/>
      <c r="B90" s="299">
        <v>26</v>
      </c>
      <c r="C90" s="401" t="s">
        <v>796</v>
      </c>
      <c r="D90" s="401" t="s">
        <v>284</v>
      </c>
      <c r="E90" s="401" t="s">
        <v>797</v>
      </c>
      <c r="F90" s="466" t="s">
        <v>798</v>
      </c>
      <c r="G90" s="418" t="s">
        <v>799</v>
      </c>
      <c r="H90" s="401">
        <f>SUM(I90:I92)</f>
        <v>2.79481</v>
      </c>
      <c r="I90" s="401">
        <v>2.79481</v>
      </c>
      <c r="J90" s="461">
        <v>0</v>
      </c>
      <c r="K90" s="461">
        <v>0</v>
      </c>
    </row>
    <row r="91" spans="1:11" s="46" customFormat="1" ht="20.100000000000001" customHeight="1" x14ac:dyDescent="0.25">
      <c r="A91" s="299"/>
      <c r="B91" s="299"/>
      <c r="C91" s="401"/>
      <c r="D91" s="401"/>
      <c r="E91" s="401"/>
      <c r="F91" s="467"/>
      <c r="G91" s="417"/>
      <c r="H91" s="401"/>
      <c r="I91" s="401"/>
      <c r="J91" s="461"/>
      <c r="K91" s="461"/>
    </row>
    <row r="92" spans="1:11" s="46" customFormat="1" ht="27" customHeight="1" thickBot="1" x14ac:dyDescent="0.3">
      <c r="A92" s="299"/>
      <c r="B92" s="299"/>
      <c r="C92" s="401"/>
      <c r="D92" s="401"/>
      <c r="E92" s="401"/>
      <c r="F92" s="468"/>
      <c r="G92" s="469"/>
      <c r="H92" s="401"/>
      <c r="I92" s="401"/>
      <c r="J92" s="461"/>
      <c r="K92" s="461"/>
    </row>
    <row r="93" spans="1:11" s="59" customFormat="1" ht="20.100000000000001" customHeight="1" thickBot="1" x14ac:dyDescent="0.3">
      <c r="B93" s="55"/>
      <c r="C93" s="465" t="s">
        <v>57</v>
      </c>
      <c r="D93" s="310"/>
      <c r="E93" s="56"/>
      <c r="F93" s="56"/>
      <c r="G93" s="57"/>
      <c r="H93" s="60">
        <f>SUM(H9:H92)</f>
        <v>41.211800999999994</v>
      </c>
      <c r="I93" s="58">
        <f>I10+I11+I12+I13+I14+I15+I16+I27+I28+I29+I30+I31+I32+I35+I38+I41+I42+I44+I47+I48+I50+I51+I52+I53+I54+I55+I56+I58+I61+I64+I67+I73+I79</f>
        <v>33.968387</v>
      </c>
      <c r="J93" s="58">
        <f>J10+J11+J12+J13+J14+J15+J16+J27+J28+J29+J30+J31+J32+J35+J38+J41+J44+J47+J50+J55+J58+J61+J64+J67+J73+J79</f>
        <v>310659.67000000004</v>
      </c>
      <c r="K93" s="58">
        <f>K10+K11+K12+K13+K14+K15+K16+K27+K28+K29+K30+K31+K32+K35+K38+K41+K44+K47+K50+K55+K58+K61+K64+K67+K73+K79</f>
        <v>296421.76800000004</v>
      </c>
    </row>
    <row r="94" spans="1:11" x14ac:dyDescent="0.25">
      <c r="K94" s="108"/>
    </row>
  </sheetData>
  <mergeCells count="274">
    <mergeCell ref="K90:K92"/>
    <mergeCell ref="C93:D93"/>
    <mergeCell ref="H87:H89"/>
    <mergeCell ref="I87:I89"/>
    <mergeCell ref="J87:J89"/>
    <mergeCell ref="K87:K89"/>
    <mergeCell ref="B90:B92"/>
    <mergeCell ref="C90:C92"/>
    <mergeCell ref="D90:D92"/>
    <mergeCell ref="E90:E92"/>
    <mergeCell ref="F90:F92"/>
    <mergeCell ref="G90:G92"/>
    <mergeCell ref="H84:H86"/>
    <mergeCell ref="I84:I86"/>
    <mergeCell ref="J84:J86"/>
    <mergeCell ref="H90:H92"/>
    <mergeCell ref="I90:I92"/>
    <mergeCell ref="J90:J92"/>
    <mergeCell ref="K76:K78"/>
    <mergeCell ref="B79:B83"/>
    <mergeCell ref="C79:C83"/>
    <mergeCell ref="D79:D83"/>
    <mergeCell ref="E79:E83"/>
    <mergeCell ref="F79:F83"/>
    <mergeCell ref="G79:G83"/>
    <mergeCell ref="K84:K86"/>
    <mergeCell ref="B87:B89"/>
    <mergeCell ref="C87:C89"/>
    <mergeCell ref="D87:D89"/>
    <mergeCell ref="E87:E89"/>
    <mergeCell ref="F87:F89"/>
    <mergeCell ref="G87:G89"/>
    <mergeCell ref="H79:H83"/>
    <mergeCell ref="I79:I83"/>
    <mergeCell ref="J79:J83"/>
    <mergeCell ref="K79:K83"/>
    <mergeCell ref="B84:B86"/>
    <mergeCell ref="C84:C86"/>
    <mergeCell ref="D84:D86"/>
    <mergeCell ref="E84:E86"/>
    <mergeCell ref="F84:F86"/>
    <mergeCell ref="G84:G86"/>
    <mergeCell ref="B76:B78"/>
    <mergeCell ref="C76:C78"/>
    <mergeCell ref="D76:D78"/>
    <mergeCell ref="E76:E78"/>
    <mergeCell ref="F76:F78"/>
    <mergeCell ref="G76:G78"/>
    <mergeCell ref="H76:H78"/>
    <mergeCell ref="I76:I78"/>
    <mergeCell ref="J76:J78"/>
    <mergeCell ref="K70:K72"/>
    <mergeCell ref="B73:B75"/>
    <mergeCell ref="C73:C75"/>
    <mergeCell ref="D73:D75"/>
    <mergeCell ref="E73:E75"/>
    <mergeCell ref="F73:F75"/>
    <mergeCell ref="G73:G75"/>
    <mergeCell ref="H73:H75"/>
    <mergeCell ref="I73:I75"/>
    <mergeCell ref="J73:J75"/>
    <mergeCell ref="K73:K75"/>
    <mergeCell ref="B70:B72"/>
    <mergeCell ref="C70:C72"/>
    <mergeCell ref="D70:D72"/>
    <mergeCell ref="E70:E72"/>
    <mergeCell ref="F70:F72"/>
    <mergeCell ref="G70:G72"/>
    <mergeCell ref="H70:H72"/>
    <mergeCell ref="I70:I72"/>
    <mergeCell ref="J70:J72"/>
    <mergeCell ref="K64:K66"/>
    <mergeCell ref="B67:B69"/>
    <mergeCell ref="C67:C69"/>
    <mergeCell ref="D67:D69"/>
    <mergeCell ref="E67:E69"/>
    <mergeCell ref="F67:F69"/>
    <mergeCell ref="G67:G69"/>
    <mergeCell ref="H67:H69"/>
    <mergeCell ref="I67:I69"/>
    <mergeCell ref="J67:J69"/>
    <mergeCell ref="K67:K69"/>
    <mergeCell ref="B64:B66"/>
    <mergeCell ref="C64:C66"/>
    <mergeCell ref="D64:D66"/>
    <mergeCell ref="E64:E66"/>
    <mergeCell ref="F64:F66"/>
    <mergeCell ref="G64:G66"/>
    <mergeCell ref="H64:H66"/>
    <mergeCell ref="I64:I66"/>
    <mergeCell ref="J64:J66"/>
    <mergeCell ref="H58:H60"/>
    <mergeCell ref="I58:I60"/>
    <mergeCell ref="J58:J60"/>
    <mergeCell ref="K58:K60"/>
    <mergeCell ref="B61:B63"/>
    <mergeCell ref="C61:C63"/>
    <mergeCell ref="D61:D63"/>
    <mergeCell ref="E61:E63"/>
    <mergeCell ref="F61:F63"/>
    <mergeCell ref="G61:G63"/>
    <mergeCell ref="B58:B60"/>
    <mergeCell ref="C58:C60"/>
    <mergeCell ref="D58:D60"/>
    <mergeCell ref="E58:E60"/>
    <mergeCell ref="F58:F60"/>
    <mergeCell ref="G58:G60"/>
    <mergeCell ref="H61:H63"/>
    <mergeCell ref="I61:I63"/>
    <mergeCell ref="J61:J63"/>
    <mergeCell ref="K61:K63"/>
    <mergeCell ref="B55:B57"/>
    <mergeCell ref="C55:C57"/>
    <mergeCell ref="D55:D57"/>
    <mergeCell ref="E55:E57"/>
    <mergeCell ref="F55:F57"/>
    <mergeCell ref="G55:G57"/>
    <mergeCell ref="H55:H57"/>
    <mergeCell ref="J55:J57"/>
    <mergeCell ref="K55:K57"/>
    <mergeCell ref="B50:B54"/>
    <mergeCell ref="C50:C54"/>
    <mergeCell ref="D50:D54"/>
    <mergeCell ref="E50:E54"/>
    <mergeCell ref="F50:F54"/>
    <mergeCell ref="G50:G54"/>
    <mergeCell ref="H50:H54"/>
    <mergeCell ref="J50:J54"/>
    <mergeCell ref="K50:K54"/>
    <mergeCell ref="K44:K46"/>
    <mergeCell ref="B47:B49"/>
    <mergeCell ref="C47:C49"/>
    <mergeCell ref="D47:D49"/>
    <mergeCell ref="E47:E49"/>
    <mergeCell ref="F47:F49"/>
    <mergeCell ref="G47:G49"/>
    <mergeCell ref="H47:H49"/>
    <mergeCell ref="J47:J49"/>
    <mergeCell ref="K47:K49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K38:K40"/>
    <mergeCell ref="B41:B43"/>
    <mergeCell ref="C41:C43"/>
    <mergeCell ref="D41:D43"/>
    <mergeCell ref="E41:E43"/>
    <mergeCell ref="F41:F43"/>
    <mergeCell ref="G41:G43"/>
    <mergeCell ref="H41:H43"/>
    <mergeCell ref="J41:J43"/>
    <mergeCell ref="K41:K43"/>
    <mergeCell ref="B38:B40"/>
    <mergeCell ref="C38:C40"/>
    <mergeCell ref="D38:D40"/>
    <mergeCell ref="E38:E40"/>
    <mergeCell ref="F38:F40"/>
    <mergeCell ref="G38:G40"/>
    <mergeCell ref="H38:H40"/>
    <mergeCell ref="I38:I40"/>
    <mergeCell ref="J38:J40"/>
    <mergeCell ref="H32:H34"/>
    <mergeCell ref="I32:I34"/>
    <mergeCell ref="J32:J34"/>
    <mergeCell ref="K32:K34"/>
    <mergeCell ref="B35:B37"/>
    <mergeCell ref="C35:C37"/>
    <mergeCell ref="D35:D37"/>
    <mergeCell ref="E35:E37"/>
    <mergeCell ref="F35:F37"/>
    <mergeCell ref="G35:G37"/>
    <mergeCell ref="B32:B34"/>
    <mergeCell ref="C32:C34"/>
    <mergeCell ref="D32:D34"/>
    <mergeCell ref="E32:E34"/>
    <mergeCell ref="F32:F34"/>
    <mergeCell ref="G32:G34"/>
    <mergeCell ref="H35:H37"/>
    <mergeCell ref="I35:I37"/>
    <mergeCell ref="J35:J37"/>
    <mergeCell ref="K35:K37"/>
    <mergeCell ref="H24:H26"/>
    <mergeCell ref="B27:B31"/>
    <mergeCell ref="C27:C31"/>
    <mergeCell ref="D27:D31"/>
    <mergeCell ref="E27:E31"/>
    <mergeCell ref="F27:F31"/>
    <mergeCell ref="H27:H31"/>
    <mergeCell ref="B24:B26"/>
    <mergeCell ref="C24:C26"/>
    <mergeCell ref="D24:D26"/>
    <mergeCell ref="E24:E26"/>
    <mergeCell ref="F24:F26"/>
    <mergeCell ref="G24:G26"/>
    <mergeCell ref="H18:H20"/>
    <mergeCell ref="B21:B23"/>
    <mergeCell ref="C21:C23"/>
    <mergeCell ref="D21:D23"/>
    <mergeCell ref="E21:E23"/>
    <mergeCell ref="F21:F23"/>
    <mergeCell ref="G21:G23"/>
    <mergeCell ref="H21:H23"/>
    <mergeCell ref="B18:B20"/>
    <mergeCell ref="C18:C20"/>
    <mergeCell ref="D18:D20"/>
    <mergeCell ref="E18:E20"/>
    <mergeCell ref="F18:F20"/>
    <mergeCell ref="G18:G20"/>
    <mergeCell ref="B9:B11"/>
    <mergeCell ref="C9:C11"/>
    <mergeCell ref="D9:D11"/>
    <mergeCell ref="E9:E11"/>
    <mergeCell ref="F9:F11"/>
    <mergeCell ref="G9:G11"/>
    <mergeCell ref="H9:H11"/>
    <mergeCell ref="H12:H14"/>
    <mergeCell ref="B15:B17"/>
    <mergeCell ref="C15:C17"/>
    <mergeCell ref="D15:D17"/>
    <mergeCell ref="E15:E17"/>
    <mergeCell ref="F15:F17"/>
    <mergeCell ref="G15:G16"/>
    <mergeCell ref="H15:H17"/>
    <mergeCell ref="B12:B14"/>
    <mergeCell ref="C12:C14"/>
    <mergeCell ref="D12:D14"/>
    <mergeCell ref="E12:E14"/>
    <mergeCell ref="F12:F14"/>
    <mergeCell ref="G12:G14"/>
    <mergeCell ref="B1:K1"/>
    <mergeCell ref="B2:K2"/>
    <mergeCell ref="B3:K3"/>
    <mergeCell ref="B5:B7"/>
    <mergeCell ref="C5:C7"/>
    <mergeCell ref="D5:D7"/>
    <mergeCell ref="E5:E7"/>
    <mergeCell ref="F5:F7"/>
    <mergeCell ref="G5:I5"/>
    <mergeCell ref="J5:K6"/>
    <mergeCell ref="G6:G7"/>
    <mergeCell ref="H6:H7"/>
    <mergeCell ref="I6:I7"/>
    <mergeCell ref="A35:A37"/>
    <mergeCell ref="A38:A40"/>
    <mergeCell ref="A41:A43"/>
    <mergeCell ref="A44:A46"/>
    <mergeCell ref="A47:A49"/>
    <mergeCell ref="A50:A54"/>
    <mergeCell ref="A9:A11"/>
    <mergeCell ref="A12:A14"/>
    <mergeCell ref="A15:A17"/>
    <mergeCell ref="A18:A20"/>
    <mergeCell ref="A21:A23"/>
    <mergeCell ref="A24:A26"/>
    <mergeCell ref="A27:A31"/>
    <mergeCell ref="A32:A34"/>
    <mergeCell ref="A90:A92"/>
    <mergeCell ref="A55:A57"/>
    <mergeCell ref="A58:A60"/>
    <mergeCell ref="A61:A63"/>
    <mergeCell ref="A64:A66"/>
    <mergeCell ref="A67:A69"/>
    <mergeCell ref="A70:A72"/>
    <mergeCell ref="A73:A75"/>
    <mergeCell ref="A76:A78"/>
    <mergeCell ref="A79:A83"/>
    <mergeCell ref="A84:A86"/>
    <mergeCell ref="A87:A89"/>
  </mergeCells>
  <printOptions horizontalCentered="1"/>
  <pageMargins left="0" right="0" top="0.23622047244094491" bottom="0.31496062992125984" header="0.23622047244094491" footer="0.23622047244094491"/>
  <pageSetup paperSize="9" scale="80" orientation="landscape" r:id="rId1"/>
  <headerFooter alignWithMargins="0">
    <oddFooter>&amp;R&amp;P</oddFooter>
  </headerFooter>
  <ignoredErrors>
    <ignoredError sqref="I32:K34 I35" numberStoredAsText="1"/>
    <ignoredError sqref="H9 H38:H90 H12:H31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C575E7-93D0-4704-8435-57FF44422396}">
  <dimension ref="A1:L489"/>
  <sheetViews>
    <sheetView tabSelected="1" topLeftCell="A466" workbookViewId="0">
      <selection activeCell="D377" sqref="D377:D379"/>
    </sheetView>
  </sheetViews>
  <sheetFormatPr defaultColWidth="10.28515625" defaultRowHeight="17.25" x14ac:dyDescent="0.25"/>
  <cols>
    <col min="1" max="1" width="6" style="30" customWidth="1"/>
    <col min="2" max="2" width="19" style="31" customWidth="1"/>
    <col min="3" max="3" width="21.5703125" style="30" customWidth="1"/>
    <col min="4" max="4" width="16.7109375" style="30" customWidth="1"/>
    <col min="5" max="5" width="20" style="30" customWidth="1"/>
    <col min="6" max="6" width="37.140625" style="30" customWidth="1"/>
    <col min="7" max="7" width="12.42578125" style="30" customWidth="1"/>
    <col min="8" max="8" width="10.42578125" style="30" customWidth="1"/>
    <col min="9" max="9" width="19.7109375" style="30" customWidth="1"/>
    <col min="10" max="10" width="19.42578125" style="30" customWidth="1"/>
    <col min="11" max="11" width="10.28515625" style="31"/>
    <col min="12" max="12" width="14.42578125" style="31" bestFit="1" customWidth="1"/>
    <col min="13" max="250" width="10.28515625" style="31"/>
    <col min="251" max="251" width="8.5703125" style="31" customWidth="1"/>
    <col min="252" max="252" width="19" style="31" customWidth="1"/>
    <col min="253" max="253" width="21.5703125" style="31" customWidth="1"/>
    <col min="254" max="254" width="16.7109375" style="31" customWidth="1"/>
    <col min="255" max="255" width="20" style="31" customWidth="1"/>
    <col min="256" max="256" width="37.140625" style="31" customWidth="1"/>
    <col min="257" max="257" width="12.42578125" style="31" customWidth="1"/>
    <col min="258" max="258" width="10.42578125" style="31" customWidth="1"/>
    <col min="259" max="259" width="19.7109375" style="31" customWidth="1"/>
    <col min="260" max="260" width="19.42578125" style="31" customWidth="1"/>
    <col min="261" max="261" width="15.7109375" style="31" bestFit="1" customWidth="1"/>
    <col min="262" max="262" width="17.85546875" style="31" customWidth="1"/>
    <col min="263" max="506" width="10.28515625" style="31"/>
    <col min="507" max="507" width="8.5703125" style="31" customWidth="1"/>
    <col min="508" max="508" width="19" style="31" customWidth="1"/>
    <col min="509" max="509" width="21.5703125" style="31" customWidth="1"/>
    <col min="510" max="510" width="16.7109375" style="31" customWidth="1"/>
    <col min="511" max="511" width="20" style="31" customWidth="1"/>
    <col min="512" max="512" width="37.140625" style="31" customWidth="1"/>
    <col min="513" max="513" width="12.42578125" style="31" customWidth="1"/>
    <col min="514" max="514" width="10.42578125" style="31" customWidth="1"/>
    <col min="515" max="515" width="19.7109375" style="31" customWidth="1"/>
    <col min="516" max="516" width="19.42578125" style="31" customWidth="1"/>
    <col min="517" max="517" width="15.7109375" style="31" bestFit="1" customWidth="1"/>
    <col min="518" max="518" width="17.85546875" style="31" customWidth="1"/>
    <col min="519" max="762" width="10.28515625" style="31"/>
    <col min="763" max="763" width="8.5703125" style="31" customWidth="1"/>
    <col min="764" max="764" width="19" style="31" customWidth="1"/>
    <col min="765" max="765" width="21.5703125" style="31" customWidth="1"/>
    <col min="766" max="766" width="16.7109375" style="31" customWidth="1"/>
    <col min="767" max="767" width="20" style="31" customWidth="1"/>
    <col min="768" max="768" width="37.140625" style="31" customWidth="1"/>
    <col min="769" max="769" width="12.42578125" style="31" customWidth="1"/>
    <col min="770" max="770" width="10.42578125" style="31" customWidth="1"/>
    <col min="771" max="771" width="19.7109375" style="31" customWidth="1"/>
    <col min="772" max="772" width="19.42578125" style="31" customWidth="1"/>
    <col min="773" max="773" width="15.7109375" style="31" bestFit="1" customWidth="1"/>
    <col min="774" max="774" width="17.85546875" style="31" customWidth="1"/>
    <col min="775" max="1018" width="10.28515625" style="31"/>
    <col min="1019" max="1019" width="8.5703125" style="31" customWidth="1"/>
    <col min="1020" max="1020" width="19" style="31" customWidth="1"/>
    <col min="1021" max="1021" width="21.5703125" style="31" customWidth="1"/>
    <col min="1022" max="1022" width="16.7109375" style="31" customWidth="1"/>
    <col min="1023" max="1023" width="20" style="31" customWidth="1"/>
    <col min="1024" max="1024" width="37.140625" style="31" customWidth="1"/>
    <col min="1025" max="1025" width="12.42578125" style="31" customWidth="1"/>
    <col min="1026" max="1026" width="10.42578125" style="31" customWidth="1"/>
    <col min="1027" max="1027" width="19.7109375" style="31" customWidth="1"/>
    <col min="1028" max="1028" width="19.42578125" style="31" customWidth="1"/>
    <col min="1029" max="1029" width="15.7109375" style="31" bestFit="1" customWidth="1"/>
    <col min="1030" max="1030" width="17.85546875" style="31" customWidth="1"/>
    <col min="1031" max="1274" width="10.28515625" style="31"/>
    <col min="1275" max="1275" width="8.5703125" style="31" customWidth="1"/>
    <col min="1276" max="1276" width="19" style="31" customWidth="1"/>
    <col min="1277" max="1277" width="21.5703125" style="31" customWidth="1"/>
    <col min="1278" max="1278" width="16.7109375" style="31" customWidth="1"/>
    <col min="1279" max="1279" width="20" style="31" customWidth="1"/>
    <col min="1280" max="1280" width="37.140625" style="31" customWidth="1"/>
    <col min="1281" max="1281" width="12.42578125" style="31" customWidth="1"/>
    <col min="1282" max="1282" width="10.42578125" style="31" customWidth="1"/>
    <col min="1283" max="1283" width="19.7109375" style="31" customWidth="1"/>
    <col min="1284" max="1284" width="19.42578125" style="31" customWidth="1"/>
    <col min="1285" max="1285" width="15.7109375" style="31" bestFit="1" customWidth="1"/>
    <col min="1286" max="1286" width="17.85546875" style="31" customWidth="1"/>
    <col min="1287" max="1530" width="10.28515625" style="31"/>
    <col min="1531" max="1531" width="8.5703125" style="31" customWidth="1"/>
    <col min="1532" max="1532" width="19" style="31" customWidth="1"/>
    <col min="1533" max="1533" width="21.5703125" style="31" customWidth="1"/>
    <col min="1534" max="1534" width="16.7109375" style="31" customWidth="1"/>
    <col min="1535" max="1535" width="20" style="31" customWidth="1"/>
    <col min="1536" max="1536" width="37.140625" style="31" customWidth="1"/>
    <col min="1537" max="1537" width="12.42578125" style="31" customWidth="1"/>
    <col min="1538" max="1538" width="10.42578125" style="31" customWidth="1"/>
    <col min="1539" max="1539" width="19.7109375" style="31" customWidth="1"/>
    <col min="1540" max="1540" width="19.42578125" style="31" customWidth="1"/>
    <col min="1541" max="1541" width="15.7109375" style="31" bestFit="1" customWidth="1"/>
    <col min="1542" max="1542" width="17.85546875" style="31" customWidth="1"/>
    <col min="1543" max="1786" width="10.28515625" style="31"/>
    <col min="1787" max="1787" width="8.5703125" style="31" customWidth="1"/>
    <col min="1788" max="1788" width="19" style="31" customWidth="1"/>
    <col min="1789" max="1789" width="21.5703125" style="31" customWidth="1"/>
    <col min="1790" max="1790" width="16.7109375" style="31" customWidth="1"/>
    <col min="1791" max="1791" width="20" style="31" customWidth="1"/>
    <col min="1792" max="1792" width="37.140625" style="31" customWidth="1"/>
    <col min="1793" max="1793" width="12.42578125" style="31" customWidth="1"/>
    <col min="1794" max="1794" width="10.42578125" style="31" customWidth="1"/>
    <col min="1795" max="1795" width="19.7109375" style="31" customWidth="1"/>
    <col min="1796" max="1796" width="19.42578125" style="31" customWidth="1"/>
    <col min="1797" max="1797" width="15.7109375" style="31" bestFit="1" customWidth="1"/>
    <col min="1798" max="1798" width="17.85546875" style="31" customWidth="1"/>
    <col min="1799" max="2042" width="10.28515625" style="31"/>
    <col min="2043" max="2043" width="8.5703125" style="31" customWidth="1"/>
    <col min="2044" max="2044" width="19" style="31" customWidth="1"/>
    <col min="2045" max="2045" width="21.5703125" style="31" customWidth="1"/>
    <col min="2046" max="2046" width="16.7109375" style="31" customWidth="1"/>
    <col min="2047" max="2047" width="20" style="31" customWidth="1"/>
    <col min="2048" max="2048" width="37.140625" style="31" customWidth="1"/>
    <col min="2049" max="2049" width="12.42578125" style="31" customWidth="1"/>
    <col min="2050" max="2050" width="10.42578125" style="31" customWidth="1"/>
    <col min="2051" max="2051" width="19.7109375" style="31" customWidth="1"/>
    <col min="2052" max="2052" width="19.42578125" style="31" customWidth="1"/>
    <col min="2053" max="2053" width="15.7109375" style="31" bestFit="1" customWidth="1"/>
    <col min="2054" max="2054" width="17.85546875" style="31" customWidth="1"/>
    <col min="2055" max="2298" width="10.28515625" style="31"/>
    <col min="2299" max="2299" width="8.5703125" style="31" customWidth="1"/>
    <col min="2300" max="2300" width="19" style="31" customWidth="1"/>
    <col min="2301" max="2301" width="21.5703125" style="31" customWidth="1"/>
    <col min="2302" max="2302" width="16.7109375" style="31" customWidth="1"/>
    <col min="2303" max="2303" width="20" style="31" customWidth="1"/>
    <col min="2304" max="2304" width="37.140625" style="31" customWidth="1"/>
    <col min="2305" max="2305" width="12.42578125" style="31" customWidth="1"/>
    <col min="2306" max="2306" width="10.42578125" style="31" customWidth="1"/>
    <col min="2307" max="2307" width="19.7109375" style="31" customWidth="1"/>
    <col min="2308" max="2308" width="19.42578125" style="31" customWidth="1"/>
    <col min="2309" max="2309" width="15.7109375" style="31" bestFit="1" customWidth="1"/>
    <col min="2310" max="2310" width="17.85546875" style="31" customWidth="1"/>
    <col min="2311" max="2554" width="10.28515625" style="31"/>
    <col min="2555" max="2555" width="8.5703125" style="31" customWidth="1"/>
    <col min="2556" max="2556" width="19" style="31" customWidth="1"/>
    <col min="2557" max="2557" width="21.5703125" style="31" customWidth="1"/>
    <col min="2558" max="2558" width="16.7109375" style="31" customWidth="1"/>
    <col min="2559" max="2559" width="20" style="31" customWidth="1"/>
    <col min="2560" max="2560" width="37.140625" style="31" customWidth="1"/>
    <col min="2561" max="2561" width="12.42578125" style="31" customWidth="1"/>
    <col min="2562" max="2562" width="10.42578125" style="31" customWidth="1"/>
    <col min="2563" max="2563" width="19.7109375" style="31" customWidth="1"/>
    <col min="2564" max="2564" width="19.42578125" style="31" customWidth="1"/>
    <col min="2565" max="2565" width="15.7109375" style="31" bestFit="1" customWidth="1"/>
    <col min="2566" max="2566" width="17.85546875" style="31" customWidth="1"/>
    <col min="2567" max="2810" width="10.28515625" style="31"/>
    <col min="2811" max="2811" width="8.5703125" style="31" customWidth="1"/>
    <col min="2812" max="2812" width="19" style="31" customWidth="1"/>
    <col min="2813" max="2813" width="21.5703125" style="31" customWidth="1"/>
    <col min="2814" max="2814" width="16.7109375" style="31" customWidth="1"/>
    <col min="2815" max="2815" width="20" style="31" customWidth="1"/>
    <col min="2816" max="2816" width="37.140625" style="31" customWidth="1"/>
    <col min="2817" max="2817" width="12.42578125" style="31" customWidth="1"/>
    <col min="2818" max="2818" width="10.42578125" style="31" customWidth="1"/>
    <col min="2819" max="2819" width="19.7109375" style="31" customWidth="1"/>
    <col min="2820" max="2820" width="19.42578125" style="31" customWidth="1"/>
    <col min="2821" max="2821" width="15.7109375" style="31" bestFit="1" customWidth="1"/>
    <col min="2822" max="2822" width="17.85546875" style="31" customWidth="1"/>
    <col min="2823" max="3066" width="10.28515625" style="31"/>
    <col min="3067" max="3067" width="8.5703125" style="31" customWidth="1"/>
    <col min="3068" max="3068" width="19" style="31" customWidth="1"/>
    <col min="3069" max="3069" width="21.5703125" style="31" customWidth="1"/>
    <col min="3070" max="3070" width="16.7109375" style="31" customWidth="1"/>
    <col min="3071" max="3071" width="20" style="31" customWidth="1"/>
    <col min="3072" max="3072" width="37.140625" style="31" customWidth="1"/>
    <col min="3073" max="3073" width="12.42578125" style="31" customWidth="1"/>
    <col min="3074" max="3074" width="10.42578125" style="31" customWidth="1"/>
    <col min="3075" max="3075" width="19.7109375" style="31" customWidth="1"/>
    <col min="3076" max="3076" width="19.42578125" style="31" customWidth="1"/>
    <col min="3077" max="3077" width="15.7109375" style="31" bestFit="1" customWidth="1"/>
    <col min="3078" max="3078" width="17.85546875" style="31" customWidth="1"/>
    <col min="3079" max="3322" width="10.28515625" style="31"/>
    <col min="3323" max="3323" width="8.5703125" style="31" customWidth="1"/>
    <col min="3324" max="3324" width="19" style="31" customWidth="1"/>
    <col min="3325" max="3325" width="21.5703125" style="31" customWidth="1"/>
    <col min="3326" max="3326" width="16.7109375" style="31" customWidth="1"/>
    <col min="3327" max="3327" width="20" style="31" customWidth="1"/>
    <col min="3328" max="3328" width="37.140625" style="31" customWidth="1"/>
    <col min="3329" max="3329" width="12.42578125" style="31" customWidth="1"/>
    <col min="3330" max="3330" width="10.42578125" style="31" customWidth="1"/>
    <col min="3331" max="3331" width="19.7109375" style="31" customWidth="1"/>
    <col min="3332" max="3332" width="19.42578125" style="31" customWidth="1"/>
    <col min="3333" max="3333" width="15.7109375" style="31" bestFit="1" customWidth="1"/>
    <col min="3334" max="3334" width="17.85546875" style="31" customWidth="1"/>
    <col min="3335" max="3578" width="10.28515625" style="31"/>
    <col min="3579" max="3579" width="8.5703125" style="31" customWidth="1"/>
    <col min="3580" max="3580" width="19" style="31" customWidth="1"/>
    <col min="3581" max="3581" width="21.5703125" style="31" customWidth="1"/>
    <col min="3582" max="3582" width="16.7109375" style="31" customWidth="1"/>
    <col min="3583" max="3583" width="20" style="31" customWidth="1"/>
    <col min="3584" max="3584" width="37.140625" style="31" customWidth="1"/>
    <col min="3585" max="3585" width="12.42578125" style="31" customWidth="1"/>
    <col min="3586" max="3586" width="10.42578125" style="31" customWidth="1"/>
    <col min="3587" max="3587" width="19.7109375" style="31" customWidth="1"/>
    <col min="3588" max="3588" width="19.42578125" style="31" customWidth="1"/>
    <col min="3589" max="3589" width="15.7109375" style="31" bestFit="1" customWidth="1"/>
    <col min="3590" max="3590" width="17.85546875" style="31" customWidth="1"/>
    <col min="3591" max="3834" width="10.28515625" style="31"/>
    <col min="3835" max="3835" width="8.5703125" style="31" customWidth="1"/>
    <col min="3836" max="3836" width="19" style="31" customWidth="1"/>
    <col min="3837" max="3837" width="21.5703125" style="31" customWidth="1"/>
    <col min="3838" max="3838" width="16.7109375" style="31" customWidth="1"/>
    <col min="3839" max="3839" width="20" style="31" customWidth="1"/>
    <col min="3840" max="3840" width="37.140625" style="31" customWidth="1"/>
    <col min="3841" max="3841" width="12.42578125" style="31" customWidth="1"/>
    <col min="3842" max="3842" width="10.42578125" style="31" customWidth="1"/>
    <col min="3843" max="3843" width="19.7109375" style="31" customWidth="1"/>
    <col min="3844" max="3844" width="19.42578125" style="31" customWidth="1"/>
    <col min="3845" max="3845" width="15.7109375" style="31" bestFit="1" customWidth="1"/>
    <col min="3846" max="3846" width="17.85546875" style="31" customWidth="1"/>
    <col min="3847" max="4090" width="10.28515625" style="31"/>
    <col min="4091" max="4091" width="8.5703125" style="31" customWidth="1"/>
    <col min="4092" max="4092" width="19" style="31" customWidth="1"/>
    <col min="4093" max="4093" width="21.5703125" style="31" customWidth="1"/>
    <col min="4094" max="4094" width="16.7109375" style="31" customWidth="1"/>
    <col min="4095" max="4095" width="20" style="31" customWidth="1"/>
    <col min="4096" max="4096" width="37.140625" style="31" customWidth="1"/>
    <col min="4097" max="4097" width="12.42578125" style="31" customWidth="1"/>
    <col min="4098" max="4098" width="10.42578125" style="31" customWidth="1"/>
    <col min="4099" max="4099" width="19.7109375" style="31" customWidth="1"/>
    <col min="4100" max="4100" width="19.42578125" style="31" customWidth="1"/>
    <col min="4101" max="4101" width="15.7109375" style="31" bestFit="1" customWidth="1"/>
    <col min="4102" max="4102" width="17.85546875" style="31" customWidth="1"/>
    <col min="4103" max="4346" width="10.28515625" style="31"/>
    <col min="4347" max="4347" width="8.5703125" style="31" customWidth="1"/>
    <col min="4348" max="4348" width="19" style="31" customWidth="1"/>
    <col min="4349" max="4349" width="21.5703125" style="31" customWidth="1"/>
    <col min="4350" max="4350" width="16.7109375" style="31" customWidth="1"/>
    <col min="4351" max="4351" width="20" style="31" customWidth="1"/>
    <col min="4352" max="4352" width="37.140625" style="31" customWidth="1"/>
    <col min="4353" max="4353" width="12.42578125" style="31" customWidth="1"/>
    <col min="4354" max="4354" width="10.42578125" style="31" customWidth="1"/>
    <col min="4355" max="4355" width="19.7109375" style="31" customWidth="1"/>
    <col min="4356" max="4356" width="19.42578125" style="31" customWidth="1"/>
    <col min="4357" max="4357" width="15.7109375" style="31" bestFit="1" customWidth="1"/>
    <col min="4358" max="4358" width="17.85546875" style="31" customWidth="1"/>
    <col min="4359" max="4602" width="10.28515625" style="31"/>
    <col min="4603" max="4603" width="8.5703125" style="31" customWidth="1"/>
    <col min="4604" max="4604" width="19" style="31" customWidth="1"/>
    <col min="4605" max="4605" width="21.5703125" style="31" customWidth="1"/>
    <col min="4606" max="4606" width="16.7109375" style="31" customWidth="1"/>
    <col min="4607" max="4607" width="20" style="31" customWidth="1"/>
    <col min="4608" max="4608" width="37.140625" style="31" customWidth="1"/>
    <col min="4609" max="4609" width="12.42578125" style="31" customWidth="1"/>
    <col min="4610" max="4610" width="10.42578125" style="31" customWidth="1"/>
    <col min="4611" max="4611" width="19.7109375" style="31" customWidth="1"/>
    <col min="4612" max="4612" width="19.42578125" style="31" customWidth="1"/>
    <col min="4613" max="4613" width="15.7109375" style="31" bestFit="1" customWidth="1"/>
    <col min="4614" max="4614" width="17.85546875" style="31" customWidth="1"/>
    <col min="4615" max="4858" width="10.28515625" style="31"/>
    <col min="4859" max="4859" width="8.5703125" style="31" customWidth="1"/>
    <col min="4860" max="4860" width="19" style="31" customWidth="1"/>
    <col min="4861" max="4861" width="21.5703125" style="31" customWidth="1"/>
    <col min="4862" max="4862" width="16.7109375" style="31" customWidth="1"/>
    <col min="4863" max="4863" width="20" style="31" customWidth="1"/>
    <col min="4864" max="4864" width="37.140625" style="31" customWidth="1"/>
    <col min="4865" max="4865" width="12.42578125" style="31" customWidth="1"/>
    <col min="4866" max="4866" width="10.42578125" style="31" customWidth="1"/>
    <col min="4867" max="4867" width="19.7109375" style="31" customWidth="1"/>
    <col min="4868" max="4868" width="19.42578125" style="31" customWidth="1"/>
    <col min="4869" max="4869" width="15.7109375" style="31" bestFit="1" customWidth="1"/>
    <col min="4870" max="4870" width="17.85546875" style="31" customWidth="1"/>
    <col min="4871" max="5114" width="10.28515625" style="31"/>
    <col min="5115" max="5115" width="8.5703125" style="31" customWidth="1"/>
    <col min="5116" max="5116" width="19" style="31" customWidth="1"/>
    <col min="5117" max="5117" width="21.5703125" style="31" customWidth="1"/>
    <col min="5118" max="5118" width="16.7109375" style="31" customWidth="1"/>
    <col min="5119" max="5119" width="20" style="31" customWidth="1"/>
    <col min="5120" max="5120" width="37.140625" style="31" customWidth="1"/>
    <col min="5121" max="5121" width="12.42578125" style="31" customWidth="1"/>
    <col min="5122" max="5122" width="10.42578125" style="31" customWidth="1"/>
    <col min="5123" max="5123" width="19.7109375" style="31" customWidth="1"/>
    <col min="5124" max="5124" width="19.42578125" style="31" customWidth="1"/>
    <col min="5125" max="5125" width="15.7109375" style="31" bestFit="1" customWidth="1"/>
    <col min="5126" max="5126" width="17.85546875" style="31" customWidth="1"/>
    <col min="5127" max="5370" width="10.28515625" style="31"/>
    <col min="5371" max="5371" width="8.5703125" style="31" customWidth="1"/>
    <col min="5372" max="5372" width="19" style="31" customWidth="1"/>
    <col min="5373" max="5373" width="21.5703125" style="31" customWidth="1"/>
    <col min="5374" max="5374" width="16.7109375" style="31" customWidth="1"/>
    <col min="5375" max="5375" width="20" style="31" customWidth="1"/>
    <col min="5376" max="5376" width="37.140625" style="31" customWidth="1"/>
    <col min="5377" max="5377" width="12.42578125" style="31" customWidth="1"/>
    <col min="5378" max="5378" width="10.42578125" style="31" customWidth="1"/>
    <col min="5379" max="5379" width="19.7109375" style="31" customWidth="1"/>
    <col min="5380" max="5380" width="19.42578125" style="31" customWidth="1"/>
    <col min="5381" max="5381" width="15.7109375" style="31" bestFit="1" customWidth="1"/>
    <col min="5382" max="5382" width="17.85546875" style="31" customWidth="1"/>
    <col min="5383" max="5626" width="10.28515625" style="31"/>
    <col min="5627" max="5627" width="8.5703125" style="31" customWidth="1"/>
    <col min="5628" max="5628" width="19" style="31" customWidth="1"/>
    <col min="5629" max="5629" width="21.5703125" style="31" customWidth="1"/>
    <col min="5630" max="5630" width="16.7109375" style="31" customWidth="1"/>
    <col min="5631" max="5631" width="20" style="31" customWidth="1"/>
    <col min="5632" max="5632" width="37.140625" style="31" customWidth="1"/>
    <col min="5633" max="5633" width="12.42578125" style="31" customWidth="1"/>
    <col min="5634" max="5634" width="10.42578125" style="31" customWidth="1"/>
    <col min="5635" max="5635" width="19.7109375" style="31" customWidth="1"/>
    <col min="5636" max="5636" width="19.42578125" style="31" customWidth="1"/>
    <col min="5637" max="5637" width="15.7109375" style="31" bestFit="1" customWidth="1"/>
    <col min="5638" max="5638" width="17.85546875" style="31" customWidth="1"/>
    <col min="5639" max="5882" width="10.28515625" style="31"/>
    <col min="5883" max="5883" width="8.5703125" style="31" customWidth="1"/>
    <col min="5884" max="5884" width="19" style="31" customWidth="1"/>
    <col min="5885" max="5885" width="21.5703125" style="31" customWidth="1"/>
    <col min="5886" max="5886" width="16.7109375" style="31" customWidth="1"/>
    <col min="5887" max="5887" width="20" style="31" customWidth="1"/>
    <col min="5888" max="5888" width="37.140625" style="31" customWidth="1"/>
    <col min="5889" max="5889" width="12.42578125" style="31" customWidth="1"/>
    <col min="5890" max="5890" width="10.42578125" style="31" customWidth="1"/>
    <col min="5891" max="5891" width="19.7109375" style="31" customWidth="1"/>
    <col min="5892" max="5892" width="19.42578125" style="31" customWidth="1"/>
    <col min="5893" max="5893" width="15.7109375" style="31" bestFit="1" customWidth="1"/>
    <col min="5894" max="5894" width="17.85546875" style="31" customWidth="1"/>
    <col min="5895" max="6138" width="10.28515625" style="31"/>
    <col min="6139" max="6139" width="8.5703125" style="31" customWidth="1"/>
    <col min="6140" max="6140" width="19" style="31" customWidth="1"/>
    <col min="6141" max="6141" width="21.5703125" style="31" customWidth="1"/>
    <col min="6142" max="6142" width="16.7109375" style="31" customWidth="1"/>
    <col min="6143" max="6143" width="20" style="31" customWidth="1"/>
    <col min="6144" max="6144" width="37.140625" style="31" customWidth="1"/>
    <col min="6145" max="6145" width="12.42578125" style="31" customWidth="1"/>
    <col min="6146" max="6146" width="10.42578125" style="31" customWidth="1"/>
    <col min="6147" max="6147" width="19.7109375" style="31" customWidth="1"/>
    <col min="6148" max="6148" width="19.42578125" style="31" customWidth="1"/>
    <col min="6149" max="6149" width="15.7109375" style="31" bestFit="1" customWidth="1"/>
    <col min="6150" max="6150" width="17.85546875" style="31" customWidth="1"/>
    <col min="6151" max="6394" width="10.28515625" style="31"/>
    <col min="6395" max="6395" width="8.5703125" style="31" customWidth="1"/>
    <col min="6396" max="6396" width="19" style="31" customWidth="1"/>
    <col min="6397" max="6397" width="21.5703125" style="31" customWidth="1"/>
    <col min="6398" max="6398" width="16.7109375" style="31" customWidth="1"/>
    <col min="6399" max="6399" width="20" style="31" customWidth="1"/>
    <col min="6400" max="6400" width="37.140625" style="31" customWidth="1"/>
    <col min="6401" max="6401" width="12.42578125" style="31" customWidth="1"/>
    <col min="6402" max="6402" width="10.42578125" style="31" customWidth="1"/>
    <col min="6403" max="6403" width="19.7109375" style="31" customWidth="1"/>
    <col min="6404" max="6404" width="19.42578125" style="31" customWidth="1"/>
    <col min="6405" max="6405" width="15.7109375" style="31" bestFit="1" customWidth="1"/>
    <col min="6406" max="6406" width="17.85546875" style="31" customWidth="1"/>
    <col min="6407" max="6650" width="10.28515625" style="31"/>
    <col min="6651" max="6651" width="8.5703125" style="31" customWidth="1"/>
    <col min="6652" max="6652" width="19" style="31" customWidth="1"/>
    <col min="6653" max="6653" width="21.5703125" style="31" customWidth="1"/>
    <col min="6654" max="6654" width="16.7109375" style="31" customWidth="1"/>
    <col min="6655" max="6655" width="20" style="31" customWidth="1"/>
    <col min="6656" max="6656" width="37.140625" style="31" customWidth="1"/>
    <col min="6657" max="6657" width="12.42578125" style="31" customWidth="1"/>
    <col min="6658" max="6658" width="10.42578125" style="31" customWidth="1"/>
    <col min="6659" max="6659" width="19.7109375" style="31" customWidth="1"/>
    <col min="6660" max="6660" width="19.42578125" style="31" customWidth="1"/>
    <col min="6661" max="6661" width="15.7109375" style="31" bestFit="1" customWidth="1"/>
    <col min="6662" max="6662" width="17.85546875" style="31" customWidth="1"/>
    <col min="6663" max="6906" width="10.28515625" style="31"/>
    <col min="6907" max="6907" width="8.5703125" style="31" customWidth="1"/>
    <col min="6908" max="6908" width="19" style="31" customWidth="1"/>
    <col min="6909" max="6909" width="21.5703125" style="31" customWidth="1"/>
    <col min="6910" max="6910" width="16.7109375" style="31" customWidth="1"/>
    <col min="6911" max="6911" width="20" style="31" customWidth="1"/>
    <col min="6912" max="6912" width="37.140625" style="31" customWidth="1"/>
    <col min="6913" max="6913" width="12.42578125" style="31" customWidth="1"/>
    <col min="6914" max="6914" width="10.42578125" style="31" customWidth="1"/>
    <col min="6915" max="6915" width="19.7109375" style="31" customWidth="1"/>
    <col min="6916" max="6916" width="19.42578125" style="31" customWidth="1"/>
    <col min="6917" max="6917" width="15.7109375" style="31" bestFit="1" customWidth="1"/>
    <col min="6918" max="6918" width="17.85546875" style="31" customWidth="1"/>
    <col min="6919" max="7162" width="10.28515625" style="31"/>
    <col min="7163" max="7163" width="8.5703125" style="31" customWidth="1"/>
    <col min="7164" max="7164" width="19" style="31" customWidth="1"/>
    <col min="7165" max="7165" width="21.5703125" style="31" customWidth="1"/>
    <col min="7166" max="7166" width="16.7109375" style="31" customWidth="1"/>
    <col min="7167" max="7167" width="20" style="31" customWidth="1"/>
    <col min="7168" max="7168" width="37.140625" style="31" customWidth="1"/>
    <col min="7169" max="7169" width="12.42578125" style="31" customWidth="1"/>
    <col min="7170" max="7170" width="10.42578125" style="31" customWidth="1"/>
    <col min="7171" max="7171" width="19.7109375" style="31" customWidth="1"/>
    <col min="7172" max="7172" width="19.42578125" style="31" customWidth="1"/>
    <col min="7173" max="7173" width="15.7109375" style="31" bestFit="1" customWidth="1"/>
    <col min="7174" max="7174" width="17.85546875" style="31" customWidth="1"/>
    <col min="7175" max="7418" width="10.28515625" style="31"/>
    <col min="7419" max="7419" width="8.5703125" style="31" customWidth="1"/>
    <col min="7420" max="7420" width="19" style="31" customWidth="1"/>
    <col min="7421" max="7421" width="21.5703125" style="31" customWidth="1"/>
    <col min="7422" max="7422" width="16.7109375" style="31" customWidth="1"/>
    <col min="7423" max="7423" width="20" style="31" customWidth="1"/>
    <col min="7424" max="7424" width="37.140625" style="31" customWidth="1"/>
    <col min="7425" max="7425" width="12.42578125" style="31" customWidth="1"/>
    <col min="7426" max="7426" width="10.42578125" style="31" customWidth="1"/>
    <col min="7427" max="7427" width="19.7109375" style="31" customWidth="1"/>
    <col min="7428" max="7428" width="19.42578125" style="31" customWidth="1"/>
    <col min="7429" max="7429" width="15.7109375" style="31" bestFit="1" customWidth="1"/>
    <col min="7430" max="7430" width="17.85546875" style="31" customWidth="1"/>
    <col min="7431" max="7674" width="10.28515625" style="31"/>
    <col min="7675" max="7675" width="8.5703125" style="31" customWidth="1"/>
    <col min="7676" max="7676" width="19" style="31" customWidth="1"/>
    <col min="7677" max="7677" width="21.5703125" style="31" customWidth="1"/>
    <col min="7678" max="7678" width="16.7109375" style="31" customWidth="1"/>
    <col min="7679" max="7679" width="20" style="31" customWidth="1"/>
    <col min="7680" max="7680" width="37.140625" style="31" customWidth="1"/>
    <col min="7681" max="7681" width="12.42578125" style="31" customWidth="1"/>
    <col min="7682" max="7682" width="10.42578125" style="31" customWidth="1"/>
    <col min="7683" max="7683" width="19.7109375" style="31" customWidth="1"/>
    <col min="7684" max="7684" width="19.42578125" style="31" customWidth="1"/>
    <col min="7685" max="7685" width="15.7109375" style="31" bestFit="1" customWidth="1"/>
    <col min="7686" max="7686" width="17.85546875" style="31" customWidth="1"/>
    <col min="7687" max="7930" width="10.28515625" style="31"/>
    <col min="7931" max="7931" width="8.5703125" style="31" customWidth="1"/>
    <col min="7932" max="7932" width="19" style="31" customWidth="1"/>
    <col min="7933" max="7933" width="21.5703125" style="31" customWidth="1"/>
    <col min="7934" max="7934" width="16.7109375" style="31" customWidth="1"/>
    <col min="7935" max="7935" width="20" style="31" customWidth="1"/>
    <col min="7936" max="7936" width="37.140625" style="31" customWidth="1"/>
    <col min="7937" max="7937" width="12.42578125" style="31" customWidth="1"/>
    <col min="7938" max="7938" width="10.42578125" style="31" customWidth="1"/>
    <col min="7939" max="7939" width="19.7109375" style="31" customWidth="1"/>
    <col min="7940" max="7940" width="19.42578125" style="31" customWidth="1"/>
    <col min="7941" max="7941" width="15.7109375" style="31" bestFit="1" customWidth="1"/>
    <col min="7942" max="7942" width="17.85546875" style="31" customWidth="1"/>
    <col min="7943" max="8186" width="10.28515625" style="31"/>
    <col min="8187" max="8187" width="8.5703125" style="31" customWidth="1"/>
    <col min="8188" max="8188" width="19" style="31" customWidth="1"/>
    <col min="8189" max="8189" width="21.5703125" style="31" customWidth="1"/>
    <col min="8190" max="8190" width="16.7109375" style="31" customWidth="1"/>
    <col min="8191" max="8191" width="20" style="31" customWidth="1"/>
    <col min="8192" max="8192" width="37.140625" style="31" customWidth="1"/>
    <col min="8193" max="8193" width="12.42578125" style="31" customWidth="1"/>
    <col min="8194" max="8194" width="10.42578125" style="31" customWidth="1"/>
    <col min="8195" max="8195" width="19.7109375" style="31" customWidth="1"/>
    <col min="8196" max="8196" width="19.42578125" style="31" customWidth="1"/>
    <col min="8197" max="8197" width="15.7109375" style="31" bestFit="1" customWidth="1"/>
    <col min="8198" max="8198" width="17.85546875" style="31" customWidth="1"/>
    <col min="8199" max="8442" width="10.28515625" style="31"/>
    <col min="8443" max="8443" width="8.5703125" style="31" customWidth="1"/>
    <col min="8444" max="8444" width="19" style="31" customWidth="1"/>
    <col min="8445" max="8445" width="21.5703125" style="31" customWidth="1"/>
    <col min="8446" max="8446" width="16.7109375" style="31" customWidth="1"/>
    <col min="8447" max="8447" width="20" style="31" customWidth="1"/>
    <col min="8448" max="8448" width="37.140625" style="31" customWidth="1"/>
    <col min="8449" max="8449" width="12.42578125" style="31" customWidth="1"/>
    <col min="8450" max="8450" width="10.42578125" style="31" customWidth="1"/>
    <col min="8451" max="8451" width="19.7109375" style="31" customWidth="1"/>
    <col min="8452" max="8452" width="19.42578125" style="31" customWidth="1"/>
    <col min="8453" max="8453" width="15.7109375" style="31" bestFit="1" customWidth="1"/>
    <col min="8454" max="8454" width="17.85546875" style="31" customWidth="1"/>
    <col min="8455" max="8698" width="10.28515625" style="31"/>
    <col min="8699" max="8699" width="8.5703125" style="31" customWidth="1"/>
    <col min="8700" max="8700" width="19" style="31" customWidth="1"/>
    <col min="8701" max="8701" width="21.5703125" style="31" customWidth="1"/>
    <col min="8702" max="8702" width="16.7109375" style="31" customWidth="1"/>
    <col min="8703" max="8703" width="20" style="31" customWidth="1"/>
    <col min="8704" max="8704" width="37.140625" style="31" customWidth="1"/>
    <col min="8705" max="8705" width="12.42578125" style="31" customWidth="1"/>
    <col min="8706" max="8706" width="10.42578125" style="31" customWidth="1"/>
    <col min="8707" max="8707" width="19.7109375" style="31" customWidth="1"/>
    <col min="8708" max="8708" width="19.42578125" style="31" customWidth="1"/>
    <col min="8709" max="8709" width="15.7109375" style="31" bestFit="1" customWidth="1"/>
    <col min="8710" max="8710" width="17.85546875" style="31" customWidth="1"/>
    <col min="8711" max="8954" width="10.28515625" style="31"/>
    <col min="8955" max="8955" width="8.5703125" style="31" customWidth="1"/>
    <col min="8956" max="8956" width="19" style="31" customWidth="1"/>
    <col min="8957" max="8957" width="21.5703125" style="31" customWidth="1"/>
    <col min="8958" max="8958" width="16.7109375" style="31" customWidth="1"/>
    <col min="8959" max="8959" width="20" style="31" customWidth="1"/>
    <col min="8960" max="8960" width="37.140625" style="31" customWidth="1"/>
    <col min="8961" max="8961" width="12.42578125" style="31" customWidth="1"/>
    <col min="8962" max="8962" width="10.42578125" style="31" customWidth="1"/>
    <col min="8963" max="8963" width="19.7109375" style="31" customWidth="1"/>
    <col min="8964" max="8964" width="19.42578125" style="31" customWidth="1"/>
    <col min="8965" max="8965" width="15.7109375" style="31" bestFit="1" customWidth="1"/>
    <col min="8966" max="8966" width="17.85546875" style="31" customWidth="1"/>
    <col min="8967" max="9210" width="10.28515625" style="31"/>
    <col min="9211" max="9211" width="8.5703125" style="31" customWidth="1"/>
    <col min="9212" max="9212" width="19" style="31" customWidth="1"/>
    <col min="9213" max="9213" width="21.5703125" style="31" customWidth="1"/>
    <col min="9214" max="9214" width="16.7109375" style="31" customWidth="1"/>
    <col min="9215" max="9215" width="20" style="31" customWidth="1"/>
    <col min="9216" max="9216" width="37.140625" style="31" customWidth="1"/>
    <col min="9217" max="9217" width="12.42578125" style="31" customWidth="1"/>
    <col min="9218" max="9218" width="10.42578125" style="31" customWidth="1"/>
    <col min="9219" max="9219" width="19.7109375" style="31" customWidth="1"/>
    <col min="9220" max="9220" width="19.42578125" style="31" customWidth="1"/>
    <col min="9221" max="9221" width="15.7109375" style="31" bestFit="1" customWidth="1"/>
    <col min="9222" max="9222" width="17.85546875" style="31" customWidth="1"/>
    <col min="9223" max="9466" width="10.28515625" style="31"/>
    <col min="9467" max="9467" width="8.5703125" style="31" customWidth="1"/>
    <col min="9468" max="9468" width="19" style="31" customWidth="1"/>
    <col min="9469" max="9469" width="21.5703125" style="31" customWidth="1"/>
    <col min="9470" max="9470" width="16.7109375" style="31" customWidth="1"/>
    <col min="9471" max="9471" width="20" style="31" customWidth="1"/>
    <col min="9472" max="9472" width="37.140625" style="31" customWidth="1"/>
    <col min="9473" max="9473" width="12.42578125" style="31" customWidth="1"/>
    <col min="9474" max="9474" width="10.42578125" style="31" customWidth="1"/>
    <col min="9475" max="9475" width="19.7109375" style="31" customWidth="1"/>
    <col min="9476" max="9476" width="19.42578125" style="31" customWidth="1"/>
    <col min="9477" max="9477" width="15.7109375" style="31" bestFit="1" customWidth="1"/>
    <col min="9478" max="9478" width="17.85546875" style="31" customWidth="1"/>
    <col min="9479" max="9722" width="10.28515625" style="31"/>
    <col min="9723" max="9723" width="8.5703125" style="31" customWidth="1"/>
    <col min="9724" max="9724" width="19" style="31" customWidth="1"/>
    <col min="9725" max="9725" width="21.5703125" style="31" customWidth="1"/>
    <col min="9726" max="9726" width="16.7109375" style="31" customWidth="1"/>
    <col min="9727" max="9727" width="20" style="31" customWidth="1"/>
    <col min="9728" max="9728" width="37.140625" style="31" customWidth="1"/>
    <col min="9729" max="9729" width="12.42578125" style="31" customWidth="1"/>
    <col min="9730" max="9730" width="10.42578125" style="31" customWidth="1"/>
    <col min="9731" max="9731" width="19.7109375" style="31" customWidth="1"/>
    <col min="9732" max="9732" width="19.42578125" style="31" customWidth="1"/>
    <col min="9733" max="9733" width="15.7109375" style="31" bestFit="1" customWidth="1"/>
    <col min="9734" max="9734" width="17.85546875" style="31" customWidth="1"/>
    <col min="9735" max="9978" width="10.28515625" style="31"/>
    <col min="9979" max="9979" width="8.5703125" style="31" customWidth="1"/>
    <col min="9980" max="9980" width="19" style="31" customWidth="1"/>
    <col min="9981" max="9981" width="21.5703125" style="31" customWidth="1"/>
    <col min="9982" max="9982" width="16.7109375" style="31" customWidth="1"/>
    <col min="9983" max="9983" width="20" style="31" customWidth="1"/>
    <col min="9984" max="9984" width="37.140625" style="31" customWidth="1"/>
    <col min="9985" max="9985" width="12.42578125" style="31" customWidth="1"/>
    <col min="9986" max="9986" width="10.42578125" style="31" customWidth="1"/>
    <col min="9987" max="9987" width="19.7109375" style="31" customWidth="1"/>
    <col min="9988" max="9988" width="19.42578125" style="31" customWidth="1"/>
    <col min="9989" max="9989" width="15.7109375" style="31" bestFit="1" customWidth="1"/>
    <col min="9990" max="9990" width="17.85546875" style="31" customWidth="1"/>
    <col min="9991" max="10234" width="10.28515625" style="31"/>
    <col min="10235" max="10235" width="8.5703125" style="31" customWidth="1"/>
    <col min="10236" max="10236" width="19" style="31" customWidth="1"/>
    <col min="10237" max="10237" width="21.5703125" style="31" customWidth="1"/>
    <col min="10238" max="10238" width="16.7109375" style="31" customWidth="1"/>
    <col min="10239" max="10239" width="20" style="31" customWidth="1"/>
    <col min="10240" max="10240" width="37.140625" style="31" customWidth="1"/>
    <col min="10241" max="10241" width="12.42578125" style="31" customWidth="1"/>
    <col min="10242" max="10242" width="10.42578125" style="31" customWidth="1"/>
    <col min="10243" max="10243" width="19.7109375" style="31" customWidth="1"/>
    <col min="10244" max="10244" width="19.42578125" style="31" customWidth="1"/>
    <col min="10245" max="10245" width="15.7109375" style="31" bestFit="1" customWidth="1"/>
    <col min="10246" max="10246" width="17.85546875" style="31" customWidth="1"/>
    <col min="10247" max="10490" width="10.28515625" style="31"/>
    <col min="10491" max="10491" width="8.5703125" style="31" customWidth="1"/>
    <col min="10492" max="10492" width="19" style="31" customWidth="1"/>
    <col min="10493" max="10493" width="21.5703125" style="31" customWidth="1"/>
    <col min="10494" max="10494" width="16.7109375" style="31" customWidth="1"/>
    <col min="10495" max="10495" width="20" style="31" customWidth="1"/>
    <col min="10496" max="10496" width="37.140625" style="31" customWidth="1"/>
    <col min="10497" max="10497" width="12.42578125" style="31" customWidth="1"/>
    <col min="10498" max="10498" width="10.42578125" style="31" customWidth="1"/>
    <col min="10499" max="10499" width="19.7109375" style="31" customWidth="1"/>
    <col min="10500" max="10500" width="19.42578125" style="31" customWidth="1"/>
    <col min="10501" max="10501" width="15.7109375" style="31" bestFit="1" customWidth="1"/>
    <col min="10502" max="10502" width="17.85546875" style="31" customWidth="1"/>
    <col min="10503" max="10746" width="10.28515625" style="31"/>
    <col min="10747" max="10747" width="8.5703125" style="31" customWidth="1"/>
    <col min="10748" max="10748" width="19" style="31" customWidth="1"/>
    <col min="10749" max="10749" width="21.5703125" style="31" customWidth="1"/>
    <col min="10750" max="10750" width="16.7109375" style="31" customWidth="1"/>
    <col min="10751" max="10751" width="20" style="31" customWidth="1"/>
    <col min="10752" max="10752" width="37.140625" style="31" customWidth="1"/>
    <col min="10753" max="10753" width="12.42578125" style="31" customWidth="1"/>
    <col min="10754" max="10754" width="10.42578125" style="31" customWidth="1"/>
    <col min="10755" max="10755" width="19.7109375" style="31" customWidth="1"/>
    <col min="10756" max="10756" width="19.42578125" style="31" customWidth="1"/>
    <col min="10757" max="10757" width="15.7109375" style="31" bestFit="1" customWidth="1"/>
    <col min="10758" max="10758" width="17.85546875" style="31" customWidth="1"/>
    <col min="10759" max="11002" width="10.28515625" style="31"/>
    <col min="11003" max="11003" width="8.5703125" style="31" customWidth="1"/>
    <col min="11004" max="11004" width="19" style="31" customWidth="1"/>
    <col min="11005" max="11005" width="21.5703125" style="31" customWidth="1"/>
    <col min="11006" max="11006" width="16.7109375" style="31" customWidth="1"/>
    <col min="11007" max="11007" width="20" style="31" customWidth="1"/>
    <col min="11008" max="11008" width="37.140625" style="31" customWidth="1"/>
    <col min="11009" max="11009" width="12.42578125" style="31" customWidth="1"/>
    <col min="11010" max="11010" width="10.42578125" style="31" customWidth="1"/>
    <col min="11011" max="11011" width="19.7109375" style="31" customWidth="1"/>
    <col min="11012" max="11012" width="19.42578125" style="31" customWidth="1"/>
    <col min="11013" max="11013" width="15.7109375" style="31" bestFit="1" customWidth="1"/>
    <col min="11014" max="11014" width="17.85546875" style="31" customWidth="1"/>
    <col min="11015" max="11258" width="10.28515625" style="31"/>
    <col min="11259" max="11259" width="8.5703125" style="31" customWidth="1"/>
    <col min="11260" max="11260" width="19" style="31" customWidth="1"/>
    <col min="11261" max="11261" width="21.5703125" style="31" customWidth="1"/>
    <col min="11262" max="11262" width="16.7109375" style="31" customWidth="1"/>
    <col min="11263" max="11263" width="20" style="31" customWidth="1"/>
    <col min="11264" max="11264" width="37.140625" style="31" customWidth="1"/>
    <col min="11265" max="11265" width="12.42578125" style="31" customWidth="1"/>
    <col min="11266" max="11266" width="10.42578125" style="31" customWidth="1"/>
    <col min="11267" max="11267" width="19.7109375" style="31" customWidth="1"/>
    <col min="11268" max="11268" width="19.42578125" style="31" customWidth="1"/>
    <col min="11269" max="11269" width="15.7109375" style="31" bestFit="1" customWidth="1"/>
    <col min="11270" max="11270" width="17.85546875" style="31" customWidth="1"/>
    <col min="11271" max="11514" width="10.28515625" style="31"/>
    <col min="11515" max="11515" width="8.5703125" style="31" customWidth="1"/>
    <col min="11516" max="11516" width="19" style="31" customWidth="1"/>
    <col min="11517" max="11517" width="21.5703125" style="31" customWidth="1"/>
    <col min="11518" max="11518" width="16.7109375" style="31" customWidth="1"/>
    <col min="11519" max="11519" width="20" style="31" customWidth="1"/>
    <col min="11520" max="11520" width="37.140625" style="31" customWidth="1"/>
    <col min="11521" max="11521" width="12.42578125" style="31" customWidth="1"/>
    <col min="11522" max="11522" width="10.42578125" style="31" customWidth="1"/>
    <col min="11523" max="11523" width="19.7109375" style="31" customWidth="1"/>
    <col min="11524" max="11524" width="19.42578125" style="31" customWidth="1"/>
    <col min="11525" max="11525" width="15.7109375" style="31" bestFit="1" customWidth="1"/>
    <col min="11526" max="11526" width="17.85546875" style="31" customWidth="1"/>
    <col min="11527" max="11770" width="10.28515625" style="31"/>
    <col min="11771" max="11771" width="8.5703125" style="31" customWidth="1"/>
    <col min="11772" max="11772" width="19" style="31" customWidth="1"/>
    <col min="11773" max="11773" width="21.5703125" style="31" customWidth="1"/>
    <col min="11774" max="11774" width="16.7109375" style="31" customWidth="1"/>
    <col min="11775" max="11775" width="20" style="31" customWidth="1"/>
    <col min="11776" max="11776" width="37.140625" style="31" customWidth="1"/>
    <col min="11777" max="11777" width="12.42578125" style="31" customWidth="1"/>
    <col min="11778" max="11778" width="10.42578125" style="31" customWidth="1"/>
    <col min="11779" max="11779" width="19.7109375" style="31" customWidth="1"/>
    <col min="11780" max="11780" width="19.42578125" style="31" customWidth="1"/>
    <col min="11781" max="11781" width="15.7109375" style="31" bestFit="1" customWidth="1"/>
    <col min="11782" max="11782" width="17.85546875" style="31" customWidth="1"/>
    <col min="11783" max="12026" width="10.28515625" style="31"/>
    <col min="12027" max="12027" width="8.5703125" style="31" customWidth="1"/>
    <col min="12028" max="12028" width="19" style="31" customWidth="1"/>
    <col min="12029" max="12029" width="21.5703125" style="31" customWidth="1"/>
    <col min="12030" max="12030" width="16.7109375" style="31" customWidth="1"/>
    <col min="12031" max="12031" width="20" style="31" customWidth="1"/>
    <col min="12032" max="12032" width="37.140625" style="31" customWidth="1"/>
    <col min="12033" max="12033" width="12.42578125" style="31" customWidth="1"/>
    <col min="12034" max="12034" width="10.42578125" style="31" customWidth="1"/>
    <col min="12035" max="12035" width="19.7109375" style="31" customWidth="1"/>
    <col min="12036" max="12036" width="19.42578125" style="31" customWidth="1"/>
    <col min="12037" max="12037" width="15.7109375" style="31" bestFit="1" customWidth="1"/>
    <col min="12038" max="12038" width="17.85546875" style="31" customWidth="1"/>
    <col min="12039" max="12282" width="10.28515625" style="31"/>
    <col min="12283" max="12283" width="8.5703125" style="31" customWidth="1"/>
    <col min="12284" max="12284" width="19" style="31" customWidth="1"/>
    <col min="12285" max="12285" width="21.5703125" style="31" customWidth="1"/>
    <col min="12286" max="12286" width="16.7109375" style="31" customWidth="1"/>
    <col min="12287" max="12287" width="20" style="31" customWidth="1"/>
    <col min="12288" max="12288" width="37.140625" style="31" customWidth="1"/>
    <col min="12289" max="12289" width="12.42578125" style="31" customWidth="1"/>
    <col min="12290" max="12290" width="10.42578125" style="31" customWidth="1"/>
    <col min="12291" max="12291" width="19.7109375" style="31" customWidth="1"/>
    <col min="12292" max="12292" width="19.42578125" style="31" customWidth="1"/>
    <col min="12293" max="12293" width="15.7109375" style="31" bestFit="1" customWidth="1"/>
    <col min="12294" max="12294" width="17.85546875" style="31" customWidth="1"/>
    <col min="12295" max="12538" width="10.28515625" style="31"/>
    <col min="12539" max="12539" width="8.5703125" style="31" customWidth="1"/>
    <col min="12540" max="12540" width="19" style="31" customWidth="1"/>
    <col min="12541" max="12541" width="21.5703125" style="31" customWidth="1"/>
    <col min="12542" max="12542" width="16.7109375" style="31" customWidth="1"/>
    <col min="12543" max="12543" width="20" style="31" customWidth="1"/>
    <col min="12544" max="12544" width="37.140625" style="31" customWidth="1"/>
    <col min="12545" max="12545" width="12.42578125" style="31" customWidth="1"/>
    <col min="12546" max="12546" width="10.42578125" style="31" customWidth="1"/>
    <col min="12547" max="12547" width="19.7109375" style="31" customWidth="1"/>
    <col min="12548" max="12548" width="19.42578125" style="31" customWidth="1"/>
    <col min="12549" max="12549" width="15.7109375" style="31" bestFit="1" customWidth="1"/>
    <col min="12550" max="12550" width="17.85546875" style="31" customWidth="1"/>
    <col min="12551" max="12794" width="10.28515625" style="31"/>
    <col min="12795" max="12795" width="8.5703125" style="31" customWidth="1"/>
    <col min="12796" max="12796" width="19" style="31" customWidth="1"/>
    <col min="12797" max="12797" width="21.5703125" style="31" customWidth="1"/>
    <col min="12798" max="12798" width="16.7109375" style="31" customWidth="1"/>
    <col min="12799" max="12799" width="20" style="31" customWidth="1"/>
    <col min="12800" max="12800" width="37.140625" style="31" customWidth="1"/>
    <col min="12801" max="12801" width="12.42578125" style="31" customWidth="1"/>
    <col min="12802" max="12802" width="10.42578125" style="31" customWidth="1"/>
    <col min="12803" max="12803" width="19.7109375" style="31" customWidth="1"/>
    <col min="12804" max="12804" width="19.42578125" style="31" customWidth="1"/>
    <col min="12805" max="12805" width="15.7109375" style="31" bestFit="1" customWidth="1"/>
    <col min="12806" max="12806" width="17.85546875" style="31" customWidth="1"/>
    <col min="12807" max="13050" width="10.28515625" style="31"/>
    <col min="13051" max="13051" width="8.5703125" style="31" customWidth="1"/>
    <col min="13052" max="13052" width="19" style="31" customWidth="1"/>
    <col min="13053" max="13053" width="21.5703125" style="31" customWidth="1"/>
    <col min="13054" max="13054" width="16.7109375" style="31" customWidth="1"/>
    <col min="13055" max="13055" width="20" style="31" customWidth="1"/>
    <col min="13056" max="13056" width="37.140625" style="31" customWidth="1"/>
    <col min="13057" max="13057" width="12.42578125" style="31" customWidth="1"/>
    <col min="13058" max="13058" width="10.42578125" style="31" customWidth="1"/>
    <col min="13059" max="13059" width="19.7109375" style="31" customWidth="1"/>
    <col min="13060" max="13060" width="19.42578125" style="31" customWidth="1"/>
    <col min="13061" max="13061" width="15.7109375" style="31" bestFit="1" customWidth="1"/>
    <col min="13062" max="13062" width="17.85546875" style="31" customWidth="1"/>
    <col min="13063" max="13306" width="10.28515625" style="31"/>
    <col min="13307" max="13307" width="8.5703125" style="31" customWidth="1"/>
    <col min="13308" max="13308" width="19" style="31" customWidth="1"/>
    <col min="13309" max="13309" width="21.5703125" style="31" customWidth="1"/>
    <col min="13310" max="13310" width="16.7109375" style="31" customWidth="1"/>
    <col min="13311" max="13311" width="20" style="31" customWidth="1"/>
    <col min="13312" max="13312" width="37.140625" style="31" customWidth="1"/>
    <col min="13313" max="13313" width="12.42578125" style="31" customWidth="1"/>
    <col min="13314" max="13314" width="10.42578125" style="31" customWidth="1"/>
    <col min="13315" max="13315" width="19.7109375" style="31" customWidth="1"/>
    <col min="13316" max="13316" width="19.42578125" style="31" customWidth="1"/>
    <col min="13317" max="13317" width="15.7109375" style="31" bestFit="1" customWidth="1"/>
    <col min="13318" max="13318" width="17.85546875" style="31" customWidth="1"/>
    <col min="13319" max="13562" width="10.28515625" style="31"/>
    <col min="13563" max="13563" width="8.5703125" style="31" customWidth="1"/>
    <col min="13564" max="13564" width="19" style="31" customWidth="1"/>
    <col min="13565" max="13565" width="21.5703125" style="31" customWidth="1"/>
    <col min="13566" max="13566" width="16.7109375" style="31" customWidth="1"/>
    <col min="13567" max="13567" width="20" style="31" customWidth="1"/>
    <col min="13568" max="13568" width="37.140625" style="31" customWidth="1"/>
    <col min="13569" max="13569" width="12.42578125" style="31" customWidth="1"/>
    <col min="13570" max="13570" width="10.42578125" style="31" customWidth="1"/>
    <col min="13571" max="13571" width="19.7109375" style="31" customWidth="1"/>
    <col min="13572" max="13572" width="19.42578125" style="31" customWidth="1"/>
    <col min="13573" max="13573" width="15.7109375" style="31" bestFit="1" customWidth="1"/>
    <col min="13574" max="13574" width="17.85546875" style="31" customWidth="1"/>
    <col min="13575" max="13818" width="10.28515625" style="31"/>
    <col min="13819" max="13819" width="8.5703125" style="31" customWidth="1"/>
    <col min="13820" max="13820" width="19" style="31" customWidth="1"/>
    <col min="13821" max="13821" width="21.5703125" style="31" customWidth="1"/>
    <col min="13822" max="13822" width="16.7109375" style="31" customWidth="1"/>
    <col min="13823" max="13823" width="20" style="31" customWidth="1"/>
    <col min="13824" max="13824" width="37.140625" style="31" customWidth="1"/>
    <col min="13825" max="13825" width="12.42578125" style="31" customWidth="1"/>
    <col min="13826" max="13826" width="10.42578125" style="31" customWidth="1"/>
    <col min="13827" max="13827" width="19.7109375" style="31" customWidth="1"/>
    <col min="13828" max="13828" width="19.42578125" style="31" customWidth="1"/>
    <col min="13829" max="13829" width="15.7109375" style="31" bestFit="1" customWidth="1"/>
    <col min="13830" max="13830" width="17.85546875" style="31" customWidth="1"/>
    <col min="13831" max="14074" width="10.28515625" style="31"/>
    <col min="14075" max="14075" width="8.5703125" style="31" customWidth="1"/>
    <col min="14076" max="14076" width="19" style="31" customWidth="1"/>
    <col min="14077" max="14077" width="21.5703125" style="31" customWidth="1"/>
    <col min="14078" max="14078" width="16.7109375" style="31" customWidth="1"/>
    <col min="14079" max="14079" width="20" style="31" customWidth="1"/>
    <col min="14080" max="14080" width="37.140625" style="31" customWidth="1"/>
    <col min="14081" max="14081" width="12.42578125" style="31" customWidth="1"/>
    <col min="14082" max="14082" width="10.42578125" style="31" customWidth="1"/>
    <col min="14083" max="14083" width="19.7109375" style="31" customWidth="1"/>
    <col min="14084" max="14084" width="19.42578125" style="31" customWidth="1"/>
    <col min="14085" max="14085" width="15.7109375" style="31" bestFit="1" customWidth="1"/>
    <col min="14086" max="14086" width="17.85546875" style="31" customWidth="1"/>
    <col min="14087" max="14330" width="10.28515625" style="31"/>
    <col min="14331" max="14331" width="8.5703125" style="31" customWidth="1"/>
    <col min="14332" max="14332" width="19" style="31" customWidth="1"/>
    <col min="14333" max="14333" width="21.5703125" style="31" customWidth="1"/>
    <col min="14334" max="14334" width="16.7109375" style="31" customWidth="1"/>
    <col min="14335" max="14335" width="20" style="31" customWidth="1"/>
    <col min="14336" max="14336" width="37.140625" style="31" customWidth="1"/>
    <col min="14337" max="14337" width="12.42578125" style="31" customWidth="1"/>
    <col min="14338" max="14338" width="10.42578125" style="31" customWidth="1"/>
    <col min="14339" max="14339" width="19.7109375" style="31" customWidth="1"/>
    <col min="14340" max="14340" width="19.42578125" style="31" customWidth="1"/>
    <col min="14341" max="14341" width="15.7109375" style="31" bestFit="1" customWidth="1"/>
    <col min="14342" max="14342" width="17.85546875" style="31" customWidth="1"/>
    <col min="14343" max="14586" width="10.28515625" style="31"/>
    <col min="14587" max="14587" width="8.5703125" style="31" customWidth="1"/>
    <col min="14588" max="14588" width="19" style="31" customWidth="1"/>
    <col min="14589" max="14589" width="21.5703125" style="31" customWidth="1"/>
    <col min="14590" max="14590" width="16.7109375" style="31" customWidth="1"/>
    <col min="14591" max="14591" width="20" style="31" customWidth="1"/>
    <col min="14592" max="14592" width="37.140625" style="31" customWidth="1"/>
    <col min="14593" max="14593" width="12.42578125" style="31" customWidth="1"/>
    <col min="14594" max="14594" width="10.42578125" style="31" customWidth="1"/>
    <col min="14595" max="14595" width="19.7109375" style="31" customWidth="1"/>
    <col min="14596" max="14596" width="19.42578125" style="31" customWidth="1"/>
    <col min="14597" max="14597" width="15.7109375" style="31" bestFit="1" customWidth="1"/>
    <col min="14598" max="14598" width="17.85546875" style="31" customWidth="1"/>
    <col min="14599" max="14842" width="10.28515625" style="31"/>
    <col min="14843" max="14843" width="8.5703125" style="31" customWidth="1"/>
    <col min="14844" max="14844" width="19" style="31" customWidth="1"/>
    <col min="14845" max="14845" width="21.5703125" style="31" customWidth="1"/>
    <col min="14846" max="14846" width="16.7109375" style="31" customWidth="1"/>
    <col min="14847" max="14847" width="20" style="31" customWidth="1"/>
    <col min="14848" max="14848" width="37.140625" style="31" customWidth="1"/>
    <col min="14849" max="14849" width="12.42578125" style="31" customWidth="1"/>
    <col min="14850" max="14850" width="10.42578125" style="31" customWidth="1"/>
    <col min="14851" max="14851" width="19.7109375" style="31" customWidth="1"/>
    <col min="14852" max="14852" width="19.42578125" style="31" customWidth="1"/>
    <col min="14853" max="14853" width="15.7109375" style="31" bestFit="1" customWidth="1"/>
    <col min="14854" max="14854" width="17.85546875" style="31" customWidth="1"/>
    <col min="14855" max="15098" width="10.28515625" style="31"/>
    <col min="15099" max="15099" width="8.5703125" style="31" customWidth="1"/>
    <col min="15100" max="15100" width="19" style="31" customWidth="1"/>
    <col min="15101" max="15101" width="21.5703125" style="31" customWidth="1"/>
    <col min="15102" max="15102" width="16.7109375" style="31" customWidth="1"/>
    <col min="15103" max="15103" width="20" style="31" customWidth="1"/>
    <col min="15104" max="15104" width="37.140625" style="31" customWidth="1"/>
    <col min="15105" max="15105" width="12.42578125" style="31" customWidth="1"/>
    <col min="15106" max="15106" width="10.42578125" style="31" customWidth="1"/>
    <col min="15107" max="15107" width="19.7109375" style="31" customWidth="1"/>
    <col min="15108" max="15108" width="19.42578125" style="31" customWidth="1"/>
    <col min="15109" max="15109" width="15.7109375" style="31" bestFit="1" customWidth="1"/>
    <col min="15110" max="15110" width="17.85546875" style="31" customWidth="1"/>
    <col min="15111" max="15354" width="10.28515625" style="31"/>
    <col min="15355" max="15355" width="8.5703125" style="31" customWidth="1"/>
    <col min="15356" max="15356" width="19" style="31" customWidth="1"/>
    <col min="15357" max="15357" width="21.5703125" style="31" customWidth="1"/>
    <col min="15358" max="15358" width="16.7109375" style="31" customWidth="1"/>
    <col min="15359" max="15359" width="20" style="31" customWidth="1"/>
    <col min="15360" max="15360" width="37.140625" style="31" customWidth="1"/>
    <col min="15361" max="15361" width="12.42578125" style="31" customWidth="1"/>
    <col min="15362" max="15362" width="10.42578125" style="31" customWidth="1"/>
    <col min="15363" max="15363" width="19.7109375" style="31" customWidth="1"/>
    <col min="15364" max="15364" width="19.42578125" style="31" customWidth="1"/>
    <col min="15365" max="15365" width="15.7109375" style="31" bestFit="1" customWidth="1"/>
    <col min="15366" max="15366" width="17.85546875" style="31" customWidth="1"/>
    <col min="15367" max="15610" width="10.28515625" style="31"/>
    <col min="15611" max="15611" width="8.5703125" style="31" customWidth="1"/>
    <col min="15612" max="15612" width="19" style="31" customWidth="1"/>
    <col min="15613" max="15613" width="21.5703125" style="31" customWidth="1"/>
    <col min="15614" max="15614" width="16.7109375" style="31" customWidth="1"/>
    <col min="15615" max="15615" width="20" style="31" customWidth="1"/>
    <col min="15616" max="15616" width="37.140625" style="31" customWidth="1"/>
    <col min="15617" max="15617" width="12.42578125" style="31" customWidth="1"/>
    <col min="15618" max="15618" width="10.42578125" style="31" customWidth="1"/>
    <col min="15619" max="15619" width="19.7109375" style="31" customWidth="1"/>
    <col min="15620" max="15620" width="19.42578125" style="31" customWidth="1"/>
    <col min="15621" max="15621" width="15.7109375" style="31" bestFit="1" customWidth="1"/>
    <col min="15622" max="15622" width="17.85546875" style="31" customWidth="1"/>
    <col min="15623" max="15866" width="10.28515625" style="31"/>
    <col min="15867" max="15867" width="8.5703125" style="31" customWidth="1"/>
    <col min="15868" max="15868" width="19" style="31" customWidth="1"/>
    <col min="15869" max="15869" width="21.5703125" style="31" customWidth="1"/>
    <col min="15870" max="15870" width="16.7109375" style="31" customWidth="1"/>
    <col min="15871" max="15871" width="20" style="31" customWidth="1"/>
    <col min="15872" max="15872" width="37.140625" style="31" customWidth="1"/>
    <col min="15873" max="15873" width="12.42578125" style="31" customWidth="1"/>
    <col min="15874" max="15874" width="10.42578125" style="31" customWidth="1"/>
    <col min="15875" max="15875" width="19.7109375" style="31" customWidth="1"/>
    <col min="15876" max="15876" width="19.42578125" style="31" customWidth="1"/>
    <col min="15877" max="15877" width="15.7109375" style="31" bestFit="1" customWidth="1"/>
    <col min="15878" max="15878" width="17.85546875" style="31" customWidth="1"/>
    <col min="15879" max="16122" width="10.28515625" style="31"/>
    <col min="16123" max="16123" width="8.5703125" style="31" customWidth="1"/>
    <col min="16124" max="16124" width="19" style="31" customWidth="1"/>
    <col min="16125" max="16125" width="21.5703125" style="31" customWidth="1"/>
    <col min="16126" max="16126" width="16.7109375" style="31" customWidth="1"/>
    <col min="16127" max="16127" width="20" style="31" customWidth="1"/>
    <col min="16128" max="16128" width="37.140625" style="31" customWidth="1"/>
    <col min="16129" max="16129" width="12.42578125" style="31" customWidth="1"/>
    <col min="16130" max="16130" width="10.42578125" style="31" customWidth="1"/>
    <col min="16131" max="16131" width="19.7109375" style="31" customWidth="1"/>
    <col min="16132" max="16132" width="19.42578125" style="31" customWidth="1"/>
    <col min="16133" max="16133" width="15.7109375" style="31" bestFit="1" customWidth="1"/>
    <col min="16134" max="16134" width="17.85546875" style="31" customWidth="1"/>
    <col min="16135" max="16384" width="10.28515625" style="31"/>
  </cols>
  <sheetData>
    <row r="1" spans="1:10" s="34" customFormat="1" ht="18" thickBot="1" x14ac:dyDescent="0.3">
      <c r="A1" s="473" t="s">
        <v>21</v>
      </c>
      <c r="B1" s="473"/>
      <c r="C1" s="473"/>
      <c r="D1" s="473"/>
      <c r="E1" s="473"/>
      <c r="F1" s="473"/>
      <c r="G1" s="473"/>
      <c r="H1" s="473"/>
      <c r="I1" s="473"/>
      <c r="J1" s="473"/>
    </row>
    <row r="2" spans="1:10" s="35" customFormat="1" ht="63" customHeight="1" thickBot="1" x14ac:dyDescent="0.3">
      <c r="A2" s="474" t="s">
        <v>290</v>
      </c>
      <c r="B2" s="474"/>
      <c r="C2" s="474"/>
      <c r="D2" s="474"/>
      <c r="E2" s="474"/>
      <c r="F2" s="474"/>
      <c r="G2" s="474"/>
      <c r="H2" s="474"/>
      <c r="I2" s="474"/>
      <c r="J2" s="475"/>
    </row>
    <row r="3" spans="1:10" s="34" customFormat="1" ht="19.5" customHeight="1" thickBot="1" x14ac:dyDescent="0.3">
      <c r="A3" s="476" t="s">
        <v>23</v>
      </c>
      <c r="B3" s="474"/>
      <c r="C3" s="474"/>
      <c r="D3" s="474"/>
      <c r="E3" s="474"/>
      <c r="F3" s="474"/>
      <c r="G3" s="474"/>
      <c r="H3" s="474"/>
      <c r="I3" s="474"/>
      <c r="J3" s="475"/>
    </row>
    <row r="4" spans="1:10" s="34" customFormat="1" ht="10.5" customHeight="1" thickBot="1" x14ac:dyDescent="0.3">
      <c r="A4" s="126"/>
      <c r="B4" s="127"/>
      <c r="C4" s="126"/>
      <c r="D4" s="126"/>
      <c r="E4" s="126"/>
      <c r="F4" s="128"/>
      <c r="G4" s="126"/>
      <c r="H4" s="126"/>
      <c r="I4" s="126"/>
      <c r="J4" s="127"/>
    </row>
    <row r="5" spans="1:10" s="36" customFormat="1" ht="41.25" customHeight="1" thickBot="1" x14ac:dyDescent="0.3">
      <c r="A5" s="477" t="s">
        <v>1</v>
      </c>
      <c r="B5" s="480" t="s">
        <v>24</v>
      </c>
      <c r="C5" s="483" t="s">
        <v>201</v>
      </c>
      <c r="D5" s="483" t="s">
        <v>26</v>
      </c>
      <c r="E5" s="483" t="s">
        <v>27</v>
      </c>
      <c r="F5" s="486" t="s">
        <v>28</v>
      </c>
      <c r="G5" s="487"/>
      <c r="H5" s="488"/>
      <c r="I5" s="489" t="s">
        <v>29</v>
      </c>
      <c r="J5" s="490"/>
    </row>
    <row r="6" spans="1:10" s="36" customFormat="1" ht="42" customHeight="1" thickBot="1" x14ac:dyDescent="0.3">
      <c r="A6" s="478"/>
      <c r="B6" s="481"/>
      <c r="C6" s="484"/>
      <c r="D6" s="484"/>
      <c r="E6" s="484"/>
      <c r="F6" s="477" t="s">
        <v>291</v>
      </c>
      <c r="G6" s="493" t="s">
        <v>292</v>
      </c>
      <c r="H6" s="495" t="s">
        <v>32</v>
      </c>
      <c r="I6" s="491"/>
      <c r="J6" s="492"/>
    </row>
    <row r="7" spans="1:10" s="36" customFormat="1" ht="46.5" customHeight="1" thickBot="1" x14ac:dyDescent="0.3">
      <c r="A7" s="479"/>
      <c r="B7" s="482"/>
      <c r="C7" s="485"/>
      <c r="D7" s="485"/>
      <c r="E7" s="485"/>
      <c r="F7" s="479"/>
      <c r="G7" s="494"/>
      <c r="H7" s="494"/>
      <c r="I7" s="129" t="s">
        <v>6</v>
      </c>
      <c r="J7" s="130" t="s">
        <v>7</v>
      </c>
    </row>
    <row r="8" spans="1:10" s="36" customFormat="1" ht="23.25" customHeight="1" thickBot="1" x14ac:dyDescent="0.3">
      <c r="A8" s="131">
        <v>1</v>
      </c>
      <c r="B8" s="132">
        <v>2</v>
      </c>
      <c r="C8" s="131">
        <v>3</v>
      </c>
      <c r="D8" s="133">
        <v>4</v>
      </c>
      <c r="E8" s="131">
        <v>5</v>
      </c>
      <c r="F8" s="134">
        <v>6</v>
      </c>
      <c r="G8" s="131">
        <v>7</v>
      </c>
      <c r="H8" s="132">
        <v>8</v>
      </c>
      <c r="I8" s="135">
        <v>9</v>
      </c>
      <c r="J8" s="136">
        <v>10</v>
      </c>
    </row>
    <row r="9" spans="1:10" s="46" customFormat="1" ht="20.100000000000001" customHeight="1" x14ac:dyDescent="0.25">
      <c r="A9" s="411">
        <v>1</v>
      </c>
      <c r="B9" s="414" t="s">
        <v>293</v>
      </c>
      <c r="C9" s="415" t="s">
        <v>294</v>
      </c>
      <c r="D9" s="414" t="s">
        <v>295</v>
      </c>
      <c r="E9" s="414" t="s">
        <v>904</v>
      </c>
      <c r="F9" s="116" t="s">
        <v>296</v>
      </c>
      <c r="G9" s="496">
        <v>0.05</v>
      </c>
      <c r="H9" s="268">
        <v>0.05</v>
      </c>
      <c r="I9" s="268">
        <v>6700</v>
      </c>
      <c r="J9" s="268">
        <v>0</v>
      </c>
    </row>
    <row r="10" spans="1:10" s="46" customFormat="1" ht="20.100000000000001" customHeight="1" x14ac:dyDescent="0.25">
      <c r="A10" s="299"/>
      <c r="B10" s="401"/>
      <c r="C10" s="326"/>
      <c r="D10" s="401"/>
      <c r="E10" s="401"/>
      <c r="F10" s="79"/>
      <c r="G10" s="497"/>
      <c r="H10" s="137"/>
      <c r="I10" s="137"/>
      <c r="J10" s="137"/>
    </row>
    <row r="11" spans="1:10" s="46" customFormat="1" ht="20.100000000000001" customHeight="1" x14ac:dyDescent="0.25">
      <c r="A11" s="299"/>
      <c r="B11" s="401"/>
      <c r="C11" s="326"/>
      <c r="D11" s="401"/>
      <c r="E11" s="401"/>
      <c r="F11" s="79"/>
      <c r="G11" s="498"/>
      <c r="H11" s="137"/>
      <c r="I11" s="137"/>
      <c r="J11" s="137"/>
    </row>
    <row r="12" spans="1:10" s="46" customFormat="1" ht="20.100000000000001" customHeight="1" x14ac:dyDescent="0.25">
      <c r="A12" s="299">
        <v>2</v>
      </c>
      <c r="B12" s="401"/>
      <c r="C12" s="401"/>
      <c r="D12" s="401" t="s">
        <v>297</v>
      </c>
      <c r="E12" s="401" t="s">
        <v>905</v>
      </c>
      <c r="F12" s="79" t="s">
        <v>298</v>
      </c>
      <c r="G12" s="499">
        <v>0.05</v>
      </c>
      <c r="H12" s="137">
        <v>0.05</v>
      </c>
      <c r="I12" s="137">
        <v>2220</v>
      </c>
      <c r="J12" s="137">
        <v>2220</v>
      </c>
    </row>
    <row r="13" spans="1:10" s="46" customFormat="1" ht="20.100000000000001" customHeight="1" x14ac:dyDescent="0.25">
      <c r="A13" s="299"/>
      <c r="B13" s="401"/>
      <c r="C13" s="401"/>
      <c r="D13" s="401"/>
      <c r="E13" s="401"/>
      <c r="F13" s="79"/>
      <c r="G13" s="497"/>
      <c r="H13" s="137"/>
      <c r="I13" s="137"/>
      <c r="J13" s="137"/>
    </row>
    <row r="14" spans="1:10" s="46" customFormat="1" ht="20.100000000000001" customHeight="1" x14ac:dyDescent="0.25">
      <c r="A14" s="299"/>
      <c r="B14" s="401"/>
      <c r="C14" s="401"/>
      <c r="D14" s="401"/>
      <c r="E14" s="401"/>
      <c r="F14" s="79"/>
      <c r="G14" s="498"/>
      <c r="H14" s="137"/>
      <c r="I14" s="137"/>
      <c r="J14" s="137"/>
    </row>
    <row r="15" spans="1:10" s="46" customFormat="1" ht="20.100000000000001" customHeight="1" x14ac:dyDescent="0.25">
      <c r="A15" s="299">
        <v>3</v>
      </c>
      <c r="B15" s="401"/>
      <c r="C15" s="401"/>
      <c r="D15" s="401" t="s">
        <v>299</v>
      </c>
      <c r="E15" s="401" t="s">
        <v>906</v>
      </c>
      <c r="F15" s="119" t="s">
        <v>300</v>
      </c>
      <c r="G15" s="499">
        <v>3.184E-2</v>
      </c>
      <c r="H15" s="263">
        <v>3.184E-2</v>
      </c>
      <c r="I15" s="263">
        <v>0</v>
      </c>
      <c r="J15" s="263">
        <v>0</v>
      </c>
    </row>
    <row r="16" spans="1:10" s="46" customFormat="1" ht="20.100000000000001" customHeight="1" x14ac:dyDescent="0.25">
      <c r="A16" s="299"/>
      <c r="B16" s="401"/>
      <c r="C16" s="401"/>
      <c r="D16" s="401"/>
      <c r="E16" s="401"/>
      <c r="F16" s="79"/>
      <c r="G16" s="497"/>
      <c r="H16" s="137"/>
      <c r="I16" s="137"/>
      <c r="J16" s="137"/>
    </row>
    <row r="17" spans="1:10" s="46" customFormat="1" ht="20.100000000000001" customHeight="1" x14ac:dyDescent="0.25">
      <c r="A17" s="299"/>
      <c r="B17" s="401"/>
      <c r="C17" s="401"/>
      <c r="D17" s="401"/>
      <c r="E17" s="401"/>
      <c r="F17" s="79"/>
      <c r="G17" s="498"/>
      <c r="H17" s="137"/>
      <c r="I17" s="137"/>
      <c r="J17" s="137"/>
    </row>
    <row r="18" spans="1:10" s="46" customFormat="1" ht="20.100000000000001" customHeight="1" x14ac:dyDescent="0.25">
      <c r="A18" s="299">
        <v>4</v>
      </c>
      <c r="B18" s="401"/>
      <c r="C18" s="401"/>
      <c r="D18" s="401" t="s">
        <v>301</v>
      </c>
      <c r="E18" s="401" t="s">
        <v>302</v>
      </c>
      <c r="F18" s="79" t="s">
        <v>303</v>
      </c>
      <c r="G18" s="499">
        <v>8.1684999999999994E-2</v>
      </c>
      <c r="H18" s="137">
        <v>5.6640000000000003E-2</v>
      </c>
      <c r="I18" s="137">
        <v>2515</v>
      </c>
      <c r="J18" s="137">
        <v>2515</v>
      </c>
    </row>
    <row r="19" spans="1:10" s="46" customFormat="1" ht="20.100000000000001" customHeight="1" x14ac:dyDescent="0.25">
      <c r="A19" s="299"/>
      <c r="B19" s="401"/>
      <c r="C19" s="401"/>
      <c r="D19" s="401"/>
      <c r="E19" s="401"/>
      <c r="F19" s="79"/>
      <c r="G19" s="497"/>
      <c r="H19" s="137"/>
      <c r="I19" s="137"/>
      <c r="J19" s="137"/>
    </row>
    <row r="20" spans="1:10" s="46" customFormat="1" ht="20.100000000000001" customHeight="1" x14ac:dyDescent="0.25">
      <c r="A20" s="299"/>
      <c r="B20" s="401"/>
      <c r="C20" s="401"/>
      <c r="D20" s="401"/>
      <c r="E20" s="401"/>
      <c r="F20" s="79"/>
      <c r="G20" s="498"/>
      <c r="H20" s="137"/>
      <c r="I20" s="137"/>
      <c r="J20" s="137"/>
    </row>
    <row r="21" spans="1:10" s="46" customFormat="1" ht="20.100000000000001" customHeight="1" x14ac:dyDescent="0.25">
      <c r="A21" s="299">
        <v>5</v>
      </c>
      <c r="B21" s="401"/>
      <c r="C21" s="401"/>
      <c r="D21" s="401" t="s">
        <v>304</v>
      </c>
      <c r="E21" s="401" t="s">
        <v>908</v>
      </c>
      <c r="F21" s="79" t="s">
        <v>305</v>
      </c>
      <c r="G21" s="499">
        <v>0.12379999999999999</v>
      </c>
      <c r="H21" s="265">
        <v>0.12</v>
      </c>
      <c r="I21" s="265">
        <v>5499</v>
      </c>
      <c r="J21" s="265">
        <v>0</v>
      </c>
    </row>
    <row r="22" spans="1:10" s="46" customFormat="1" ht="20.100000000000001" customHeight="1" x14ac:dyDescent="0.25">
      <c r="A22" s="299"/>
      <c r="B22" s="401"/>
      <c r="C22" s="401"/>
      <c r="D22" s="401"/>
      <c r="E22" s="401"/>
      <c r="F22" s="79"/>
      <c r="G22" s="497"/>
      <c r="H22" s="137"/>
      <c r="I22" s="137"/>
      <c r="J22" s="137"/>
    </row>
    <row r="23" spans="1:10" s="46" customFormat="1" ht="20.100000000000001" customHeight="1" x14ac:dyDescent="0.25">
      <c r="A23" s="299"/>
      <c r="B23" s="401"/>
      <c r="C23" s="401"/>
      <c r="D23" s="401"/>
      <c r="E23" s="401"/>
      <c r="F23" s="79"/>
      <c r="G23" s="498"/>
      <c r="H23" s="137"/>
      <c r="I23" s="137"/>
      <c r="J23" s="137"/>
    </row>
    <row r="24" spans="1:10" s="46" customFormat="1" ht="20.100000000000001" customHeight="1" x14ac:dyDescent="0.25">
      <c r="A24" s="299">
        <v>6</v>
      </c>
      <c r="B24" s="401"/>
      <c r="C24" s="401"/>
      <c r="D24" s="401" t="s">
        <v>306</v>
      </c>
      <c r="E24" s="401" t="s">
        <v>907</v>
      </c>
      <c r="F24" s="79" t="s">
        <v>307</v>
      </c>
      <c r="G24" s="499">
        <v>0.25</v>
      </c>
      <c r="H24" s="265">
        <v>0.25</v>
      </c>
      <c r="I24" s="265">
        <v>11104</v>
      </c>
      <c r="J24" s="265">
        <v>0</v>
      </c>
    </row>
    <row r="25" spans="1:10" s="46" customFormat="1" ht="20.100000000000001" customHeight="1" x14ac:dyDescent="0.25">
      <c r="A25" s="299"/>
      <c r="B25" s="401"/>
      <c r="C25" s="401"/>
      <c r="D25" s="401"/>
      <c r="E25" s="401"/>
      <c r="F25" s="79"/>
      <c r="G25" s="497"/>
      <c r="H25" s="137"/>
      <c r="I25" s="137"/>
      <c r="J25" s="137"/>
    </row>
    <row r="26" spans="1:10" s="46" customFormat="1" ht="20.100000000000001" customHeight="1" x14ac:dyDescent="0.25">
      <c r="A26" s="299"/>
      <c r="B26" s="401"/>
      <c r="C26" s="401"/>
      <c r="D26" s="401"/>
      <c r="E26" s="401"/>
      <c r="F26" s="79"/>
      <c r="G26" s="498"/>
      <c r="H26" s="137"/>
      <c r="I26" s="137"/>
      <c r="J26" s="137"/>
    </row>
    <row r="27" spans="1:10" s="59" customFormat="1" ht="51.75" customHeight="1" x14ac:dyDescent="0.25">
      <c r="A27" s="47">
        <v>7</v>
      </c>
      <c r="B27" s="324" t="s">
        <v>308</v>
      </c>
      <c r="C27" s="500"/>
      <c r="D27" s="138" t="s">
        <v>309</v>
      </c>
      <c r="E27" s="138" t="s">
        <v>310</v>
      </c>
      <c r="F27" s="138" t="s">
        <v>311</v>
      </c>
      <c r="G27" s="501">
        <f>H27+H28+H29+H30</f>
        <v>1.51336</v>
      </c>
      <c r="H27" s="137">
        <v>0.16300000000000001</v>
      </c>
      <c r="I27" s="137">
        <v>1730.2449999999999</v>
      </c>
      <c r="J27" s="137">
        <v>1730.2449999999999</v>
      </c>
    </row>
    <row r="28" spans="1:10" ht="54" x14ac:dyDescent="0.25">
      <c r="A28" s="47">
        <v>8</v>
      </c>
      <c r="B28" s="324"/>
      <c r="C28" s="500"/>
      <c r="D28" s="138" t="s">
        <v>312</v>
      </c>
      <c r="E28" s="138" t="s">
        <v>313</v>
      </c>
      <c r="F28" s="37" t="s">
        <v>314</v>
      </c>
      <c r="G28" s="502"/>
      <c r="H28" s="264">
        <v>0.39728999999999998</v>
      </c>
      <c r="I28" s="264">
        <v>4217.2340000000004</v>
      </c>
      <c r="J28" s="264">
        <v>0</v>
      </c>
    </row>
    <row r="29" spans="1:10" ht="54" x14ac:dyDescent="0.25">
      <c r="A29" s="47">
        <v>9</v>
      </c>
      <c r="B29" s="324"/>
      <c r="C29" s="500"/>
      <c r="D29" s="138" t="s">
        <v>315</v>
      </c>
      <c r="E29" s="138" t="s">
        <v>316</v>
      </c>
      <c r="F29" s="37" t="s">
        <v>317</v>
      </c>
      <c r="G29" s="502"/>
      <c r="H29" s="139">
        <v>0.65507000000000004</v>
      </c>
      <c r="I29" s="139">
        <v>7954.1880000000001</v>
      </c>
      <c r="J29" s="139">
        <v>7954.1880000000001</v>
      </c>
    </row>
    <row r="30" spans="1:10" ht="54" x14ac:dyDescent="0.25">
      <c r="A30" s="47">
        <v>10</v>
      </c>
      <c r="B30" s="324"/>
      <c r="C30" s="500"/>
      <c r="D30" s="138" t="s">
        <v>318</v>
      </c>
      <c r="E30" s="138" t="s">
        <v>319</v>
      </c>
      <c r="F30" s="37" t="s">
        <v>320</v>
      </c>
      <c r="G30" s="503"/>
      <c r="H30" s="139">
        <v>0.29799999999999999</v>
      </c>
      <c r="I30" s="139">
        <v>3163.27</v>
      </c>
      <c r="J30" s="139">
        <v>3163.27</v>
      </c>
    </row>
    <row r="31" spans="1:10" ht="40.5" x14ac:dyDescent="0.25">
      <c r="A31" s="47">
        <v>11</v>
      </c>
      <c r="B31" s="401" t="s">
        <v>321</v>
      </c>
      <c r="C31" s="324" t="s">
        <v>322</v>
      </c>
      <c r="D31" s="138"/>
      <c r="E31" s="138" t="s">
        <v>323</v>
      </c>
      <c r="F31" s="138" t="s">
        <v>324</v>
      </c>
      <c r="G31" s="499">
        <v>3.57</v>
      </c>
      <c r="H31" s="137">
        <v>0.17499999999999999</v>
      </c>
      <c r="I31" s="137">
        <v>18330.900000000001</v>
      </c>
      <c r="J31" s="137">
        <v>18330.900000000001</v>
      </c>
    </row>
    <row r="32" spans="1:10" ht="40.5" x14ac:dyDescent="0.25">
      <c r="A32" s="47">
        <v>12</v>
      </c>
      <c r="B32" s="401"/>
      <c r="C32" s="324"/>
      <c r="D32" s="138"/>
      <c r="E32" s="138" t="s">
        <v>325</v>
      </c>
      <c r="F32" s="138" t="s">
        <v>326</v>
      </c>
      <c r="G32" s="497"/>
      <c r="H32" s="137">
        <v>3.7999999999999999E-2</v>
      </c>
      <c r="I32" s="137">
        <v>3980.424</v>
      </c>
      <c r="J32" s="137">
        <v>3980.424</v>
      </c>
    </row>
    <row r="33" spans="1:10" ht="40.5" x14ac:dyDescent="0.25">
      <c r="A33" s="47">
        <v>13</v>
      </c>
      <c r="B33" s="401"/>
      <c r="C33" s="324"/>
      <c r="D33" s="138"/>
      <c r="E33" s="138" t="s">
        <v>327</v>
      </c>
      <c r="F33" s="138" t="s">
        <v>328</v>
      </c>
      <c r="G33" s="497"/>
      <c r="H33" s="137">
        <v>0.05</v>
      </c>
      <c r="I33" s="137">
        <v>5244.65</v>
      </c>
      <c r="J33" s="137">
        <v>5244.65</v>
      </c>
    </row>
    <row r="34" spans="1:10" ht="40.5" x14ac:dyDescent="0.25">
      <c r="A34" s="47">
        <v>14</v>
      </c>
      <c r="B34" s="401"/>
      <c r="C34" s="324"/>
      <c r="D34" s="138"/>
      <c r="E34" s="138" t="s">
        <v>329</v>
      </c>
      <c r="F34" s="138" t="s">
        <v>330</v>
      </c>
      <c r="G34" s="497"/>
      <c r="H34" s="137">
        <v>0.58679999999999999</v>
      </c>
      <c r="I34" s="137">
        <v>60999.620999999999</v>
      </c>
      <c r="J34" s="137">
        <v>60999.620999999999</v>
      </c>
    </row>
    <row r="35" spans="1:10" ht="40.5" x14ac:dyDescent="0.25">
      <c r="A35" s="47">
        <v>15</v>
      </c>
      <c r="B35" s="401"/>
      <c r="C35" s="324"/>
      <c r="D35" s="138"/>
      <c r="E35" s="138" t="s">
        <v>331</v>
      </c>
      <c r="F35" s="138" t="s">
        <v>332</v>
      </c>
      <c r="G35" s="497"/>
      <c r="H35" s="137">
        <v>0.1452</v>
      </c>
      <c r="I35" s="137">
        <v>15093.976000000001</v>
      </c>
      <c r="J35" s="137">
        <v>15093.976000000001</v>
      </c>
    </row>
    <row r="36" spans="1:10" ht="40.5" x14ac:dyDescent="0.25">
      <c r="A36" s="47">
        <v>16</v>
      </c>
      <c r="B36" s="401"/>
      <c r="C36" s="324"/>
      <c r="D36" s="138"/>
      <c r="E36" s="138" t="s">
        <v>333</v>
      </c>
      <c r="F36" s="138" t="s">
        <v>334</v>
      </c>
      <c r="G36" s="497"/>
      <c r="H36" s="137">
        <v>0.13877</v>
      </c>
      <c r="I36" s="137">
        <v>14425.558000000001</v>
      </c>
      <c r="J36" s="137">
        <v>14425.558000000001</v>
      </c>
    </row>
    <row r="37" spans="1:10" ht="40.5" x14ac:dyDescent="0.25">
      <c r="A37" s="47">
        <v>17</v>
      </c>
      <c r="B37" s="401"/>
      <c r="C37" s="324"/>
      <c r="D37" s="138"/>
      <c r="E37" s="138" t="s">
        <v>335</v>
      </c>
      <c r="F37" s="138" t="s">
        <v>336</v>
      </c>
      <c r="G37" s="497"/>
      <c r="H37" s="137">
        <v>0.05</v>
      </c>
      <c r="I37" s="137">
        <v>5244.65</v>
      </c>
      <c r="J37" s="137">
        <v>5244.65</v>
      </c>
    </row>
    <row r="38" spans="1:10" ht="40.5" x14ac:dyDescent="0.25">
      <c r="A38" s="47">
        <v>18</v>
      </c>
      <c r="B38" s="401"/>
      <c r="C38" s="324"/>
      <c r="D38" s="138"/>
      <c r="E38" s="138" t="s">
        <v>337</v>
      </c>
      <c r="F38" s="138" t="s">
        <v>338</v>
      </c>
      <c r="G38" s="497"/>
      <c r="H38" s="145">
        <v>8.9520000000000002E-2</v>
      </c>
      <c r="I38" s="145">
        <v>0</v>
      </c>
      <c r="J38" s="145">
        <v>0</v>
      </c>
    </row>
    <row r="39" spans="1:10" ht="40.5" x14ac:dyDescent="0.25">
      <c r="A39" s="47">
        <v>19</v>
      </c>
      <c r="B39" s="401"/>
      <c r="C39" s="324"/>
      <c r="D39" s="138"/>
      <c r="E39" s="138" t="s">
        <v>339</v>
      </c>
      <c r="F39" s="138" t="s">
        <v>340</v>
      </c>
      <c r="G39" s="497"/>
      <c r="H39" s="137">
        <v>5.3830000000000003E-2</v>
      </c>
      <c r="I39" s="137">
        <v>5638.585</v>
      </c>
      <c r="J39" s="137">
        <v>5638.585</v>
      </c>
    </row>
    <row r="40" spans="1:10" ht="40.5" x14ac:dyDescent="0.25">
      <c r="A40" s="47">
        <v>20</v>
      </c>
      <c r="B40" s="401"/>
      <c r="C40" s="324"/>
      <c r="D40" s="138"/>
      <c r="E40" s="138" t="s">
        <v>341</v>
      </c>
      <c r="F40" s="138" t="s">
        <v>342</v>
      </c>
      <c r="G40" s="497"/>
      <c r="H40" s="137">
        <v>5.0099999999999999E-2</v>
      </c>
      <c r="I40" s="137">
        <v>5208.0460000000003</v>
      </c>
      <c r="J40" s="137">
        <v>5208.0460000000003</v>
      </c>
    </row>
    <row r="41" spans="1:10" ht="40.5" x14ac:dyDescent="0.25">
      <c r="A41" s="47">
        <v>21</v>
      </c>
      <c r="B41" s="401"/>
      <c r="C41" s="324"/>
      <c r="D41" s="138"/>
      <c r="E41" s="138" t="s">
        <v>343</v>
      </c>
      <c r="F41" s="138" t="s">
        <v>344</v>
      </c>
      <c r="G41" s="497"/>
      <c r="H41" s="137">
        <v>0.54300000000000004</v>
      </c>
      <c r="I41" s="137">
        <v>5644.6480000000001</v>
      </c>
      <c r="J41" s="137">
        <v>5644.6480000000001</v>
      </c>
    </row>
    <row r="42" spans="1:10" ht="40.5" x14ac:dyDescent="0.25">
      <c r="A42" s="47">
        <v>22</v>
      </c>
      <c r="B42" s="401"/>
      <c r="C42" s="324"/>
      <c r="D42" s="138"/>
      <c r="E42" s="138" t="s">
        <v>345</v>
      </c>
      <c r="F42" s="138" t="s">
        <v>346</v>
      </c>
      <c r="G42" s="497"/>
      <c r="H42" s="265">
        <v>0.24440000000000001</v>
      </c>
      <c r="I42" s="265">
        <v>25635.85</v>
      </c>
      <c r="J42" s="265">
        <v>0</v>
      </c>
    </row>
    <row r="43" spans="1:10" ht="40.5" x14ac:dyDescent="0.25">
      <c r="A43" s="47">
        <v>23</v>
      </c>
      <c r="B43" s="401"/>
      <c r="C43" s="324"/>
      <c r="D43" s="138"/>
      <c r="E43" s="138" t="s">
        <v>347</v>
      </c>
      <c r="F43" s="138" t="s">
        <v>348</v>
      </c>
      <c r="G43" s="497"/>
      <c r="H43" s="137">
        <v>6.8500000000000005E-2</v>
      </c>
      <c r="I43" s="137">
        <v>7120.7809999999999</v>
      </c>
      <c r="J43" s="137">
        <v>7120.7809999999999</v>
      </c>
    </row>
    <row r="44" spans="1:10" ht="54" x14ac:dyDescent="0.25">
      <c r="A44" s="47">
        <v>24</v>
      </c>
      <c r="B44" s="401"/>
      <c r="C44" s="324"/>
      <c r="D44" s="138" t="s">
        <v>349</v>
      </c>
      <c r="E44" s="138" t="s">
        <v>350</v>
      </c>
      <c r="F44" s="138" t="s">
        <v>351</v>
      </c>
      <c r="G44" s="497"/>
      <c r="H44" s="145">
        <v>5.0700000000000002E-2</v>
      </c>
      <c r="I44" s="145">
        <v>0</v>
      </c>
      <c r="J44" s="145">
        <v>0</v>
      </c>
    </row>
    <row r="45" spans="1:10" ht="40.5" x14ac:dyDescent="0.25">
      <c r="A45" s="47">
        <v>25</v>
      </c>
      <c r="B45" s="401"/>
      <c r="C45" s="324"/>
      <c r="D45" s="138"/>
      <c r="E45" s="138" t="s">
        <v>352</v>
      </c>
      <c r="F45" s="138" t="s">
        <v>353</v>
      </c>
      <c r="G45" s="497"/>
      <c r="H45" s="137">
        <v>0.1</v>
      </c>
      <c r="I45" s="137">
        <v>10474.799999999999</v>
      </c>
      <c r="J45" s="137">
        <v>10474.799999999999</v>
      </c>
    </row>
    <row r="46" spans="1:10" ht="40.5" x14ac:dyDescent="0.25">
      <c r="A46" s="47">
        <v>26</v>
      </c>
      <c r="B46" s="401"/>
      <c r="C46" s="324"/>
      <c r="D46" s="138"/>
      <c r="E46" s="138" t="s">
        <v>354</v>
      </c>
      <c r="F46" s="138" t="s">
        <v>355</v>
      </c>
      <c r="G46" s="497"/>
      <c r="H46" s="265">
        <v>0.14210999999999999</v>
      </c>
      <c r="I46" s="265">
        <v>14772.761</v>
      </c>
      <c r="J46" s="265">
        <v>0</v>
      </c>
    </row>
    <row r="47" spans="1:10" ht="40.5" x14ac:dyDescent="0.25">
      <c r="A47" s="47">
        <v>27</v>
      </c>
      <c r="B47" s="401"/>
      <c r="C47" s="324"/>
      <c r="D47" s="138"/>
      <c r="E47" s="138" t="s">
        <v>356</v>
      </c>
      <c r="F47" s="138" t="s">
        <v>357</v>
      </c>
      <c r="G47" s="497"/>
      <c r="H47" s="137">
        <v>3.4380000000000001E-2</v>
      </c>
      <c r="I47" s="137">
        <v>5551.8890000000001</v>
      </c>
      <c r="J47" s="137">
        <v>5551.8890000000001</v>
      </c>
    </row>
    <row r="48" spans="1:10" ht="40.5" x14ac:dyDescent="0.25">
      <c r="A48" s="47">
        <v>28</v>
      </c>
      <c r="B48" s="401"/>
      <c r="C48" s="324"/>
      <c r="D48" s="138"/>
      <c r="E48" s="138" t="s">
        <v>358</v>
      </c>
      <c r="F48" s="138" t="s">
        <v>357</v>
      </c>
      <c r="G48" s="497"/>
      <c r="H48" s="137">
        <v>2.3130000000000001E-2</v>
      </c>
      <c r="I48" s="137">
        <v>3735.172</v>
      </c>
      <c r="J48" s="137">
        <v>3735.172</v>
      </c>
    </row>
    <row r="49" spans="1:10" ht="40.5" x14ac:dyDescent="0.25">
      <c r="A49" s="47">
        <v>29</v>
      </c>
      <c r="B49" s="401"/>
      <c r="C49" s="324"/>
      <c r="D49" s="138"/>
      <c r="E49" s="138" t="s">
        <v>359</v>
      </c>
      <c r="F49" s="140" t="s">
        <v>360</v>
      </c>
      <c r="G49" s="497"/>
      <c r="H49" s="137">
        <v>0.16045000000000001</v>
      </c>
      <c r="I49" s="137">
        <v>16806.816999999999</v>
      </c>
      <c r="J49" s="137">
        <v>16806.816999999999</v>
      </c>
    </row>
    <row r="50" spans="1:10" ht="40.5" x14ac:dyDescent="0.25">
      <c r="A50" s="47">
        <v>30</v>
      </c>
      <c r="B50" s="401"/>
      <c r="C50" s="324"/>
      <c r="D50" s="138"/>
      <c r="E50" s="138" t="s">
        <v>361</v>
      </c>
      <c r="F50" s="140" t="s">
        <v>362</v>
      </c>
      <c r="G50" s="497"/>
      <c r="H50" s="137">
        <v>5.654E-2</v>
      </c>
      <c r="I50" s="137">
        <v>5913.9009999999998</v>
      </c>
      <c r="J50" s="137">
        <v>5913.9009999999998</v>
      </c>
    </row>
    <row r="51" spans="1:10" ht="40.5" x14ac:dyDescent="0.25">
      <c r="A51" s="47">
        <v>31</v>
      </c>
      <c r="B51" s="401"/>
      <c r="C51" s="324"/>
      <c r="D51" s="138"/>
      <c r="E51" s="138" t="s">
        <v>363</v>
      </c>
      <c r="F51" s="140" t="s">
        <v>364</v>
      </c>
      <c r="G51" s="497"/>
      <c r="H51" s="265">
        <v>0.13009999999999999</v>
      </c>
      <c r="I51" s="265">
        <v>13627.715</v>
      </c>
      <c r="J51" s="265">
        <v>0</v>
      </c>
    </row>
    <row r="52" spans="1:10" ht="40.5" x14ac:dyDescent="0.25">
      <c r="A52" s="47">
        <v>32</v>
      </c>
      <c r="B52" s="401"/>
      <c r="C52" s="324"/>
      <c r="D52" s="138"/>
      <c r="E52" s="138" t="s">
        <v>365</v>
      </c>
      <c r="F52" s="140" t="s">
        <v>366</v>
      </c>
      <c r="G52" s="497"/>
      <c r="H52" s="265">
        <v>5.8680000000000003E-2</v>
      </c>
      <c r="I52" s="265">
        <v>9422.8940000000002</v>
      </c>
      <c r="J52" s="265">
        <v>0</v>
      </c>
    </row>
    <row r="53" spans="1:10" ht="40.5" x14ac:dyDescent="0.25">
      <c r="A53" s="47">
        <v>33</v>
      </c>
      <c r="B53" s="401"/>
      <c r="C53" s="324"/>
      <c r="D53" s="138"/>
      <c r="E53" s="138" t="s">
        <v>367</v>
      </c>
      <c r="F53" s="140" t="s">
        <v>368</v>
      </c>
      <c r="G53" s="497"/>
      <c r="H53" s="137">
        <v>5.6050000000000003E-2</v>
      </c>
      <c r="I53" s="137">
        <v>5871.1260000000002</v>
      </c>
      <c r="J53" s="137">
        <v>5871.1260000000002</v>
      </c>
    </row>
    <row r="54" spans="1:10" ht="40.5" x14ac:dyDescent="0.25">
      <c r="A54" s="47">
        <v>34</v>
      </c>
      <c r="B54" s="401"/>
      <c r="C54" s="324"/>
      <c r="D54" s="138"/>
      <c r="E54" s="138" t="s">
        <v>369</v>
      </c>
      <c r="F54" s="140" t="s">
        <v>370</v>
      </c>
      <c r="G54" s="497"/>
      <c r="H54" s="265">
        <v>6.2E-2</v>
      </c>
      <c r="I54" s="265">
        <v>6406.9560000000001</v>
      </c>
      <c r="J54" s="265">
        <v>0</v>
      </c>
    </row>
    <row r="55" spans="1:10" ht="40.5" x14ac:dyDescent="0.25">
      <c r="A55" s="47">
        <v>35</v>
      </c>
      <c r="B55" s="401"/>
      <c r="C55" s="324"/>
      <c r="D55" s="138"/>
      <c r="E55" s="138" t="s">
        <v>371</v>
      </c>
      <c r="F55" s="140" t="s">
        <v>372</v>
      </c>
      <c r="G55" s="497"/>
      <c r="H55" s="137">
        <v>0.11522</v>
      </c>
      <c r="I55" s="137">
        <v>11648.8</v>
      </c>
      <c r="J55" s="137">
        <v>11648.8</v>
      </c>
    </row>
    <row r="56" spans="1:10" ht="40.5" x14ac:dyDescent="0.25">
      <c r="A56" s="47">
        <v>36</v>
      </c>
      <c r="B56" s="401"/>
      <c r="C56" s="324"/>
      <c r="D56" s="138"/>
      <c r="E56" s="138" t="s">
        <v>373</v>
      </c>
      <c r="F56" s="140" t="s">
        <v>374</v>
      </c>
      <c r="G56" s="498"/>
      <c r="H56" s="137">
        <v>0.35194999999999999</v>
      </c>
      <c r="I56" s="137">
        <v>36514.766000000003</v>
      </c>
      <c r="J56" s="137">
        <v>36514.766000000003</v>
      </c>
    </row>
    <row r="57" spans="1:10" ht="54" x14ac:dyDescent="0.25">
      <c r="A57" s="47">
        <v>37</v>
      </c>
      <c r="B57" s="401" t="s">
        <v>375</v>
      </c>
      <c r="C57" s="505" t="s">
        <v>376</v>
      </c>
      <c r="D57" s="138" t="s">
        <v>377</v>
      </c>
      <c r="E57" s="138" t="s">
        <v>378</v>
      </c>
      <c r="F57" s="138" t="s">
        <v>379</v>
      </c>
      <c r="G57" s="499">
        <v>3.88</v>
      </c>
      <c r="H57" s="145">
        <v>0.112</v>
      </c>
      <c r="I57" s="145">
        <v>0</v>
      </c>
      <c r="J57" s="145">
        <v>0</v>
      </c>
    </row>
    <row r="58" spans="1:10" ht="54" x14ac:dyDescent="0.25">
      <c r="A58" s="47">
        <v>38</v>
      </c>
      <c r="B58" s="401"/>
      <c r="C58" s="505"/>
      <c r="D58" s="138" t="s">
        <v>380</v>
      </c>
      <c r="E58" s="138" t="s">
        <v>381</v>
      </c>
      <c r="F58" s="138" t="s">
        <v>382</v>
      </c>
      <c r="G58" s="497"/>
      <c r="H58" s="137">
        <v>0.50119999999999998</v>
      </c>
      <c r="I58" s="137">
        <v>6819.585</v>
      </c>
      <c r="J58" s="137">
        <v>6819.585</v>
      </c>
    </row>
    <row r="59" spans="1:10" ht="54" x14ac:dyDescent="0.25">
      <c r="A59" s="47">
        <v>39</v>
      </c>
      <c r="B59" s="401"/>
      <c r="C59" s="505"/>
      <c r="D59" s="138" t="s">
        <v>383</v>
      </c>
      <c r="E59" s="140" t="s">
        <v>384</v>
      </c>
      <c r="F59" s="140" t="s">
        <v>385</v>
      </c>
      <c r="G59" s="497"/>
      <c r="H59" s="137">
        <v>9.2770000000000005E-2</v>
      </c>
      <c r="I59" s="137">
        <v>6304</v>
      </c>
      <c r="J59" s="137">
        <v>6304</v>
      </c>
    </row>
    <row r="60" spans="1:10" ht="54" x14ac:dyDescent="0.25">
      <c r="A60" s="47">
        <v>40</v>
      </c>
      <c r="B60" s="401"/>
      <c r="C60" s="505"/>
      <c r="D60" s="138" t="s">
        <v>386</v>
      </c>
      <c r="E60" s="140" t="s">
        <v>387</v>
      </c>
      <c r="F60" s="138" t="s">
        <v>388</v>
      </c>
      <c r="G60" s="497"/>
      <c r="H60" s="145">
        <v>0.22963</v>
      </c>
      <c r="I60" s="145">
        <v>0</v>
      </c>
      <c r="J60" s="145">
        <v>0</v>
      </c>
    </row>
    <row r="61" spans="1:10" ht="54" x14ac:dyDescent="0.25">
      <c r="A61" s="47">
        <v>41</v>
      </c>
      <c r="B61" s="401"/>
      <c r="C61" s="505"/>
      <c r="D61" s="138" t="s">
        <v>389</v>
      </c>
      <c r="E61" s="140" t="s">
        <v>390</v>
      </c>
      <c r="F61" s="138" t="s">
        <v>391</v>
      </c>
      <c r="G61" s="497"/>
      <c r="H61" s="137">
        <v>0.12782299999999999</v>
      </c>
      <c r="I61" s="137">
        <v>5627.7920000000004</v>
      </c>
      <c r="J61" s="137">
        <v>5627.7920000000004</v>
      </c>
    </row>
    <row r="62" spans="1:10" ht="54" x14ac:dyDescent="0.25">
      <c r="A62" s="47">
        <v>42</v>
      </c>
      <c r="B62" s="401"/>
      <c r="C62" s="505"/>
      <c r="D62" s="138" t="s">
        <v>392</v>
      </c>
      <c r="E62" s="138" t="s">
        <v>393</v>
      </c>
      <c r="F62" s="138" t="s">
        <v>394</v>
      </c>
      <c r="G62" s="497"/>
      <c r="H62" s="141">
        <v>0.11244999999999999</v>
      </c>
      <c r="I62" s="141">
        <v>4967.2539999999999</v>
      </c>
      <c r="J62" s="141">
        <v>4967.2539999999999</v>
      </c>
    </row>
    <row r="63" spans="1:10" ht="54" x14ac:dyDescent="0.25">
      <c r="A63" s="47">
        <v>43</v>
      </c>
      <c r="B63" s="401"/>
      <c r="C63" s="505"/>
      <c r="D63" s="138" t="s">
        <v>395</v>
      </c>
      <c r="E63" s="138" t="s">
        <v>396</v>
      </c>
      <c r="F63" s="138" t="s">
        <v>397</v>
      </c>
      <c r="G63" s="497"/>
      <c r="H63" s="137">
        <v>0.05</v>
      </c>
      <c r="I63" s="141">
        <v>2208.65</v>
      </c>
      <c r="J63" s="141">
        <v>2208.65</v>
      </c>
    </row>
    <row r="64" spans="1:10" ht="54" x14ac:dyDescent="0.25">
      <c r="A64" s="47">
        <v>44</v>
      </c>
      <c r="B64" s="401"/>
      <c r="C64" s="505"/>
      <c r="D64" s="138" t="s">
        <v>398</v>
      </c>
      <c r="E64" s="138" t="s">
        <v>399</v>
      </c>
      <c r="F64" s="138" t="s">
        <v>400</v>
      </c>
      <c r="G64" s="497"/>
      <c r="H64" s="137">
        <v>0.06</v>
      </c>
      <c r="I64" s="137">
        <v>2593.98</v>
      </c>
      <c r="J64" s="137">
        <v>2593.98</v>
      </c>
    </row>
    <row r="65" spans="1:10" ht="54" x14ac:dyDescent="0.25">
      <c r="A65" s="47">
        <v>45</v>
      </c>
      <c r="B65" s="401"/>
      <c r="C65" s="505"/>
      <c r="D65" s="138" t="s">
        <v>401</v>
      </c>
      <c r="E65" s="138" t="s">
        <v>910</v>
      </c>
      <c r="F65" s="138" t="s">
        <v>402</v>
      </c>
      <c r="G65" s="497"/>
      <c r="H65" s="265">
        <v>0.20316999999999999</v>
      </c>
      <c r="I65" s="265">
        <v>8945.1689999999999</v>
      </c>
      <c r="J65" s="265">
        <v>0</v>
      </c>
    </row>
    <row r="66" spans="1:10" ht="54" x14ac:dyDescent="0.25">
      <c r="A66" s="47">
        <v>46</v>
      </c>
      <c r="B66" s="401"/>
      <c r="C66" s="505"/>
      <c r="D66" s="138" t="s">
        <v>403</v>
      </c>
      <c r="E66" s="138" t="s">
        <v>911</v>
      </c>
      <c r="F66" s="138" t="s">
        <v>404</v>
      </c>
      <c r="G66" s="497"/>
      <c r="H66" s="265">
        <v>0.25559999999999999</v>
      </c>
      <c r="I66" s="265">
        <v>11253.557000000001</v>
      </c>
      <c r="J66" s="265">
        <v>0</v>
      </c>
    </row>
    <row r="67" spans="1:10" ht="54" x14ac:dyDescent="0.25">
      <c r="A67" s="47">
        <v>47</v>
      </c>
      <c r="B67" s="401"/>
      <c r="C67" s="505"/>
      <c r="D67" s="138" t="s">
        <v>405</v>
      </c>
      <c r="E67" s="138" t="s">
        <v>406</v>
      </c>
      <c r="F67" s="138" t="s">
        <v>407</v>
      </c>
      <c r="G67" s="497"/>
      <c r="H67" s="265">
        <v>0.14199999999999999</v>
      </c>
      <c r="I67" s="265">
        <v>6228.5460000000003</v>
      </c>
      <c r="J67" s="265">
        <v>0</v>
      </c>
    </row>
    <row r="68" spans="1:10" ht="54" x14ac:dyDescent="0.25">
      <c r="A68" s="47">
        <v>48</v>
      </c>
      <c r="B68" s="401"/>
      <c r="C68" s="505"/>
      <c r="D68" s="138" t="s">
        <v>408</v>
      </c>
      <c r="E68" s="138" t="s">
        <v>409</v>
      </c>
      <c r="F68" s="138" t="s">
        <v>407</v>
      </c>
      <c r="G68" s="497"/>
      <c r="H68" s="137">
        <v>0.1099</v>
      </c>
      <c r="I68" s="137">
        <v>4820.5439999999999</v>
      </c>
      <c r="J68" s="137">
        <v>4820.5439999999999</v>
      </c>
    </row>
    <row r="69" spans="1:10" ht="54" x14ac:dyDescent="0.25">
      <c r="A69" s="47">
        <v>49</v>
      </c>
      <c r="B69" s="401"/>
      <c r="C69" s="505"/>
      <c r="D69" s="138" t="s">
        <v>410</v>
      </c>
      <c r="E69" s="138" t="s">
        <v>411</v>
      </c>
      <c r="F69" s="138" t="s">
        <v>407</v>
      </c>
      <c r="G69" s="497"/>
      <c r="H69" s="137">
        <v>6.1899999999999997E-2</v>
      </c>
      <c r="I69" s="137">
        <v>2715.12</v>
      </c>
      <c r="J69" s="137">
        <v>2715.12</v>
      </c>
    </row>
    <row r="70" spans="1:10" ht="54" x14ac:dyDescent="0.25">
      <c r="A70" s="47">
        <v>50</v>
      </c>
      <c r="B70" s="401"/>
      <c r="C70" s="505"/>
      <c r="D70" s="138" t="s">
        <v>412</v>
      </c>
      <c r="E70" s="138" t="s">
        <v>413</v>
      </c>
      <c r="F70" s="138" t="s">
        <v>414</v>
      </c>
      <c r="G70" s="497"/>
      <c r="H70" s="137">
        <v>0.2059</v>
      </c>
      <c r="I70" s="137">
        <v>8901.6749999999993</v>
      </c>
      <c r="J70" s="137">
        <v>8901.6749999999993</v>
      </c>
    </row>
    <row r="71" spans="1:10" ht="54" x14ac:dyDescent="0.25">
      <c r="A71" s="47">
        <v>51</v>
      </c>
      <c r="B71" s="401"/>
      <c r="C71" s="505"/>
      <c r="D71" s="138" t="s">
        <v>415</v>
      </c>
      <c r="E71" s="138" t="s">
        <v>416</v>
      </c>
      <c r="F71" s="138" t="s">
        <v>417</v>
      </c>
      <c r="G71" s="497"/>
      <c r="H71" s="265">
        <v>0.29480000000000001</v>
      </c>
      <c r="I71" s="265">
        <v>12979.455</v>
      </c>
      <c r="J71" s="265">
        <v>0</v>
      </c>
    </row>
    <row r="72" spans="1:10" ht="54" x14ac:dyDescent="0.25">
      <c r="A72" s="47">
        <v>52</v>
      </c>
      <c r="B72" s="401"/>
      <c r="C72" s="505"/>
      <c r="D72" s="138" t="s">
        <v>418</v>
      </c>
      <c r="E72" s="138" t="s">
        <v>419</v>
      </c>
      <c r="F72" s="138" t="s">
        <v>420</v>
      </c>
      <c r="G72" s="497"/>
      <c r="H72" s="265">
        <v>2.0154000000000001</v>
      </c>
      <c r="I72" s="265">
        <v>89026.264999999999</v>
      </c>
      <c r="J72" s="265">
        <v>0</v>
      </c>
    </row>
    <row r="73" spans="1:10" ht="54" x14ac:dyDescent="0.25">
      <c r="A73" s="47">
        <v>53</v>
      </c>
      <c r="B73" s="401"/>
      <c r="C73" s="505"/>
      <c r="D73" s="138" t="s">
        <v>421</v>
      </c>
      <c r="E73" s="138" t="s">
        <v>422</v>
      </c>
      <c r="F73" s="138" t="s">
        <v>423</v>
      </c>
      <c r="G73" s="497"/>
      <c r="H73" s="137">
        <v>7.0000000000000007E-2</v>
      </c>
      <c r="I73" s="137">
        <v>3026.31</v>
      </c>
      <c r="J73" s="137">
        <v>3026.31</v>
      </c>
    </row>
    <row r="74" spans="1:10" ht="54" x14ac:dyDescent="0.25">
      <c r="A74" s="47">
        <v>54</v>
      </c>
      <c r="B74" s="401"/>
      <c r="C74" s="505"/>
      <c r="D74" s="138" t="s">
        <v>424</v>
      </c>
      <c r="E74" s="138" t="s">
        <v>425</v>
      </c>
      <c r="F74" s="138" t="s">
        <v>426</v>
      </c>
      <c r="G74" s="497"/>
      <c r="H74" s="145">
        <v>0.05</v>
      </c>
      <c r="I74" s="145">
        <v>0</v>
      </c>
      <c r="J74" s="145">
        <v>0</v>
      </c>
    </row>
    <row r="75" spans="1:10" ht="40.5" x14ac:dyDescent="0.25">
      <c r="A75" s="47">
        <v>55</v>
      </c>
      <c r="B75" s="401"/>
      <c r="C75" s="505"/>
      <c r="D75" s="138"/>
      <c r="E75" s="138" t="s">
        <v>427</v>
      </c>
      <c r="F75" s="138" t="s">
        <v>428</v>
      </c>
      <c r="G75" s="497"/>
      <c r="H75" s="137">
        <v>1.941E-2</v>
      </c>
      <c r="I75" s="137">
        <v>1318.8679999999999</v>
      </c>
      <c r="J75" s="137">
        <v>1318.8679999999999</v>
      </c>
    </row>
    <row r="76" spans="1:10" ht="40.5" x14ac:dyDescent="0.25">
      <c r="A76" s="47">
        <v>56</v>
      </c>
      <c r="B76" s="401"/>
      <c r="C76" s="505"/>
      <c r="D76" s="138"/>
      <c r="E76" s="138" t="s">
        <v>429</v>
      </c>
      <c r="F76" s="138" t="s">
        <v>428</v>
      </c>
      <c r="G76" s="497"/>
      <c r="H76" s="137">
        <v>0.15670000000000001</v>
      </c>
      <c r="I76" s="137">
        <v>1064.8240000000001</v>
      </c>
      <c r="J76" s="137">
        <v>1064.8240000000001</v>
      </c>
    </row>
    <row r="77" spans="1:10" ht="40.5" x14ac:dyDescent="0.25">
      <c r="A77" s="47">
        <v>57</v>
      </c>
      <c r="B77" s="401"/>
      <c r="C77" s="505"/>
      <c r="D77" s="138"/>
      <c r="E77" s="138" t="s">
        <v>430</v>
      </c>
      <c r="F77" s="138" t="s">
        <v>431</v>
      </c>
      <c r="G77" s="497"/>
      <c r="H77" s="137">
        <v>0.13</v>
      </c>
      <c r="I77" s="137">
        <v>5723.64</v>
      </c>
      <c r="J77" s="137">
        <v>5723.64</v>
      </c>
    </row>
    <row r="78" spans="1:10" ht="54" x14ac:dyDescent="0.25">
      <c r="A78" s="47">
        <v>58</v>
      </c>
      <c r="B78" s="401"/>
      <c r="C78" s="505"/>
      <c r="D78" s="138" t="s">
        <v>432</v>
      </c>
      <c r="E78" s="138" t="s">
        <v>433</v>
      </c>
      <c r="F78" s="138" t="s">
        <v>434</v>
      </c>
      <c r="G78" s="497"/>
      <c r="H78" s="137">
        <v>0.05</v>
      </c>
      <c r="I78" s="137">
        <v>2217.5250000000001</v>
      </c>
      <c r="J78" s="137">
        <v>2217.5250000000001</v>
      </c>
    </row>
    <row r="79" spans="1:10" ht="54" x14ac:dyDescent="0.25">
      <c r="A79" s="47">
        <v>59</v>
      </c>
      <c r="B79" s="401"/>
      <c r="C79" s="505"/>
      <c r="D79" s="138" t="s">
        <v>435</v>
      </c>
      <c r="E79" s="138" t="s">
        <v>436</v>
      </c>
      <c r="F79" s="138" t="s">
        <v>437</v>
      </c>
      <c r="G79" s="497"/>
      <c r="H79" s="265">
        <v>0.12673999999999999</v>
      </c>
      <c r="I79" s="265">
        <v>8511.6049999999996</v>
      </c>
      <c r="J79" s="265">
        <v>0</v>
      </c>
    </row>
    <row r="80" spans="1:10" ht="54" x14ac:dyDescent="0.25">
      <c r="A80" s="47">
        <v>60</v>
      </c>
      <c r="B80" s="401"/>
      <c r="C80" s="505"/>
      <c r="D80" s="138" t="s">
        <v>438</v>
      </c>
      <c r="E80" s="138" t="s">
        <v>439</v>
      </c>
      <c r="F80" s="138" t="s">
        <v>440</v>
      </c>
      <c r="G80" s="497"/>
      <c r="H80" s="137">
        <v>2.5680000000000001E-2</v>
      </c>
      <c r="I80" s="137">
        <v>1134.3630000000001</v>
      </c>
      <c r="J80" s="137">
        <v>1134.3630000000001</v>
      </c>
    </row>
    <row r="81" spans="1:10" ht="54" x14ac:dyDescent="0.25">
      <c r="A81" s="47">
        <v>61</v>
      </c>
      <c r="B81" s="401"/>
      <c r="C81" s="505"/>
      <c r="D81" s="138" t="s">
        <v>441</v>
      </c>
      <c r="E81" s="138" t="s">
        <v>442</v>
      </c>
      <c r="F81" s="138" t="s">
        <v>443</v>
      </c>
      <c r="G81" s="497"/>
      <c r="H81" s="137">
        <v>0.05</v>
      </c>
      <c r="I81" s="137">
        <v>2201.4</v>
      </c>
      <c r="J81" s="137">
        <v>2201.4</v>
      </c>
    </row>
    <row r="82" spans="1:10" ht="54" x14ac:dyDescent="0.25">
      <c r="A82" s="47">
        <v>62</v>
      </c>
      <c r="B82" s="401"/>
      <c r="C82" s="505"/>
      <c r="D82" s="138" t="s">
        <v>444</v>
      </c>
      <c r="E82" s="138" t="s">
        <v>445</v>
      </c>
      <c r="F82" s="138" t="s">
        <v>446</v>
      </c>
      <c r="G82" s="497"/>
      <c r="H82" s="265">
        <v>0.05</v>
      </c>
      <c r="I82" s="265">
        <v>2201.4</v>
      </c>
      <c r="J82" s="265">
        <v>0</v>
      </c>
    </row>
    <row r="83" spans="1:10" ht="54" x14ac:dyDescent="0.25">
      <c r="A83" s="47">
        <v>63</v>
      </c>
      <c r="B83" s="401"/>
      <c r="C83" s="505"/>
      <c r="D83" s="138" t="s">
        <v>447</v>
      </c>
      <c r="E83" s="138" t="s">
        <v>448</v>
      </c>
      <c r="F83" s="138" t="s">
        <v>449</v>
      </c>
      <c r="G83" s="497"/>
      <c r="H83" s="265">
        <v>0.1</v>
      </c>
      <c r="I83" s="265">
        <v>6654.3</v>
      </c>
      <c r="J83" s="266">
        <v>0</v>
      </c>
    </row>
    <row r="84" spans="1:10" ht="54" x14ac:dyDescent="0.25">
      <c r="A84" s="47">
        <v>64</v>
      </c>
      <c r="B84" s="401"/>
      <c r="C84" s="505"/>
      <c r="D84" s="138" t="s">
        <v>450</v>
      </c>
      <c r="E84" s="138" t="s">
        <v>451</v>
      </c>
      <c r="F84" s="138" t="s">
        <v>452</v>
      </c>
      <c r="G84" s="497"/>
      <c r="H84" s="137">
        <v>0.17771000000000001</v>
      </c>
      <c r="I84" s="137">
        <v>7824.2160000000003</v>
      </c>
      <c r="J84" s="137">
        <v>7824.2160000000003</v>
      </c>
    </row>
    <row r="85" spans="1:10" ht="54" x14ac:dyDescent="0.25">
      <c r="A85" s="47">
        <v>65</v>
      </c>
      <c r="B85" s="401"/>
      <c r="C85" s="505"/>
      <c r="D85" s="138" t="s">
        <v>453</v>
      </c>
      <c r="E85" s="138" t="s">
        <v>454</v>
      </c>
      <c r="F85" s="138" t="s">
        <v>455</v>
      </c>
      <c r="G85" s="497"/>
      <c r="H85" s="265">
        <v>7.2300000000000003E-2</v>
      </c>
      <c r="I85" s="265">
        <v>3127.605</v>
      </c>
      <c r="J85" s="265">
        <v>0</v>
      </c>
    </row>
    <row r="86" spans="1:10" ht="54" x14ac:dyDescent="0.25">
      <c r="A86" s="47">
        <v>66</v>
      </c>
      <c r="B86" s="401"/>
      <c r="C86" s="505"/>
      <c r="D86" s="138" t="s">
        <v>456</v>
      </c>
      <c r="E86" s="138" t="s">
        <v>457</v>
      </c>
      <c r="F86" s="138" t="s">
        <v>458</v>
      </c>
      <c r="G86" s="497"/>
      <c r="H86" s="137">
        <v>0.102787</v>
      </c>
      <c r="I86" s="137">
        <v>4540.4110000000001</v>
      </c>
      <c r="J86" s="137">
        <v>4540.4110000000001</v>
      </c>
    </row>
    <row r="87" spans="1:10" ht="54" x14ac:dyDescent="0.25">
      <c r="A87" s="47">
        <v>67</v>
      </c>
      <c r="B87" s="401"/>
      <c r="C87" s="505"/>
      <c r="D87" s="138" t="s">
        <v>459</v>
      </c>
      <c r="E87" s="138" t="s">
        <v>460</v>
      </c>
      <c r="F87" s="138" t="s">
        <v>414</v>
      </c>
      <c r="G87" s="497"/>
      <c r="H87" s="137">
        <v>0.28339999999999999</v>
      </c>
      <c r="I87" s="137">
        <v>12477.536</v>
      </c>
      <c r="J87" s="137">
        <v>12477.536</v>
      </c>
    </row>
    <row r="88" spans="1:10" ht="54" x14ac:dyDescent="0.25">
      <c r="A88" s="47">
        <v>68</v>
      </c>
      <c r="B88" s="401"/>
      <c r="C88" s="505"/>
      <c r="D88" s="138" t="s">
        <v>461</v>
      </c>
      <c r="E88" s="138" t="s">
        <v>462</v>
      </c>
      <c r="F88" s="138" t="s">
        <v>463</v>
      </c>
      <c r="G88" s="497"/>
      <c r="H88" s="265">
        <v>0.05</v>
      </c>
      <c r="I88" s="265">
        <v>3397.65</v>
      </c>
      <c r="J88" s="265">
        <v>0</v>
      </c>
    </row>
    <row r="89" spans="1:10" ht="54" x14ac:dyDescent="0.25">
      <c r="A89" s="47">
        <v>69</v>
      </c>
      <c r="B89" s="401"/>
      <c r="C89" s="505"/>
      <c r="D89" s="138" t="s">
        <v>464</v>
      </c>
      <c r="E89" s="138" t="s">
        <v>465</v>
      </c>
      <c r="F89" s="138" t="s">
        <v>466</v>
      </c>
      <c r="G89" s="497"/>
      <c r="H89" s="137">
        <v>5.45E-2</v>
      </c>
      <c r="I89" s="137">
        <v>2399.5259999999998</v>
      </c>
      <c r="J89" s="137">
        <v>2399.5259999999998</v>
      </c>
    </row>
    <row r="90" spans="1:10" ht="54" x14ac:dyDescent="0.25">
      <c r="A90" s="47">
        <v>70</v>
      </c>
      <c r="B90" s="401"/>
      <c r="C90" s="505"/>
      <c r="D90" s="138" t="s">
        <v>467</v>
      </c>
      <c r="E90" s="138" t="s">
        <v>468</v>
      </c>
      <c r="F90" s="138" t="s">
        <v>469</v>
      </c>
      <c r="G90" s="497"/>
      <c r="H90" s="265">
        <v>0.29749999999999999</v>
      </c>
      <c r="I90" s="265">
        <v>13098.33</v>
      </c>
      <c r="J90" s="265">
        <v>0</v>
      </c>
    </row>
    <row r="91" spans="1:10" ht="54" x14ac:dyDescent="0.25">
      <c r="A91" s="47">
        <v>71</v>
      </c>
      <c r="B91" s="401"/>
      <c r="C91" s="505"/>
      <c r="D91" s="138" t="s">
        <v>470</v>
      </c>
      <c r="E91" s="138" t="s">
        <v>471</v>
      </c>
      <c r="F91" s="138" t="s">
        <v>472</v>
      </c>
      <c r="G91" s="497"/>
      <c r="H91" s="137">
        <v>5.0999999999999997E-2</v>
      </c>
      <c r="I91" s="137">
        <v>2245.4279999999999</v>
      </c>
      <c r="J91" s="137">
        <v>2245.4279999999999</v>
      </c>
    </row>
    <row r="92" spans="1:10" ht="54" x14ac:dyDescent="0.25">
      <c r="A92" s="47">
        <v>72</v>
      </c>
      <c r="B92" s="401"/>
      <c r="C92" s="505"/>
      <c r="D92" s="138" t="s">
        <v>473</v>
      </c>
      <c r="E92" s="138" t="s">
        <v>474</v>
      </c>
      <c r="F92" s="138" t="s">
        <v>475</v>
      </c>
      <c r="G92" s="497"/>
      <c r="H92" s="137">
        <v>5.1299999999999998E-2</v>
      </c>
      <c r="I92" s="137">
        <v>2217.8530000000001</v>
      </c>
      <c r="J92" s="137">
        <v>2217.8530000000001</v>
      </c>
    </row>
    <row r="93" spans="1:10" ht="54" x14ac:dyDescent="0.25">
      <c r="A93" s="47">
        <v>73</v>
      </c>
      <c r="B93" s="401"/>
      <c r="C93" s="505"/>
      <c r="D93" s="138" t="s">
        <v>476</v>
      </c>
      <c r="E93" s="138" t="s">
        <v>477</v>
      </c>
      <c r="F93" s="138" t="s">
        <v>478</v>
      </c>
      <c r="G93" s="497"/>
      <c r="H93" s="137">
        <v>0.05</v>
      </c>
      <c r="I93" s="137">
        <v>3327.15</v>
      </c>
      <c r="J93" s="137">
        <v>3327.15</v>
      </c>
    </row>
    <row r="94" spans="1:10" ht="54" x14ac:dyDescent="0.25">
      <c r="A94" s="47">
        <v>74</v>
      </c>
      <c r="B94" s="401"/>
      <c r="C94" s="505"/>
      <c r="D94" s="138" t="s">
        <v>479</v>
      </c>
      <c r="E94" s="138" t="s">
        <v>480</v>
      </c>
      <c r="F94" s="138" t="s">
        <v>481</v>
      </c>
      <c r="G94" s="497"/>
      <c r="H94" s="137">
        <v>0.15747</v>
      </c>
      <c r="I94" s="137">
        <v>6933.09</v>
      </c>
      <c r="J94" s="137">
        <v>6933.09</v>
      </c>
    </row>
    <row r="95" spans="1:10" ht="40.5" x14ac:dyDescent="0.25">
      <c r="A95" s="47">
        <v>75</v>
      </c>
      <c r="B95" s="401"/>
      <c r="C95" s="505"/>
      <c r="D95" s="138"/>
      <c r="E95" s="138" t="s">
        <v>482</v>
      </c>
      <c r="F95" s="138" t="s">
        <v>483</v>
      </c>
      <c r="G95" s="497"/>
      <c r="H95" s="137">
        <v>7.0000000000000007E-2</v>
      </c>
      <c r="I95" s="137">
        <v>3081.96</v>
      </c>
      <c r="J95" s="137">
        <v>3081.96</v>
      </c>
    </row>
    <row r="96" spans="1:10" ht="54" x14ac:dyDescent="0.25">
      <c r="A96" s="47">
        <v>76</v>
      </c>
      <c r="B96" s="401"/>
      <c r="C96" s="505"/>
      <c r="D96" s="138" t="s">
        <v>484</v>
      </c>
      <c r="E96" s="138" t="s">
        <v>485</v>
      </c>
      <c r="F96" s="138" t="s">
        <v>481</v>
      </c>
      <c r="G96" s="497"/>
      <c r="H96" s="137">
        <v>0.20799999999999999</v>
      </c>
      <c r="I96" s="137">
        <v>9157.8240000000005</v>
      </c>
      <c r="J96" s="137">
        <v>9157.8240000000005</v>
      </c>
    </row>
    <row r="97" spans="1:10" ht="54" x14ac:dyDescent="0.25">
      <c r="A97" s="47">
        <v>77</v>
      </c>
      <c r="B97" s="401"/>
      <c r="C97" s="505"/>
      <c r="D97" s="138" t="s">
        <v>486</v>
      </c>
      <c r="E97" s="138" t="s">
        <v>487</v>
      </c>
      <c r="F97" s="138" t="s">
        <v>488</v>
      </c>
      <c r="G97" s="498"/>
      <c r="H97" s="137">
        <v>0.45467999999999997</v>
      </c>
      <c r="I97" s="137">
        <v>19657.181</v>
      </c>
      <c r="J97" s="137">
        <v>19657.181</v>
      </c>
    </row>
    <row r="98" spans="1:10" ht="17.25" customHeight="1" x14ac:dyDescent="0.25">
      <c r="A98" s="299">
        <v>78</v>
      </c>
      <c r="B98" s="401" t="s">
        <v>489</v>
      </c>
      <c r="C98" s="326" t="s">
        <v>490</v>
      </c>
      <c r="D98" s="401" t="s">
        <v>491</v>
      </c>
      <c r="E98" s="401" t="s">
        <v>492</v>
      </c>
      <c r="F98" s="79"/>
      <c r="G98" s="499">
        <v>2.92272</v>
      </c>
      <c r="H98" s="137"/>
      <c r="I98" s="137"/>
      <c r="J98" s="137"/>
    </row>
    <row r="99" spans="1:10" x14ac:dyDescent="0.25">
      <c r="A99" s="299"/>
      <c r="B99" s="401"/>
      <c r="C99" s="326"/>
      <c r="D99" s="401"/>
      <c r="E99" s="401"/>
      <c r="F99" s="79" t="s">
        <v>493</v>
      </c>
      <c r="G99" s="497"/>
      <c r="H99" s="265">
        <v>2.92272</v>
      </c>
      <c r="I99" s="265">
        <v>80930</v>
      </c>
      <c r="J99" s="265">
        <v>1387</v>
      </c>
    </row>
    <row r="100" spans="1:10" x14ac:dyDescent="0.25">
      <c r="A100" s="299"/>
      <c r="B100" s="401"/>
      <c r="C100" s="326"/>
      <c r="D100" s="401"/>
      <c r="E100" s="401"/>
      <c r="F100" s="79"/>
      <c r="G100" s="498"/>
      <c r="H100" s="137"/>
      <c r="I100" s="137"/>
      <c r="J100" s="137"/>
    </row>
    <row r="101" spans="1:10" ht="17.25" customHeight="1" x14ac:dyDescent="0.25">
      <c r="A101" s="504">
        <v>79</v>
      </c>
      <c r="B101" s="401" t="s">
        <v>494</v>
      </c>
      <c r="C101" s="401" t="s">
        <v>495</v>
      </c>
      <c r="D101" s="401" t="s">
        <v>496</v>
      </c>
      <c r="E101" s="401" t="s">
        <v>497</v>
      </c>
      <c r="F101" s="79"/>
      <c r="G101" s="499">
        <v>4.7500000000000001E-2</v>
      </c>
      <c r="H101" s="137"/>
      <c r="I101" s="137"/>
      <c r="J101" s="137"/>
    </row>
    <row r="102" spans="1:10" x14ac:dyDescent="0.25">
      <c r="A102" s="504"/>
      <c r="B102" s="401"/>
      <c r="C102" s="401"/>
      <c r="D102" s="401"/>
      <c r="E102" s="401"/>
      <c r="F102" s="79" t="s">
        <v>493</v>
      </c>
      <c r="G102" s="497"/>
      <c r="H102" s="137">
        <v>4.7500000000000001E-2</v>
      </c>
      <c r="I102" s="137">
        <v>3190</v>
      </c>
      <c r="J102" s="137">
        <v>3190</v>
      </c>
    </row>
    <row r="103" spans="1:10" x14ac:dyDescent="0.25">
      <c r="A103" s="504"/>
      <c r="B103" s="401"/>
      <c r="C103" s="401"/>
      <c r="D103" s="401"/>
      <c r="E103" s="401"/>
      <c r="F103" s="79"/>
      <c r="G103" s="498"/>
      <c r="H103" s="137"/>
      <c r="I103" s="137"/>
      <c r="J103" s="137"/>
    </row>
    <row r="104" spans="1:10" ht="17.25" customHeight="1" x14ac:dyDescent="0.25">
      <c r="A104" s="299">
        <v>80</v>
      </c>
      <c r="B104" s="401" t="s">
        <v>498</v>
      </c>
      <c r="C104" s="401" t="s">
        <v>499</v>
      </c>
      <c r="D104" s="401" t="s">
        <v>500</v>
      </c>
      <c r="E104" s="401" t="s">
        <v>501</v>
      </c>
      <c r="F104" s="79"/>
      <c r="G104" s="499">
        <v>4.367E-2</v>
      </c>
      <c r="H104" s="137"/>
      <c r="I104" s="137"/>
      <c r="J104" s="137"/>
    </row>
    <row r="105" spans="1:10" x14ac:dyDescent="0.25">
      <c r="A105" s="299"/>
      <c r="B105" s="401"/>
      <c r="C105" s="401"/>
      <c r="D105" s="401"/>
      <c r="E105" s="401"/>
      <c r="F105" s="79" t="s">
        <v>493</v>
      </c>
      <c r="G105" s="497"/>
      <c r="H105" s="137">
        <v>4.367E-2</v>
      </c>
      <c r="I105" s="137">
        <v>2932</v>
      </c>
      <c r="J105" s="137">
        <v>2932</v>
      </c>
    </row>
    <row r="106" spans="1:10" x14ac:dyDescent="0.25">
      <c r="A106" s="299"/>
      <c r="B106" s="401"/>
      <c r="C106" s="401"/>
      <c r="D106" s="401"/>
      <c r="E106" s="401"/>
      <c r="F106" s="79"/>
      <c r="G106" s="498"/>
      <c r="H106" s="137"/>
      <c r="I106" s="137"/>
      <c r="J106" s="137"/>
    </row>
    <row r="107" spans="1:10" ht="17.25" customHeight="1" x14ac:dyDescent="0.25">
      <c r="A107" s="299">
        <v>81</v>
      </c>
      <c r="B107" s="401" t="s">
        <v>494</v>
      </c>
      <c r="C107" s="401" t="s">
        <v>495</v>
      </c>
      <c r="D107" s="401" t="s">
        <v>502</v>
      </c>
      <c r="E107" s="401" t="s">
        <v>503</v>
      </c>
      <c r="F107" s="79"/>
      <c r="G107" s="499">
        <v>0.05</v>
      </c>
      <c r="H107" s="137"/>
      <c r="I107" s="137"/>
      <c r="J107" s="137"/>
    </row>
    <row r="108" spans="1:10" x14ac:dyDescent="0.25">
      <c r="A108" s="299"/>
      <c r="B108" s="401"/>
      <c r="C108" s="401"/>
      <c r="D108" s="401"/>
      <c r="E108" s="401"/>
      <c r="F108" s="79" t="s">
        <v>493</v>
      </c>
      <c r="G108" s="497"/>
      <c r="H108" s="137">
        <v>0.05</v>
      </c>
      <c r="I108" s="137">
        <v>3357</v>
      </c>
      <c r="J108" s="137">
        <v>3357</v>
      </c>
    </row>
    <row r="109" spans="1:10" x14ac:dyDescent="0.25">
      <c r="A109" s="299"/>
      <c r="B109" s="401"/>
      <c r="C109" s="401"/>
      <c r="D109" s="401"/>
      <c r="E109" s="401"/>
      <c r="F109" s="79"/>
      <c r="G109" s="498"/>
      <c r="H109" s="137"/>
      <c r="I109" s="137"/>
      <c r="J109" s="137"/>
    </row>
    <row r="110" spans="1:10" ht="17.25" customHeight="1" x14ac:dyDescent="0.25">
      <c r="A110" s="299">
        <v>82</v>
      </c>
      <c r="B110" s="401" t="s">
        <v>494</v>
      </c>
      <c r="C110" s="401" t="s">
        <v>495</v>
      </c>
      <c r="D110" s="401" t="s">
        <v>504</v>
      </c>
      <c r="E110" s="401" t="s">
        <v>505</v>
      </c>
      <c r="F110" s="79"/>
      <c r="G110" s="499">
        <v>8.0710000000000004E-2</v>
      </c>
      <c r="H110" s="137"/>
      <c r="I110" s="137"/>
      <c r="J110" s="137"/>
    </row>
    <row r="111" spans="1:10" x14ac:dyDescent="0.25">
      <c r="A111" s="299"/>
      <c r="B111" s="401"/>
      <c r="C111" s="401"/>
      <c r="D111" s="401"/>
      <c r="E111" s="401"/>
      <c r="F111" s="79" t="s">
        <v>493</v>
      </c>
      <c r="G111" s="497"/>
      <c r="H111" s="265">
        <v>8.0710000000000004E-2</v>
      </c>
      <c r="I111" s="265">
        <v>5420</v>
      </c>
      <c r="J111" s="265">
        <v>2767</v>
      </c>
    </row>
    <row r="112" spans="1:10" x14ac:dyDescent="0.25">
      <c r="A112" s="299"/>
      <c r="B112" s="401"/>
      <c r="C112" s="401"/>
      <c r="D112" s="401"/>
      <c r="E112" s="401"/>
      <c r="F112" s="79"/>
      <c r="G112" s="498"/>
      <c r="H112" s="137"/>
      <c r="I112" s="137"/>
      <c r="J112" s="137"/>
    </row>
    <row r="113" spans="1:10" ht="17.25" customHeight="1" x14ac:dyDescent="0.25">
      <c r="A113" s="299">
        <v>83</v>
      </c>
      <c r="B113" s="401" t="s">
        <v>494</v>
      </c>
      <c r="C113" s="401" t="s">
        <v>495</v>
      </c>
      <c r="D113" s="401" t="s">
        <v>506</v>
      </c>
      <c r="E113" s="401" t="s">
        <v>507</v>
      </c>
      <c r="F113" s="79"/>
      <c r="G113" s="499">
        <v>5.0110000000000002E-2</v>
      </c>
      <c r="H113" s="137"/>
      <c r="I113" s="137"/>
      <c r="J113" s="137"/>
    </row>
    <row r="114" spans="1:10" x14ac:dyDescent="0.25">
      <c r="A114" s="299"/>
      <c r="B114" s="401"/>
      <c r="C114" s="401"/>
      <c r="D114" s="401"/>
      <c r="E114" s="401"/>
      <c r="F114" s="79" t="s">
        <v>493</v>
      </c>
      <c r="G114" s="497"/>
      <c r="H114" s="137">
        <v>5.0110000000000002E-2</v>
      </c>
      <c r="I114" s="137">
        <v>3365</v>
      </c>
      <c r="J114" s="137">
        <v>3365</v>
      </c>
    </row>
    <row r="115" spans="1:10" x14ac:dyDescent="0.25">
      <c r="A115" s="299"/>
      <c r="B115" s="401"/>
      <c r="C115" s="401"/>
      <c r="D115" s="401"/>
      <c r="E115" s="401"/>
      <c r="F115" s="79"/>
      <c r="G115" s="498"/>
      <c r="H115" s="137"/>
      <c r="I115" s="137"/>
      <c r="J115" s="137"/>
    </row>
    <row r="116" spans="1:10" ht="17.25" customHeight="1" x14ac:dyDescent="0.25">
      <c r="A116" s="299">
        <v>84</v>
      </c>
      <c r="B116" s="401" t="s">
        <v>494</v>
      </c>
      <c r="C116" s="401" t="s">
        <v>495</v>
      </c>
      <c r="D116" s="401" t="s">
        <v>508</v>
      </c>
      <c r="E116" s="401" t="s">
        <v>509</v>
      </c>
      <c r="F116" s="79"/>
      <c r="G116" s="499">
        <v>0.378</v>
      </c>
      <c r="H116" s="137"/>
      <c r="I116" s="137"/>
      <c r="J116" s="137"/>
    </row>
    <row r="117" spans="1:10" x14ac:dyDescent="0.25">
      <c r="A117" s="299"/>
      <c r="B117" s="401"/>
      <c r="C117" s="401"/>
      <c r="D117" s="401"/>
      <c r="E117" s="401"/>
      <c r="F117" s="79" t="s">
        <v>493</v>
      </c>
      <c r="G117" s="497"/>
      <c r="H117" s="137">
        <v>0.04</v>
      </c>
      <c r="I117" s="263">
        <v>2521</v>
      </c>
      <c r="J117" s="263">
        <v>2686</v>
      </c>
    </row>
    <row r="118" spans="1:10" x14ac:dyDescent="0.25">
      <c r="A118" s="299"/>
      <c r="B118" s="401"/>
      <c r="C118" s="401"/>
      <c r="D118" s="401"/>
      <c r="E118" s="401"/>
      <c r="F118" s="79"/>
      <c r="G118" s="498"/>
      <c r="H118" s="137"/>
      <c r="I118" s="137"/>
      <c r="J118" s="137"/>
    </row>
    <row r="119" spans="1:10" ht="17.25" customHeight="1" x14ac:dyDescent="0.25">
      <c r="A119" s="299">
        <v>85</v>
      </c>
      <c r="B119" s="401" t="s">
        <v>489</v>
      </c>
      <c r="C119" s="401" t="s">
        <v>490</v>
      </c>
      <c r="D119" s="401" t="s">
        <v>510</v>
      </c>
      <c r="E119" s="401" t="s">
        <v>511</v>
      </c>
      <c r="F119" s="79"/>
      <c r="G119" s="499">
        <v>5.271E-2</v>
      </c>
      <c r="H119" s="137"/>
      <c r="I119" s="137"/>
      <c r="J119" s="137"/>
    </row>
    <row r="120" spans="1:10" x14ac:dyDescent="0.25">
      <c r="A120" s="299"/>
      <c r="B120" s="401"/>
      <c r="C120" s="401"/>
      <c r="D120" s="401"/>
      <c r="E120" s="401"/>
      <c r="F120" s="79" t="s">
        <v>493</v>
      </c>
      <c r="G120" s="497"/>
      <c r="H120" s="137">
        <v>5.271E-2</v>
      </c>
      <c r="I120" s="137">
        <v>1501</v>
      </c>
      <c r="J120" s="137">
        <v>1501</v>
      </c>
    </row>
    <row r="121" spans="1:10" x14ac:dyDescent="0.25">
      <c r="A121" s="299"/>
      <c r="B121" s="401"/>
      <c r="C121" s="401"/>
      <c r="D121" s="401"/>
      <c r="E121" s="401"/>
      <c r="F121" s="79"/>
      <c r="G121" s="498"/>
      <c r="H121" s="137"/>
      <c r="I121" s="137"/>
      <c r="J121" s="137"/>
    </row>
    <row r="122" spans="1:10" ht="17.25" customHeight="1" x14ac:dyDescent="0.25">
      <c r="A122" s="299">
        <v>86</v>
      </c>
      <c r="B122" s="401" t="s">
        <v>498</v>
      </c>
      <c r="C122" s="401" t="s">
        <v>512</v>
      </c>
      <c r="D122" s="401" t="s">
        <v>513</v>
      </c>
      <c r="E122" s="401" t="s">
        <v>514</v>
      </c>
      <c r="F122" s="79"/>
      <c r="G122" s="499">
        <v>0.05</v>
      </c>
      <c r="H122" s="137"/>
      <c r="I122" s="137"/>
      <c r="J122" s="137"/>
    </row>
    <row r="123" spans="1:10" x14ac:dyDescent="0.25">
      <c r="A123" s="299"/>
      <c r="B123" s="401"/>
      <c r="C123" s="401"/>
      <c r="D123" s="401"/>
      <c r="E123" s="401"/>
      <c r="F123" s="79" t="s">
        <v>493</v>
      </c>
      <c r="G123" s="497"/>
      <c r="H123" s="137">
        <v>0.05</v>
      </c>
      <c r="I123" s="137">
        <v>3335</v>
      </c>
      <c r="J123" s="137">
        <v>3335</v>
      </c>
    </row>
    <row r="124" spans="1:10" x14ac:dyDescent="0.25">
      <c r="A124" s="299"/>
      <c r="B124" s="401"/>
      <c r="C124" s="401"/>
      <c r="D124" s="401"/>
      <c r="E124" s="401"/>
      <c r="F124" s="79"/>
      <c r="G124" s="498"/>
      <c r="H124" s="137"/>
      <c r="I124" s="137"/>
      <c r="J124" s="137"/>
    </row>
    <row r="125" spans="1:10" ht="17.25" customHeight="1" x14ac:dyDescent="0.25">
      <c r="A125" s="299">
        <v>87</v>
      </c>
      <c r="B125" s="401" t="s">
        <v>498</v>
      </c>
      <c r="C125" s="401" t="s">
        <v>512</v>
      </c>
      <c r="D125" s="401" t="s">
        <v>515</v>
      </c>
      <c r="E125" s="401" t="s">
        <v>516</v>
      </c>
      <c r="F125" s="79"/>
      <c r="G125" s="499">
        <v>6.8599999999999994E-2</v>
      </c>
      <c r="H125" s="137"/>
      <c r="I125" s="137"/>
      <c r="J125" s="137"/>
    </row>
    <row r="126" spans="1:10" x14ac:dyDescent="0.25">
      <c r="A126" s="299"/>
      <c r="B126" s="401"/>
      <c r="C126" s="401"/>
      <c r="D126" s="401"/>
      <c r="E126" s="401"/>
      <c r="F126" s="79" t="s">
        <v>493</v>
      </c>
      <c r="G126" s="497"/>
      <c r="H126" s="137">
        <v>6.8599999999999994E-2</v>
      </c>
      <c r="I126" s="137">
        <v>4576</v>
      </c>
      <c r="J126" s="137">
        <v>4576</v>
      </c>
    </row>
    <row r="127" spans="1:10" x14ac:dyDescent="0.25">
      <c r="A127" s="299"/>
      <c r="B127" s="401"/>
      <c r="C127" s="401"/>
      <c r="D127" s="401"/>
      <c r="E127" s="401"/>
      <c r="F127" s="79"/>
      <c r="G127" s="498"/>
      <c r="H127" s="137"/>
      <c r="I127" s="137"/>
      <c r="J127" s="137"/>
    </row>
    <row r="128" spans="1:10" ht="17.25" customHeight="1" x14ac:dyDescent="0.25">
      <c r="A128" s="299">
        <v>88</v>
      </c>
      <c r="B128" s="401" t="s">
        <v>517</v>
      </c>
      <c r="C128" s="401" t="s">
        <v>518</v>
      </c>
      <c r="D128" s="401" t="s">
        <v>519</v>
      </c>
      <c r="E128" s="401" t="s">
        <v>520</v>
      </c>
      <c r="F128" s="79"/>
      <c r="G128" s="499">
        <v>2</v>
      </c>
      <c r="H128" s="137"/>
      <c r="I128" s="137"/>
      <c r="J128" s="137"/>
    </row>
    <row r="129" spans="1:10" x14ac:dyDescent="0.25">
      <c r="A129" s="299"/>
      <c r="B129" s="401"/>
      <c r="C129" s="401"/>
      <c r="D129" s="401"/>
      <c r="E129" s="401"/>
      <c r="F129" s="79" t="s">
        <v>493</v>
      </c>
      <c r="G129" s="497"/>
      <c r="H129" s="265">
        <v>2</v>
      </c>
      <c r="I129" s="265">
        <v>22884</v>
      </c>
      <c r="J129" s="265">
        <v>3528</v>
      </c>
    </row>
    <row r="130" spans="1:10" x14ac:dyDescent="0.25">
      <c r="A130" s="299"/>
      <c r="B130" s="401"/>
      <c r="C130" s="401"/>
      <c r="D130" s="401"/>
      <c r="E130" s="401"/>
      <c r="F130" s="79"/>
      <c r="G130" s="498"/>
      <c r="H130" s="137"/>
      <c r="I130" s="137"/>
      <c r="J130" s="137"/>
    </row>
    <row r="131" spans="1:10" ht="17.25" customHeight="1" x14ac:dyDescent="0.25">
      <c r="A131" s="299">
        <v>89</v>
      </c>
      <c r="B131" s="401" t="s">
        <v>498</v>
      </c>
      <c r="C131" s="401" t="s">
        <v>512</v>
      </c>
      <c r="D131" s="401" t="s">
        <v>521</v>
      </c>
      <c r="E131" s="401" t="s">
        <v>522</v>
      </c>
      <c r="F131" s="79"/>
      <c r="G131" s="499">
        <v>0.50670000000000004</v>
      </c>
      <c r="H131" s="137"/>
      <c r="I131" s="137"/>
      <c r="J131" s="137"/>
    </row>
    <row r="132" spans="1:10" x14ac:dyDescent="0.25">
      <c r="A132" s="299"/>
      <c r="B132" s="401"/>
      <c r="C132" s="401"/>
      <c r="D132" s="401"/>
      <c r="E132" s="401"/>
      <c r="F132" s="79" t="s">
        <v>493</v>
      </c>
      <c r="G132" s="497"/>
      <c r="H132" s="137">
        <v>0.50670000000000004</v>
      </c>
      <c r="I132" s="137">
        <v>34634</v>
      </c>
      <c r="J132" s="137">
        <v>34634</v>
      </c>
    </row>
    <row r="133" spans="1:10" x14ac:dyDescent="0.25">
      <c r="A133" s="299"/>
      <c r="B133" s="401"/>
      <c r="C133" s="401"/>
      <c r="D133" s="401"/>
      <c r="E133" s="401"/>
      <c r="F133" s="79"/>
      <c r="G133" s="498"/>
      <c r="H133" s="137"/>
      <c r="I133" s="137"/>
      <c r="J133" s="137"/>
    </row>
    <row r="134" spans="1:10" ht="17.25" customHeight="1" x14ac:dyDescent="0.25">
      <c r="A134" s="299">
        <v>90</v>
      </c>
      <c r="B134" s="401" t="s">
        <v>494</v>
      </c>
      <c r="C134" s="401" t="s">
        <v>495</v>
      </c>
      <c r="D134" s="401" t="s">
        <v>523</v>
      </c>
      <c r="E134" s="401" t="s">
        <v>524</v>
      </c>
      <c r="F134" s="79"/>
      <c r="G134" s="499">
        <v>0.36699999999999999</v>
      </c>
      <c r="H134" s="137"/>
      <c r="I134" s="137"/>
      <c r="J134" s="137"/>
    </row>
    <row r="135" spans="1:10" x14ac:dyDescent="0.25">
      <c r="A135" s="299"/>
      <c r="B135" s="401"/>
      <c r="C135" s="401"/>
      <c r="D135" s="401"/>
      <c r="E135" s="401"/>
      <c r="F135" s="79" t="s">
        <v>493</v>
      </c>
      <c r="G135" s="497"/>
      <c r="H135" s="265">
        <v>0.36699999999999999</v>
      </c>
      <c r="I135" s="265">
        <v>16166</v>
      </c>
      <c r="J135" s="265">
        <v>3220</v>
      </c>
    </row>
    <row r="136" spans="1:10" x14ac:dyDescent="0.25">
      <c r="A136" s="299"/>
      <c r="B136" s="401"/>
      <c r="C136" s="401"/>
      <c r="D136" s="401"/>
      <c r="E136" s="401"/>
      <c r="F136" s="79"/>
      <c r="G136" s="498"/>
      <c r="H136" s="137"/>
      <c r="I136" s="137"/>
      <c r="J136" s="137"/>
    </row>
    <row r="137" spans="1:10" ht="17.25" customHeight="1" x14ac:dyDescent="0.25">
      <c r="A137" s="299">
        <v>91</v>
      </c>
      <c r="B137" s="401" t="s">
        <v>494</v>
      </c>
      <c r="C137" s="401" t="s">
        <v>495</v>
      </c>
      <c r="D137" s="401" t="s">
        <v>523</v>
      </c>
      <c r="E137" s="401" t="s">
        <v>524</v>
      </c>
      <c r="F137" s="79"/>
      <c r="G137" s="499">
        <v>0.36699999999999999</v>
      </c>
      <c r="H137" s="137"/>
      <c r="I137" s="137"/>
      <c r="J137" s="137"/>
    </row>
    <row r="138" spans="1:10" x14ac:dyDescent="0.25">
      <c r="A138" s="299"/>
      <c r="B138" s="401"/>
      <c r="C138" s="401"/>
      <c r="D138" s="401"/>
      <c r="E138" s="401"/>
      <c r="F138" s="79" t="s">
        <v>493</v>
      </c>
      <c r="G138" s="497"/>
      <c r="H138" s="265">
        <v>0.36699999999999999</v>
      </c>
      <c r="I138" s="265">
        <v>16166</v>
      </c>
      <c r="J138" s="265">
        <v>3524</v>
      </c>
    </row>
    <row r="139" spans="1:10" x14ac:dyDescent="0.25">
      <c r="A139" s="299"/>
      <c r="B139" s="401"/>
      <c r="C139" s="401"/>
      <c r="D139" s="401"/>
      <c r="E139" s="401"/>
      <c r="F139" s="79"/>
      <c r="G139" s="498"/>
      <c r="H139" s="137"/>
      <c r="I139" s="137"/>
      <c r="J139" s="137"/>
    </row>
    <row r="140" spans="1:10" ht="17.25" customHeight="1" x14ac:dyDescent="0.25">
      <c r="A140" s="299">
        <v>92</v>
      </c>
      <c r="B140" s="401" t="s">
        <v>498</v>
      </c>
      <c r="C140" s="401" t="s">
        <v>512</v>
      </c>
      <c r="D140" s="401" t="s">
        <v>525</v>
      </c>
      <c r="E140" s="401" t="s">
        <v>526</v>
      </c>
      <c r="F140" s="79"/>
      <c r="G140" s="499">
        <v>0.13311000000000001</v>
      </c>
      <c r="H140" s="137"/>
      <c r="I140" s="137"/>
      <c r="J140" s="137"/>
    </row>
    <row r="141" spans="1:10" x14ac:dyDescent="0.25">
      <c r="A141" s="299"/>
      <c r="B141" s="401"/>
      <c r="C141" s="401"/>
      <c r="D141" s="401"/>
      <c r="E141" s="401"/>
      <c r="F141" s="79" t="s">
        <v>493</v>
      </c>
      <c r="G141" s="497"/>
      <c r="H141" s="265">
        <v>0.13311000000000001</v>
      </c>
      <c r="I141" s="265">
        <v>8879</v>
      </c>
      <c r="J141" s="265">
        <v>4336</v>
      </c>
    </row>
    <row r="142" spans="1:10" x14ac:dyDescent="0.25">
      <c r="A142" s="299"/>
      <c r="B142" s="401"/>
      <c r="C142" s="401"/>
      <c r="D142" s="401"/>
      <c r="E142" s="401"/>
      <c r="F142" s="79"/>
      <c r="G142" s="498"/>
      <c r="H142" s="137"/>
      <c r="I142" s="137"/>
      <c r="J142" s="137"/>
    </row>
    <row r="143" spans="1:10" ht="17.25" customHeight="1" x14ac:dyDescent="0.25">
      <c r="A143" s="299">
        <v>93</v>
      </c>
      <c r="B143" s="401" t="s">
        <v>527</v>
      </c>
      <c r="C143" s="401" t="s">
        <v>528</v>
      </c>
      <c r="D143" s="401" t="s">
        <v>529</v>
      </c>
      <c r="E143" s="401" t="s">
        <v>530</v>
      </c>
      <c r="F143" s="79"/>
      <c r="G143" s="499">
        <v>0.06</v>
      </c>
      <c r="H143" s="137"/>
      <c r="I143" s="137"/>
      <c r="J143" s="137"/>
    </row>
    <row r="144" spans="1:10" x14ac:dyDescent="0.25">
      <c r="A144" s="299"/>
      <c r="B144" s="401"/>
      <c r="C144" s="401"/>
      <c r="D144" s="401"/>
      <c r="E144" s="401"/>
      <c r="F144" s="79" t="s">
        <v>493</v>
      </c>
      <c r="G144" s="497"/>
      <c r="H144" s="137">
        <v>0.06</v>
      </c>
      <c r="I144" s="137">
        <v>2606</v>
      </c>
      <c r="J144" s="137">
        <v>2606</v>
      </c>
    </row>
    <row r="145" spans="1:10" x14ac:dyDescent="0.25">
      <c r="A145" s="299"/>
      <c r="B145" s="401"/>
      <c r="C145" s="401"/>
      <c r="D145" s="401"/>
      <c r="E145" s="401"/>
      <c r="F145" s="79"/>
      <c r="G145" s="498"/>
      <c r="H145" s="137"/>
      <c r="I145" s="137"/>
      <c r="J145" s="137"/>
    </row>
    <row r="146" spans="1:10" ht="17.25" customHeight="1" x14ac:dyDescent="0.25">
      <c r="A146" s="299">
        <v>94</v>
      </c>
      <c r="B146" s="401" t="s">
        <v>527</v>
      </c>
      <c r="C146" s="401" t="s">
        <v>528</v>
      </c>
      <c r="D146" s="401" t="s">
        <v>531</v>
      </c>
      <c r="E146" s="401" t="s">
        <v>532</v>
      </c>
      <c r="F146" s="79"/>
      <c r="G146" s="499">
        <v>4.8680000000000001E-2</v>
      </c>
      <c r="H146" s="137"/>
      <c r="I146" s="137"/>
      <c r="J146" s="137"/>
    </row>
    <row r="147" spans="1:10" x14ac:dyDescent="0.25">
      <c r="A147" s="299"/>
      <c r="B147" s="401"/>
      <c r="C147" s="401"/>
      <c r="D147" s="401"/>
      <c r="E147" s="401"/>
      <c r="F147" s="79" t="s">
        <v>493</v>
      </c>
      <c r="G147" s="497"/>
      <c r="H147" s="137">
        <v>4.8680000000000001E-2</v>
      </c>
      <c r="I147" s="137">
        <v>2122</v>
      </c>
      <c r="J147" s="137">
        <v>2122</v>
      </c>
    </row>
    <row r="148" spans="1:10" x14ac:dyDescent="0.25">
      <c r="A148" s="299"/>
      <c r="B148" s="401"/>
      <c r="C148" s="401"/>
      <c r="D148" s="401"/>
      <c r="E148" s="401"/>
      <c r="F148" s="79"/>
      <c r="G148" s="498"/>
      <c r="H148" s="137"/>
      <c r="I148" s="137"/>
      <c r="J148" s="137"/>
    </row>
    <row r="149" spans="1:10" ht="17.25" customHeight="1" x14ac:dyDescent="0.25">
      <c r="A149" s="299">
        <v>95</v>
      </c>
      <c r="B149" s="401" t="s">
        <v>498</v>
      </c>
      <c r="C149" s="401" t="s">
        <v>512</v>
      </c>
      <c r="D149" s="401" t="s">
        <v>533</v>
      </c>
      <c r="E149" s="401" t="s">
        <v>534</v>
      </c>
      <c r="F149" s="79"/>
      <c r="G149" s="499">
        <v>0.1953</v>
      </c>
      <c r="H149" s="137"/>
      <c r="I149" s="137"/>
      <c r="J149" s="137"/>
    </row>
    <row r="150" spans="1:10" x14ac:dyDescent="0.25">
      <c r="A150" s="299"/>
      <c r="B150" s="401"/>
      <c r="C150" s="401"/>
      <c r="D150" s="401"/>
      <c r="E150" s="401"/>
      <c r="F150" s="79" t="s">
        <v>493</v>
      </c>
      <c r="G150" s="497"/>
      <c r="H150" s="137">
        <v>0.1953</v>
      </c>
      <c r="I150" s="137">
        <v>1311</v>
      </c>
      <c r="J150" s="137">
        <v>1311</v>
      </c>
    </row>
    <row r="151" spans="1:10" x14ac:dyDescent="0.25">
      <c r="A151" s="299"/>
      <c r="B151" s="401"/>
      <c r="C151" s="401"/>
      <c r="D151" s="401"/>
      <c r="E151" s="401"/>
      <c r="F151" s="79"/>
      <c r="G151" s="498"/>
      <c r="H151" s="137"/>
      <c r="I151" s="137"/>
      <c r="J151" s="137"/>
    </row>
    <row r="152" spans="1:10" ht="17.25" customHeight="1" x14ac:dyDescent="0.25">
      <c r="A152" s="299">
        <v>96</v>
      </c>
      <c r="B152" s="401" t="s">
        <v>498</v>
      </c>
      <c r="C152" s="401" t="s">
        <v>512</v>
      </c>
      <c r="D152" s="401" t="s">
        <v>535</v>
      </c>
      <c r="E152" s="401" t="s">
        <v>536</v>
      </c>
      <c r="F152" s="79"/>
      <c r="G152" s="499">
        <v>4.3589999999999997E-2</v>
      </c>
      <c r="H152" s="137"/>
      <c r="I152" s="137"/>
      <c r="J152" s="137"/>
    </row>
    <row r="153" spans="1:10" x14ac:dyDescent="0.25">
      <c r="A153" s="299"/>
      <c r="B153" s="401"/>
      <c r="C153" s="401"/>
      <c r="D153" s="401"/>
      <c r="E153" s="401"/>
      <c r="F153" s="79" t="s">
        <v>493</v>
      </c>
      <c r="G153" s="497"/>
      <c r="H153" s="137">
        <v>2.5170000000000001E-2</v>
      </c>
      <c r="I153" s="137">
        <v>1690</v>
      </c>
      <c r="J153" s="137">
        <v>1690</v>
      </c>
    </row>
    <row r="154" spans="1:10" x14ac:dyDescent="0.25">
      <c r="A154" s="299"/>
      <c r="B154" s="401"/>
      <c r="C154" s="401"/>
      <c r="D154" s="401"/>
      <c r="E154" s="401"/>
      <c r="F154" s="79"/>
      <c r="G154" s="498"/>
      <c r="H154" s="137"/>
      <c r="I154" s="137"/>
      <c r="J154" s="137"/>
    </row>
    <row r="155" spans="1:10" ht="17.25" customHeight="1" x14ac:dyDescent="0.25">
      <c r="A155" s="299">
        <v>97</v>
      </c>
      <c r="B155" s="401" t="s">
        <v>527</v>
      </c>
      <c r="C155" s="401" t="s">
        <v>528</v>
      </c>
      <c r="D155" s="401" t="s">
        <v>537</v>
      </c>
      <c r="E155" s="401" t="s">
        <v>538</v>
      </c>
      <c r="F155" s="79"/>
      <c r="G155" s="499">
        <v>0.06</v>
      </c>
      <c r="H155" s="137"/>
      <c r="I155" s="137"/>
      <c r="J155" s="137"/>
    </row>
    <row r="156" spans="1:10" x14ac:dyDescent="0.25">
      <c r="A156" s="299"/>
      <c r="B156" s="401"/>
      <c r="C156" s="401"/>
      <c r="D156" s="401"/>
      <c r="E156" s="401"/>
      <c r="F156" s="79" t="s">
        <v>493</v>
      </c>
      <c r="G156" s="497"/>
      <c r="H156" s="137">
        <v>0.06</v>
      </c>
      <c r="I156" s="137">
        <v>4002</v>
      </c>
      <c r="J156" s="137">
        <v>4002</v>
      </c>
    </row>
    <row r="157" spans="1:10" x14ac:dyDescent="0.25">
      <c r="A157" s="299"/>
      <c r="B157" s="401"/>
      <c r="C157" s="401"/>
      <c r="D157" s="401"/>
      <c r="E157" s="401"/>
      <c r="F157" s="79"/>
      <c r="G157" s="498"/>
      <c r="H157" s="137"/>
      <c r="I157" s="137"/>
      <c r="J157" s="137"/>
    </row>
    <row r="158" spans="1:10" ht="17.25" customHeight="1" x14ac:dyDescent="0.25">
      <c r="A158" s="299">
        <v>98</v>
      </c>
      <c r="B158" s="401" t="s">
        <v>527</v>
      </c>
      <c r="C158" s="401" t="s">
        <v>528</v>
      </c>
      <c r="D158" s="401" t="s">
        <v>539</v>
      </c>
      <c r="E158" s="401" t="s">
        <v>540</v>
      </c>
      <c r="F158" s="79"/>
      <c r="G158" s="499">
        <v>0.05</v>
      </c>
      <c r="H158" s="137"/>
      <c r="I158" s="137"/>
      <c r="J158" s="137"/>
    </row>
    <row r="159" spans="1:10" x14ac:dyDescent="0.25">
      <c r="A159" s="299"/>
      <c r="B159" s="401"/>
      <c r="C159" s="401"/>
      <c r="D159" s="401"/>
      <c r="E159" s="401"/>
      <c r="F159" s="79" t="s">
        <v>493</v>
      </c>
      <c r="G159" s="497"/>
      <c r="H159" s="137">
        <v>0.05</v>
      </c>
      <c r="I159" s="137">
        <v>3335</v>
      </c>
      <c r="J159" s="137">
        <v>3335</v>
      </c>
    </row>
    <row r="160" spans="1:10" x14ac:dyDescent="0.25">
      <c r="A160" s="299"/>
      <c r="B160" s="401"/>
      <c r="C160" s="401"/>
      <c r="D160" s="401"/>
      <c r="E160" s="401"/>
      <c r="F160" s="79"/>
      <c r="G160" s="498"/>
      <c r="H160" s="137"/>
      <c r="I160" s="137"/>
      <c r="J160" s="137"/>
    </row>
    <row r="161" spans="1:12" ht="17.25" customHeight="1" x14ac:dyDescent="0.25">
      <c r="A161" s="299">
        <v>99</v>
      </c>
      <c r="B161" s="401" t="s">
        <v>498</v>
      </c>
      <c r="C161" s="401" t="s">
        <v>512</v>
      </c>
      <c r="D161" s="401" t="s">
        <v>541</v>
      </c>
      <c r="E161" s="401" t="s">
        <v>542</v>
      </c>
      <c r="F161" s="79"/>
      <c r="G161" s="499">
        <v>0.1958</v>
      </c>
      <c r="H161" s="137"/>
      <c r="I161" s="137"/>
      <c r="J161" s="137"/>
    </row>
    <row r="162" spans="1:12" x14ac:dyDescent="0.25">
      <c r="A162" s="299"/>
      <c r="B162" s="401"/>
      <c r="C162" s="401"/>
      <c r="D162" s="401"/>
      <c r="E162" s="401"/>
      <c r="F162" s="79" t="s">
        <v>493</v>
      </c>
      <c r="G162" s="497"/>
      <c r="H162" s="265">
        <v>0.1958</v>
      </c>
      <c r="I162" s="265">
        <v>13149</v>
      </c>
      <c r="J162" s="265">
        <v>8058</v>
      </c>
    </row>
    <row r="163" spans="1:12" x14ac:dyDescent="0.25">
      <c r="A163" s="299"/>
      <c r="B163" s="401"/>
      <c r="C163" s="401"/>
      <c r="D163" s="401"/>
      <c r="E163" s="401"/>
      <c r="F163" s="79"/>
      <c r="G163" s="498"/>
      <c r="H163" s="137"/>
      <c r="I163" s="137"/>
      <c r="J163" s="137"/>
    </row>
    <row r="164" spans="1:12" ht="17.25" customHeight="1" x14ac:dyDescent="0.25">
      <c r="A164" s="299">
        <v>100</v>
      </c>
      <c r="B164" s="401" t="s">
        <v>543</v>
      </c>
      <c r="C164" s="401" t="s">
        <v>528</v>
      </c>
      <c r="D164" s="401" t="s">
        <v>544</v>
      </c>
      <c r="E164" s="401" t="s">
        <v>545</v>
      </c>
      <c r="F164" s="79"/>
      <c r="G164" s="499">
        <v>0.15</v>
      </c>
      <c r="H164" s="137"/>
      <c r="I164" s="137"/>
      <c r="J164" s="137"/>
    </row>
    <row r="165" spans="1:12" x14ac:dyDescent="0.25">
      <c r="A165" s="299"/>
      <c r="B165" s="401"/>
      <c r="C165" s="401"/>
      <c r="D165" s="401"/>
      <c r="E165" s="401"/>
      <c r="F165" s="79" t="s">
        <v>493</v>
      </c>
      <c r="G165" s="497"/>
      <c r="H165" s="137">
        <v>4.4999999999999998E-2</v>
      </c>
      <c r="I165" s="137">
        <v>3022</v>
      </c>
      <c r="J165" s="137">
        <v>3022</v>
      </c>
    </row>
    <row r="166" spans="1:12" x14ac:dyDescent="0.25">
      <c r="A166" s="299"/>
      <c r="B166" s="401"/>
      <c r="C166" s="401"/>
      <c r="D166" s="401"/>
      <c r="E166" s="401"/>
      <c r="F166" s="79"/>
      <c r="G166" s="498"/>
      <c r="H166" s="137"/>
      <c r="I166" s="137"/>
      <c r="J166" s="137"/>
    </row>
    <row r="167" spans="1:12" ht="17.25" customHeight="1" x14ac:dyDescent="0.25">
      <c r="A167" s="299">
        <v>101</v>
      </c>
      <c r="B167" s="401" t="s">
        <v>498</v>
      </c>
      <c r="C167" s="401" t="s">
        <v>512</v>
      </c>
      <c r="D167" s="401" t="s">
        <v>546</v>
      </c>
      <c r="E167" s="401" t="s">
        <v>547</v>
      </c>
      <c r="F167" s="79"/>
      <c r="G167" s="499">
        <v>6.6100000000000006E-2</v>
      </c>
      <c r="H167" s="137"/>
      <c r="I167" s="137"/>
      <c r="J167" s="137"/>
    </row>
    <row r="168" spans="1:12" x14ac:dyDescent="0.25">
      <c r="A168" s="299"/>
      <c r="B168" s="401"/>
      <c r="C168" s="401"/>
      <c r="D168" s="401"/>
      <c r="E168" s="401"/>
      <c r="F168" s="79" t="s">
        <v>493</v>
      </c>
      <c r="G168" s="497"/>
      <c r="H168" s="265">
        <v>6.6100000000000006E-2</v>
      </c>
      <c r="I168" s="265">
        <v>4409</v>
      </c>
      <c r="J168" s="265">
        <v>2172</v>
      </c>
    </row>
    <row r="169" spans="1:12" x14ac:dyDescent="0.25">
      <c r="A169" s="299"/>
      <c r="B169" s="401"/>
      <c r="C169" s="401"/>
      <c r="D169" s="401"/>
      <c r="E169" s="401"/>
      <c r="F169" s="79"/>
      <c r="G169" s="498"/>
      <c r="H169" s="137"/>
      <c r="I169" s="137"/>
      <c r="J169" s="137"/>
    </row>
    <row r="170" spans="1:12" ht="17.25" customHeight="1" x14ac:dyDescent="0.25">
      <c r="A170" s="299">
        <v>102</v>
      </c>
      <c r="B170" s="401" t="s">
        <v>498</v>
      </c>
      <c r="C170" s="401" t="s">
        <v>512</v>
      </c>
      <c r="D170" s="401" t="s">
        <v>548</v>
      </c>
      <c r="E170" s="401" t="s">
        <v>549</v>
      </c>
      <c r="F170" s="79"/>
      <c r="G170" s="499">
        <v>0.21010000000000001</v>
      </c>
      <c r="H170" s="137"/>
      <c r="I170" s="137"/>
      <c r="J170" s="137"/>
    </row>
    <row r="171" spans="1:12" x14ac:dyDescent="0.25">
      <c r="A171" s="299"/>
      <c r="B171" s="401"/>
      <c r="C171" s="401"/>
      <c r="D171" s="401"/>
      <c r="E171" s="401"/>
      <c r="F171" s="79" t="s">
        <v>493</v>
      </c>
      <c r="G171" s="497"/>
      <c r="H171" s="137">
        <v>0.21010000000000001</v>
      </c>
      <c r="I171" s="137">
        <v>14015</v>
      </c>
      <c r="J171" s="137">
        <v>14015</v>
      </c>
    </row>
    <row r="172" spans="1:12" x14ac:dyDescent="0.25">
      <c r="A172" s="299"/>
      <c r="B172" s="401"/>
      <c r="C172" s="401"/>
      <c r="D172" s="401"/>
      <c r="E172" s="401"/>
      <c r="F172" s="79"/>
      <c r="G172" s="498"/>
      <c r="H172" s="137"/>
      <c r="I172" s="137"/>
      <c r="J172" s="137"/>
    </row>
    <row r="173" spans="1:12" ht="17.25" customHeight="1" x14ac:dyDescent="0.25">
      <c r="A173" s="299">
        <v>103</v>
      </c>
      <c r="B173" s="401" t="s">
        <v>498</v>
      </c>
      <c r="C173" s="401" t="s">
        <v>512</v>
      </c>
      <c r="D173" s="401" t="s">
        <v>912</v>
      </c>
      <c r="E173" s="401" t="s">
        <v>550</v>
      </c>
      <c r="F173" s="79"/>
      <c r="G173" s="499">
        <v>1.5981000000000001</v>
      </c>
      <c r="H173" s="137"/>
      <c r="I173" s="137"/>
      <c r="J173" s="137"/>
    </row>
    <row r="174" spans="1:12" x14ac:dyDescent="0.25">
      <c r="A174" s="299"/>
      <c r="B174" s="401"/>
      <c r="C174" s="401"/>
      <c r="D174" s="401"/>
      <c r="E174" s="401"/>
      <c r="F174" s="79" t="s">
        <v>551</v>
      </c>
      <c r="G174" s="497"/>
      <c r="H174" s="265">
        <v>1.5981000000000001</v>
      </c>
      <c r="I174" s="265">
        <v>107422</v>
      </c>
      <c r="J174" s="265">
        <v>4463</v>
      </c>
    </row>
    <row r="175" spans="1:12" x14ac:dyDescent="0.25">
      <c r="A175" s="299"/>
      <c r="B175" s="401"/>
      <c r="C175" s="401"/>
      <c r="D175" s="401"/>
      <c r="E175" s="401"/>
      <c r="F175" s="79"/>
      <c r="G175" s="498"/>
      <c r="H175" s="137"/>
      <c r="I175" s="137"/>
      <c r="J175" s="137"/>
    </row>
    <row r="176" spans="1:12" ht="17.25" customHeight="1" x14ac:dyDescent="0.25">
      <c r="A176" s="299">
        <v>104</v>
      </c>
      <c r="B176" s="401" t="s">
        <v>498</v>
      </c>
      <c r="C176" s="418" t="s">
        <v>512</v>
      </c>
      <c r="D176" s="418" t="s">
        <v>552</v>
      </c>
      <c r="E176" s="418" t="s">
        <v>913</v>
      </c>
      <c r="F176" s="79"/>
      <c r="G176" s="499">
        <v>0.11990000000000001</v>
      </c>
      <c r="H176" s="137"/>
      <c r="I176" s="137"/>
      <c r="J176" s="137"/>
      <c r="L176" s="31">
        <f>I174/G173</f>
        <v>67218.5720543145</v>
      </c>
    </row>
    <row r="177" spans="1:12" x14ac:dyDescent="0.25">
      <c r="A177" s="299"/>
      <c r="B177" s="401"/>
      <c r="C177" s="417"/>
      <c r="D177" s="417"/>
      <c r="E177" s="417"/>
      <c r="F177" s="79" t="s">
        <v>493</v>
      </c>
      <c r="G177" s="497"/>
      <c r="H177" s="265">
        <v>0.11990000000000001</v>
      </c>
      <c r="I177" s="265">
        <v>8150</v>
      </c>
      <c r="J177" s="265">
        <v>3039</v>
      </c>
      <c r="L177" s="31">
        <f>I177/G176</f>
        <v>67973.311092577147</v>
      </c>
    </row>
    <row r="178" spans="1:12" x14ac:dyDescent="0.25">
      <c r="A178" s="299"/>
      <c r="B178" s="401"/>
      <c r="C178" s="414"/>
      <c r="D178" s="414"/>
      <c r="E178" s="414"/>
      <c r="F178" s="79"/>
      <c r="G178" s="498"/>
      <c r="H178" s="137"/>
      <c r="I178" s="137"/>
      <c r="J178" s="137"/>
    </row>
    <row r="179" spans="1:12" ht="17.25" customHeight="1" x14ac:dyDescent="0.25">
      <c r="A179" s="299">
        <v>105</v>
      </c>
      <c r="B179" s="401" t="s">
        <v>498</v>
      </c>
      <c r="C179" s="401" t="s">
        <v>512</v>
      </c>
      <c r="D179" s="401" t="s">
        <v>553</v>
      </c>
      <c r="E179" s="401" t="s">
        <v>511</v>
      </c>
      <c r="F179" s="79"/>
      <c r="G179" s="499">
        <v>0.06</v>
      </c>
      <c r="H179" s="137"/>
      <c r="I179" s="137"/>
      <c r="J179" s="137"/>
    </row>
    <row r="180" spans="1:12" x14ac:dyDescent="0.25">
      <c r="A180" s="299"/>
      <c r="B180" s="401"/>
      <c r="C180" s="401"/>
      <c r="D180" s="401"/>
      <c r="E180" s="401"/>
      <c r="F180" s="79" t="s">
        <v>493</v>
      </c>
      <c r="G180" s="497"/>
      <c r="H180" s="137">
        <v>0.06</v>
      </c>
      <c r="I180" s="137">
        <v>1709</v>
      </c>
      <c r="J180" s="137">
        <v>1709</v>
      </c>
    </row>
    <row r="181" spans="1:12" x14ac:dyDescent="0.25">
      <c r="A181" s="299"/>
      <c r="B181" s="401"/>
      <c r="C181" s="401"/>
      <c r="D181" s="401"/>
      <c r="E181" s="401"/>
      <c r="F181" s="79"/>
      <c r="G181" s="498"/>
      <c r="H181" s="137"/>
      <c r="I181" s="137"/>
      <c r="J181" s="137"/>
    </row>
    <row r="182" spans="1:12" ht="17.25" customHeight="1" x14ac:dyDescent="0.25">
      <c r="A182" s="299">
        <v>106</v>
      </c>
      <c r="B182" s="401" t="s">
        <v>494</v>
      </c>
      <c r="C182" s="401" t="s">
        <v>495</v>
      </c>
      <c r="D182" s="401" t="s">
        <v>554</v>
      </c>
      <c r="E182" s="401" t="s">
        <v>555</v>
      </c>
      <c r="F182" s="79"/>
      <c r="G182" s="499">
        <v>0.36</v>
      </c>
      <c r="H182" s="137"/>
      <c r="I182" s="137"/>
      <c r="J182" s="137"/>
    </row>
    <row r="183" spans="1:12" x14ac:dyDescent="0.25">
      <c r="A183" s="299"/>
      <c r="B183" s="401"/>
      <c r="C183" s="401"/>
      <c r="D183" s="401"/>
      <c r="E183" s="401"/>
      <c r="F183" s="79" t="s">
        <v>493</v>
      </c>
      <c r="G183" s="497"/>
      <c r="H183" s="137">
        <v>6.3500000000000001E-2</v>
      </c>
      <c r="I183" s="137">
        <v>4225</v>
      </c>
      <c r="J183" s="137">
        <v>4225</v>
      </c>
    </row>
    <row r="184" spans="1:12" x14ac:dyDescent="0.25">
      <c r="A184" s="299"/>
      <c r="B184" s="401"/>
      <c r="C184" s="401"/>
      <c r="D184" s="401"/>
      <c r="E184" s="401"/>
      <c r="F184" s="79"/>
      <c r="G184" s="498"/>
      <c r="H184" s="137"/>
      <c r="I184" s="137"/>
      <c r="J184" s="137"/>
    </row>
    <row r="185" spans="1:12" ht="17.25" customHeight="1" x14ac:dyDescent="0.25">
      <c r="A185" s="299">
        <v>107</v>
      </c>
      <c r="B185" s="401" t="s">
        <v>556</v>
      </c>
      <c r="C185" s="401" t="s">
        <v>512</v>
      </c>
      <c r="D185" s="401" t="s">
        <v>557</v>
      </c>
      <c r="E185" s="401" t="s">
        <v>558</v>
      </c>
      <c r="F185" s="79"/>
      <c r="G185" s="499">
        <v>5.2330000000000002E-2</v>
      </c>
      <c r="H185" s="137"/>
      <c r="I185" s="137"/>
      <c r="J185" s="137"/>
    </row>
    <row r="186" spans="1:12" x14ac:dyDescent="0.25">
      <c r="A186" s="299"/>
      <c r="B186" s="401"/>
      <c r="C186" s="401"/>
      <c r="D186" s="401"/>
      <c r="E186" s="401"/>
      <c r="F186" s="79" t="s">
        <v>493</v>
      </c>
      <c r="G186" s="497"/>
      <c r="H186" s="137">
        <v>5.2330000000000002E-2</v>
      </c>
      <c r="I186" s="137">
        <v>2305</v>
      </c>
      <c r="J186" s="137">
        <v>2305</v>
      </c>
    </row>
    <row r="187" spans="1:12" x14ac:dyDescent="0.25">
      <c r="A187" s="299"/>
      <c r="B187" s="401"/>
      <c r="C187" s="401"/>
      <c r="D187" s="401"/>
      <c r="E187" s="401"/>
      <c r="F187" s="79"/>
      <c r="G187" s="498"/>
      <c r="H187" s="137"/>
      <c r="I187" s="137"/>
      <c r="J187" s="137"/>
    </row>
    <row r="188" spans="1:12" ht="17.25" customHeight="1" x14ac:dyDescent="0.25">
      <c r="A188" s="299">
        <v>108</v>
      </c>
      <c r="B188" s="401" t="s">
        <v>559</v>
      </c>
      <c r="C188" s="401" t="s">
        <v>518</v>
      </c>
      <c r="D188" s="401" t="s">
        <v>560</v>
      </c>
      <c r="E188" s="401" t="s">
        <v>561</v>
      </c>
      <c r="F188" s="79"/>
      <c r="G188" s="506">
        <v>2.7364000000000002</v>
      </c>
      <c r="H188" s="137"/>
      <c r="I188" s="137"/>
      <c r="J188" s="137"/>
    </row>
    <row r="189" spans="1:12" x14ac:dyDescent="0.25">
      <c r="A189" s="299"/>
      <c r="B189" s="401"/>
      <c r="C189" s="401"/>
      <c r="D189" s="401"/>
      <c r="E189" s="401"/>
      <c r="F189" s="79" t="s">
        <v>551</v>
      </c>
      <c r="G189" s="507"/>
      <c r="H189" s="265">
        <v>2.7364000000000002</v>
      </c>
      <c r="I189" s="265">
        <v>31557</v>
      </c>
      <c r="J189" s="265">
        <v>1153</v>
      </c>
    </row>
    <row r="190" spans="1:12" x14ac:dyDescent="0.25">
      <c r="A190" s="299"/>
      <c r="B190" s="401"/>
      <c r="C190" s="401"/>
      <c r="D190" s="401"/>
      <c r="E190" s="401"/>
      <c r="F190" s="79"/>
      <c r="G190" s="508"/>
      <c r="H190" s="137"/>
      <c r="I190" s="137"/>
      <c r="J190" s="137"/>
    </row>
    <row r="191" spans="1:12" ht="17.25" customHeight="1" x14ac:dyDescent="0.25">
      <c r="A191" s="299">
        <v>109</v>
      </c>
      <c r="B191" s="401" t="s">
        <v>543</v>
      </c>
      <c r="C191" s="401" t="s">
        <v>528</v>
      </c>
      <c r="D191" s="401" t="s">
        <v>562</v>
      </c>
      <c r="E191" s="401" t="s">
        <v>563</v>
      </c>
      <c r="F191" s="79"/>
      <c r="G191" s="506">
        <v>0.25</v>
      </c>
      <c r="H191" s="137"/>
      <c r="I191" s="137"/>
      <c r="J191" s="137"/>
    </row>
    <row r="192" spans="1:12" x14ac:dyDescent="0.25">
      <c r="A192" s="299"/>
      <c r="B192" s="401"/>
      <c r="C192" s="401"/>
      <c r="D192" s="401"/>
      <c r="E192" s="401"/>
      <c r="F192" s="79" t="s">
        <v>493</v>
      </c>
      <c r="G192" s="507"/>
      <c r="H192" s="137">
        <v>0.25</v>
      </c>
      <c r="I192" s="137">
        <v>16677</v>
      </c>
      <c r="J192" s="137">
        <v>16677</v>
      </c>
    </row>
    <row r="193" spans="1:10" x14ac:dyDescent="0.25">
      <c r="A193" s="299"/>
      <c r="B193" s="401"/>
      <c r="C193" s="401"/>
      <c r="D193" s="401"/>
      <c r="E193" s="401"/>
      <c r="F193" s="79"/>
      <c r="G193" s="508"/>
      <c r="H193" s="137"/>
      <c r="I193" s="137"/>
      <c r="J193" s="137"/>
    </row>
    <row r="194" spans="1:10" ht="17.25" customHeight="1" x14ac:dyDescent="0.25">
      <c r="A194" s="299">
        <v>110</v>
      </c>
      <c r="B194" s="401" t="s">
        <v>556</v>
      </c>
      <c r="C194" s="401" t="s">
        <v>512</v>
      </c>
      <c r="D194" s="401" t="s">
        <v>564</v>
      </c>
      <c r="E194" s="401" t="s">
        <v>565</v>
      </c>
      <c r="F194" s="79"/>
      <c r="G194" s="499">
        <v>4.0030000000000003E-2</v>
      </c>
      <c r="H194" s="137"/>
      <c r="I194" s="137"/>
      <c r="J194" s="137"/>
    </row>
    <row r="195" spans="1:10" x14ac:dyDescent="0.25">
      <c r="A195" s="299"/>
      <c r="B195" s="401"/>
      <c r="C195" s="401"/>
      <c r="D195" s="401"/>
      <c r="E195" s="401"/>
      <c r="F195" s="79" t="s">
        <v>493</v>
      </c>
      <c r="G195" s="497"/>
      <c r="H195" s="137">
        <v>4.0030000000000003E-2</v>
      </c>
      <c r="I195" s="137">
        <v>2688</v>
      </c>
      <c r="J195" s="137">
        <v>2688</v>
      </c>
    </row>
    <row r="196" spans="1:10" x14ac:dyDescent="0.25">
      <c r="A196" s="299"/>
      <c r="B196" s="401"/>
      <c r="C196" s="401"/>
      <c r="D196" s="401"/>
      <c r="E196" s="401"/>
      <c r="F196" s="79"/>
      <c r="G196" s="498"/>
      <c r="H196" s="137"/>
      <c r="I196" s="137"/>
      <c r="J196" s="137"/>
    </row>
    <row r="197" spans="1:10" ht="17.25" customHeight="1" x14ac:dyDescent="0.25">
      <c r="A197" s="299">
        <v>111</v>
      </c>
      <c r="B197" s="401" t="s">
        <v>566</v>
      </c>
      <c r="C197" s="401" t="s">
        <v>490</v>
      </c>
      <c r="D197" s="401" t="s">
        <v>567</v>
      </c>
      <c r="E197" s="401" t="s">
        <v>568</v>
      </c>
      <c r="F197" s="79"/>
      <c r="G197" s="499">
        <v>2.92272</v>
      </c>
      <c r="H197" s="137"/>
      <c r="I197" s="137"/>
      <c r="J197" s="137"/>
    </row>
    <row r="198" spans="1:10" x14ac:dyDescent="0.25">
      <c r="A198" s="299"/>
      <c r="B198" s="401"/>
      <c r="C198" s="401"/>
      <c r="D198" s="401"/>
      <c r="E198" s="401"/>
      <c r="F198" s="79" t="s">
        <v>493</v>
      </c>
      <c r="G198" s="497"/>
      <c r="H198" s="265">
        <v>2.92272</v>
      </c>
      <c r="I198" s="265">
        <v>80930</v>
      </c>
      <c r="J198" s="265">
        <v>1381</v>
      </c>
    </row>
    <row r="199" spans="1:10" x14ac:dyDescent="0.25">
      <c r="A199" s="299"/>
      <c r="B199" s="401"/>
      <c r="C199" s="401"/>
      <c r="D199" s="401"/>
      <c r="E199" s="401"/>
      <c r="F199" s="79"/>
      <c r="G199" s="498"/>
      <c r="H199" s="137"/>
      <c r="I199" s="137"/>
      <c r="J199" s="137"/>
    </row>
    <row r="200" spans="1:10" ht="17.25" customHeight="1" x14ac:dyDescent="0.25">
      <c r="A200" s="299">
        <v>112</v>
      </c>
      <c r="B200" s="401" t="s">
        <v>556</v>
      </c>
      <c r="C200" s="401" t="s">
        <v>512</v>
      </c>
      <c r="D200" s="401" t="s">
        <v>569</v>
      </c>
      <c r="E200" s="401" t="s">
        <v>570</v>
      </c>
      <c r="F200" s="79"/>
      <c r="G200" s="499">
        <v>0.59099999999999997</v>
      </c>
      <c r="H200" s="137"/>
      <c r="I200" s="137"/>
      <c r="J200" s="137"/>
    </row>
    <row r="201" spans="1:10" x14ac:dyDescent="0.25">
      <c r="A201" s="299"/>
      <c r="B201" s="401"/>
      <c r="C201" s="401"/>
      <c r="D201" s="401"/>
      <c r="E201" s="401"/>
      <c r="F201" s="79" t="s">
        <v>493</v>
      </c>
      <c r="G201" s="497"/>
      <c r="H201" s="137">
        <v>0.59099999999999997</v>
      </c>
      <c r="I201" s="137">
        <v>39493</v>
      </c>
      <c r="J201" s="137">
        <v>39493</v>
      </c>
    </row>
    <row r="202" spans="1:10" x14ac:dyDescent="0.25">
      <c r="A202" s="299"/>
      <c r="B202" s="401"/>
      <c r="C202" s="401"/>
      <c r="D202" s="401"/>
      <c r="E202" s="401"/>
      <c r="F202" s="79"/>
      <c r="G202" s="498"/>
      <c r="H202" s="137"/>
      <c r="I202" s="137"/>
      <c r="J202" s="137"/>
    </row>
    <row r="203" spans="1:10" ht="17.25" customHeight="1" x14ac:dyDescent="0.25">
      <c r="A203" s="299">
        <v>113</v>
      </c>
      <c r="B203" s="401" t="s">
        <v>556</v>
      </c>
      <c r="C203" s="401" t="s">
        <v>512</v>
      </c>
      <c r="D203" s="401" t="s">
        <v>571</v>
      </c>
      <c r="E203" s="401" t="s">
        <v>572</v>
      </c>
      <c r="F203" s="79"/>
      <c r="G203" s="499">
        <v>4.2410000000000003E-2</v>
      </c>
      <c r="H203" s="137"/>
      <c r="I203" s="137"/>
      <c r="J203" s="137"/>
    </row>
    <row r="204" spans="1:10" x14ac:dyDescent="0.25">
      <c r="A204" s="299"/>
      <c r="B204" s="401"/>
      <c r="C204" s="401"/>
      <c r="D204" s="401"/>
      <c r="E204" s="401"/>
      <c r="F204" s="79" t="s">
        <v>493</v>
      </c>
      <c r="G204" s="497"/>
      <c r="H204" s="137">
        <v>4.2410000000000003E-2</v>
      </c>
      <c r="I204" s="137">
        <v>1868</v>
      </c>
      <c r="J204" s="137">
        <v>1868</v>
      </c>
    </row>
    <row r="205" spans="1:10" x14ac:dyDescent="0.25">
      <c r="A205" s="299"/>
      <c r="B205" s="401"/>
      <c r="C205" s="401"/>
      <c r="D205" s="401"/>
      <c r="E205" s="401"/>
      <c r="F205" s="79"/>
      <c r="G205" s="498"/>
      <c r="H205" s="137"/>
      <c r="I205" s="137"/>
      <c r="J205" s="137"/>
    </row>
    <row r="206" spans="1:10" ht="17.25" customHeight="1" x14ac:dyDescent="0.25">
      <c r="A206" s="299">
        <v>114</v>
      </c>
      <c r="B206" s="401" t="s">
        <v>494</v>
      </c>
      <c r="C206" s="401" t="s">
        <v>495</v>
      </c>
      <c r="D206" s="401" t="s">
        <v>573</v>
      </c>
      <c r="E206" s="401" t="s">
        <v>509</v>
      </c>
      <c r="F206" s="79"/>
      <c r="G206" s="499">
        <v>0.378</v>
      </c>
      <c r="H206" s="137"/>
      <c r="I206" s="137"/>
      <c r="J206" s="137"/>
    </row>
    <row r="207" spans="1:10" x14ac:dyDescent="0.25">
      <c r="A207" s="299"/>
      <c r="B207" s="401"/>
      <c r="C207" s="401"/>
      <c r="D207" s="401"/>
      <c r="E207" s="401"/>
      <c r="F207" s="79" t="s">
        <v>493</v>
      </c>
      <c r="G207" s="497"/>
      <c r="H207" s="265">
        <v>0.378</v>
      </c>
      <c r="I207" s="265">
        <v>25215</v>
      </c>
      <c r="J207" s="265">
        <v>2686</v>
      </c>
    </row>
    <row r="208" spans="1:10" x14ac:dyDescent="0.25">
      <c r="A208" s="299"/>
      <c r="B208" s="401"/>
      <c r="C208" s="401"/>
      <c r="D208" s="401"/>
      <c r="E208" s="401"/>
      <c r="F208" s="79"/>
      <c r="G208" s="498"/>
      <c r="H208" s="137"/>
      <c r="I208" s="137"/>
      <c r="J208" s="137"/>
    </row>
    <row r="209" spans="1:10" ht="17.25" customHeight="1" x14ac:dyDescent="0.25">
      <c r="A209" s="299">
        <v>115</v>
      </c>
      <c r="B209" s="401" t="s">
        <v>494</v>
      </c>
      <c r="C209" s="401" t="s">
        <v>495</v>
      </c>
      <c r="D209" s="401" t="s">
        <v>574</v>
      </c>
      <c r="E209" s="401" t="s">
        <v>575</v>
      </c>
      <c r="F209" s="79"/>
      <c r="G209" s="499">
        <v>0.34</v>
      </c>
      <c r="H209" s="137"/>
      <c r="I209" s="137"/>
      <c r="J209" s="137"/>
    </row>
    <row r="210" spans="1:10" x14ac:dyDescent="0.25">
      <c r="A210" s="299"/>
      <c r="B210" s="401"/>
      <c r="C210" s="401"/>
      <c r="D210" s="401"/>
      <c r="E210" s="401"/>
      <c r="F210" s="79" t="s">
        <v>493</v>
      </c>
      <c r="G210" s="497"/>
      <c r="H210" s="265">
        <v>0.34</v>
      </c>
      <c r="I210" s="265">
        <v>23213</v>
      </c>
      <c r="J210" s="265">
        <v>3963</v>
      </c>
    </row>
    <row r="211" spans="1:10" x14ac:dyDescent="0.25">
      <c r="A211" s="299"/>
      <c r="B211" s="401"/>
      <c r="C211" s="401"/>
      <c r="D211" s="401"/>
      <c r="E211" s="401"/>
      <c r="F211" s="79"/>
      <c r="G211" s="498"/>
      <c r="H211" s="137"/>
      <c r="I211" s="137"/>
      <c r="J211" s="137"/>
    </row>
    <row r="212" spans="1:10" ht="17.25" customHeight="1" x14ac:dyDescent="0.25">
      <c r="A212" s="299">
        <v>116</v>
      </c>
      <c r="B212" s="401" t="s">
        <v>543</v>
      </c>
      <c r="C212" s="401" t="s">
        <v>528</v>
      </c>
      <c r="D212" s="401" t="s">
        <v>576</v>
      </c>
      <c r="E212" s="401" t="s">
        <v>577</v>
      </c>
      <c r="F212" s="79"/>
      <c r="G212" s="499">
        <v>4.999E-2</v>
      </c>
      <c r="H212" s="137"/>
      <c r="I212" s="137"/>
      <c r="J212" s="137"/>
    </row>
    <row r="213" spans="1:10" x14ac:dyDescent="0.25">
      <c r="A213" s="299"/>
      <c r="B213" s="401"/>
      <c r="C213" s="401"/>
      <c r="D213" s="401"/>
      <c r="E213" s="401"/>
      <c r="F213" s="79" t="s">
        <v>493</v>
      </c>
      <c r="G213" s="497"/>
      <c r="H213" s="137">
        <v>4.999E-2</v>
      </c>
      <c r="I213" s="137">
        <v>3343</v>
      </c>
      <c r="J213" s="137">
        <v>3343</v>
      </c>
    </row>
    <row r="214" spans="1:10" x14ac:dyDescent="0.25">
      <c r="A214" s="299"/>
      <c r="B214" s="401"/>
      <c r="C214" s="401"/>
      <c r="D214" s="401"/>
      <c r="E214" s="401"/>
      <c r="F214" s="79"/>
      <c r="G214" s="498"/>
      <c r="H214" s="137"/>
      <c r="I214" s="137"/>
      <c r="J214" s="137"/>
    </row>
    <row r="215" spans="1:10" ht="17.25" customHeight="1" x14ac:dyDescent="0.25">
      <c r="A215" s="299">
        <v>117</v>
      </c>
      <c r="B215" s="401" t="s">
        <v>556</v>
      </c>
      <c r="C215" s="401" t="s">
        <v>512</v>
      </c>
      <c r="D215" s="401" t="s">
        <v>525</v>
      </c>
      <c r="E215" s="401" t="s">
        <v>526</v>
      </c>
      <c r="F215" s="79"/>
      <c r="G215" s="499">
        <v>0.13311000000000001</v>
      </c>
      <c r="H215" s="137"/>
      <c r="I215" s="137"/>
      <c r="J215" s="137"/>
    </row>
    <row r="216" spans="1:10" x14ac:dyDescent="0.25">
      <c r="A216" s="299"/>
      <c r="B216" s="401"/>
      <c r="C216" s="401"/>
      <c r="D216" s="401"/>
      <c r="E216" s="401"/>
      <c r="F216" s="79" t="s">
        <v>493</v>
      </c>
      <c r="G216" s="497"/>
      <c r="H216" s="265">
        <v>0.13311000000000001</v>
      </c>
      <c r="I216" s="265">
        <v>8879</v>
      </c>
      <c r="J216" s="265">
        <v>6670</v>
      </c>
    </row>
    <row r="217" spans="1:10" x14ac:dyDescent="0.25">
      <c r="A217" s="299"/>
      <c r="B217" s="401"/>
      <c r="C217" s="401"/>
      <c r="D217" s="401"/>
      <c r="E217" s="401"/>
      <c r="F217" s="79"/>
      <c r="G217" s="498"/>
      <c r="H217" s="137"/>
      <c r="I217" s="137"/>
      <c r="J217" s="137"/>
    </row>
    <row r="218" spans="1:10" ht="17.25" customHeight="1" x14ac:dyDescent="0.25">
      <c r="A218" s="299">
        <v>118</v>
      </c>
      <c r="B218" s="401" t="s">
        <v>556</v>
      </c>
      <c r="C218" s="401" t="s">
        <v>512</v>
      </c>
      <c r="D218" s="401" t="s">
        <v>578</v>
      </c>
      <c r="E218" s="401" t="s">
        <v>579</v>
      </c>
      <c r="F218" s="79"/>
      <c r="G218" s="499">
        <v>0.17119999999999999</v>
      </c>
      <c r="H218" s="137"/>
      <c r="I218" s="137"/>
      <c r="J218" s="137"/>
    </row>
    <row r="219" spans="1:10" x14ac:dyDescent="0.25">
      <c r="A219" s="299"/>
      <c r="B219" s="401"/>
      <c r="C219" s="401"/>
      <c r="D219" s="401"/>
      <c r="E219" s="401"/>
      <c r="F219" s="79" t="s">
        <v>493</v>
      </c>
      <c r="G219" s="497"/>
      <c r="H219" s="137">
        <v>0.17119999999999999</v>
      </c>
      <c r="I219" s="137">
        <v>11420</v>
      </c>
      <c r="J219" s="137">
        <v>11420</v>
      </c>
    </row>
    <row r="220" spans="1:10" x14ac:dyDescent="0.25">
      <c r="A220" s="299"/>
      <c r="B220" s="401"/>
      <c r="C220" s="401"/>
      <c r="D220" s="401"/>
      <c r="E220" s="401"/>
      <c r="F220" s="79"/>
      <c r="G220" s="498"/>
      <c r="H220" s="137"/>
      <c r="I220" s="137"/>
      <c r="J220" s="137"/>
    </row>
    <row r="221" spans="1:10" ht="17.25" customHeight="1" x14ac:dyDescent="0.25">
      <c r="A221" s="299">
        <v>119</v>
      </c>
      <c r="B221" s="401" t="s">
        <v>556</v>
      </c>
      <c r="C221" s="401" t="s">
        <v>512</v>
      </c>
      <c r="D221" s="401" t="s">
        <v>580</v>
      </c>
      <c r="E221" s="401" t="s">
        <v>581</v>
      </c>
      <c r="F221" s="79"/>
      <c r="G221" s="499">
        <v>0.1</v>
      </c>
      <c r="H221" s="137"/>
      <c r="I221" s="137"/>
      <c r="J221" s="137"/>
    </row>
    <row r="222" spans="1:10" x14ac:dyDescent="0.25">
      <c r="A222" s="299"/>
      <c r="B222" s="401"/>
      <c r="C222" s="401"/>
      <c r="D222" s="401"/>
      <c r="E222" s="401"/>
      <c r="F222" s="79" t="s">
        <v>493</v>
      </c>
      <c r="G222" s="497"/>
      <c r="H222" s="265">
        <v>0.1</v>
      </c>
      <c r="I222" s="265">
        <v>6670</v>
      </c>
      <c r="J222" s="265">
        <v>5368</v>
      </c>
    </row>
    <row r="223" spans="1:10" x14ac:dyDescent="0.25">
      <c r="A223" s="299"/>
      <c r="B223" s="401"/>
      <c r="C223" s="401"/>
      <c r="D223" s="401"/>
      <c r="E223" s="401"/>
      <c r="F223" s="79"/>
      <c r="G223" s="498"/>
      <c r="H223" s="137"/>
      <c r="I223" s="137"/>
      <c r="J223" s="137"/>
    </row>
    <row r="224" spans="1:10" ht="17.25" customHeight="1" x14ac:dyDescent="0.25">
      <c r="A224" s="299">
        <v>120</v>
      </c>
      <c r="B224" s="401" t="s">
        <v>494</v>
      </c>
      <c r="C224" s="401" t="s">
        <v>495</v>
      </c>
      <c r="D224" s="401" t="s">
        <v>582</v>
      </c>
      <c r="E224" s="401" t="s">
        <v>583</v>
      </c>
      <c r="F224" s="79"/>
      <c r="G224" s="499">
        <v>0.15</v>
      </c>
      <c r="H224" s="137"/>
      <c r="I224" s="137"/>
      <c r="J224" s="137"/>
    </row>
    <row r="225" spans="1:10" x14ac:dyDescent="0.25">
      <c r="A225" s="299"/>
      <c r="B225" s="401"/>
      <c r="C225" s="401"/>
      <c r="D225" s="401"/>
      <c r="E225" s="401"/>
      <c r="F225" s="79" t="s">
        <v>493</v>
      </c>
      <c r="G225" s="497"/>
      <c r="H225" s="137">
        <v>0.15</v>
      </c>
      <c r="I225" s="137">
        <v>10073</v>
      </c>
      <c r="J225" s="137">
        <v>10073</v>
      </c>
    </row>
    <row r="226" spans="1:10" x14ac:dyDescent="0.25">
      <c r="A226" s="299"/>
      <c r="B226" s="401"/>
      <c r="C226" s="401"/>
      <c r="D226" s="401"/>
      <c r="E226" s="401"/>
      <c r="F226" s="79"/>
      <c r="G226" s="498"/>
      <c r="H226" s="137"/>
      <c r="I226" s="137"/>
      <c r="J226" s="137"/>
    </row>
    <row r="227" spans="1:10" ht="17.25" customHeight="1" x14ac:dyDescent="0.25">
      <c r="A227" s="299">
        <v>121</v>
      </c>
      <c r="B227" s="401" t="s">
        <v>566</v>
      </c>
      <c r="C227" s="401" t="s">
        <v>490</v>
      </c>
      <c r="D227" s="401" t="s">
        <v>584</v>
      </c>
      <c r="E227" s="401" t="s">
        <v>511</v>
      </c>
      <c r="F227" s="79"/>
      <c r="G227" s="499">
        <v>5.7029999999999997E-2</v>
      </c>
      <c r="H227" s="137"/>
      <c r="I227" s="137"/>
      <c r="J227" s="137"/>
    </row>
    <row r="228" spans="1:10" x14ac:dyDescent="0.25">
      <c r="A228" s="299"/>
      <c r="B228" s="401"/>
      <c r="C228" s="401"/>
      <c r="D228" s="401"/>
      <c r="E228" s="401"/>
      <c r="F228" s="79" t="s">
        <v>493</v>
      </c>
      <c r="G228" s="497"/>
      <c r="H228" s="137">
        <v>5.7029999999999997E-2</v>
      </c>
      <c r="I228" s="137">
        <v>1579</v>
      </c>
      <c r="J228" s="137">
        <v>1579</v>
      </c>
    </row>
    <row r="229" spans="1:10" x14ac:dyDescent="0.25">
      <c r="A229" s="299"/>
      <c r="B229" s="401"/>
      <c r="C229" s="401"/>
      <c r="D229" s="401"/>
      <c r="E229" s="401"/>
      <c r="F229" s="79"/>
      <c r="G229" s="498"/>
      <c r="H229" s="137"/>
      <c r="I229" s="137"/>
      <c r="J229" s="137"/>
    </row>
    <row r="230" spans="1:10" ht="17.25" customHeight="1" x14ac:dyDescent="0.25">
      <c r="A230" s="299">
        <v>122</v>
      </c>
      <c r="B230" s="401" t="s">
        <v>566</v>
      </c>
      <c r="C230" s="401" t="s">
        <v>490</v>
      </c>
      <c r="D230" s="401" t="s">
        <v>584</v>
      </c>
      <c r="E230" s="401" t="s">
        <v>511</v>
      </c>
      <c r="F230" s="79"/>
      <c r="G230" s="499">
        <v>0.04</v>
      </c>
      <c r="H230" s="137"/>
      <c r="I230" s="137"/>
      <c r="J230" s="137"/>
    </row>
    <row r="231" spans="1:10" x14ac:dyDescent="0.25">
      <c r="A231" s="299"/>
      <c r="B231" s="401"/>
      <c r="C231" s="401"/>
      <c r="D231" s="401"/>
      <c r="E231" s="401"/>
      <c r="F231" s="79" t="s">
        <v>493</v>
      </c>
      <c r="G231" s="497"/>
      <c r="H231" s="137">
        <v>0.04</v>
      </c>
      <c r="I231" s="137">
        <v>1139</v>
      </c>
      <c r="J231" s="137">
        <v>1139</v>
      </c>
    </row>
    <row r="232" spans="1:10" x14ac:dyDescent="0.25">
      <c r="A232" s="299"/>
      <c r="B232" s="401"/>
      <c r="C232" s="401"/>
      <c r="D232" s="401"/>
      <c r="E232" s="401"/>
      <c r="F232" s="79"/>
      <c r="G232" s="498"/>
      <c r="H232" s="137"/>
      <c r="I232" s="137"/>
      <c r="J232" s="137"/>
    </row>
    <row r="233" spans="1:10" ht="17.25" customHeight="1" x14ac:dyDescent="0.25">
      <c r="A233" s="299">
        <v>123</v>
      </c>
      <c r="B233" s="401" t="s">
        <v>543</v>
      </c>
      <c r="C233" s="401" t="s">
        <v>528</v>
      </c>
      <c r="D233" s="401" t="s">
        <v>585</v>
      </c>
      <c r="E233" s="401" t="s">
        <v>586</v>
      </c>
      <c r="F233" s="79"/>
      <c r="G233" s="499">
        <v>5.8099999999999999E-2</v>
      </c>
      <c r="H233" s="137"/>
      <c r="I233" s="137"/>
      <c r="J233" s="137"/>
    </row>
    <row r="234" spans="1:10" x14ac:dyDescent="0.25">
      <c r="A234" s="299"/>
      <c r="B234" s="401"/>
      <c r="C234" s="401"/>
      <c r="D234" s="401"/>
      <c r="E234" s="401"/>
      <c r="F234" s="79" t="s">
        <v>493</v>
      </c>
      <c r="G234" s="497"/>
      <c r="H234" s="137">
        <v>5.8099999999999999E-2</v>
      </c>
      <c r="I234" s="137">
        <v>3956</v>
      </c>
      <c r="J234" s="137">
        <v>3956</v>
      </c>
    </row>
    <row r="235" spans="1:10" x14ac:dyDescent="0.25">
      <c r="A235" s="299"/>
      <c r="B235" s="401"/>
      <c r="C235" s="401"/>
      <c r="D235" s="401"/>
      <c r="E235" s="401"/>
      <c r="F235" s="79"/>
      <c r="G235" s="498"/>
      <c r="H235" s="137"/>
      <c r="I235" s="137"/>
      <c r="J235" s="137"/>
    </row>
    <row r="236" spans="1:10" ht="17.25" customHeight="1" x14ac:dyDescent="0.25">
      <c r="A236" s="299">
        <v>124</v>
      </c>
      <c r="B236" s="401" t="s">
        <v>556</v>
      </c>
      <c r="C236" s="401" t="s">
        <v>512</v>
      </c>
      <c r="D236" s="401" t="s">
        <v>587</v>
      </c>
      <c r="E236" s="401" t="s">
        <v>588</v>
      </c>
      <c r="F236" s="79"/>
      <c r="G236" s="499">
        <v>1.2458</v>
      </c>
      <c r="H236" s="137"/>
      <c r="I236" s="137"/>
      <c r="J236" s="137"/>
    </row>
    <row r="237" spans="1:10" x14ac:dyDescent="0.25">
      <c r="A237" s="299"/>
      <c r="B237" s="401"/>
      <c r="C237" s="401"/>
      <c r="D237" s="401"/>
      <c r="E237" s="401"/>
      <c r="F237" s="79" t="s">
        <v>551</v>
      </c>
      <c r="G237" s="497"/>
      <c r="H237" s="137">
        <v>1.2458</v>
      </c>
      <c r="I237" s="137">
        <v>83665</v>
      </c>
      <c r="J237" s="137">
        <v>83665</v>
      </c>
    </row>
    <row r="238" spans="1:10" x14ac:dyDescent="0.25">
      <c r="A238" s="299"/>
      <c r="B238" s="401"/>
      <c r="C238" s="401"/>
      <c r="D238" s="401"/>
      <c r="E238" s="401"/>
      <c r="F238" s="79"/>
      <c r="G238" s="498"/>
      <c r="H238" s="137"/>
      <c r="I238" s="137"/>
      <c r="J238" s="137"/>
    </row>
    <row r="239" spans="1:10" ht="17.25" customHeight="1" x14ac:dyDescent="0.25">
      <c r="A239" s="299">
        <v>125</v>
      </c>
      <c r="B239" s="401" t="s">
        <v>556</v>
      </c>
      <c r="C239" s="401" t="s">
        <v>512</v>
      </c>
      <c r="D239" s="401" t="s">
        <v>589</v>
      </c>
      <c r="E239" s="401" t="s">
        <v>590</v>
      </c>
      <c r="F239" s="79"/>
      <c r="G239" s="499">
        <v>0.37</v>
      </c>
      <c r="H239" s="137"/>
      <c r="I239" s="137"/>
      <c r="J239" s="137"/>
    </row>
    <row r="240" spans="1:10" x14ac:dyDescent="0.25">
      <c r="A240" s="299"/>
      <c r="B240" s="401"/>
      <c r="C240" s="401"/>
      <c r="D240" s="401"/>
      <c r="E240" s="401"/>
      <c r="F240" s="79" t="s">
        <v>493</v>
      </c>
      <c r="G240" s="497"/>
      <c r="H240" s="137">
        <v>0.37</v>
      </c>
      <c r="I240" s="137">
        <v>24681</v>
      </c>
      <c r="J240" s="137">
        <v>24681</v>
      </c>
    </row>
    <row r="241" spans="1:10" x14ac:dyDescent="0.25">
      <c r="A241" s="299"/>
      <c r="B241" s="401"/>
      <c r="C241" s="401"/>
      <c r="D241" s="401"/>
      <c r="E241" s="401"/>
      <c r="F241" s="79"/>
      <c r="G241" s="498"/>
      <c r="H241" s="137"/>
      <c r="I241" s="137"/>
      <c r="J241" s="137"/>
    </row>
    <row r="242" spans="1:10" ht="17.25" customHeight="1" x14ac:dyDescent="0.25">
      <c r="A242" s="299">
        <v>126</v>
      </c>
      <c r="B242" s="401" t="s">
        <v>543</v>
      </c>
      <c r="C242" s="401" t="s">
        <v>528</v>
      </c>
      <c r="D242" s="401" t="s">
        <v>591</v>
      </c>
      <c r="E242" s="401" t="s">
        <v>592</v>
      </c>
      <c r="F242" s="79"/>
      <c r="G242" s="499">
        <v>0.63965000000000005</v>
      </c>
      <c r="H242" s="137"/>
      <c r="I242" s="137"/>
      <c r="J242" s="137"/>
    </row>
    <row r="243" spans="1:10" x14ac:dyDescent="0.25">
      <c r="A243" s="299"/>
      <c r="B243" s="401"/>
      <c r="C243" s="401"/>
      <c r="D243" s="401"/>
      <c r="E243" s="401"/>
      <c r="F243" s="79" t="s">
        <v>493</v>
      </c>
      <c r="G243" s="497"/>
      <c r="H243" s="137">
        <v>0.63965000000000005</v>
      </c>
      <c r="I243" s="137">
        <v>42834</v>
      </c>
      <c r="J243" s="137">
        <v>42834</v>
      </c>
    </row>
    <row r="244" spans="1:10" x14ac:dyDescent="0.25">
      <c r="A244" s="299"/>
      <c r="B244" s="401"/>
      <c r="C244" s="401"/>
      <c r="D244" s="401"/>
      <c r="E244" s="401"/>
      <c r="F244" s="79"/>
      <c r="G244" s="498"/>
      <c r="H244" s="137"/>
      <c r="I244" s="137"/>
      <c r="J244" s="137"/>
    </row>
    <row r="245" spans="1:10" ht="17.25" customHeight="1" x14ac:dyDescent="0.25">
      <c r="A245" s="299">
        <v>127</v>
      </c>
      <c r="B245" s="401" t="s">
        <v>556</v>
      </c>
      <c r="C245" s="401" t="s">
        <v>512</v>
      </c>
      <c r="D245" s="401" t="s">
        <v>593</v>
      </c>
      <c r="E245" s="401" t="s">
        <v>594</v>
      </c>
      <c r="F245" s="79"/>
      <c r="G245" s="499">
        <v>4.1189999999999997E-2</v>
      </c>
      <c r="H245" s="137"/>
      <c r="I245" s="137"/>
      <c r="J245" s="137"/>
    </row>
    <row r="246" spans="1:10" x14ac:dyDescent="0.25">
      <c r="A246" s="299"/>
      <c r="B246" s="401"/>
      <c r="C246" s="401"/>
      <c r="D246" s="401"/>
      <c r="E246" s="401"/>
      <c r="F246" s="79" t="s">
        <v>493</v>
      </c>
      <c r="G246" s="497"/>
      <c r="H246" s="137">
        <v>4.1189999999999997E-2</v>
      </c>
      <c r="I246" s="137">
        <v>2747</v>
      </c>
      <c r="J246" s="137">
        <v>2747</v>
      </c>
    </row>
    <row r="247" spans="1:10" x14ac:dyDescent="0.25">
      <c r="A247" s="299"/>
      <c r="B247" s="401"/>
      <c r="C247" s="401"/>
      <c r="D247" s="401"/>
      <c r="E247" s="401"/>
      <c r="F247" s="79"/>
      <c r="G247" s="498"/>
      <c r="H247" s="137"/>
      <c r="I247" s="137"/>
      <c r="J247" s="137"/>
    </row>
    <row r="248" spans="1:10" ht="17.25" customHeight="1" x14ac:dyDescent="0.25">
      <c r="A248" s="299">
        <v>128</v>
      </c>
      <c r="B248" s="401" t="s">
        <v>556</v>
      </c>
      <c r="C248" s="401" t="s">
        <v>512</v>
      </c>
      <c r="D248" s="401" t="s">
        <v>595</v>
      </c>
      <c r="E248" s="401" t="s">
        <v>596</v>
      </c>
      <c r="F248" s="79"/>
      <c r="G248" s="499">
        <v>0.19872000000000001</v>
      </c>
      <c r="H248" s="137"/>
      <c r="I248" s="137"/>
      <c r="J248" s="137"/>
    </row>
    <row r="249" spans="1:10" x14ac:dyDescent="0.25">
      <c r="A249" s="299"/>
      <c r="B249" s="401"/>
      <c r="C249" s="401"/>
      <c r="D249" s="401"/>
      <c r="E249" s="401"/>
      <c r="F249" s="79" t="s">
        <v>493</v>
      </c>
      <c r="G249" s="497"/>
      <c r="H249" s="137">
        <v>0.19872000000000001</v>
      </c>
      <c r="I249" s="137">
        <v>13345</v>
      </c>
      <c r="J249" s="137">
        <v>13345</v>
      </c>
    </row>
    <row r="250" spans="1:10" x14ac:dyDescent="0.25">
      <c r="A250" s="299"/>
      <c r="B250" s="401"/>
      <c r="C250" s="401"/>
      <c r="D250" s="401"/>
      <c r="E250" s="401"/>
      <c r="F250" s="79"/>
      <c r="G250" s="498"/>
      <c r="H250" s="137"/>
      <c r="I250" s="137"/>
      <c r="J250" s="137"/>
    </row>
    <row r="251" spans="1:10" ht="17.25" customHeight="1" x14ac:dyDescent="0.25">
      <c r="A251" s="299">
        <v>129</v>
      </c>
      <c r="B251" s="401" t="s">
        <v>543</v>
      </c>
      <c r="C251" s="401" t="s">
        <v>528</v>
      </c>
      <c r="D251" s="401" t="s">
        <v>576</v>
      </c>
      <c r="E251" s="401" t="s">
        <v>577</v>
      </c>
      <c r="F251" s="79"/>
      <c r="G251" s="499">
        <v>4.999E-2</v>
      </c>
      <c r="H251" s="137"/>
      <c r="I251" s="137"/>
      <c r="J251" s="137"/>
    </row>
    <row r="252" spans="1:10" x14ac:dyDescent="0.25">
      <c r="A252" s="299"/>
      <c r="B252" s="401"/>
      <c r="C252" s="401"/>
      <c r="D252" s="401"/>
      <c r="E252" s="401"/>
      <c r="F252" s="79" t="s">
        <v>493</v>
      </c>
      <c r="G252" s="497"/>
      <c r="H252" s="137">
        <v>4.999E-2</v>
      </c>
      <c r="I252" s="137">
        <v>3343</v>
      </c>
      <c r="J252" s="137">
        <v>3343</v>
      </c>
    </row>
    <row r="253" spans="1:10" x14ac:dyDescent="0.25">
      <c r="A253" s="299"/>
      <c r="B253" s="401"/>
      <c r="C253" s="401"/>
      <c r="D253" s="401"/>
      <c r="E253" s="401"/>
      <c r="F253" s="79"/>
      <c r="G253" s="498"/>
      <c r="H253" s="137"/>
      <c r="I253" s="137"/>
      <c r="J253" s="137"/>
    </row>
    <row r="254" spans="1:10" ht="17.25" customHeight="1" x14ac:dyDescent="0.25">
      <c r="A254" s="299">
        <v>130</v>
      </c>
      <c r="B254" s="401" t="s">
        <v>494</v>
      </c>
      <c r="C254" s="401" t="s">
        <v>495</v>
      </c>
      <c r="D254" s="401" t="s">
        <v>597</v>
      </c>
      <c r="E254" s="401" t="s">
        <v>598</v>
      </c>
      <c r="F254" s="79"/>
      <c r="G254" s="499">
        <v>0.3795</v>
      </c>
      <c r="H254" s="137"/>
      <c r="I254" s="137"/>
      <c r="J254" s="137"/>
    </row>
    <row r="255" spans="1:10" x14ac:dyDescent="0.25">
      <c r="A255" s="299"/>
      <c r="B255" s="401"/>
      <c r="C255" s="401"/>
      <c r="D255" s="401"/>
      <c r="E255" s="401"/>
      <c r="F255" s="79" t="s">
        <v>493</v>
      </c>
      <c r="G255" s="497"/>
      <c r="H255" s="137">
        <v>0.3795</v>
      </c>
      <c r="I255" s="137">
        <v>25486</v>
      </c>
      <c r="J255" s="142">
        <v>25486</v>
      </c>
    </row>
    <row r="256" spans="1:10" x14ac:dyDescent="0.25">
      <c r="A256" s="299"/>
      <c r="B256" s="401"/>
      <c r="C256" s="401"/>
      <c r="D256" s="401"/>
      <c r="E256" s="401"/>
      <c r="F256" s="79"/>
      <c r="G256" s="498"/>
      <c r="H256" s="137"/>
      <c r="I256" s="137"/>
      <c r="J256" s="137"/>
    </row>
    <row r="257" spans="1:10" ht="17.25" customHeight="1" x14ac:dyDescent="0.25">
      <c r="A257" s="299">
        <v>131</v>
      </c>
      <c r="B257" s="401" t="s">
        <v>543</v>
      </c>
      <c r="C257" s="401" t="s">
        <v>528</v>
      </c>
      <c r="D257" s="401" t="s">
        <v>599</v>
      </c>
      <c r="E257" s="401" t="s">
        <v>600</v>
      </c>
      <c r="F257" s="79"/>
      <c r="G257" s="499">
        <v>8.4650000000000003E-2</v>
      </c>
      <c r="H257" s="137"/>
      <c r="I257" s="137"/>
      <c r="J257" s="137"/>
    </row>
    <row r="258" spans="1:10" x14ac:dyDescent="0.25">
      <c r="A258" s="299"/>
      <c r="B258" s="401"/>
      <c r="C258" s="401"/>
      <c r="D258" s="401"/>
      <c r="E258" s="401"/>
      <c r="F258" s="79" t="s">
        <v>493</v>
      </c>
      <c r="G258" s="497"/>
      <c r="H258" s="137">
        <v>8.4650000000000003E-2</v>
      </c>
      <c r="I258" s="137">
        <v>5684</v>
      </c>
      <c r="J258" s="137">
        <v>5684</v>
      </c>
    </row>
    <row r="259" spans="1:10" x14ac:dyDescent="0.25">
      <c r="A259" s="299"/>
      <c r="B259" s="401"/>
      <c r="C259" s="401"/>
      <c r="D259" s="401"/>
      <c r="E259" s="401"/>
      <c r="F259" s="79"/>
      <c r="G259" s="498"/>
      <c r="H259" s="137"/>
      <c r="I259" s="137"/>
      <c r="J259" s="137"/>
    </row>
    <row r="260" spans="1:10" ht="17.25" customHeight="1" x14ac:dyDescent="0.25">
      <c r="A260" s="299">
        <v>132</v>
      </c>
      <c r="B260" s="401" t="s">
        <v>543</v>
      </c>
      <c r="C260" s="401" t="s">
        <v>528</v>
      </c>
      <c r="D260" s="401" t="s">
        <v>601</v>
      </c>
      <c r="E260" s="401" t="s">
        <v>602</v>
      </c>
      <c r="F260" s="79"/>
      <c r="G260" s="499">
        <v>4.3999999999999997E-2</v>
      </c>
      <c r="H260" s="137"/>
      <c r="I260" s="137"/>
      <c r="J260" s="137"/>
    </row>
    <row r="261" spans="1:10" x14ac:dyDescent="0.25">
      <c r="A261" s="299"/>
      <c r="B261" s="401"/>
      <c r="C261" s="401"/>
      <c r="D261" s="401"/>
      <c r="E261" s="401"/>
      <c r="F261" s="79" t="s">
        <v>493</v>
      </c>
      <c r="G261" s="497"/>
      <c r="H261" s="265">
        <v>4.3999999999999997E-2</v>
      </c>
      <c r="I261" s="265">
        <v>2987</v>
      </c>
      <c r="J261" s="265">
        <v>1340</v>
      </c>
    </row>
    <row r="262" spans="1:10" x14ac:dyDescent="0.25">
      <c r="A262" s="299"/>
      <c r="B262" s="401"/>
      <c r="C262" s="401"/>
      <c r="D262" s="401"/>
      <c r="E262" s="401"/>
      <c r="F262" s="79"/>
      <c r="G262" s="498"/>
      <c r="H262" s="137"/>
      <c r="I262" s="137"/>
      <c r="J262" s="137"/>
    </row>
    <row r="263" spans="1:10" ht="17.25" customHeight="1" x14ac:dyDescent="0.25">
      <c r="A263" s="299">
        <v>133</v>
      </c>
      <c r="B263" s="401" t="s">
        <v>543</v>
      </c>
      <c r="C263" s="401" t="s">
        <v>528</v>
      </c>
      <c r="D263" s="401" t="s">
        <v>603</v>
      </c>
      <c r="E263" s="401" t="s">
        <v>604</v>
      </c>
      <c r="F263" s="79"/>
      <c r="G263" s="499">
        <v>6.1789999999999998E-2</v>
      </c>
      <c r="H263" s="137"/>
      <c r="I263" s="137"/>
      <c r="J263" s="137"/>
    </row>
    <row r="264" spans="1:10" x14ac:dyDescent="0.25">
      <c r="A264" s="299"/>
      <c r="B264" s="401"/>
      <c r="C264" s="401"/>
      <c r="D264" s="401"/>
      <c r="E264" s="401"/>
      <c r="F264" s="79" t="s">
        <v>493</v>
      </c>
      <c r="G264" s="497"/>
      <c r="H264" s="137">
        <v>6.1789999999999998E-2</v>
      </c>
      <c r="I264" s="137">
        <v>4222</v>
      </c>
      <c r="J264" s="137">
        <v>4222</v>
      </c>
    </row>
    <row r="265" spans="1:10" x14ac:dyDescent="0.25">
      <c r="A265" s="299"/>
      <c r="B265" s="401"/>
      <c r="C265" s="401"/>
      <c r="D265" s="401"/>
      <c r="E265" s="401"/>
      <c r="F265" s="79"/>
      <c r="G265" s="498"/>
      <c r="H265" s="137"/>
      <c r="I265" s="137"/>
      <c r="J265" s="137"/>
    </row>
    <row r="266" spans="1:10" ht="17.25" customHeight="1" x14ac:dyDescent="0.25">
      <c r="A266" s="299">
        <v>134</v>
      </c>
      <c r="B266" s="401" t="s">
        <v>543</v>
      </c>
      <c r="C266" s="401" t="s">
        <v>528</v>
      </c>
      <c r="D266" s="401" t="s">
        <v>605</v>
      </c>
      <c r="E266" s="401" t="s">
        <v>606</v>
      </c>
      <c r="F266" s="79"/>
      <c r="G266" s="499">
        <v>4.6510999999999997E-2</v>
      </c>
      <c r="H266" s="137"/>
      <c r="I266" s="137"/>
      <c r="J266" s="137"/>
    </row>
    <row r="267" spans="1:10" x14ac:dyDescent="0.25">
      <c r="A267" s="299"/>
      <c r="B267" s="401"/>
      <c r="C267" s="401"/>
      <c r="D267" s="401"/>
      <c r="E267" s="401"/>
      <c r="F267" s="79" t="s">
        <v>493</v>
      </c>
      <c r="G267" s="497"/>
      <c r="H267" s="137">
        <v>4.6510999999999997E-2</v>
      </c>
      <c r="I267" s="137">
        <v>3102</v>
      </c>
      <c r="J267" s="137">
        <v>3102</v>
      </c>
    </row>
    <row r="268" spans="1:10" x14ac:dyDescent="0.25">
      <c r="A268" s="299"/>
      <c r="B268" s="401"/>
      <c r="C268" s="401"/>
      <c r="D268" s="401"/>
      <c r="E268" s="401"/>
      <c r="F268" s="79"/>
      <c r="G268" s="498"/>
      <c r="H268" s="137"/>
      <c r="I268" s="137"/>
      <c r="J268" s="137"/>
    </row>
    <row r="269" spans="1:10" ht="17.25" customHeight="1" x14ac:dyDescent="0.25">
      <c r="A269" s="299">
        <v>135</v>
      </c>
      <c r="B269" s="401" t="s">
        <v>543</v>
      </c>
      <c r="C269" s="401" t="s">
        <v>528</v>
      </c>
      <c r="D269" s="401" t="s">
        <v>607</v>
      </c>
      <c r="E269" s="401" t="s">
        <v>608</v>
      </c>
      <c r="F269" s="79"/>
      <c r="G269" s="499">
        <v>5.5100000000000003E-2</v>
      </c>
      <c r="H269" s="137"/>
      <c r="I269" s="137"/>
      <c r="J269" s="137"/>
    </row>
    <row r="270" spans="1:10" x14ac:dyDescent="0.25">
      <c r="A270" s="299"/>
      <c r="B270" s="401"/>
      <c r="C270" s="401"/>
      <c r="D270" s="401"/>
      <c r="E270" s="401"/>
      <c r="F270" s="79" t="s">
        <v>493</v>
      </c>
      <c r="G270" s="497"/>
      <c r="H270" s="137">
        <v>5.5100000000000003E-2</v>
      </c>
      <c r="I270" s="137">
        <v>3700</v>
      </c>
      <c r="J270" s="137">
        <v>3700</v>
      </c>
    </row>
    <row r="271" spans="1:10" x14ac:dyDescent="0.25">
      <c r="A271" s="299"/>
      <c r="B271" s="401"/>
      <c r="C271" s="401"/>
      <c r="D271" s="401"/>
      <c r="E271" s="401"/>
      <c r="F271" s="79"/>
      <c r="G271" s="498"/>
      <c r="H271" s="137"/>
      <c r="I271" s="137"/>
      <c r="J271" s="137"/>
    </row>
    <row r="272" spans="1:10" ht="17.25" customHeight="1" x14ac:dyDescent="0.25">
      <c r="A272" s="299">
        <v>136</v>
      </c>
      <c r="B272" s="401" t="s">
        <v>556</v>
      </c>
      <c r="C272" s="401" t="s">
        <v>512</v>
      </c>
      <c r="D272" s="401" t="s">
        <v>609</v>
      </c>
      <c r="E272" s="401" t="s">
        <v>610</v>
      </c>
      <c r="F272" s="79"/>
      <c r="G272" s="499">
        <v>1.05</v>
      </c>
      <c r="H272" s="137"/>
      <c r="I272" s="137"/>
      <c r="J272" s="137"/>
    </row>
    <row r="273" spans="1:10" x14ac:dyDescent="0.25">
      <c r="A273" s="299"/>
      <c r="B273" s="401"/>
      <c r="C273" s="401"/>
      <c r="D273" s="401"/>
      <c r="E273" s="401"/>
      <c r="F273" s="79" t="s">
        <v>551</v>
      </c>
      <c r="G273" s="497"/>
      <c r="H273" s="137">
        <v>1.0469999999999999</v>
      </c>
      <c r="I273" s="137">
        <v>71146</v>
      </c>
      <c r="J273" s="137">
        <v>71146</v>
      </c>
    </row>
    <row r="274" spans="1:10" x14ac:dyDescent="0.25">
      <c r="A274" s="299"/>
      <c r="B274" s="401"/>
      <c r="C274" s="401"/>
      <c r="D274" s="401"/>
      <c r="E274" s="401"/>
      <c r="F274" s="79"/>
      <c r="G274" s="498"/>
      <c r="H274" s="137"/>
      <c r="I274" s="137"/>
      <c r="J274" s="137"/>
    </row>
    <row r="275" spans="1:10" ht="17.25" customHeight="1" x14ac:dyDescent="0.25">
      <c r="A275" s="299">
        <v>137</v>
      </c>
      <c r="B275" s="401" t="s">
        <v>556</v>
      </c>
      <c r="C275" s="401" t="s">
        <v>512</v>
      </c>
      <c r="D275" s="401" t="s">
        <v>611</v>
      </c>
      <c r="E275" s="401" t="s">
        <v>612</v>
      </c>
      <c r="F275" s="79"/>
      <c r="G275" s="499">
        <v>4.233E-2</v>
      </c>
      <c r="H275" s="137"/>
      <c r="I275" s="137"/>
      <c r="J275" s="137"/>
    </row>
    <row r="276" spans="1:10" x14ac:dyDescent="0.25">
      <c r="A276" s="299"/>
      <c r="B276" s="401"/>
      <c r="C276" s="401"/>
      <c r="D276" s="401"/>
      <c r="E276" s="401"/>
      <c r="F276" s="79" t="s">
        <v>493</v>
      </c>
      <c r="G276" s="497"/>
      <c r="H276" s="137">
        <v>4.233E-2</v>
      </c>
      <c r="I276" s="137">
        <v>1750</v>
      </c>
      <c r="J276" s="142">
        <v>1750</v>
      </c>
    </row>
    <row r="277" spans="1:10" x14ac:dyDescent="0.25">
      <c r="A277" s="299"/>
      <c r="B277" s="401"/>
      <c r="C277" s="401"/>
      <c r="D277" s="401"/>
      <c r="E277" s="401"/>
      <c r="F277" s="79"/>
      <c r="G277" s="498"/>
      <c r="H277" s="137"/>
      <c r="I277" s="137"/>
      <c r="J277" s="137"/>
    </row>
    <row r="278" spans="1:10" ht="17.25" customHeight="1" x14ac:dyDescent="0.25">
      <c r="A278" s="299">
        <v>138</v>
      </c>
      <c r="B278" s="401" t="s">
        <v>543</v>
      </c>
      <c r="C278" s="401" t="s">
        <v>528</v>
      </c>
      <c r="D278" s="401" t="s">
        <v>613</v>
      </c>
      <c r="E278" s="401" t="s">
        <v>614</v>
      </c>
      <c r="F278" s="79"/>
      <c r="G278" s="499">
        <v>1.7999999999999999E-2</v>
      </c>
      <c r="H278" s="137"/>
      <c r="I278" s="137"/>
      <c r="J278" s="137"/>
    </row>
    <row r="279" spans="1:10" x14ac:dyDescent="0.25">
      <c r="A279" s="299"/>
      <c r="B279" s="401"/>
      <c r="C279" s="401"/>
      <c r="D279" s="401"/>
      <c r="E279" s="401"/>
      <c r="F279" s="79" t="s">
        <v>493</v>
      </c>
      <c r="G279" s="497"/>
      <c r="H279" s="137">
        <v>1.7999999999999999E-2</v>
      </c>
      <c r="I279" s="137">
        <v>1197</v>
      </c>
      <c r="J279" s="137">
        <v>1197</v>
      </c>
    </row>
    <row r="280" spans="1:10" x14ac:dyDescent="0.25">
      <c r="A280" s="299"/>
      <c r="B280" s="401"/>
      <c r="C280" s="401"/>
      <c r="D280" s="401"/>
      <c r="E280" s="401"/>
      <c r="F280" s="79"/>
      <c r="G280" s="498"/>
      <c r="H280" s="137"/>
      <c r="I280" s="137"/>
      <c r="J280" s="137"/>
    </row>
    <row r="281" spans="1:10" ht="17.25" customHeight="1" x14ac:dyDescent="0.25">
      <c r="A281" s="299">
        <v>139</v>
      </c>
      <c r="B281" s="401" t="s">
        <v>556</v>
      </c>
      <c r="C281" s="401" t="s">
        <v>512</v>
      </c>
      <c r="D281" s="401" t="s">
        <v>615</v>
      </c>
      <c r="E281" s="401" t="s">
        <v>616</v>
      </c>
      <c r="F281" s="79"/>
      <c r="G281" s="499">
        <v>4.2389999999999997E-2</v>
      </c>
      <c r="H281" s="137"/>
      <c r="I281" s="137"/>
      <c r="J281" s="137"/>
    </row>
    <row r="282" spans="1:10" x14ac:dyDescent="0.25">
      <c r="A282" s="299"/>
      <c r="B282" s="401"/>
      <c r="C282" s="401"/>
      <c r="D282" s="401"/>
      <c r="E282" s="401"/>
      <c r="F282" s="79" t="s">
        <v>493</v>
      </c>
      <c r="G282" s="497"/>
      <c r="H282" s="137">
        <v>4.2389999999999997E-2</v>
      </c>
      <c r="I282" s="137">
        <v>2846</v>
      </c>
      <c r="J282" s="137">
        <v>2846</v>
      </c>
    </row>
    <row r="283" spans="1:10" x14ac:dyDescent="0.25">
      <c r="A283" s="299"/>
      <c r="B283" s="401"/>
      <c r="C283" s="401"/>
      <c r="D283" s="401"/>
      <c r="E283" s="401"/>
      <c r="F283" s="79"/>
      <c r="G283" s="498"/>
      <c r="H283" s="137"/>
      <c r="I283" s="137"/>
      <c r="J283" s="137"/>
    </row>
    <row r="284" spans="1:10" ht="17.25" customHeight="1" x14ac:dyDescent="0.25">
      <c r="A284" s="299">
        <v>140</v>
      </c>
      <c r="B284" s="401" t="s">
        <v>543</v>
      </c>
      <c r="C284" s="401" t="s">
        <v>528</v>
      </c>
      <c r="D284" s="401" t="s">
        <v>603</v>
      </c>
      <c r="E284" s="401" t="s">
        <v>604</v>
      </c>
      <c r="F284" s="79"/>
      <c r="G284" s="499">
        <v>6.1789999999999998E-2</v>
      </c>
      <c r="H284" s="137"/>
      <c r="I284" s="137"/>
      <c r="J284" s="137"/>
    </row>
    <row r="285" spans="1:10" x14ac:dyDescent="0.25">
      <c r="A285" s="299"/>
      <c r="B285" s="401"/>
      <c r="C285" s="401"/>
      <c r="D285" s="401"/>
      <c r="E285" s="401"/>
      <c r="F285" s="79" t="s">
        <v>493</v>
      </c>
      <c r="G285" s="497"/>
      <c r="H285" s="137">
        <v>6.1789999999999998E-2</v>
      </c>
      <c r="I285" s="137">
        <v>4222</v>
      </c>
      <c r="J285" s="137">
        <v>4222</v>
      </c>
    </row>
    <row r="286" spans="1:10" x14ac:dyDescent="0.25">
      <c r="A286" s="299"/>
      <c r="B286" s="401"/>
      <c r="C286" s="401"/>
      <c r="D286" s="401"/>
      <c r="E286" s="401"/>
      <c r="F286" s="79"/>
      <c r="G286" s="498"/>
      <c r="H286" s="137"/>
      <c r="I286" s="137"/>
      <c r="J286" s="137"/>
    </row>
    <row r="287" spans="1:10" ht="17.25" customHeight="1" x14ac:dyDescent="0.25">
      <c r="A287" s="299">
        <v>141</v>
      </c>
      <c r="B287" s="401" t="s">
        <v>556</v>
      </c>
      <c r="C287" s="401" t="s">
        <v>512</v>
      </c>
      <c r="D287" s="401" t="s">
        <v>617</v>
      </c>
      <c r="E287" s="401" t="s">
        <v>618</v>
      </c>
      <c r="F287" s="79"/>
      <c r="G287" s="499">
        <v>4.1454999999999999E-2</v>
      </c>
      <c r="H287" s="137"/>
      <c r="I287" s="137"/>
      <c r="J287" s="137"/>
    </row>
    <row r="288" spans="1:10" x14ac:dyDescent="0.25">
      <c r="A288" s="299"/>
      <c r="B288" s="401"/>
      <c r="C288" s="401"/>
      <c r="D288" s="401"/>
      <c r="E288" s="401"/>
      <c r="F288" s="79" t="s">
        <v>493</v>
      </c>
      <c r="G288" s="497"/>
      <c r="H288" s="137">
        <v>4.1454999999999999E-2</v>
      </c>
      <c r="I288" s="137">
        <v>2765</v>
      </c>
      <c r="J288" s="137">
        <v>2765</v>
      </c>
    </row>
    <row r="289" spans="1:11" x14ac:dyDescent="0.25">
      <c r="A289" s="299"/>
      <c r="B289" s="401"/>
      <c r="C289" s="401"/>
      <c r="D289" s="401"/>
      <c r="E289" s="401"/>
      <c r="F289" s="79"/>
      <c r="G289" s="498"/>
      <c r="H289" s="137"/>
      <c r="I289" s="137"/>
      <c r="J289" s="137"/>
    </row>
    <row r="290" spans="1:11" ht="17.25" customHeight="1" x14ac:dyDescent="0.25">
      <c r="A290" s="299">
        <v>142</v>
      </c>
      <c r="B290" s="401" t="s">
        <v>566</v>
      </c>
      <c r="C290" s="401" t="s">
        <v>490</v>
      </c>
      <c r="D290" s="401" t="s">
        <v>619</v>
      </c>
      <c r="E290" s="401" t="s">
        <v>620</v>
      </c>
      <c r="F290" s="79"/>
      <c r="G290" s="499">
        <v>2.0326</v>
      </c>
      <c r="H290" s="137"/>
      <c r="I290" s="137"/>
      <c r="J290" s="137"/>
    </row>
    <row r="291" spans="1:11" x14ac:dyDescent="0.25">
      <c r="A291" s="299"/>
      <c r="B291" s="401"/>
      <c r="C291" s="401"/>
      <c r="D291" s="401"/>
      <c r="E291" s="401"/>
      <c r="F291" s="79" t="s">
        <v>493</v>
      </c>
      <c r="G291" s="497"/>
      <c r="H291" s="265">
        <v>2.0326</v>
      </c>
      <c r="I291" s="265">
        <v>58554</v>
      </c>
      <c r="J291" s="265">
        <v>1440</v>
      </c>
    </row>
    <row r="292" spans="1:11" x14ac:dyDescent="0.25">
      <c r="A292" s="299"/>
      <c r="B292" s="401"/>
      <c r="C292" s="401"/>
      <c r="D292" s="401"/>
      <c r="E292" s="401"/>
      <c r="F292" s="79"/>
      <c r="G292" s="498"/>
      <c r="H292" s="137"/>
      <c r="I292" s="137"/>
      <c r="J292" s="137"/>
    </row>
    <row r="293" spans="1:11" ht="17.25" customHeight="1" x14ac:dyDescent="0.25">
      <c r="A293" s="299">
        <v>143</v>
      </c>
      <c r="B293" s="401" t="s">
        <v>566</v>
      </c>
      <c r="C293" s="401" t="s">
        <v>490</v>
      </c>
      <c r="D293" s="401" t="s">
        <v>584</v>
      </c>
      <c r="E293" s="401" t="s">
        <v>511</v>
      </c>
      <c r="F293" s="79"/>
      <c r="G293" s="499">
        <v>5.6000000000000001E-2</v>
      </c>
      <c r="H293" s="137"/>
      <c r="I293" s="137"/>
      <c r="J293" s="137"/>
    </row>
    <row r="294" spans="1:11" x14ac:dyDescent="0.25">
      <c r="A294" s="299"/>
      <c r="B294" s="401"/>
      <c r="C294" s="401"/>
      <c r="D294" s="401"/>
      <c r="E294" s="401"/>
      <c r="F294" s="79" t="s">
        <v>493</v>
      </c>
      <c r="G294" s="497"/>
      <c r="H294" s="137">
        <v>5.6000000000000001E-2</v>
      </c>
      <c r="I294" s="137">
        <v>1595</v>
      </c>
      <c r="J294" s="137">
        <v>1595</v>
      </c>
    </row>
    <row r="295" spans="1:11" x14ac:dyDescent="0.25">
      <c r="A295" s="299"/>
      <c r="B295" s="401"/>
      <c r="C295" s="401"/>
      <c r="D295" s="401"/>
      <c r="E295" s="401"/>
      <c r="F295" s="79"/>
      <c r="G295" s="498"/>
      <c r="H295" s="137"/>
      <c r="I295" s="137"/>
      <c r="J295" s="137"/>
    </row>
    <row r="296" spans="1:11" ht="17.25" customHeight="1" x14ac:dyDescent="0.25">
      <c r="A296" s="299">
        <v>144</v>
      </c>
      <c r="B296" s="401" t="s">
        <v>566</v>
      </c>
      <c r="C296" s="401" t="s">
        <v>490</v>
      </c>
      <c r="D296" s="401" t="s">
        <v>621</v>
      </c>
      <c r="E296" s="401" t="s">
        <v>622</v>
      </c>
      <c r="F296" s="79"/>
      <c r="G296" s="499">
        <v>1.1140000000000001</v>
      </c>
      <c r="H296" s="137"/>
      <c r="I296" s="137"/>
      <c r="J296" s="137"/>
    </row>
    <row r="297" spans="1:11" x14ac:dyDescent="0.25">
      <c r="A297" s="299"/>
      <c r="B297" s="401"/>
      <c r="C297" s="401"/>
      <c r="D297" s="401"/>
      <c r="E297" s="401"/>
      <c r="F297" s="79" t="s">
        <v>493</v>
      </c>
      <c r="G297" s="497"/>
      <c r="H297" s="265">
        <v>1.1140000000000001</v>
      </c>
      <c r="I297" s="265">
        <v>30389</v>
      </c>
      <c r="J297" s="265">
        <v>1364</v>
      </c>
    </row>
    <row r="298" spans="1:11" x14ac:dyDescent="0.25">
      <c r="A298" s="299"/>
      <c r="B298" s="401"/>
      <c r="C298" s="401"/>
      <c r="D298" s="401"/>
      <c r="E298" s="401"/>
      <c r="F298" s="79"/>
      <c r="G298" s="498"/>
      <c r="H298" s="137"/>
      <c r="I298" s="137"/>
      <c r="J298" s="137"/>
      <c r="K298" s="269"/>
    </row>
    <row r="299" spans="1:11" ht="17.25" customHeight="1" x14ac:dyDescent="0.25">
      <c r="A299" s="299">
        <v>145</v>
      </c>
      <c r="B299" s="461" t="s">
        <v>556</v>
      </c>
      <c r="C299" s="401" t="s">
        <v>528</v>
      </c>
      <c r="D299" s="461" t="s">
        <v>914</v>
      </c>
      <c r="E299" s="461" t="s">
        <v>915</v>
      </c>
      <c r="F299" s="119"/>
      <c r="G299" s="470">
        <v>0.1</v>
      </c>
      <c r="H299" s="145"/>
      <c r="I299" s="145"/>
      <c r="J299" s="145"/>
      <c r="K299" s="269"/>
    </row>
    <row r="300" spans="1:11" x14ac:dyDescent="0.25">
      <c r="A300" s="299"/>
      <c r="B300" s="461"/>
      <c r="C300" s="401"/>
      <c r="D300" s="461"/>
      <c r="E300" s="461"/>
      <c r="F300" s="119" t="s">
        <v>493</v>
      </c>
      <c r="G300" s="471"/>
      <c r="H300" s="265">
        <v>0.1</v>
      </c>
      <c r="I300" s="265">
        <v>6670</v>
      </c>
      <c r="J300" s="265">
        <v>2685</v>
      </c>
      <c r="K300" s="269"/>
    </row>
    <row r="301" spans="1:11" x14ac:dyDescent="0.25">
      <c r="A301" s="299"/>
      <c r="B301" s="461"/>
      <c r="C301" s="401"/>
      <c r="D301" s="461"/>
      <c r="E301" s="461"/>
      <c r="F301" s="119"/>
      <c r="G301" s="472"/>
      <c r="H301" s="145"/>
      <c r="I301" s="145"/>
      <c r="J301" s="145"/>
      <c r="K301" s="269"/>
    </row>
    <row r="302" spans="1:11" ht="17.25" customHeight="1" x14ac:dyDescent="0.25">
      <c r="A302" s="299">
        <v>146</v>
      </c>
      <c r="B302" s="401" t="s">
        <v>494</v>
      </c>
      <c r="C302" s="401" t="s">
        <v>495</v>
      </c>
      <c r="D302" s="401" t="s">
        <v>573</v>
      </c>
      <c r="E302" s="401" t="s">
        <v>509</v>
      </c>
      <c r="F302" s="79"/>
      <c r="G302" s="499">
        <v>0.378</v>
      </c>
      <c r="H302" s="137"/>
      <c r="I302" s="137"/>
      <c r="J302" s="137"/>
      <c r="K302" s="269"/>
    </row>
    <row r="303" spans="1:11" x14ac:dyDescent="0.25">
      <c r="A303" s="299"/>
      <c r="B303" s="401"/>
      <c r="C303" s="401"/>
      <c r="D303" s="401"/>
      <c r="E303" s="401"/>
      <c r="F303" s="79" t="s">
        <v>493</v>
      </c>
      <c r="G303" s="497"/>
      <c r="H303" s="265">
        <v>0.378</v>
      </c>
      <c r="I303" s="265">
        <v>25215</v>
      </c>
      <c r="J303" s="265">
        <v>2686</v>
      </c>
    </row>
    <row r="304" spans="1:11" x14ac:dyDescent="0.25">
      <c r="A304" s="299"/>
      <c r="B304" s="401"/>
      <c r="C304" s="401"/>
      <c r="D304" s="401"/>
      <c r="E304" s="401"/>
      <c r="F304" s="79"/>
      <c r="G304" s="498"/>
      <c r="H304" s="137"/>
      <c r="I304" s="137"/>
      <c r="J304" s="137"/>
    </row>
    <row r="305" spans="1:10" ht="17.25" customHeight="1" x14ac:dyDescent="0.25">
      <c r="A305" s="299">
        <v>147</v>
      </c>
      <c r="B305" s="401" t="s">
        <v>543</v>
      </c>
      <c r="C305" s="401" t="s">
        <v>528</v>
      </c>
      <c r="D305" s="401" t="s">
        <v>623</v>
      </c>
      <c r="E305" s="401" t="s">
        <v>624</v>
      </c>
      <c r="F305" s="79"/>
      <c r="G305" s="499">
        <v>0.1</v>
      </c>
      <c r="H305" s="137"/>
      <c r="I305" s="137"/>
      <c r="J305" s="137"/>
    </row>
    <row r="306" spans="1:10" x14ac:dyDescent="0.25">
      <c r="A306" s="299"/>
      <c r="B306" s="401"/>
      <c r="C306" s="401"/>
      <c r="D306" s="401"/>
      <c r="E306" s="401"/>
      <c r="F306" s="79" t="s">
        <v>493</v>
      </c>
      <c r="G306" s="497"/>
      <c r="H306" s="137">
        <v>0.1</v>
      </c>
      <c r="I306" s="137">
        <v>6834</v>
      </c>
      <c r="J306" s="137">
        <v>6834</v>
      </c>
    </row>
    <row r="307" spans="1:10" x14ac:dyDescent="0.25">
      <c r="A307" s="299"/>
      <c r="B307" s="401"/>
      <c r="C307" s="401"/>
      <c r="D307" s="401"/>
      <c r="E307" s="401"/>
      <c r="F307" s="79"/>
      <c r="G307" s="498"/>
      <c r="H307" s="137"/>
      <c r="I307" s="137"/>
      <c r="J307" s="137"/>
    </row>
    <row r="308" spans="1:10" ht="17.25" customHeight="1" x14ac:dyDescent="0.25">
      <c r="A308" s="299">
        <v>148</v>
      </c>
      <c r="B308" s="401" t="s">
        <v>543</v>
      </c>
      <c r="C308" s="401" t="s">
        <v>528</v>
      </c>
      <c r="D308" s="401" t="s">
        <v>625</v>
      </c>
      <c r="E308" s="401" t="s">
        <v>626</v>
      </c>
      <c r="F308" s="79"/>
      <c r="G308" s="499">
        <v>5.2580000000000002E-2</v>
      </c>
      <c r="H308" s="137"/>
      <c r="I308" s="137"/>
      <c r="J308" s="137"/>
    </row>
    <row r="309" spans="1:10" x14ac:dyDescent="0.25">
      <c r="A309" s="299"/>
      <c r="B309" s="401"/>
      <c r="C309" s="401"/>
      <c r="D309" s="401"/>
      <c r="E309" s="401"/>
      <c r="F309" s="79" t="s">
        <v>493</v>
      </c>
      <c r="G309" s="497"/>
      <c r="H309" s="137">
        <v>5.2580000000000002E-2</v>
      </c>
      <c r="I309" s="137">
        <v>3593</v>
      </c>
      <c r="J309" s="137">
        <v>3593</v>
      </c>
    </row>
    <row r="310" spans="1:10" x14ac:dyDescent="0.25">
      <c r="A310" s="299"/>
      <c r="B310" s="401"/>
      <c r="C310" s="401"/>
      <c r="D310" s="401"/>
      <c r="E310" s="401"/>
      <c r="F310" s="79"/>
      <c r="G310" s="498"/>
      <c r="H310" s="137"/>
      <c r="I310" s="137"/>
      <c r="J310" s="137"/>
    </row>
    <row r="311" spans="1:10" ht="17.25" customHeight="1" x14ac:dyDescent="0.25">
      <c r="A311" s="299">
        <v>149</v>
      </c>
      <c r="B311" s="401" t="s">
        <v>556</v>
      </c>
      <c r="C311" s="401" t="s">
        <v>512</v>
      </c>
      <c r="D311" s="401" t="s">
        <v>627</v>
      </c>
      <c r="E311" s="401" t="s">
        <v>628</v>
      </c>
      <c r="F311" s="79"/>
      <c r="G311" s="499">
        <v>0.21870000000000001</v>
      </c>
      <c r="H311" s="137"/>
      <c r="I311" s="137"/>
      <c r="J311" s="137"/>
    </row>
    <row r="312" spans="1:10" x14ac:dyDescent="0.25">
      <c r="A312" s="299"/>
      <c r="B312" s="401"/>
      <c r="C312" s="401"/>
      <c r="D312" s="401"/>
      <c r="E312" s="401"/>
      <c r="F312" s="79" t="s">
        <v>551</v>
      </c>
      <c r="G312" s="497"/>
      <c r="H312" s="137">
        <v>0.21870000000000001</v>
      </c>
      <c r="I312" s="137">
        <v>14946</v>
      </c>
      <c r="J312" s="137">
        <v>14946</v>
      </c>
    </row>
    <row r="313" spans="1:10" x14ac:dyDescent="0.25">
      <c r="A313" s="299"/>
      <c r="B313" s="401"/>
      <c r="C313" s="401"/>
      <c r="D313" s="401"/>
      <c r="E313" s="401"/>
      <c r="F313" s="79"/>
      <c r="G313" s="498"/>
      <c r="H313" s="137"/>
      <c r="I313" s="137"/>
      <c r="J313" s="137"/>
    </row>
    <row r="314" spans="1:10" ht="17.25" customHeight="1" x14ac:dyDescent="0.25">
      <c r="A314" s="299">
        <v>150</v>
      </c>
      <c r="B314" s="401" t="s">
        <v>556</v>
      </c>
      <c r="C314" s="401" t="s">
        <v>512</v>
      </c>
      <c r="D314" s="401" t="s">
        <v>629</v>
      </c>
      <c r="E314" s="401" t="s">
        <v>630</v>
      </c>
      <c r="F314" s="79"/>
      <c r="G314" s="499">
        <v>2.1322999999999999</v>
      </c>
      <c r="H314" s="137"/>
      <c r="I314" s="137"/>
      <c r="J314" s="137"/>
    </row>
    <row r="315" spans="1:10" x14ac:dyDescent="0.25">
      <c r="A315" s="299"/>
      <c r="B315" s="401"/>
      <c r="C315" s="401"/>
      <c r="D315" s="401"/>
      <c r="E315" s="401"/>
      <c r="F315" s="79" t="s">
        <v>551</v>
      </c>
      <c r="G315" s="497"/>
      <c r="H315" s="137">
        <v>2.1322999999999999</v>
      </c>
      <c r="I315" s="137">
        <v>143167</v>
      </c>
      <c r="J315" s="137">
        <v>143167</v>
      </c>
    </row>
    <row r="316" spans="1:10" x14ac:dyDescent="0.25">
      <c r="A316" s="299"/>
      <c r="B316" s="401"/>
      <c r="C316" s="401"/>
      <c r="D316" s="401"/>
      <c r="E316" s="401"/>
      <c r="F316" s="79"/>
      <c r="G316" s="498"/>
      <c r="H316" s="137"/>
      <c r="I316" s="137"/>
      <c r="J316" s="137"/>
    </row>
    <row r="317" spans="1:10" ht="17.25" customHeight="1" x14ac:dyDescent="0.25">
      <c r="A317" s="299">
        <v>151</v>
      </c>
      <c r="B317" s="401" t="s">
        <v>556</v>
      </c>
      <c r="C317" s="401" t="s">
        <v>512</v>
      </c>
      <c r="D317" s="401" t="s">
        <v>631</v>
      </c>
      <c r="E317" s="401" t="s">
        <v>632</v>
      </c>
      <c r="F317" s="79"/>
      <c r="G317" s="499">
        <v>0.2</v>
      </c>
      <c r="H317" s="137"/>
      <c r="I317" s="137"/>
      <c r="J317" s="137"/>
    </row>
    <row r="318" spans="1:10" x14ac:dyDescent="0.25">
      <c r="A318" s="299"/>
      <c r="B318" s="401"/>
      <c r="C318" s="401"/>
      <c r="D318" s="401"/>
      <c r="E318" s="401"/>
      <c r="F318" s="79" t="s">
        <v>493</v>
      </c>
      <c r="G318" s="497"/>
      <c r="H318" s="137">
        <v>0.2</v>
      </c>
      <c r="I318" s="137">
        <v>8228</v>
      </c>
      <c r="J318" s="137">
        <v>8228</v>
      </c>
    </row>
    <row r="319" spans="1:10" x14ac:dyDescent="0.25">
      <c r="A319" s="299"/>
      <c r="B319" s="401"/>
      <c r="C319" s="401"/>
      <c r="D319" s="401"/>
      <c r="E319" s="401"/>
      <c r="F319" s="79"/>
      <c r="G319" s="498"/>
      <c r="H319" s="137"/>
      <c r="I319" s="137"/>
      <c r="J319" s="137"/>
    </row>
    <row r="320" spans="1:10" ht="17.25" customHeight="1" x14ac:dyDescent="0.25">
      <c r="A320" s="299">
        <v>152</v>
      </c>
      <c r="B320" s="401" t="s">
        <v>556</v>
      </c>
      <c r="C320" s="401" t="s">
        <v>512</v>
      </c>
      <c r="D320" s="401" t="s">
        <v>633</v>
      </c>
      <c r="E320" s="401" t="s">
        <v>634</v>
      </c>
      <c r="F320" s="79"/>
      <c r="G320" s="499">
        <v>4.0800000000000003E-2</v>
      </c>
      <c r="H320" s="137"/>
      <c r="I320" s="137"/>
      <c r="J320" s="137"/>
    </row>
    <row r="321" spans="1:10" x14ac:dyDescent="0.25">
      <c r="A321" s="299"/>
      <c r="B321" s="401"/>
      <c r="C321" s="401"/>
      <c r="D321" s="401"/>
      <c r="E321" s="401"/>
      <c r="F321" s="79" t="s">
        <v>493</v>
      </c>
      <c r="G321" s="497"/>
      <c r="H321" s="137">
        <v>4.0800000000000003E-2</v>
      </c>
      <c r="I321" s="137">
        <v>2764</v>
      </c>
      <c r="J321" s="137">
        <v>2764</v>
      </c>
    </row>
    <row r="322" spans="1:10" x14ac:dyDescent="0.25">
      <c r="A322" s="299"/>
      <c r="B322" s="401"/>
      <c r="C322" s="401"/>
      <c r="D322" s="401"/>
      <c r="E322" s="401"/>
      <c r="F322" s="79"/>
      <c r="G322" s="498"/>
      <c r="H322" s="137"/>
      <c r="I322" s="137"/>
      <c r="J322" s="137"/>
    </row>
    <row r="323" spans="1:10" ht="17.25" customHeight="1" x14ac:dyDescent="0.25">
      <c r="A323" s="299">
        <v>153</v>
      </c>
      <c r="B323" s="401" t="s">
        <v>556</v>
      </c>
      <c r="C323" s="401" t="s">
        <v>512</v>
      </c>
      <c r="D323" s="401" t="s">
        <v>635</v>
      </c>
      <c r="E323" s="401" t="s">
        <v>636</v>
      </c>
      <c r="F323" s="79"/>
      <c r="G323" s="499">
        <v>6.0400000000000002E-2</v>
      </c>
      <c r="H323" s="137"/>
      <c r="I323" s="137"/>
      <c r="J323" s="137"/>
    </row>
    <row r="324" spans="1:10" x14ac:dyDescent="0.25">
      <c r="A324" s="299"/>
      <c r="B324" s="401"/>
      <c r="C324" s="401"/>
      <c r="D324" s="401"/>
      <c r="E324" s="401"/>
      <c r="F324" s="79" t="s">
        <v>493</v>
      </c>
      <c r="G324" s="497"/>
      <c r="H324" s="137">
        <v>6.0400000000000002E-2</v>
      </c>
      <c r="I324" s="137">
        <v>4092</v>
      </c>
      <c r="J324" s="137">
        <v>4092</v>
      </c>
    </row>
    <row r="325" spans="1:10" x14ac:dyDescent="0.25">
      <c r="A325" s="299"/>
      <c r="B325" s="401"/>
      <c r="C325" s="401"/>
      <c r="D325" s="401"/>
      <c r="E325" s="401"/>
      <c r="F325" s="79"/>
      <c r="G325" s="498"/>
      <c r="H325" s="137"/>
      <c r="I325" s="137"/>
      <c r="J325" s="137"/>
    </row>
    <row r="326" spans="1:10" ht="17.25" customHeight="1" x14ac:dyDescent="0.25">
      <c r="A326" s="299">
        <v>154</v>
      </c>
      <c r="B326" s="401" t="s">
        <v>566</v>
      </c>
      <c r="C326" s="401" t="s">
        <v>490</v>
      </c>
      <c r="D326" s="401" t="s">
        <v>637</v>
      </c>
      <c r="E326" s="401" t="s">
        <v>638</v>
      </c>
      <c r="F326" s="79"/>
      <c r="G326" s="499">
        <v>0.1525</v>
      </c>
      <c r="H326" s="137"/>
      <c r="I326" s="137"/>
      <c r="J326" s="137"/>
    </row>
    <row r="327" spans="1:10" x14ac:dyDescent="0.25">
      <c r="A327" s="299"/>
      <c r="B327" s="401"/>
      <c r="C327" s="401"/>
      <c r="D327" s="401"/>
      <c r="E327" s="401"/>
      <c r="F327" s="79" t="s">
        <v>493</v>
      </c>
      <c r="G327" s="497"/>
      <c r="H327" s="137">
        <v>0.1525</v>
      </c>
      <c r="I327" s="137">
        <v>1595</v>
      </c>
      <c r="J327" s="137">
        <v>1595</v>
      </c>
    </row>
    <row r="328" spans="1:10" x14ac:dyDescent="0.25">
      <c r="A328" s="299"/>
      <c r="B328" s="401"/>
      <c r="C328" s="401"/>
      <c r="D328" s="401"/>
      <c r="E328" s="401"/>
      <c r="F328" s="79"/>
      <c r="G328" s="498"/>
      <c r="H328" s="137"/>
      <c r="I328" s="137"/>
      <c r="J328" s="137"/>
    </row>
    <row r="329" spans="1:10" ht="17.25" customHeight="1" x14ac:dyDescent="0.25">
      <c r="A329" s="299">
        <v>155</v>
      </c>
      <c r="B329" s="401" t="s">
        <v>556</v>
      </c>
      <c r="C329" s="401" t="s">
        <v>512</v>
      </c>
      <c r="D329" s="401" t="s">
        <v>639</v>
      </c>
      <c r="E329" s="401" t="s">
        <v>640</v>
      </c>
      <c r="F329" s="79"/>
      <c r="G329" s="499">
        <v>0.54339999999999999</v>
      </c>
      <c r="H329" s="137"/>
      <c r="I329" s="137"/>
      <c r="J329" s="137"/>
    </row>
    <row r="330" spans="1:10" x14ac:dyDescent="0.25">
      <c r="A330" s="299"/>
      <c r="B330" s="401"/>
      <c r="C330" s="401"/>
      <c r="D330" s="401"/>
      <c r="E330" s="401"/>
      <c r="F330" s="79" t="s">
        <v>551</v>
      </c>
      <c r="G330" s="497"/>
      <c r="H330" s="265">
        <v>0.54339999999999999</v>
      </c>
      <c r="I330" s="265">
        <v>36493</v>
      </c>
      <c r="J330" s="265">
        <v>6715</v>
      </c>
    </row>
    <row r="331" spans="1:10" x14ac:dyDescent="0.25">
      <c r="A331" s="299"/>
      <c r="B331" s="401"/>
      <c r="C331" s="401"/>
      <c r="D331" s="401"/>
      <c r="E331" s="401"/>
      <c r="F331" s="79"/>
      <c r="G331" s="498"/>
      <c r="H331" s="137"/>
      <c r="I331" s="137"/>
      <c r="J331" s="137"/>
    </row>
    <row r="332" spans="1:10" ht="17.25" customHeight="1" x14ac:dyDescent="0.25">
      <c r="A332" s="299">
        <v>156</v>
      </c>
      <c r="B332" s="401" t="s">
        <v>494</v>
      </c>
      <c r="C332" s="401" t="s">
        <v>495</v>
      </c>
      <c r="D332" s="401" t="s">
        <v>641</v>
      </c>
      <c r="E332" s="401" t="s">
        <v>642</v>
      </c>
      <c r="F332" s="79"/>
      <c r="G332" s="499">
        <v>0.05</v>
      </c>
      <c r="H332" s="137"/>
      <c r="I332" s="137"/>
      <c r="J332" s="137"/>
    </row>
    <row r="333" spans="1:10" x14ac:dyDescent="0.25">
      <c r="A333" s="299"/>
      <c r="B333" s="401"/>
      <c r="C333" s="401"/>
      <c r="D333" s="401"/>
      <c r="E333" s="401"/>
      <c r="F333" s="79" t="s">
        <v>493</v>
      </c>
      <c r="G333" s="497"/>
      <c r="H333" s="137">
        <v>0.05</v>
      </c>
      <c r="I333" s="137">
        <v>3357</v>
      </c>
      <c r="J333" s="137">
        <v>3357</v>
      </c>
    </row>
    <row r="334" spans="1:10" x14ac:dyDescent="0.25">
      <c r="A334" s="299"/>
      <c r="B334" s="401"/>
      <c r="C334" s="401"/>
      <c r="D334" s="401"/>
      <c r="E334" s="401"/>
      <c r="F334" s="79"/>
      <c r="G334" s="498"/>
      <c r="H334" s="137"/>
      <c r="I334" s="137"/>
      <c r="J334" s="137"/>
    </row>
    <row r="335" spans="1:10" ht="17.25" customHeight="1" x14ac:dyDescent="0.25">
      <c r="A335" s="299">
        <v>157</v>
      </c>
      <c r="B335" s="401" t="s">
        <v>566</v>
      </c>
      <c r="C335" s="401" t="s">
        <v>490</v>
      </c>
      <c r="D335" s="401" t="s">
        <v>584</v>
      </c>
      <c r="E335" s="401" t="s">
        <v>511</v>
      </c>
      <c r="F335" s="79"/>
      <c r="G335" s="499">
        <v>0.03</v>
      </c>
      <c r="H335" s="137"/>
      <c r="I335" s="137"/>
      <c r="J335" s="137"/>
    </row>
    <row r="336" spans="1:10" x14ac:dyDescent="0.25">
      <c r="A336" s="299"/>
      <c r="B336" s="401"/>
      <c r="C336" s="401"/>
      <c r="D336" s="401"/>
      <c r="E336" s="401"/>
      <c r="F336" s="79" t="s">
        <v>493</v>
      </c>
      <c r="G336" s="497"/>
      <c r="H336" s="137">
        <v>0.03</v>
      </c>
      <c r="I336" s="137">
        <v>8545</v>
      </c>
      <c r="J336" s="137">
        <v>8545</v>
      </c>
    </row>
    <row r="337" spans="1:10" x14ac:dyDescent="0.25">
      <c r="A337" s="299"/>
      <c r="B337" s="401"/>
      <c r="C337" s="401"/>
      <c r="D337" s="401"/>
      <c r="E337" s="401"/>
      <c r="F337" s="79"/>
      <c r="G337" s="498"/>
      <c r="H337" s="137"/>
      <c r="I337" s="137"/>
      <c r="J337" s="137"/>
    </row>
    <row r="338" spans="1:10" ht="17.25" customHeight="1" x14ac:dyDescent="0.25">
      <c r="A338" s="299">
        <v>158</v>
      </c>
      <c r="B338" s="401" t="s">
        <v>556</v>
      </c>
      <c r="C338" s="401" t="s">
        <v>512</v>
      </c>
      <c r="D338" s="401" t="s">
        <v>535</v>
      </c>
      <c r="E338" s="401" t="s">
        <v>643</v>
      </c>
      <c r="F338" s="79"/>
      <c r="G338" s="499">
        <v>4.3589999999999997E-2</v>
      </c>
      <c r="H338" s="137"/>
      <c r="I338" s="137"/>
      <c r="J338" s="137"/>
    </row>
    <row r="339" spans="1:10" x14ac:dyDescent="0.25">
      <c r="A339" s="299"/>
      <c r="B339" s="401"/>
      <c r="C339" s="401"/>
      <c r="D339" s="401"/>
      <c r="E339" s="401"/>
      <c r="F339" s="79" t="s">
        <v>493</v>
      </c>
      <c r="G339" s="497"/>
      <c r="H339" s="265">
        <v>4.3589999999999997E-2</v>
      </c>
      <c r="I339" s="265">
        <v>2927</v>
      </c>
      <c r="J339" s="265">
        <v>641</v>
      </c>
    </row>
    <row r="340" spans="1:10" x14ac:dyDescent="0.25">
      <c r="A340" s="299"/>
      <c r="B340" s="401"/>
      <c r="C340" s="401"/>
      <c r="D340" s="401"/>
      <c r="E340" s="401"/>
      <c r="F340" s="79"/>
      <c r="G340" s="498"/>
      <c r="H340" s="137"/>
      <c r="I340" s="137"/>
      <c r="J340" s="137"/>
    </row>
    <row r="341" spans="1:10" ht="17.25" customHeight="1" x14ac:dyDescent="0.25">
      <c r="A341" s="299">
        <v>159</v>
      </c>
      <c r="B341" s="401" t="s">
        <v>543</v>
      </c>
      <c r="C341" s="401" t="s">
        <v>528</v>
      </c>
      <c r="D341" s="401" t="s">
        <v>644</v>
      </c>
      <c r="E341" s="401" t="s">
        <v>645</v>
      </c>
      <c r="F341" s="79"/>
      <c r="G341" s="499">
        <v>4.4999999999999998E-2</v>
      </c>
      <c r="H341" s="137"/>
      <c r="I341" s="137"/>
      <c r="J341" s="137"/>
    </row>
    <row r="342" spans="1:10" x14ac:dyDescent="0.25">
      <c r="A342" s="299"/>
      <c r="B342" s="401"/>
      <c r="C342" s="401"/>
      <c r="D342" s="401"/>
      <c r="E342" s="401"/>
      <c r="F342" s="79" t="s">
        <v>493</v>
      </c>
      <c r="G342" s="497"/>
      <c r="H342" s="137">
        <v>4.4999999999999998E-2</v>
      </c>
      <c r="I342" s="137">
        <v>2994</v>
      </c>
      <c r="J342" s="137">
        <v>2994</v>
      </c>
    </row>
    <row r="343" spans="1:10" x14ac:dyDescent="0.25">
      <c r="A343" s="299"/>
      <c r="B343" s="401"/>
      <c r="C343" s="401"/>
      <c r="D343" s="401"/>
      <c r="E343" s="401"/>
      <c r="F343" s="79"/>
      <c r="G343" s="498"/>
      <c r="H343" s="137"/>
      <c r="I343" s="137"/>
      <c r="J343" s="137"/>
    </row>
    <row r="344" spans="1:10" ht="17.25" customHeight="1" x14ac:dyDescent="0.25">
      <c r="A344" s="299">
        <v>160</v>
      </c>
      <c r="B344" s="401" t="s">
        <v>566</v>
      </c>
      <c r="C344" s="401" t="s">
        <v>490</v>
      </c>
      <c r="D344" s="401" t="s">
        <v>584</v>
      </c>
      <c r="E344" s="401" t="s">
        <v>511</v>
      </c>
      <c r="F344" s="79"/>
      <c r="G344" s="499">
        <v>1.8120000000000001E-2</v>
      </c>
      <c r="H344" s="137"/>
      <c r="I344" s="137"/>
      <c r="J344" s="137"/>
    </row>
    <row r="345" spans="1:10" x14ac:dyDescent="0.25">
      <c r="A345" s="299"/>
      <c r="B345" s="401"/>
      <c r="C345" s="401"/>
      <c r="D345" s="401"/>
      <c r="E345" s="401"/>
      <c r="F345" s="79" t="s">
        <v>493</v>
      </c>
      <c r="G345" s="497"/>
      <c r="H345" s="137">
        <v>1.8120000000000001E-2</v>
      </c>
      <c r="I345" s="137">
        <v>516</v>
      </c>
      <c r="J345" s="137">
        <v>516</v>
      </c>
    </row>
    <row r="346" spans="1:10" x14ac:dyDescent="0.25">
      <c r="A346" s="299"/>
      <c r="B346" s="401"/>
      <c r="C346" s="401"/>
      <c r="D346" s="401"/>
      <c r="E346" s="401"/>
      <c r="F346" s="79"/>
      <c r="G346" s="498"/>
      <c r="H346" s="137"/>
      <c r="I346" s="137"/>
      <c r="J346" s="137"/>
    </row>
    <row r="347" spans="1:10" ht="17.25" customHeight="1" x14ac:dyDescent="0.25">
      <c r="A347" s="299">
        <v>161</v>
      </c>
      <c r="B347" s="401" t="s">
        <v>543</v>
      </c>
      <c r="C347" s="401" t="s">
        <v>528</v>
      </c>
      <c r="D347" s="401" t="s">
        <v>646</v>
      </c>
      <c r="E347" s="401" t="s">
        <v>647</v>
      </c>
      <c r="F347" s="79"/>
      <c r="G347" s="499">
        <v>0.16009999999999999</v>
      </c>
      <c r="H347" s="137"/>
      <c r="I347" s="137"/>
      <c r="J347" s="137"/>
    </row>
    <row r="348" spans="1:10" x14ac:dyDescent="0.25">
      <c r="A348" s="299"/>
      <c r="B348" s="401"/>
      <c r="C348" s="401"/>
      <c r="D348" s="401"/>
      <c r="E348" s="401"/>
      <c r="F348" s="79" t="s">
        <v>493</v>
      </c>
      <c r="G348" s="497"/>
      <c r="H348" s="137">
        <v>0.16009999999999999</v>
      </c>
      <c r="I348" s="137">
        <v>9959</v>
      </c>
      <c r="J348" s="137">
        <v>9959</v>
      </c>
    </row>
    <row r="349" spans="1:10" x14ac:dyDescent="0.25">
      <c r="A349" s="299"/>
      <c r="B349" s="401"/>
      <c r="C349" s="401"/>
      <c r="D349" s="401"/>
      <c r="E349" s="401"/>
      <c r="F349" s="79"/>
      <c r="G349" s="498"/>
      <c r="H349" s="137"/>
      <c r="I349" s="137"/>
      <c r="J349" s="137"/>
    </row>
    <row r="350" spans="1:10" ht="17.25" customHeight="1" x14ac:dyDescent="0.25">
      <c r="A350" s="299">
        <v>162</v>
      </c>
      <c r="B350" s="401" t="s">
        <v>494</v>
      </c>
      <c r="C350" s="401" t="s">
        <v>495</v>
      </c>
      <c r="D350" s="401" t="s">
        <v>648</v>
      </c>
      <c r="E350" s="401" t="s">
        <v>649</v>
      </c>
      <c r="F350" s="79"/>
      <c r="G350" s="499">
        <v>6.5729999999999997E-2</v>
      </c>
      <c r="H350" s="137"/>
      <c r="I350" s="137"/>
      <c r="J350" s="137"/>
    </row>
    <row r="351" spans="1:10" x14ac:dyDescent="0.25">
      <c r="A351" s="299"/>
      <c r="B351" s="401"/>
      <c r="C351" s="401"/>
      <c r="D351" s="401"/>
      <c r="E351" s="401"/>
      <c r="F351" s="79" t="s">
        <v>493</v>
      </c>
      <c r="G351" s="497"/>
      <c r="H351" s="137">
        <v>6.5729999999999997E-2</v>
      </c>
      <c r="I351" s="137">
        <v>4414</v>
      </c>
      <c r="J351" s="137">
        <v>4414</v>
      </c>
    </row>
    <row r="352" spans="1:10" x14ac:dyDescent="0.25">
      <c r="A352" s="299"/>
      <c r="B352" s="401"/>
      <c r="C352" s="401"/>
      <c r="D352" s="401"/>
      <c r="E352" s="401"/>
      <c r="F352" s="79"/>
      <c r="G352" s="498"/>
      <c r="H352" s="137"/>
      <c r="I352" s="137"/>
      <c r="J352" s="137"/>
    </row>
    <row r="353" spans="1:10" ht="17.25" customHeight="1" x14ac:dyDescent="0.25">
      <c r="A353" s="299">
        <v>163</v>
      </c>
      <c r="B353" s="401" t="s">
        <v>556</v>
      </c>
      <c r="C353" s="401" t="s">
        <v>512</v>
      </c>
      <c r="D353" s="401" t="s">
        <v>627</v>
      </c>
      <c r="E353" s="401" t="s">
        <v>628</v>
      </c>
      <c r="F353" s="79"/>
      <c r="G353" s="499">
        <v>0.21870000000000001</v>
      </c>
      <c r="H353" s="137"/>
      <c r="I353" s="137"/>
      <c r="J353" s="137"/>
    </row>
    <row r="354" spans="1:10" x14ac:dyDescent="0.25">
      <c r="A354" s="299"/>
      <c r="B354" s="401"/>
      <c r="C354" s="401"/>
      <c r="D354" s="401"/>
      <c r="E354" s="401"/>
      <c r="F354" s="79" t="s">
        <v>551</v>
      </c>
      <c r="G354" s="497"/>
      <c r="H354" s="137">
        <v>0.21870000000000001</v>
      </c>
      <c r="I354" s="137">
        <v>14946</v>
      </c>
      <c r="J354" s="137">
        <v>14946</v>
      </c>
    </row>
    <row r="355" spans="1:10" x14ac:dyDescent="0.25">
      <c r="A355" s="299"/>
      <c r="B355" s="401"/>
      <c r="C355" s="401"/>
      <c r="D355" s="401"/>
      <c r="E355" s="401"/>
      <c r="F355" s="79"/>
      <c r="G355" s="498"/>
      <c r="H355" s="137"/>
      <c r="I355" s="137"/>
      <c r="J355" s="137"/>
    </row>
    <row r="356" spans="1:10" ht="17.25" customHeight="1" x14ac:dyDescent="0.25">
      <c r="A356" s="299">
        <v>164</v>
      </c>
      <c r="B356" s="401" t="s">
        <v>566</v>
      </c>
      <c r="C356" s="401" t="s">
        <v>490</v>
      </c>
      <c r="D356" s="401" t="s">
        <v>584</v>
      </c>
      <c r="E356" s="401" t="s">
        <v>511</v>
      </c>
      <c r="F356" s="79"/>
      <c r="G356" s="499">
        <v>5.4480000000000001E-2</v>
      </c>
      <c r="H356" s="137"/>
      <c r="I356" s="137"/>
      <c r="J356" s="137"/>
    </row>
    <row r="357" spans="1:10" x14ac:dyDescent="0.25">
      <c r="A357" s="299"/>
      <c r="B357" s="401"/>
      <c r="C357" s="401"/>
      <c r="D357" s="401"/>
      <c r="E357" s="401"/>
      <c r="F357" s="79" t="s">
        <v>493</v>
      </c>
      <c r="G357" s="497"/>
      <c r="H357" s="137">
        <v>5.4480000000000001E-2</v>
      </c>
      <c r="I357" s="137">
        <v>1554</v>
      </c>
      <c r="J357" s="137">
        <v>1554</v>
      </c>
    </row>
    <row r="358" spans="1:10" x14ac:dyDescent="0.25">
      <c r="A358" s="299"/>
      <c r="B358" s="401"/>
      <c r="C358" s="401"/>
      <c r="D358" s="401"/>
      <c r="E358" s="401"/>
      <c r="F358" s="79"/>
      <c r="G358" s="498"/>
      <c r="H358" s="137"/>
      <c r="I358" s="137"/>
      <c r="J358" s="137"/>
    </row>
    <row r="359" spans="1:10" ht="17.25" customHeight="1" x14ac:dyDescent="0.25">
      <c r="A359" s="299">
        <v>165</v>
      </c>
      <c r="B359" s="401" t="s">
        <v>566</v>
      </c>
      <c r="C359" s="401" t="s">
        <v>490</v>
      </c>
      <c r="D359" s="401" t="s">
        <v>584</v>
      </c>
      <c r="E359" s="401" t="s">
        <v>511</v>
      </c>
      <c r="F359" s="79"/>
      <c r="G359" s="499">
        <v>5.1860000000000003E-2</v>
      </c>
      <c r="H359" s="137"/>
      <c r="I359" s="137"/>
      <c r="J359" s="137"/>
    </row>
    <row r="360" spans="1:10" x14ac:dyDescent="0.25">
      <c r="A360" s="299"/>
      <c r="B360" s="401"/>
      <c r="C360" s="401"/>
      <c r="D360" s="401"/>
      <c r="E360" s="401"/>
      <c r="F360" s="79" t="s">
        <v>493</v>
      </c>
      <c r="G360" s="497"/>
      <c r="H360" s="137">
        <v>5.1860000000000003E-2</v>
      </c>
      <c r="I360" s="137">
        <v>1477</v>
      </c>
      <c r="J360" s="137">
        <v>1477</v>
      </c>
    </row>
    <row r="361" spans="1:10" x14ac:dyDescent="0.25">
      <c r="A361" s="299"/>
      <c r="B361" s="401"/>
      <c r="C361" s="401"/>
      <c r="D361" s="401"/>
      <c r="E361" s="401"/>
      <c r="F361" s="79"/>
      <c r="G361" s="498"/>
      <c r="H361" s="137"/>
      <c r="I361" s="137"/>
      <c r="J361" s="137"/>
    </row>
    <row r="362" spans="1:10" ht="17.25" customHeight="1" x14ac:dyDescent="0.25">
      <c r="A362" s="299">
        <v>166</v>
      </c>
      <c r="B362" s="401" t="s">
        <v>543</v>
      </c>
      <c r="C362" s="401" t="s">
        <v>528</v>
      </c>
      <c r="D362" s="401" t="s">
        <v>650</v>
      </c>
      <c r="E362" s="401" t="s">
        <v>651</v>
      </c>
      <c r="F362" s="79"/>
      <c r="G362" s="499">
        <v>0.04</v>
      </c>
      <c r="H362" s="137"/>
      <c r="I362" s="137"/>
      <c r="J362" s="137"/>
    </row>
    <row r="363" spans="1:10" x14ac:dyDescent="0.25">
      <c r="A363" s="299"/>
      <c r="B363" s="401"/>
      <c r="C363" s="401"/>
      <c r="D363" s="401"/>
      <c r="E363" s="401"/>
      <c r="F363" s="79" t="s">
        <v>493</v>
      </c>
      <c r="G363" s="497"/>
      <c r="H363" s="137">
        <v>0.04</v>
      </c>
      <c r="I363" s="137">
        <v>2686</v>
      </c>
      <c r="J363" s="137">
        <v>2686</v>
      </c>
    </row>
    <row r="364" spans="1:10" x14ac:dyDescent="0.25">
      <c r="A364" s="299"/>
      <c r="B364" s="401"/>
      <c r="C364" s="401"/>
      <c r="D364" s="401"/>
      <c r="E364" s="401"/>
      <c r="F364" s="79"/>
      <c r="G364" s="498"/>
      <c r="H364" s="137"/>
      <c r="I364" s="137"/>
      <c r="J364" s="137"/>
    </row>
    <row r="365" spans="1:10" ht="17.25" customHeight="1" x14ac:dyDescent="0.25">
      <c r="A365" s="299">
        <v>167</v>
      </c>
      <c r="B365" s="401" t="s">
        <v>494</v>
      </c>
      <c r="C365" s="401" t="s">
        <v>495</v>
      </c>
      <c r="D365" s="401" t="s">
        <v>652</v>
      </c>
      <c r="E365" s="401" t="s">
        <v>653</v>
      </c>
      <c r="F365" s="79"/>
      <c r="G365" s="499">
        <v>0.48930000000000001</v>
      </c>
      <c r="H365" s="137"/>
      <c r="I365" s="137"/>
      <c r="J365" s="137"/>
    </row>
    <row r="366" spans="1:10" x14ac:dyDescent="0.25">
      <c r="A366" s="299"/>
      <c r="B366" s="401"/>
      <c r="C366" s="401"/>
      <c r="D366" s="401"/>
      <c r="E366" s="401"/>
      <c r="F366" s="79" t="s">
        <v>493</v>
      </c>
      <c r="G366" s="497"/>
      <c r="H366" s="265">
        <v>0.48930000000000001</v>
      </c>
      <c r="I366" s="265">
        <v>32860</v>
      </c>
      <c r="J366" s="265">
        <v>14851</v>
      </c>
    </row>
    <row r="367" spans="1:10" x14ac:dyDescent="0.25">
      <c r="A367" s="299"/>
      <c r="B367" s="401"/>
      <c r="C367" s="401"/>
      <c r="D367" s="401"/>
      <c r="E367" s="401"/>
      <c r="F367" s="79"/>
      <c r="G367" s="498"/>
      <c r="H367" s="137"/>
      <c r="I367" s="137"/>
      <c r="J367" s="137"/>
    </row>
    <row r="368" spans="1:10" ht="17.25" customHeight="1" x14ac:dyDescent="0.25">
      <c r="A368" s="299">
        <v>168</v>
      </c>
      <c r="B368" s="401" t="s">
        <v>543</v>
      </c>
      <c r="C368" s="401" t="s">
        <v>528</v>
      </c>
      <c r="D368" s="401" t="s">
        <v>654</v>
      </c>
      <c r="E368" s="401" t="s">
        <v>655</v>
      </c>
      <c r="F368" s="79"/>
      <c r="G368" s="499">
        <v>0.05</v>
      </c>
      <c r="H368" s="137"/>
      <c r="I368" s="137"/>
      <c r="J368" s="137"/>
    </row>
    <row r="369" spans="1:10" x14ac:dyDescent="0.25">
      <c r="A369" s="299"/>
      <c r="B369" s="401"/>
      <c r="C369" s="401"/>
      <c r="D369" s="401"/>
      <c r="E369" s="401"/>
      <c r="F369" s="79" t="s">
        <v>493</v>
      </c>
      <c r="G369" s="497"/>
      <c r="H369" s="137">
        <v>0.05</v>
      </c>
      <c r="I369" s="137">
        <v>3357</v>
      </c>
      <c r="J369" s="137">
        <v>3357</v>
      </c>
    </row>
    <row r="370" spans="1:10" x14ac:dyDescent="0.25">
      <c r="A370" s="299"/>
      <c r="B370" s="401"/>
      <c r="C370" s="401"/>
      <c r="D370" s="401"/>
      <c r="E370" s="401"/>
      <c r="F370" s="79"/>
      <c r="G370" s="498"/>
      <c r="H370" s="137"/>
      <c r="I370" s="137"/>
      <c r="J370" s="137"/>
    </row>
    <row r="371" spans="1:10" ht="17.25" customHeight="1" x14ac:dyDescent="0.25">
      <c r="A371" s="299">
        <v>169</v>
      </c>
      <c r="B371" s="401" t="s">
        <v>494</v>
      </c>
      <c r="C371" s="401" t="s">
        <v>495</v>
      </c>
      <c r="D371" s="401" t="s">
        <v>656</v>
      </c>
      <c r="E371" s="401" t="s">
        <v>657</v>
      </c>
      <c r="F371" s="79"/>
      <c r="G371" s="499">
        <v>0.1</v>
      </c>
      <c r="H371" s="137"/>
      <c r="I371" s="137"/>
      <c r="J371" s="137"/>
    </row>
    <row r="372" spans="1:10" x14ac:dyDescent="0.25">
      <c r="A372" s="299"/>
      <c r="B372" s="401"/>
      <c r="C372" s="401"/>
      <c r="D372" s="401"/>
      <c r="E372" s="401"/>
      <c r="F372" s="79" t="s">
        <v>493</v>
      </c>
      <c r="G372" s="497"/>
      <c r="H372" s="265">
        <v>0.1</v>
      </c>
      <c r="I372" s="265">
        <v>6715</v>
      </c>
      <c r="J372" s="265">
        <v>2686</v>
      </c>
    </row>
    <row r="373" spans="1:10" x14ac:dyDescent="0.25">
      <c r="A373" s="299"/>
      <c r="B373" s="401"/>
      <c r="C373" s="401"/>
      <c r="D373" s="401"/>
      <c r="E373" s="401"/>
      <c r="F373" s="79"/>
      <c r="G373" s="498"/>
      <c r="H373" s="137"/>
      <c r="I373" s="137"/>
      <c r="J373" s="137"/>
    </row>
    <row r="374" spans="1:10" ht="17.25" customHeight="1" x14ac:dyDescent="0.25">
      <c r="A374" s="299">
        <v>170</v>
      </c>
      <c r="B374" s="401" t="s">
        <v>494</v>
      </c>
      <c r="C374" s="401" t="s">
        <v>495</v>
      </c>
      <c r="D374" s="401" t="s">
        <v>658</v>
      </c>
      <c r="E374" s="401" t="s">
        <v>659</v>
      </c>
      <c r="F374" s="79"/>
      <c r="G374" s="499">
        <v>0.06</v>
      </c>
      <c r="H374" s="137"/>
      <c r="I374" s="137"/>
      <c r="J374" s="137"/>
    </row>
    <row r="375" spans="1:10" x14ac:dyDescent="0.25">
      <c r="A375" s="299"/>
      <c r="B375" s="401"/>
      <c r="C375" s="401"/>
      <c r="D375" s="401"/>
      <c r="E375" s="401"/>
      <c r="F375" s="79" t="s">
        <v>493</v>
      </c>
      <c r="G375" s="497"/>
      <c r="H375" s="137">
        <v>0.06</v>
      </c>
      <c r="I375" s="137">
        <v>4029</v>
      </c>
      <c r="J375" s="137">
        <v>4029</v>
      </c>
    </row>
    <row r="376" spans="1:10" x14ac:dyDescent="0.25">
      <c r="A376" s="299"/>
      <c r="B376" s="401"/>
      <c r="C376" s="401"/>
      <c r="D376" s="401"/>
      <c r="E376" s="401"/>
      <c r="F376" s="79"/>
      <c r="G376" s="498"/>
      <c r="H376" s="137"/>
      <c r="I376" s="137"/>
      <c r="J376" s="137"/>
    </row>
    <row r="377" spans="1:10" ht="17.25" customHeight="1" x14ac:dyDescent="0.25">
      <c r="A377" s="299">
        <v>171</v>
      </c>
      <c r="B377" s="401" t="s">
        <v>494</v>
      </c>
      <c r="C377" s="401" t="s">
        <v>495</v>
      </c>
      <c r="D377" s="567" t="s">
        <v>660</v>
      </c>
      <c r="E377" s="401" t="s">
        <v>661</v>
      </c>
      <c r="F377" s="79"/>
      <c r="G377" s="499">
        <v>5.0009999999999999E-2</v>
      </c>
      <c r="H377" s="137"/>
      <c r="I377" s="137"/>
      <c r="J377" s="137"/>
    </row>
    <row r="378" spans="1:10" x14ac:dyDescent="0.25">
      <c r="A378" s="299"/>
      <c r="B378" s="401"/>
      <c r="C378" s="401"/>
      <c r="D378" s="567"/>
      <c r="E378" s="401"/>
      <c r="F378" s="79" t="s">
        <v>493</v>
      </c>
      <c r="G378" s="497"/>
      <c r="H378" s="137">
        <v>5.0009999999999999E-2</v>
      </c>
      <c r="I378" s="137">
        <v>3358</v>
      </c>
      <c r="J378" s="137">
        <v>3358</v>
      </c>
    </row>
    <row r="379" spans="1:10" x14ac:dyDescent="0.25">
      <c r="A379" s="299"/>
      <c r="B379" s="401"/>
      <c r="C379" s="401"/>
      <c r="D379" s="567"/>
      <c r="E379" s="401"/>
      <c r="F379" s="79"/>
      <c r="G379" s="498"/>
      <c r="H379" s="137"/>
      <c r="I379" s="137"/>
      <c r="J379" s="137"/>
    </row>
    <row r="380" spans="1:10" ht="17.25" customHeight="1" x14ac:dyDescent="0.25">
      <c r="A380" s="299">
        <v>172</v>
      </c>
      <c r="B380" s="401" t="s">
        <v>543</v>
      </c>
      <c r="C380" s="401" t="s">
        <v>528</v>
      </c>
      <c r="D380" s="401" t="s">
        <v>662</v>
      </c>
      <c r="E380" s="401" t="s">
        <v>663</v>
      </c>
      <c r="F380" s="79"/>
      <c r="G380" s="499">
        <v>0.04</v>
      </c>
      <c r="H380" s="137"/>
      <c r="I380" s="137"/>
      <c r="J380" s="137"/>
    </row>
    <row r="381" spans="1:10" x14ac:dyDescent="0.25">
      <c r="A381" s="299"/>
      <c r="B381" s="401"/>
      <c r="C381" s="401"/>
      <c r="D381" s="401"/>
      <c r="E381" s="401"/>
      <c r="F381" s="79" t="s">
        <v>493</v>
      </c>
      <c r="G381" s="497"/>
      <c r="H381" s="137">
        <v>0.04</v>
      </c>
      <c r="I381" s="137">
        <v>2669</v>
      </c>
      <c r="J381" s="137">
        <v>2669</v>
      </c>
    </row>
    <row r="382" spans="1:10" x14ac:dyDescent="0.25">
      <c r="A382" s="299"/>
      <c r="B382" s="401"/>
      <c r="C382" s="401"/>
      <c r="D382" s="401"/>
      <c r="E382" s="401"/>
      <c r="F382" s="79"/>
      <c r="G382" s="498"/>
      <c r="H382" s="137"/>
      <c r="I382" s="137"/>
      <c r="J382" s="137"/>
    </row>
    <row r="383" spans="1:10" ht="17.25" customHeight="1" x14ac:dyDescent="0.25">
      <c r="A383" s="299">
        <v>173</v>
      </c>
      <c r="B383" s="401" t="s">
        <v>543</v>
      </c>
      <c r="C383" s="401" t="s">
        <v>528</v>
      </c>
      <c r="D383" s="401" t="s">
        <v>664</v>
      </c>
      <c r="E383" s="401" t="s">
        <v>665</v>
      </c>
      <c r="F383" s="79"/>
      <c r="G383" s="499">
        <v>4.0599999999999997E-2</v>
      </c>
      <c r="H383" s="137"/>
      <c r="I383" s="137"/>
      <c r="J383" s="137"/>
    </row>
    <row r="384" spans="1:10" x14ac:dyDescent="0.25">
      <c r="A384" s="299"/>
      <c r="B384" s="401"/>
      <c r="C384" s="401"/>
      <c r="D384" s="401"/>
      <c r="E384" s="401"/>
      <c r="F384" s="79" t="s">
        <v>493</v>
      </c>
      <c r="G384" s="497"/>
      <c r="H384" s="137">
        <v>4.0599999999999997E-2</v>
      </c>
      <c r="I384" s="137">
        <v>2701</v>
      </c>
      <c r="J384" s="137">
        <v>2701</v>
      </c>
    </row>
    <row r="385" spans="1:10" x14ac:dyDescent="0.25">
      <c r="A385" s="299"/>
      <c r="B385" s="401"/>
      <c r="C385" s="401"/>
      <c r="D385" s="401"/>
      <c r="E385" s="401"/>
      <c r="F385" s="79"/>
      <c r="G385" s="498"/>
      <c r="H385" s="137"/>
      <c r="I385" s="137"/>
      <c r="J385" s="137"/>
    </row>
    <row r="386" spans="1:10" ht="17.25" customHeight="1" x14ac:dyDescent="0.25">
      <c r="A386" s="299">
        <v>174</v>
      </c>
      <c r="B386" s="401" t="s">
        <v>556</v>
      </c>
      <c r="C386" s="401" t="s">
        <v>512</v>
      </c>
      <c r="D386" s="401" t="s">
        <v>666</v>
      </c>
      <c r="E386" s="401" t="s">
        <v>667</v>
      </c>
      <c r="F386" s="79"/>
      <c r="G386" s="499">
        <v>1.2257</v>
      </c>
      <c r="H386" s="137"/>
      <c r="I386" s="137"/>
      <c r="J386" s="137"/>
    </row>
    <row r="387" spans="1:10" x14ac:dyDescent="0.25">
      <c r="A387" s="299"/>
      <c r="B387" s="401"/>
      <c r="C387" s="401"/>
      <c r="D387" s="401"/>
      <c r="E387" s="401"/>
      <c r="F387" s="79" t="s">
        <v>493</v>
      </c>
      <c r="G387" s="497"/>
      <c r="H387" s="137">
        <v>1.2257</v>
      </c>
      <c r="I387" s="137">
        <v>81763</v>
      </c>
      <c r="J387" s="137">
        <v>81763</v>
      </c>
    </row>
    <row r="388" spans="1:10" x14ac:dyDescent="0.25">
      <c r="A388" s="299"/>
      <c r="B388" s="401"/>
      <c r="C388" s="401"/>
      <c r="D388" s="401"/>
      <c r="E388" s="401"/>
      <c r="F388" s="79"/>
      <c r="G388" s="498"/>
      <c r="H388" s="137"/>
      <c r="I388" s="137"/>
      <c r="J388" s="137"/>
    </row>
    <row r="389" spans="1:10" ht="17.25" customHeight="1" x14ac:dyDescent="0.25">
      <c r="A389" s="299">
        <v>175</v>
      </c>
      <c r="B389" s="401" t="s">
        <v>494</v>
      </c>
      <c r="C389" s="401" t="s">
        <v>495</v>
      </c>
      <c r="D389" s="401" t="s">
        <v>597</v>
      </c>
      <c r="E389" s="401" t="s">
        <v>668</v>
      </c>
      <c r="F389" s="79"/>
      <c r="G389" s="499">
        <v>0.3795</v>
      </c>
      <c r="H389" s="137"/>
      <c r="I389" s="137"/>
      <c r="J389" s="137"/>
    </row>
    <row r="390" spans="1:10" x14ac:dyDescent="0.25">
      <c r="A390" s="299"/>
      <c r="B390" s="401"/>
      <c r="C390" s="401"/>
      <c r="D390" s="401"/>
      <c r="E390" s="401"/>
      <c r="F390" s="79" t="s">
        <v>493</v>
      </c>
      <c r="G390" s="497"/>
      <c r="H390" s="137">
        <v>0.3795</v>
      </c>
      <c r="I390" s="137">
        <v>25486</v>
      </c>
      <c r="J390" s="137">
        <v>25486</v>
      </c>
    </row>
    <row r="391" spans="1:10" x14ac:dyDescent="0.25">
      <c r="A391" s="299"/>
      <c r="B391" s="401"/>
      <c r="C391" s="401"/>
      <c r="D391" s="401"/>
      <c r="E391" s="401"/>
      <c r="F391" s="79"/>
      <c r="G391" s="498"/>
      <c r="H391" s="137"/>
      <c r="I391" s="137"/>
      <c r="J391" s="137"/>
    </row>
    <row r="392" spans="1:10" ht="17.25" customHeight="1" x14ac:dyDescent="0.25">
      <c r="A392" s="299">
        <v>176</v>
      </c>
      <c r="B392" s="401" t="s">
        <v>556</v>
      </c>
      <c r="C392" s="401" t="s">
        <v>512</v>
      </c>
      <c r="D392" s="401" t="s">
        <v>669</v>
      </c>
      <c r="E392" s="401" t="s">
        <v>670</v>
      </c>
      <c r="F392" s="79"/>
      <c r="G392" s="499">
        <v>7.0000000000000007E-2</v>
      </c>
      <c r="H392" s="137"/>
      <c r="I392" s="137"/>
      <c r="J392" s="137"/>
    </row>
    <row r="393" spans="1:10" x14ac:dyDescent="0.25">
      <c r="A393" s="299"/>
      <c r="B393" s="401"/>
      <c r="C393" s="401"/>
      <c r="D393" s="401"/>
      <c r="E393" s="401"/>
      <c r="F393" s="79" t="s">
        <v>493</v>
      </c>
      <c r="G393" s="497"/>
      <c r="H393" s="265">
        <v>7.0000000000000007E-2</v>
      </c>
      <c r="I393" s="265">
        <v>4758</v>
      </c>
      <c r="J393" s="265">
        <v>2719</v>
      </c>
    </row>
    <row r="394" spans="1:10" x14ac:dyDescent="0.25">
      <c r="A394" s="299"/>
      <c r="B394" s="401"/>
      <c r="C394" s="401"/>
      <c r="D394" s="401"/>
      <c r="E394" s="401"/>
      <c r="F394" s="79"/>
      <c r="G394" s="498"/>
      <c r="H394" s="137"/>
      <c r="I394" s="137"/>
      <c r="J394" s="137"/>
    </row>
    <row r="395" spans="1:10" ht="17.25" customHeight="1" x14ac:dyDescent="0.25">
      <c r="A395" s="299">
        <v>177</v>
      </c>
      <c r="B395" s="401" t="s">
        <v>494</v>
      </c>
      <c r="C395" s="401" t="s">
        <v>495</v>
      </c>
      <c r="D395" s="401" t="s">
        <v>671</v>
      </c>
      <c r="E395" s="401" t="s">
        <v>672</v>
      </c>
      <c r="F395" s="79"/>
      <c r="G395" s="499">
        <v>8.0909999999999996E-2</v>
      </c>
      <c r="H395" s="137"/>
      <c r="I395" s="137"/>
      <c r="J395" s="137"/>
    </row>
    <row r="396" spans="1:10" x14ac:dyDescent="0.25">
      <c r="A396" s="299"/>
      <c r="B396" s="401"/>
      <c r="C396" s="401"/>
      <c r="D396" s="401"/>
      <c r="E396" s="401"/>
      <c r="F396" s="79" t="s">
        <v>493</v>
      </c>
      <c r="G396" s="497"/>
      <c r="H396" s="265">
        <v>8.0909999999999996E-2</v>
      </c>
      <c r="I396" s="265">
        <v>5433</v>
      </c>
      <c r="J396" s="265">
        <v>2733</v>
      </c>
    </row>
    <row r="397" spans="1:10" x14ac:dyDescent="0.25">
      <c r="A397" s="299"/>
      <c r="B397" s="401"/>
      <c r="C397" s="401"/>
      <c r="D397" s="401"/>
      <c r="E397" s="401"/>
      <c r="F397" s="79"/>
      <c r="G397" s="498"/>
      <c r="H397" s="137"/>
      <c r="I397" s="137"/>
      <c r="J397" s="137"/>
    </row>
    <row r="398" spans="1:10" ht="17.25" customHeight="1" x14ac:dyDescent="0.25">
      <c r="A398" s="299">
        <v>178</v>
      </c>
      <c r="B398" s="401" t="s">
        <v>543</v>
      </c>
      <c r="C398" s="401" t="s">
        <v>528</v>
      </c>
      <c r="D398" s="401" t="s">
        <v>673</v>
      </c>
      <c r="E398" s="401" t="s">
        <v>674</v>
      </c>
      <c r="F398" s="79"/>
      <c r="G398" s="499">
        <v>0.37109999999999999</v>
      </c>
      <c r="H398" s="137"/>
      <c r="I398" s="137"/>
      <c r="J398" s="137"/>
    </row>
    <row r="399" spans="1:10" x14ac:dyDescent="0.25">
      <c r="A399" s="299"/>
      <c r="B399" s="401"/>
      <c r="C399" s="401"/>
      <c r="D399" s="401"/>
      <c r="E399" s="401"/>
      <c r="F399" s="79" t="s">
        <v>493</v>
      </c>
      <c r="G399" s="497"/>
      <c r="H399" s="265">
        <v>0.37109999999999999</v>
      </c>
      <c r="I399" s="265">
        <v>24755</v>
      </c>
      <c r="J399" s="137">
        <v>7572</v>
      </c>
    </row>
    <row r="400" spans="1:10" x14ac:dyDescent="0.25">
      <c r="A400" s="299"/>
      <c r="B400" s="401"/>
      <c r="C400" s="401"/>
      <c r="D400" s="401"/>
      <c r="E400" s="401"/>
      <c r="F400" s="79"/>
      <c r="G400" s="498"/>
      <c r="H400" s="137"/>
      <c r="I400" s="137"/>
      <c r="J400" s="137"/>
    </row>
    <row r="401" spans="1:10" ht="17.25" customHeight="1" x14ac:dyDescent="0.25">
      <c r="A401" s="299">
        <v>179</v>
      </c>
      <c r="B401" s="401" t="s">
        <v>566</v>
      </c>
      <c r="C401" s="401" t="s">
        <v>490</v>
      </c>
      <c r="D401" s="401" t="s">
        <v>621</v>
      </c>
      <c r="E401" s="401" t="s">
        <v>675</v>
      </c>
      <c r="F401" s="79"/>
      <c r="G401" s="499">
        <v>1.1140000000000001</v>
      </c>
      <c r="H401" s="137"/>
      <c r="I401" s="137"/>
      <c r="J401" s="137"/>
    </row>
    <row r="402" spans="1:10" x14ac:dyDescent="0.25">
      <c r="A402" s="299"/>
      <c r="B402" s="401"/>
      <c r="C402" s="401"/>
      <c r="D402" s="401"/>
      <c r="E402" s="401"/>
      <c r="F402" s="79" t="s">
        <v>493</v>
      </c>
      <c r="G402" s="497"/>
      <c r="H402" s="265">
        <v>1.1140000000000001</v>
      </c>
      <c r="I402" s="265">
        <v>30389</v>
      </c>
      <c r="J402" s="265">
        <v>1364</v>
      </c>
    </row>
    <row r="403" spans="1:10" x14ac:dyDescent="0.25">
      <c r="A403" s="299"/>
      <c r="B403" s="401"/>
      <c r="C403" s="401"/>
      <c r="D403" s="401"/>
      <c r="E403" s="401"/>
      <c r="F403" s="79"/>
      <c r="G403" s="498"/>
      <c r="H403" s="137"/>
      <c r="I403" s="137"/>
      <c r="J403" s="137"/>
    </row>
    <row r="404" spans="1:10" ht="17.25" customHeight="1" x14ac:dyDescent="0.25">
      <c r="A404" s="299">
        <v>180</v>
      </c>
      <c r="B404" s="401" t="s">
        <v>543</v>
      </c>
      <c r="C404" s="401" t="s">
        <v>528</v>
      </c>
      <c r="D404" s="401" t="s">
        <v>676</v>
      </c>
      <c r="E404" s="401" t="s">
        <v>677</v>
      </c>
      <c r="F404" s="79"/>
      <c r="G404" s="499">
        <v>5.2580000000000002E-2</v>
      </c>
      <c r="H404" s="137"/>
      <c r="I404" s="137"/>
      <c r="J404" s="137"/>
    </row>
    <row r="405" spans="1:10" x14ac:dyDescent="0.25">
      <c r="A405" s="299"/>
      <c r="B405" s="401"/>
      <c r="C405" s="401"/>
      <c r="D405" s="401"/>
      <c r="E405" s="401"/>
      <c r="F405" s="79" t="s">
        <v>493</v>
      </c>
      <c r="G405" s="497"/>
      <c r="H405" s="137">
        <v>5.2580000000000002E-2</v>
      </c>
      <c r="I405" s="137">
        <v>3593</v>
      </c>
      <c r="J405" s="137">
        <v>3593</v>
      </c>
    </row>
    <row r="406" spans="1:10" x14ac:dyDescent="0.25">
      <c r="A406" s="299"/>
      <c r="B406" s="401"/>
      <c r="C406" s="401"/>
      <c r="D406" s="401"/>
      <c r="E406" s="401"/>
      <c r="F406" s="79"/>
      <c r="G406" s="498"/>
      <c r="H406" s="137"/>
      <c r="I406" s="137"/>
      <c r="J406" s="137"/>
    </row>
    <row r="407" spans="1:10" ht="17.25" customHeight="1" x14ac:dyDescent="0.25">
      <c r="A407" s="299">
        <v>181</v>
      </c>
      <c r="B407" s="401" t="s">
        <v>556</v>
      </c>
      <c r="C407" s="401" t="s">
        <v>512</v>
      </c>
      <c r="D407" s="401" t="s">
        <v>678</v>
      </c>
      <c r="E407" s="401" t="s">
        <v>679</v>
      </c>
      <c r="F407" s="79"/>
      <c r="G407" s="499">
        <v>4.054E-2</v>
      </c>
      <c r="H407" s="137"/>
      <c r="I407" s="137"/>
      <c r="J407" s="137"/>
    </row>
    <row r="408" spans="1:10" x14ac:dyDescent="0.25">
      <c r="A408" s="299"/>
      <c r="B408" s="401"/>
      <c r="C408" s="401"/>
      <c r="D408" s="401"/>
      <c r="E408" s="401"/>
      <c r="F408" s="79" t="s">
        <v>493</v>
      </c>
      <c r="G408" s="497"/>
      <c r="H408" s="137">
        <v>4.054E-2</v>
      </c>
      <c r="I408" s="137">
        <v>2716</v>
      </c>
      <c r="J408" s="137">
        <v>2716</v>
      </c>
    </row>
    <row r="409" spans="1:10" x14ac:dyDescent="0.25">
      <c r="A409" s="299"/>
      <c r="B409" s="401"/>
      <c r="C409" s="401"/>
      <c r="D409" s="401"/>
      <c r="E409" s="401"/>
      <c r="F409" s="79"/>
      <c r="G409" s="498"/>
      <c r="H409" s="137"/>
      <c r="I409" s="137"/>
      <c r="J409" s="137"/>
    </row>
    <row r="410" spans="1:10" ht="17.25" customHeight="1" x14ac:dyDescent="0.25">
      <c r="A410" s="299">
        <v>182</v>
      </c>
      <c r="B410" s="401" t="s">
        <v>556</v>
      </c>
      <c r="C410" s="401" t="s">
        <v>512</v>
      </c>
      <c r="D410" s="401" t="s">
        <v>680</v>
      </c>
      <c r="E410" s="401" t="s">
        <v>681</v>
      </c>
      <c r="F410" s="79"/>
      <c r="G410" s="499">
        <v>4.4999999999999998E-2</v>
      </c>
      <c r="H410" s="137"/>
      <c r="I410" s="137"/>
      <c r="J410" s="137"/>
    </row>
    <row r="411" spans="1:10" x14ac:dyDescent="0.25">
      <c r="A411" s="299"/>
      <c r="B411" s="401"/>
      <c r="C411" s="401"/>
      <c r="D411" s="401"/>
      <c r="E411" s="401"/>
      <c r="F411" s="79" t="s">
        <v>493</v>
      </c>
      <c r="G411" s="497"/>
      <c r="H411" s="137">
        <v>4.4999999999999998E-2</v>
      </c>
      <c r="I411" s="137">
        <v>3048</v>
      </c>
      <c r="J411" s="137">
        <v>3048</v>
      </c>
    </row>
    <row r="412" spans="1:10" x14ac:dyDescent="0.25">
      <c r="A412" s="299"/>
      <c r="B412" s="401"/>
      <c r="C412" s="401"/>
      <c r="D412" s="401"/>
      <c r="E412" s="401"/>
      <c r="F412" s="79"/>
      <c r="G412" s="498"/>
      <c r="H412" s="137"/>
      <c r="I412" s="137"/>
      <c r="J412" s="137"/>
    </row>
    <row r="413" spans="1:10" ht="17.25" customHeight="1" x14ac:dyDescent="0.25">
      <c r="A413" s="299">
        <v>183</v>
      </c>
      <c r="B413" s="401" t="s">
        <v>543</v>
      </c>
      <c r="C413" s="401" t="s">
        <v>528</v>
      </c>
      <c r="D413" s="401" t="s">
        <v>682</v>
      </c>
      <c r="E413" s="401" t="s">
        <v>683</v>
      </c>
      <c r="F413" s="79"/>
      <c r="G413" s="499">
        <v>0.71</v>
      </c>
      <c r="H413" s="137"/>
      <c r="I413" s="137"/>
      <c r="J413" s="137"/>
    </row>
    <row r="414" spans="1:10" x14ac:dyDescent="0.25">
      <c r="A414" s="299"/>
      <c r="B414" s="401"/>
      <c r="C414" s="401"/>
      <c r="D414" s="401"/>
      <c r="E414" s="401"/>
      <c r="F414" s="79" t="s">
        <v>493</v>
      </c>
      <c r="G414" s="497"/>
      <c r="H414" s="137">
        <v>0.71</v>
      </c>
      <c r="I414" s="137">
        <v>45656</v>
      </c>
      <c r="J414" s="137">
        <v>45656</v>
      </c>
    </row>
    <row r="415" spans="1:10" x14ac:dyDescent="0.25">
      <c r="A415" s="299"/>
      <c r="B415" s="401"/>
      <c r="C415" s="401"/>
      <c r="D415" s="401"/>
      <c r="E415" s="401"/>
      <c r="F415" s="79"/>
      <c r="G415" s="498"/>
      <c r="H415" s="137"/>
      <c r="I415" s="137"/>
      <c r="J415" s="137"/>
    </row>
    <row r="416" spans="1:10" ht="17.25" customHeight="1" x14ac:dyDescent="0.25">
      <c r="A416" s="299">
        <v>184</v>
      </c>
      <c r="B416" s="401" t="s">
        <v>556</v>
      </c>
      <c r="C416" s="401" t="s">
        <v>512</v>
      </c>
      <c r="D416" s="401" t="s">
        <v>684</v>
      </c>
      <c r="E416" s="401" t="s">
        <v>685</v>
      </c>
      <c r="F416" s="79"/>
      <c r="G416" s="499">
        <v>7.6480000000000006E-2</v>
      </c>
      <c r="H416" s="137"/>
      <c r="I416" s="137"/>
      <c r="J416" s="137"/>
    </row>
    <row r="417" spans="1:10" x14ac:dyDescent="0.25">
      <c r="A417" s="299"/>
      <c r="B417" s="401"/>
      <c r="C417" s="401"/>
      <c r="D417" s="401"/>
      <c r="E417" s="401"/>
      <c r="F417" s="79" t="s">
        <v>493</v>
      </c>
      <c r="G417" s="497"/>
      <c r="H417" s="137">
        <v>7.6480000000000006E-2</v>
      </c>
      <c r="I417" s="137">
        <v>5125</v>
      </c>
      <c r="J417" s="137">
        <v>5125</v>
      </c>
    </row>
    <row r="418" spans="1:10" x14ac:dyDescent="0.25">
      <c r="A418" s="299"/>
      <c r="B418" s="401"/>
      <c r="C418" s="401"/>
      <c r="D418" s="401"/>
      <c r="E418" s="401"/>
      <c r="F418" s="79"/>
      <c r="G418" s="498"/>
      <c r="H418" s="137"/>
      <c r="I418" s="137"/>
      <c r="J418" s="137"/>
    </row>
    <row r="419" spans="1:10" ht="36" customHeight="1" x14ac:dyDescent="0.25">
      <c r="A419" s="47">
        <v>185</v>
      </c>
      <c r="B419" s="401" t="s">
        <v>686</v>
      </c>
      <c r="C419" s="326" t="s">
        <v>687</v>
      </c>
      <c r="D419" s="401" t="s">
        <v>688</v>
      </c>
      <c r="E419" s="401" t="s">
        <v>689</v>
      </c>
      <c r="F419" s="79" t="s">
        <v>101</v>
      </c>
      <c r="G419" s="499">
        <v>9.19</v>
      </c>
      <c r="H419" s="137">
        <v>0.05</v>
      </c>
      <c r="I419" s="137">
        <v>1443.75</v>
      </c>
      <c r="J419" s="137">
        <v>1443.75</v>
      </c>
    </row>
    <row r="420" spans="1:10" x14ac:dyDescent="0.25">
      <c r="A420" s="47">
        <v>186</v>
      </c>
      <c r="B420" s="401"/>
      <c r="C420" s="326"/>
      <c r="D420" s="401"/>
      <c r="E420" s="401"/>
      <c r="F420" s="79" t="s">
        <v>101</v>
      </c>
      <c r="G420" s="497"/>
      <c r="H420" s="265">
        <v>0.05</v>
      </c>
      <c r="I420" s="265">
        <v>610.5</v>
      </c>
      <c r="J420" s="265">
        <v>0</v>
      </c>
    </row>
    <row r="421" spans="1:10" x14ac:dyDescent="0.25">
      <c r="A421" s="47">
        <v>187</v>
      </c>
      <c r="B421" s="401"/>
      <c r="C421" s="326"/>
      <c r="D421" s="401"/>
      <c r="E421" s="401"/>
      <c r="F421" s="79" t="s">
        <v>101</v>
      </c>
      <c r="G421" s="497"/>
      <c r="H421" s="137">
        <v>0.05</v>
      </c>
      <c r="I421" s="137">
        <v>2220.9</v>
      </c>
      <c r="J421" s="137">
        <v>2220.9</v>
      </c>
    </row>
    <row r="422" spans="1:10" x14ac:dyDescent="0.25">
      <c r="A422" s="47">
        <v>188</v>
      </c>
      <c r="B422" s="401"/>
      <c r="C422" s="326"/>
      <c r="D422" s="401"/>
      <c r="E422" s="401"/>
      <c r="F422" s="79" t="s">
        <v>101</v>
      </c>
      <c r="G422" s="497"/>
      <c r="H422" s="137">
        <v>0.05</v>
      </c>
      <c r="I422" s="137">
        <v>2220.9</v>
      </c>
      <c r="J422" s="137">
        <v>2220.9</v>
      </c>
    </row>
    <row r="423" spans="1:10" x14ac:dyDescent="0.25">
      <c r="A423" s="47">
        <v>189</v>
      </c>
      <c r="B423" s="401"/>
      <c r="C423" s="326"/>
      <c r="D423" s="401"/>
      <c r="E423" s="401"/>
      <c r="F423" s="79" t="s">
        <v>41</v>
      </c>
      <c r="G423" s="497"/>
      <c r="H423" s="265">
        <v>0.17236000000000001</v>
      </c>
      <c r="I423" s="265">
        <v>7655.8869999999997</v>
      </c>
      <c r="J423" s="265">
        <v>0</v>
      </c>
    </row>
    <row r="424" spans="1:10" x14ac:dyDescent="0.25">
      <c r="A424" s="47">
        <v>190</v>
      </c>
      <c r="B424" s="401"/>
      <c r="C424" s="326"/>
      <c r="D424" s="401"/>
      <c r="E424" s="401"/>
      <c r="F424" s="79" t="s">
        <v>101</v>
      </c>
      <c r="G424" s="497"/>
      <c r="H424" s="137">
        <v>0.05</v>
      </c>
      <c r="I424" s="137">
        <v>1443.75</v>
      </c>
      <c r="J424" s="137">
        <v>1443.8</v>
      </c>
    </row>
    <row r="425" spans="1:10" x14ac:dyDescent="0.25">
      <c r="A425" s="47">
        <v>191</v>
      </c>
      <c r="B425" s="401"/>
      <c r="C425" s="326"/>
      <c r="D425" s="401"/>
      <c r="E425" s="401"/>
      <c r="F425" s="79" t="s">
        <v>101</v>
      </c>
      <c r="G425" s="497"/>
      <c r="H425" s="265">
        <v>7.8160499999999997</v>
      </c>
      <c r="I425" s="265">
        <v>821763.44499999995</v>
      </c>
      <c r="J425" s="265">
        <v>0</v>
      </c>
    </row>
    <row r="426" spans="1:10" x14ac:dyDescent="0.25">
      <c r="A426" s="47">
        <v>192</v>
      </c>
      <c r="B426" s="401"/>
      <c r="C426" s="326"/>
      <c r="D426" s="401"/>
      <c r="E426" s="401"/>
      <c r="F426" s="79" t="s">
        <v>101</v>
      </c>
      <c r="G426" s="497"/>
      <c r="H426" s="137">
        <v>4.0800000000000003E-2</v>
      </c>
      <c r="I426" s="137">
        <v>1812.2550000000001</v>
      </c>
      <c r="J426" s="137">
        <v>1812.2550000000001</v>
      </c>
    </row>
    <row r="427" spans="1:10" x14ac:dyDescent="0.25">
      <c r="A427" s="47">
        <v>193</v>
      </c>
      <c r="B427" s="401"/>
      <c r="C427" s="326"/>
      <c r="D427" s="401"/>
      <c r="E427" s="401"/>
      <c r="F427" s="79" t="s">
        <v>101</v>
      </c>
      <c r="G427" s="497"/>
      <c r="H427" s="137">
        <v>0.09</v>
      </c>
      <c r="I427" s="137">
        <v>2548.8000000000002</v>
      </c>
      <c r="J427" s="137">
        <v>2548.8000000000002</v>
      </c>
    </row>
    <row r="428" spans="1:10" x14ac:dyDescent="0.25">
      <c r="A428" s="47">
        <v>194</v>
      </c>
      <c r="B428" s="401"/>
      <c r="C428" s="326"/>
      <c r="D428" s="401"/>
      <c r="E428" s="401"/>
      <c r="F428" s="79" t="s">
        <v>101</v>
      </c>
      <c r="G428" s="497"/>
      <c r="H428" s="137">
        <v>0.04</v>
      </c>
      <c r="I428" s="137">
        <v>1776.72</v>
      </c>
      <c r="J428" s="137">
        <v>1776.72</v>
      </c>
    </row>
    <row r="429" spans="1:10" x14ac:dyDescent="0.25">
      <c r="A429" s="47">
        <v>195</v>
      </c>
      <c r="B429" s="401"/>
      <c r="C429" s="326"/>
      <c r="D429" s="401"/>
      <c r="E429" s="401"/>
      <c r="F429" s="79" t="s">
        <v>101</v>
      </c>
      <c r="G429" s="497"/>
      <c r="H429" s="137">
        <v>0.04</v>
      </c>
      <c r="I429" s="137">
        <v>1776.72</v>
      </c>
      <c r="J429" s="137">
        <v>1776.72</v>
      </c>
    </row>
    <row r="430" spans="1:10" x14ac:dyDescent="0.25">
      <c r="A430" s="47">
        <v>196</v>
      </c>
      <c r="B430" s="401"/>
      <c r="C430" s="326"/>
      <c r="D430" s="401"/>
      <c r="E430" s="401"/>
      <c r="F430" s="79" t="s">
        <v>101</v>
      </c>
      <c r="G430" s="497"/>
      <c r="H430" s="265">
        <v>0.04</v>
      </c>
      <c r="I430" s="265">
        <v>1776.72</v>
      </c>
      <c r="J430" s="265">
        <v>0</v>
      </c>
    </row>
    <row r="431" spans="1:10" x14ac:dyDescent="0.25">
      <c r="A431" s="47">
        <v>197</v>
      </c>
      <c r="B431" s="401"/>
      <c r="C431" s="326"/>
      <c r="D431" s="401"/>
      <c r="E431" s="401"/>
      <c r="F431" s="79" t="s">
        <v>101</v>
      </c>
      <c r="G431" s="497"/>
      <c r="H431" s="137">
        <v>0.11697</v>
      </c>
      <c r="I431" s="137">
        <v>5195.5739999999996</v>
      </c>
      <c r="J431" s="137">
        <v>5195.5739999999996</v>
      </c>
    </row>
    <row r="432" spans="1:10" x14ac:dyDescent="0.25">
      <c r="A432" s="47">
        <v>198</v>
      </c>
      <c r="B432" s="401"/>
      <c r="C432" s="326"/>
      <c r="D432" s="401"/>
      <c r="E432" s="401"/>
      <c r="F432" s="79" t="s">
        <v>101</v>
      </c>
      <c r="G432" s="497"/>
      <c r="H432" s="137">
        <v>6.1599999999999997E-3</v>
      </c>
      <c r="I432" s="137">
        <v>647.65099999999995</v>
      </c>
      <c r="J432" s="137">
        <v>647.65099999999995</v>
      </c>
    </row>
    <row r="433" spans="1:10" x14ac:dyDescent="0.25">
      <c r="A433" s="47">
        <v>199</v>
      </c>
      <c r="B433" s="401"/>
      <c r="C433" s="326"/>
      <c r="D433" s="401"/>
      <c r="E433" s="401"/>
      <c r="F433" s="79" t="s">
        <v>101</v>
      </c>
      <c r="G433" s="497"/>
      <c r="H433" s="137">
        <v>0.02</v>
      </c>
      <c r="I433" s="137">
        <v>2102.7600000000002</v>
      </c>
      <c r="J433" s="137">
        <v>2102.7600000000002</v>
      </c>
    </row>
    <row r="434" spans="1:10" x14ac:dyDescent="0.25">
      <c r="A434" s="47">
        <v>200</v>
      </c>
      <c r="B434" s="401"/>
      <c r="C434" s="326"/>
      <c r="D434" s="401"/>
      <c r="E434" s="401"/>
      <c r="F434" s="79" t="s">
        <v>101</v>
      </c>
      <c r="G434" s="497"/>
      <c r="H434" s="137">
        <v>6.2719999999999998E-2</v>
      </c>
      <c r="I434" s="137">
        <v>3151.5120000000002</v>
      </c>
      <c r="J434" s="137">
        <v>3151.5120000000002</v>
      </c>
    </row>
    <row r="435" spans="1:10" x14ac:dyDescent="0.25">
      <c r="A435" s="47">
        <v>201</v>
      </c>
      <c r="B435" s="401"/>
      <c r="C435" s="326"/>
      <c r="D435" s="401"/>
      <c r="E435" s="401"/>
      <c r="F435" s="79" t="s">
        <v>101</v>
      </c>
      <c r="G435" s="497"/>
      <c r="H435" s="137">
        <v>5.6500000000000002E-2</v>
      </c>
      <c r="I435" s="137">
        <v>5940.2969999999996</v>
      </c>
      <c r="J435" s="137">
        <v>5940.2969999999996</v>
      </c>
    </row>
    <row r="436" spans="1:10" x14ac:dyDescent="0.25">
      <c r="A436" s="47">
        <v>202</v>
      </c>
      <c r="B436" s="401"/>
      <c r="C436" s="326"/>
      <c r="D436" s="401"/>
      <c r="E436" s="401"/>
      <c r="F436" s="79" t="s">
        <v>101</v>
      </c>
      <c r="G436" s="497"/>
      <c r="H436" s="137">
        <v>4.0138E-2</v>
      </c>
      <c r="I436" s="137">
        <v>4220.03</v>
      </c>
      <c r="J436" s="137">
        <v>4220.03</v>
      </c>
    </row>
    <row r="437" spans="1:10" x14ac:dyDescent="0.25">
      <c r="A437" s="47">
        <v>203</v>
      </c>
      <c r="B437" s="401"/>
      <c r="C437" s="326"/>
      <c r="D437" s="401"/>
      <c r="E437" s="401"/>
      <c r="F437" s="79" t="s">
        <v>101</v>
      </c>
      <c r="G437" s="497"/>
      <c r="H437" s="137">
        <v>7.1429999999999993E-2</v>
      </c>
      <c r="I437" s="137">
        <v>7510.0079999999998</v>
      </c>
      <c r="J437" s="137">
        <v>7510.0079999999998</v>
      </c>
    </row>
    <row r="438" spans="1:10" x14ac:dyDescent="0.25">
      <c r="A438" s="47">
        <v>204</v>
      </c>
      <c r="B438" s="401"/>
      <c r="C438" s="326"/>
      <c r="D438" s="401"/>
      <c r="E438" s="401"/>
      <c r="F438" s="79" t="s">
        <v>101</v>
      </c>
      <c r="G438" s="497"/>
      <c r="H438" s="137">
        <v>0.08</v>
      </c>
      <c r="I438" s="137">
        <v>8411.0400000000009</v>
      </c>
      <c r="J438" s="137">
        <v>8411.0400000000009</v>
      </c>
    </row>
    <row r="439" spans="1:10" x14ac:dyDescent="0.25">
      <c r="A439" s="47">
        <v>205</v>
      </c>
      <c r="B439" s="401"/>
      <c r="C439" s="326"/>
      <c r="D439" s="401"/>
      <c r="E439" s="401"/>
      <c r="F439" s="79" t="s">
        <v>101</v>
      </c>
      <c r="G439" s="497"/>
      <c r="H439" s="137">
        <v>0.04</v>
      </c>
      <c r="I439" s="137">
        <v>1091.2</v>
      </c>
      <c r="J439" s="137">
        <v>1091.2</v>
      </c>
    </row>
    <row r="440" spans="1:10" x14ac:dyDescent="0.25">
      <c r="A440" s="47">
        <v>206</v>
      </c>
      <c r="B440" s="401"/>
      <c r="C440" s="326"/>
      <c r="D440" s="401"/>
      <c r="E440" s="401"/>
      <c r="F440" s="79" t="s">
        <v>41</v>
      </c>
      <c r="G440" s="497"/>
      <c r="H440" s="137">
        <v>0.15129999999999999</v>
      </c>
      <c r="I440" s="137">
        <v>6716.3590000000004</v>
      </c>
      <c r="J440" s="137">
        <v>6716.3590000000004</v>
      </c>
    </row>
    <row r="441" spans="1:10" x14ac:dyDescent="0.25">
      <c r="A441" s="47">
        <v>207</v>
      </c>
      <c r="B441" s="401"/>
      <c r="C441" s="326"/>
      <c r="D441" s="401"/>
      <c r="E441" s="401"/>
      <c r="F441" s="79" t="s">
        <v>101</v>
      </c>
      <c r="G441" s="497"/>
      <c r="H441" s="137">
        <v>1.489E-2</v>
      </c>
      <c r="I441" s="137">
        <v>1565.5050000000001</v>
      </c>
      <c r="J441" s="137">
        <v>1565.5050000000001</v>
      </c>
    </row>
    <row r="442" spans="1:10" ht="25.5" customHeight="1" x14ac:dyDescent="0.25">
      <c r="A442" s="47">
        <v>208</v>
      </c>
      <c r="B442" s="401"/>
      <c r="C442" s="326"/>
      <c r="D442" s="401"/>
      <c r="E442" s="401"/>
      <c r="F442" s="79" t="s">
        <v>101</v>
      </c>
      <c r="G442" s="498"/>
      <c r="H442" s="137">
        <v>4.165E-2</v>
      </c>
      <c r="I442" s="137">
        <v>1202.644</v>
      </c>
      <c r="J442" s="137">
        <v>1202.644</v>
      </c>
    </row>
    <row r="443" spans="1:10" x14ac:dyDescent="0.25">
      <c r="A443" s="299">
        <v>210</v>
      </c>
      <c r="B443" s="401" t="s">
        <v>690</v>
      </c>
      <c r="C443" s="326" t="s">
        <v>691</v>
      </c>
      <c r="D443" s="401" t="s">
        <v>692</v>
      </c>
      <c r="E443" s="401" t="s">
        <v>693</v>
      </c>
      <c r="F443" s="79" t="s">
        <v>694</v>
      </c>
      <c r="G443" s="499">
        <v>3.76</v>
      </c>
      <c r="H443" s="145">
        <v>3.759125</v>
      </c>
      <c r="I443" s="145">
        <v>0</v>
      </c>
      <c r="J443" s="145">
        <v>0</v>
      </c>
    </row>
    <row r="444" spans="1:10" x14ac:dyDescent="0.25">
      <c r="A444" s="299"/>
      <c r="B444" s="401"/>
      <c r="C444" s="326"/>
      <c r="D444" s="401"/>
      <c r="E444" s="401"/>
      <c r="F444" s="79"/>
      <c r="G444" s="497"/>
      <c r="H444" s="137"/>
      <c r="I444" s="137"/>
      <c r="J444" s="137"/>
    </row>
    <row r="445" spans="1:10" x14ac:dyDescent="0.25">
      <c r="A445" s="299"/>
      <c r="B445" s="401"/>
      <c r="C445" s="326"/>
      <c r="D445" s="401"/>
      <c r="E445" s="401"/>
      <c r="F445" s="79"/>
      <c r="G445" s="498"/>
      <c r="H445" s="137"/>
      <c r="I445" s="137"/>
      <c r="J445" s="137"/>
    </row>
    <row r="446" spans="1:10" x14ac:dyDescent="0.25">
      <c r="A446" s="299">
        <v>211</v>
      </c>
      <c r="B446" s="401" t="s">
        <v>690</v>
      </c>
      <c r="C446" s="326" t="s">
        <v>691</v>
      </c>
      <c r="D446" s="401" t="s">
        <v>695</v>
      </c>
      <c r="E446" s="401" t="s">
        <v>696</v>
      </c>
      <c r="F446" s="79" t="s">
        <v>697</v>
      </c>
      <c r="G446" s="499">
        <v>0.59</v>
      </c>
      <c r="H446" s="145">
        <v>0.5948</v>
      </c>
      <c r="I446" s="145">
        <v>0</v>
      </c>
      <c r="J446" s="145">
        <v>0</v>
      </c>
    </row>
    <row r="447" spans="1:10" x14ac:dyDescent="0.25">
      <c r="A447" s="299"/>
      <c r="B447" s="401"/>
      <c r="C447" s="326"/>
      <c r="D447" s="401"/>
      <c r="E447" s="401"/>
      <c r="F447" s="79"/>
      <c r="G447" s="497"/>
      <c r="H447" s="137"/>
      <c r="I447" s="137"/>
      <c r="J447" s="137"/>
    </row>
    <row r="448" spans="1:10" x14ac:dyDescent="0.25">
      <c r="A448" s="299"/>
      <c r="B448" s="401"/>
      <c r="C448" s="326"/>
      <c r="D448" s="401"/>
      <c r="E448" s="401"/>
      <c r="F448" s="79"/>
      <c r="G448" s="498"/>
      <c r="H448" s="137"/>
      <c r="I448" s="137"/>
      <c r="J448" s="137"/>
    </row>
    <row r="449" spans="1:10" ht="33" x14ac:dyDescent="0.25">
      <c r="A449" s="299">
        <v>212</v>
      </c>
      <c r="B449" s="401" t="s">
        <v>690</v>
      </c>
      <c r="C449" s="326" t="s">
        <v>691</v>
      </c>
      <c r="D449" s="401" t="s">
        <v>698</v>
      </c>
      <c r="E449" s="401" t="s">
        <v>699</v>
      </c>
      <c r="F449" s="79" t="s">
        <v>700</v>
      </c>
      <c r="G449" s="499">
        <v>1.91</v>
      </c>
      <c r="H449" s="145">
        <v>1.9058999999999999</v>
      </c>
      <c r="I449" s="145">
        <v>0</v>
      </c>
      <c r="J449" s="145">
        <v>0</v>
      </c>
    </row>
    <row r="450" spans="1:10" x14ac:dyDescent="0.25">
      <c r="A450" s="299"/>
      <c r="B450" s="401"/>
      <c r="C450" s="326"/>
      <c r="D450" s="401"/>
      <c r="E450" s="401"/>
      <c r="F450" s="79"/>
      <c r="G450" s="497"/>
      <c r="H450" s="137"/>
      <c r="I450" s="137"/>
      <c r="J450" s="137"/>
    </row>
    <row r="451" spans="1:10" x14ac:dyDescent="0.25">
      <c r="A451" s="299"/>
      <c r="B451" s="401"/>
      <c r="C451" s="326"/>
      <c r="D451" s="401"/>
      <c r="E451" s="401"/>
      <c r="F451" s="79"/>
      <c r="G451" s="498"/>
      <c r="H451" s="137"/>
      <c r="I451" s="137"/>
      <c r="J451" s="137"/>
    </row>
    <row r="452" spans="1:10" x14ac:dyDescent="0.25">
      <c r="A452" s="299">
        <v>213</v>
      </c>
      <c r="B452" s="401" t="s">
        <v>690</v>
      </c>
      <c r="C452" s="326" t="s">
        <v>691</v>
      </c>
      <c r="D452" s="401" t="s">
        <v>701</v>
      </c>
      <c r="E452" s="401" t="s">
        <v>702</v>
      </c>
      <c r="F452" s="79" t="s">
        <v>694</v>
      </c>
      <c r="G452" s="499">
        <v>0.17</v>
      </c>
      <c r="H452" s="145">
        <v>0.17</v>
      </c>
      <c r="I452" s="145">
        <v>0</v>
      </c>
      <c r="J452" s="145">
        <v>0</v>
      </c>
    </row>
    <row r="453" spans="1:10" x14ac:dyDescent="0.25">
      <c r="A453" s="299"/>
      <c r="B453" s="401"/>
      <c r="C453" s="326"/>
      <c r="D453" s="401"/>
      <c r="E453" s="401"/>
      <c r="F453" s="79"/>
      <c r="G453" s="497"/>
      <c r="H453" s="137"/>
      <c r="I453" s="137"/>
      <c r="J453" s="137"/>
    </row>
    <row r="454" spans="1:10" x14ac:dyDescent="0.25">
      <c r="A454" s="299"/>
      <c r="B454" s="401"/>
      <c r="C454" s="326"/>
      <c r="D454" s="401"/>
      <c r="E454" s="401"/>
      <c r="F454" s="79"/>
      <c r="G454" s="498"/>
      <c r="H454" s="137"/>
      <c r="I454" s="137"/>
      <c r="J454" s="137"/>
    </row>
    <row r="455" spans="1:10" x14ac:dyDescent="0.25">
      <c r="A455" s="299">
        <v>214</v>
      </c>
      <c r="B455" s="401" t="s">
        <v>690</v>
      </c>
      <c r="C455" s="326" t="s">
        <v>691</v>
      </c>
      <c r="D455" s="401" t="s">
        <v>703</v>
      </c>
      <c r="E455" s="401" t="s">
        <v>704</v>
      </c>
      <c r="F455" s="79" t="s">
        <v>705</v>
      </c>
      <c r="G455" s="499">
        <v>0.14000000000000001</v>
      </c>
      <c r="H455" s="137">
        <v>0.14000000000000001</v>
      </c>
      <c r="I455" s="137">
        <v>22594.04</v>
      </c>
      <c r="J455" s="137">
        <v>22594.04</v>
      </c>
    </row>
    <row r="456" spans="1:10" x14ac:dyDescent="0.25">
      <c r="A456" s="299"/>
      <c r="B456" s="401"/>
      <c r="C456" s="326"/>
      <c r="D456" s="401"/>
      <c r="E456" s="401"/>
      <c r="F456" s="79"/>
      <c r="G456" s="497"/>
      <c r="H456" s="137"/>
      <c r="I456" s="137"/>
      <c r="J456" s="137"/>
    </row>
    <row r="457" spans="1:10" x14ac:dyDescent="0.25">
      <c r="A457" s="299"/>
      <c r="B457" s="401"/>
      <c r="C457" s="326"/>
      <c r="D457" s="401"/>
      <c r="E457" s="401"/>
      <c r="F457" s="79"/>
      <c r="G457" s="498"/>
      <c r="H457" s="137"/>
      <c r="I457" s="137"/>
      <c r="J457" s="137"/>
    </row>
    <row r="458" spans="1:10" x14ac:dyDescent="0.25">
      <c r="A458" s="299">
        <v>215</v>
      </c>
      <c r="B458" s="401" t="s">
        <v>706</v>
      </c>
      <c r="C458" s="326" t="s">
        <v>707</v>
      </c>
      <c r="D458" s="401" t="s">
        <v>708</v>
      </c>
      <c r="E458" s="401" t="s">
        <v>709</v>
      </c>
      <c r="F458" s="79" t="s">
        <v>710</v>
      </c>
      <c r="G458" s="506">
        <v>0.1</v>
      </c>
      <c r="H458" s="265">
        <v>0.1</v>
      </c>
      <c r="I458" s="265">
        <v>1841.6</v>
      </c>
      <c r="J458" s="265">
        <v>0</v>
      </c>
    </row>
    <row r="459" spans="1:10" x14ac:dyDescent="0.25">
      <c r="A459" s="299"/>
      <c r="B459" s="401"/>
      <c r="C459" s="326"/>
      <c r="D459" s="401"/>
      <c r="E459" s="401"/>
      <c r="F459" s="79"/>
      <c r="G459" s="507"/>
      <c r="H459" s="137"/>
      <c r="I459" s="137"/>
      <c r="J459" s="137"/>
    </row>
    <row r="460" spans="1:10" ht="38.25" customHeight="1" x14ac:dyDescent="0.25">
      <c r="A460" s="299"/>
      <c r="B460" s="401"/>
      <c r="C460" s="326"/>
      <c r="D460" s="401"/>
      <c r="E460" s="401"/>
      <c r="F460" s="79"/>
      <c r="G460" s="508"/>
      <c r="H460" s="137"/>
      <c r="I460" s="137"/>
      <c r="J460" s="137"/>
    </row>
    <row r="461" spans="1:10" x14ac:dyDescent="0.25">
      <c r="A461" s="299">
        <v>216</v>
      </c>
      <c r="B461" s="401" t="s">
        <v>706</v>
      </c>
      <c r="C461" s="326" t="s">
        <v>707</v>
      </c>
      <c r="D461" s="401" t="s">
        <v>711</v>
      </c>
      <c r="E461" s="401" t="s">
        <v>709</v>
      </c>
      <c r="F461" s="79" t="s">
        <v>712</v>
      </c>
      <c r="G461" s="506">
        <v>0.1</v>
      </c>
      <c r="H461" s="265">
        <v>0.1</v>
      </c>
      <c r="I461" s="265">
        <v>1838.5</v>
      </c>
      <c r="J461" s="265">
        <v>0</v>
      </c>
    </row>
    <row r="462" spans="1:10" x14ac:dyDescent="0.25">
      <c r="A462" s="299"/>
      <c r="B462" s="401"/>
      <c r="C462" s="326"/>
      <c r="D462" s="401"/>
      <c r="E462" s="401"/>
      <c r="F462" s="79"/>
      <c r="G462" s="507"/>
      <c r="H462" s="137"/>
      <c r="I462" s="137"/>
      <c r="J462" s="137"/>
    </row>
    <row r="463" spans="1:10" ht="33.75" customHeight="1" x14ac:dyDescent="0.25">
      <c r="A463" s="299"/>
      <c r="B463" s="401"/>
      <c r="C463" s="326"/>
      <c r="D463" s="401"/>
      <c r="E463" s="401"/>
      <c r="F463" s="79"/>
      <c r="G463" s="508"/>
      <c r="H463" s="137"/>
      <c r="I463" s="137"/>
      <c r="J463" s="137"/>
    </row>
    <row r="464" spans="1:10" x14ac:dyDescent="0.25">
      <c r="A464" s="299">
        <v>217</v>
      </c>
      <c r="B464" s="401" t="s">
        <v>713</v>
      </c>
      <c r="C464" s="326" t="s">
        <v>714</v>
      </c>
      <c r="D464" s="401" t="s">
        <v>715</v>
      </c>
      <c r="E464" s="401" t="s">
        <v>716</v>
      </c>
      <c r="F464" s="401" t="s">
        <v>717</v>
      </c>
      <c r="G464" s="499">
        <v>1.390015</v>
      </c>
      <c r="H464" s="506">
        <v>1.390015</v>
      </c>
      <c r="I464" s="509">
        <v>39840</v>
      </c>
      <c r="J464" s="509">
        <v>39840</v>
      </c>
    </row>
    <row r="465" spans="1:10" x14ac:dyDescent="0.25">
      <c r="A465" s="299"/>
      <c r="B465" s="401"/>
      <c r="C465" s="326"/>
      <c r="D465" s="401"/>
      <c r="E465" s="401"/>
      <c r="F465" s="401"/>
      <c r="G465" s="497"/>
      <c r="H465" s="507"/>
      <c r="I465" s="510"/>
      <c r="J465" s="510"/>
    </row>
    <row r="466" spans="1:10" x14ac:dyDescent="0.25">
      <c r="A466" s="299"/>
      <c r="B466" s="401"/>
      <c r="C466" s="326"/>
      <c r="D466" s="401"/>
      <c r="E466" s="401"/>
      <c r="F466" s="401"/>
      <c r="G466" s="498"/>
      <c r="H466" s="508"/>
      <c r="I466" s="511"/>
      <c r="J466" s="511"/>
    </row>
    <row r="467" spans="1:10" x14ac:dyDescent="0.25">
      <c r="A467" s="299">
        <v>218</v>
      </c>
      <c r="B467" s="401" t="s">
        <v>713</v>
      </c>
      <c r="C467" s="326" t="s">
        <v>714</v>
      </c>
      <c r="D467" s="401" t="s">
        <v>718</v>
      </c>
      <c r="E467" s="401" t="s">
        <v>719</v>
      </c>
      <c r="F467" s="401" t="s">
        <v>720</v>
      </c>
      <c r="G467" s="499">
        <v>0.03</v>
      </c>
      <c r="H467" s="506">
        <v>0.03</v>
      </c>
      <c r="I467" s="506">
        <v>866</v>
      </c>
      <c r="J467" s="506">
        <v>866</v>
      </c>
    </row>
    <row r="468" spans="1:10" x14ac:dyDescent="0.25">
      <c r="A468" s="299"/>
      <c r="B468" s="401"/>
      <c r="C468" s="326"/>
      <c r="D468" s="401"/>
      <c r="E468" s="401"/>
      <c r="F468" s="401"/>
      <c r="G468" s="497"/>
      <c r="H468" s="507"/>
      <c r="I468" s="507"/>
      <c r="J468" s="507"/>
    </row>
    <row r="469" spans="1:10" x14ac:dyDescent="0.25">
      <c r="A469" s="299"/>
      <c r="B469" s="401"/>
      <c r="C469" s="326"/>
      <c r="D469" s="401"/>
      <c r="E469" s="401"/>
      <c r="F469" s="401"/>
      <c r="G469" s="498"/>
      <c r="H469" s="508"/>
      <c r="I469" s="508"/>
      <c r="J469" s="508"/>
    </row>
    <row r="470" spans="1:10" x14ac:dyDescent="0.25">
      <c r="A470" s="299">
        <v>219</v>
      </c>
      <c r="B470" s="401" t="s">
        <v>713</v>
      </c>
      <c r="C470" s="326" t="s">
        <v>714</v>
      </c>
      <c r="D470" s="401" t="s">
        <v>721</v>
      </c>
      <c r="E470" s="401" t="s">
        <v>722</v>
      </c>
      <c r="F470" s="401" t="s">
        <v>723</v>
      </c>
      <c r="G470" s="499">
        <v>0.27779999999999999</v>
      </c>
      <c r="H470" s="506">
        <v>0.28000000000000003</v>
      </c>
      <c r="I470" s="506">
        <v>7950</v>
      </c>
      <c r="J470" s="506">
        <v>7950</v>
      </c>
    </row>
    <row r="471" spans="1:10" x14ac:dyDescent="0.25">
      <c r="A471" s="299"/>
      <c r="B471" s="401"/>
      <c r="C471" s="326"/>
      <c r="D471" s="401"/>
      <c r="E471" s="401"/>
      <c r="F471" s="401"/>
      <c r="G471" s="497"/>
      <c r="H471" s="507"/>
      <c r="I471" s="507"/>
      <c r="J471" s="507"/>
    </row>
    <row r="472" spans="1:10" x14ac:dyDescent="0.25">
      <c r="A472" s="299"/>
      <c r="B472" s="401"/>
      <c r="C472" s="326"/>
      <c r="D472" s="401"/>
      <c r="E472" s="401"/>
      <c r="F472" s="401"/>
      <c r="G472" s="498"/>
      <c r="H472" s="508"/>
      <c r="I472" s="508"/>
      <c r="J472" s="508"/>
    </row>
    <row r="473" spans="1:10" x14ac:dyDescent="0.25">
      <c r="A473" s="299">
        <v>220</v>
      </c>
      <c r="B473" s="401" t="s">
        <v>713</v>
      </c>
      <c r="C473" s="326" t="s">
        <v>714</v>
      </c>
      <c r="D473" s="401" t="s">
        <v>724</v>
      </c>
      <c r="E473" s="401" t="s">
        <v>725</v>
      </c>
      <c r="F473" s="401" t="s">
        <v>726</v>
      </c>
      <c r="G473" s="499">
        <v>10.47775</v>
      </c>
      <c r="H473" s="506">
        <v>1</v>
      </c>
      <c r="I473" s="506">
        <v>7365</v>
      </c>
      <c r="J473" s="506">
        <v>7365</v>
      </c>
    </row>
    <row r="474" spans="1:10" x14ac:dyDescent="0.25">
      <c r="A474" s="299"/>
      <c r="B474" s="401"/>
      <c r="C474" s="326"/>
      <c r="D474" s="401"/>
      <c r="E474" s="401"/>
      <c r="F474" s="401"/>
      <c r="G474" s="497"/>
      <c r="H474" s="507"/>
      <c r="I474" s="507"/>
      <c r="J474" s="507"/>
    </row>
    <row r="475" spans="1:10" x14ac:dyDescent="0.25">
      <c r="A475" s="299"/>
      <c r="B475" s="401"/>
      <c r="C475" s="326"/>
      <c r="D475" s="401"/>
      <c r="E475" s="401"/>
      <c r="F475" s="401"/>
      <c r="G475" s="498"/>
      <c r="H475" s="508"/>
      <c r="I475" s="508"/>
      <c r="J475" s="508"/>
    </row>
    <row r="476" spans="1:10" x14ac:dyDescent="0.25">
      <c r="A476" s="299">
        <v>221</v>
      </c>
      <c r="B476" s="401" t="s">
        <v>713</v>
      </c>
      <c r="C476" s="326" t="s">
        <v>714</v>
      </c>
      <c r="D476" s="401" t="s">
        <v>727</v>
      </c>
      <c r="E476" s="401" t="s">
        <v>728</v>
      </c>
      <c r="F476" s="401" t="s">
        <v>729</v>
      </c>
      <c r="G476" s="499">
        <v>2.2799999999999998</v>
      </c>
      <c r="H476" s="506">
        <v>2.2780999999999998</v>
      </c>
      <c r="I476" s="506">
        <v>20402</v>
      </c>
      <c r="J476" s="506">
        <v>20402</v>
      </c>
    </row>
    <row r="477" spans="1:10" x14ac:dyDescent="0.25">
      <c r="A477" s="299"/>
      <c r="B477" s="401"/>
      <c r="C477" s="326"/>
      <c r="D477" s="401"/>
      <c r="E477" s="401"/>
      <c r="F477" s="401"/>
      <c r="G477" s="497"/>
      <c r="H477" s="507"/>
      <c r="I477" s="507"/>
      <c r="J477" s="507"/>
    </row>
    <row r="478" spans="1:10" x14ac:dyDescent="0.25">
      <c r="A478" s="299"/>
      <c r="B478" s="401"/>
      <c r="C478" s="326"/>
      <c r="D478" s="401"/>
      <c r="E478" s="401"/>
      <c r="F478" s="401"/>
      <c r="G478" s="498"/>
      <c r="H478" s="508"/>
      <c r="I478" s="508"/>
      <c r="J478" s="508"/>
    </row>
    <row r="479" spans="1:10" ht="17.25" customHeight="1" x14ac:dyDescent="0.25">
      <c r="A479" s="299">
        <v>222</v>
      </c>
      <c r="B479" s="401" t="s">
        <v>730</v>
      </c>
      <c r="C479" s="326" t="s">
        <v>731</v>
      </c>
      <c r="D479" s="401" t="s">
        <v>732</v>
      </c>
      <c r="E479" s="401" t="s">
        <v>733</v>
      </c>
      <c r="F479" s="79" t="s">
        <v>551</v>
      </c>
      <c r="G479" s="499">
        <v>3.5</v>
      </c>
      <c r="H479" s="137">
        <v>3.5</v>
      </c>
      <c r="I479" s="137">
        <v>62212</v>
      </c>
      <c r="J479" s="137">
        <v>62212</v>
      </c>
    </row>
    <row r="480" spans="1:10" x14ac:dyDescent="0.25">
      <c r="A480" s="299"/>
      <c r="B480" s="401"/>
      <c r="C480" s="326"/>
      <c r="D480" s="401"/>
      <c r="E480" s="401"/>
      <c r="F480" s="79"/>
      <c r="G480" s="497"/>
      <c r="H480" s="137"/>
      <c r="I480" s="137"/>
      <c r="J480" s="137"/>
    </row>
    <row r="481" spans="1:10" x14ac:dyDescent="0.25">
      <c r="A481" s="299"/>
      <c r="B481" s="401"/>
      <c r="C481" s="326"/>
      <c r="D481" s="401"/>
      <c r="E481" s="401"/>
      <c r="F481" s="79"/>
      <c r="G481" s="498"/>
      <c r="H481" s="137"/>
      <c r="I481" s="137"/>
      <c r="J481" s="137"/>
    </row>
    <row r="482" spans="1:10" ht="17.25" customHeight="1" x14ac:dyDescent="0.25">
      <c r="A482" s="299">
        <v>223</v>
      </c>
      <c r="B482" s="401" t="s">
        <v>730</v>
      </c>
      <c r="C482" s="401" t="s">
        <v>731</v>
      </c>
      <c r="D482" s="401" t="s">
        <v>734</v>
      </c>
      <c r="E482" s="401" t="s">
        <v>735</v>
      </c>
      <c r="F482" s="79" t="s">
        <v>551</v>
      </c>
      <c r="G482" s="499">
        <v>0.02</v>
      </c>
      <c r="H482" s="137">
        <v>0.02</v>
      </c>
      <c r="I482" s="137">
        <v>224</v>
      </c>
      <c r="J482" s="137">
        <v>224</v>
      </c>
    </row>
    <row r="483" spans="1:10" x14ac:dyDescent="0.25">
      <c r="A483" s="299"/>
      <c r="B483" s="401"/>
      <c r="C483" s="401"/>
      <c r="D483" s="401"/>
      <c r="E483" s="401"/>
      <c r="F483" s="79"/>
      <c r="G483" s="497"/>
      <c r="H483" s="137"/>
      <c r="I483" s="137"/>
      <c r="J483" s="137"/>
    </row>
    <row r="484" spans="1:10" x14ac:dyDescent="0.25">
      <c r="A484" s="299"/>
      <c r="B484" s="418"/>
      <c r="C484" s="418"/>
      <c r="D484" s="418"/>
      <c r="E484" s="418"/>
      <c r="F484" s="117"/>
      <c r="G484" s="498"/>
      <c r="H484" s="143"/>
      <c r="I484" s="143"/>
      <c r="J484" s="143"/>
    </row>
    <row r="485" spans="1:10" x14ac:dyDescent="0.25">
      <c r="A485" s="512" t="s">
        <v>19</v>
      </c>
      <c r="B485" s="513"/>
      <c r="C485" s="513"/>
      <c r="D485" s="513"/>
      <c r="E485" s="513"/>
      <c r="F485" s="514"/>
      <c r="G485" s="144">
        <f>SUM(G9:G484)</f>
        <v>79.361415999999991</v>
      </c>
      <c r="H485" s="144">
        <f t="shared" ref="H485:J485" si="0">H9+H12+H18+H21+H24+H27+H28+H29+H30+H31+H32+H33+H34+H35+H36+H37+H39+H40+H41+H42+H43+H45+H46+H47+H48+H49+H50+H51+H52+H53+H54+H55+H56+H58+H59+H61+H62+H63+H64+H65+H66+H67+H68+H69+H70+H71+H72+H73+H75+H76+H77+H78+H79+H80+H81+H82+H83+H84+H85+H86+H87+H88+H89+H90+H91+H92+H93+H94+H95+H96+H97+H99+H102+H105+H108+H111+H114+H117+H120+H123+H126+H129+H132+H135+H138+H141+H144+H147+H150+H153+H156+H159+H162+H165+H168+H171+H174+H177+H180+H183+H186+H189+H192+H195+H198+H201+H204+H207+H210+H213+H216+H219+H222+H225+H228+H231+H234+H237+H240+H243+H246+H249+H252+H255+H258+H261+H264+H267+H270+H273+H276+H279+H282+H285+H288+H291+H294+H297+H300+H303+H306+H309+H312+H315+H318+H321+H324+H327+H330+H333+H336+H339+H342+H345+H348+H351+H354+H357+H360+H363+H366+H369+H372+H375+H378+H381+H384+H387+H390+H393+H396+H399+H402+H405+H408+H411+H414+H417+H419+H420+H421+H422+H423+H424+H425+H426+H427+H428+H429+H430+H431+H432+H433+H434+H435+H436+H437+H438+H439+H440+H441+H442+H455+H458+H461+H464+H467+H470+H473+H476+H479+H482</f>
        <v>65.709628999999993</v>
      </c>
      <c r="I485" s="144">
        <f t="shared" si="0"/>
        <v>3356958.8769999999</v>
      </c>
      <c r="J485" s="144">
        <f t="shared" si="0"/>
        <v>1637153.983</v>
      </c>
    </row>
    <row r="487" spans="1:10" x14ac:dyDescent="0.25">
      <c r="A487" s="30">
        <v>213</v>
      </c>
      <c r="H487" s="267"/>
      <c r="I487" s="267">
        <f>I485-J485</f>
        <v>1719804.8939999999</v>
      </c>
      <c r="J487" s="267"/>
    </row>
    <row r="489" spans="1:10" x14ac:dyDescent="0.25">
      <c r="I489" s="267"/>
    </row>
  </sheetData>
  <mergeCells count="810">
    <mergeCell ref="G482:G484"/>
    <mergeCell ref="G476:G478"/>
    <mergeCell ref="H476:H478"/>
    <mergeCell ref="A479:A481"/>
    <mergeCell ref="B479:B481"/>
    <mergeCell ref="C479:C481"/>
    <mergeCell ref="D479:D481"/>
    <mergeCell ref="E479:E481"/>
    <mergeCell ref="G479:G481"/>
    <mergeCell ref="C476:C478"/>
    <mergeCell ref="D476:D478"/>
    <mergeCell ref="E476:E478"/>
    <mergeCell ref="F476:F478"/>
    <mergeCell ref="A485:F485"/>
    <mergeCell ref="A482:A484"/>
    <mergeCell ref="B482:B484"/>
    <mergeCell ref="C482:C484"/>
    <mergeCell ref="D482:D484"/>
    <mergeCell ref="E482:E484"/>
    <mergeCell ref="J470:J472"/>
    <mergeCell ref="A473:A475"/>
    <mergeCell ref="B473:B475"/>
    <mergeCell ref="C473:C475"/>
    <mergeCell ref="D473:D475"/>
    <mergeCell ref="E473:E475"/>
    <mergeCell ref="F473:F475"/>
    <mergeCell ref="I476:I478"/>
    <mergeCell ref="J476:J478"/>
    <mergeCell ref="J473:J475"/>
    <mergeCell ref="A470:A472"/>
    <mergeCell ref="B470:B472"/>
    <mergeCell ref="C470:C472"/>
    <mergeCell ref="D470:D472"/>
    <mergeCell ref="E470:E472"/>
    <mergeCell ref="F470:F472"/>
    <mergeCell ref="G470:G472"/>
    <mergeCell ref="H470:H472"/>
    <mergeCell ref="I470:I472"/>
    <mergeCell ref="G473:G475"/>
    <mergeCell ref="H473:H475"/>
    <mergeCell ref="I473:I475"/>
    <mergeCell ref="A476:A478"/>
    <mergeCell ref="B476:B478"/>
    <mergeCell ref="G464:G466"/>
    <mergeCell ref="H464:H466"/>
    <mergeCell ref="I464:I466"/>
    <mergeCell ref="J464:J466"/>
    <mergeCell ref="A467:A469"/>
    <mergeCell ref="B467:B469"/>
    <mergeCell ref="C467:C469"/>
    <mergeCell ref="D467:D469"/>
    <mergeCell ref="E467:E469"/>
    <mergeCell ref="F467:F469"/>
    <mergeCell ref="A464:A466"/>
    <mergeCell ref="B464:B466"/>
    <mergeCell ref="C464:C466"/>
    <mergeCell ref="D464:D466"/>
    <mergeCell ref="E464:E466"/>
    <mergeCell ref="F464:F466"/>
    <mergeCell ref="G467:G469"/>
    <mergeCell ref="H467:H469"/>
    <mergeCell ref="I467:I469"/>
    <mergeCell ref="J467:J469"/>
    <mergeCell ref="A461:A463"/>
    <mergeCell ref="B461:B463"/>
    <mergeCell ref="C461:C463"/>
    <mergeCell ref="D461:D463"/>
    <mergeCell ref="E461:E463"/>
    <mergeCell ref="G461:G463"/>
    <mergeCell ref="A458:A460"/>
    <mergeCell ref="B458:B460"/>
    <mergeCell ref="C458:C460"/>
    <mergeCell ref="D458:D460"/>
    <mergeCell ref="E458:E460"/>
    <mergeCell ref="G458:G460"/>
    <mergeCell ref="A455:A457"/>
    <mergeCell ref="B455:B457"/>
    <mergeCell ref="C455:C457"/>
    <mergeCell ref="D455:D457"/>
    <mergeCell ref="E455:E457"/>
    <mergeCell ref="G455:G457"/>
    <mergeCell ref="A452:A454"/>
    <mergeCell ref="B452:B454"/>
    <mergeCell ref="C452:C454"/>
    <mergeCell ref="D452:D454"/>
    <mergeCell ref="E452:E454"/>
    <mergeCell ref="G452:G454"/>
    <mergeCell ref="A449:A451"/>
    <mergeCell ref="B449:B451"/>
    <mergeCell ref="C449:C451"/>
    <mergeCell ref="D449:D451"/>
    <mergeCell ref="E449:E451"/>
    <mergeCell ref="G449:G451"/>
    <mergeCell ref="G443:G445"/>
    <mergeCell ref="A446:A448"/>
    <mergeCell ref="B446:B448"/>
    <mergeCell ref="C446:C448"/>
    <mergeCell ref="D446:D448"/>
    <mergeCell ref="E446:E448"/>
    <mergeCell ref="G446:G448"/>
    <mergeCell ref="B419:B442"/>
    <mergeCell ref="C419:C442"/>
    <mergeCell ref="D419:D442"/>
    <mergeCell ref="E419:E442"/>
    <mergeCell ref="G419:G442"/>
    <mergeCell ref="A443:A445"/>
    <mergeCell ref="B443:B445"/>
    <mergeCell ref="C443:C445"/>
    <mergeCell ref="D443:D445"/>
    <mergeCell ref="E443:E445"/>
    <mergeCell ref="A416:A418"/>
    <mergeCell ref="B416:B418"/>
    <mergeCell ref="C416:C418"/>
    <mergeCell ref="D416:D418"/>
    <mergeCell ref="E416:E418"/>
    <mergeCell ref="G416:G418"/>
    <mergeCell ref="A413:A415"/>
    <mergeCell ref="B413:B415"/>
    <mergeCell ref="C413:C415"/>
    <mergeCell ref="D413:D415"/>
    <mergeCell ref="E413:E415"/>
    <mergeCell ref="G413:G415"/>
    <mergeCell ref="A410:A412"/>
    <mergeCell ref="B410:B412"/>
    <mergeCell ref="C410:C412"/>
    <mergeCell ref="D410:D412"/>
    <mergeCell ref="E410:E412"/>
    <mergeCell ref="G410:G412"/>
    <mergeCell ref="A407:A409"/>
    <mergeCell ref="B407:B409"/>
    <mergeCell ref="C407:C409"/>
    <mergeCell ref="D407:D409"/>
    <mergeCell ref="E407:E409"/>
    <mergeCell ref="G407:G409"/>
    <mergeCell ref="A404:A406"/>
    <mergeCell ref="A398:A400"/>
    <mergeCell ref="B398:B400"/>
    <mergeCell ref="C398:C400"/>
    <mergeCell ref="D398:D400"/>
    <mergeCell ref="E398:E400"/>
    <mergeCell ref="G398:G400"/>
    <mergeCell ref="B404:B406"/>
    <mergeCell ref="C404:C406"/>
    <mergeCell ref="D404:D406"/>
    <mergeCell ref="E404:E406"/>
    <mergeCell ref="G404:G406"/>
    <mergeCell ref="A401:A403"/>
    <mergeCell ref="B401:B403"/>
    <mergeCell ref="C401:C403"/>
    <mergeCell ref="D401:D403"/>
    <mergeCell ref="E401:E403"/>
    <mergeCell ref="G401:G403"/>
    <mergeCell ref="A395:A397"/>
    <mergeCell ref="B395:B397"/>
    <mergeCell ref="C395:C397"/>
    <mergeCell ref="D395:D397"/>
    <mergeCell ref="E395:E397"/>
    <mergeCell ref="G395:G397"/>
    <mergeCell ref="A392:A394"/>
    <mergeCell ref="B392:B394"/>
    <mergeCell ref="C392:C394"/>
    <mergeCell ref="D392:D394"/>
    <mergeCell ref="E392:E394"/>
    <mergeCell ref="G392:G394"/>
    <mergeCell ref="A389:A391"/>
    <mergeCell ref="B389:B391"/>
    <mergeCell ref="C389:C391"/>
    <mergeCell ref="D389:D391"/>
    <mergeCell ref="E389:E391"/>
    <mergeCell ref="G389:G391"/>
    <mergeCell ref="A386:A388"/>
    <mergeCell ref="B386:B388"/>
    <mergeCell ref="C386:C388"/>
    <mergeCell ref="D386:D388"/>
    <mergeCell ref="E386:E388"/>
    <mergeCell ref="G386:G388"/>
    <mergeCell ref="A377:A379"/>
    <mergeCell ref="B377:B379"/>
    <mergeCell ref="C377:C379"/>
    <mergeCell ref="D377:D379"/>
    <mergeCell ref="E377:E379"/>
    <mergeCell ref="G377:G379"/>
    <mergeCell ref="A383:A385"/>
    <mergeCell ref="B383:B385"/>
    <mergeCell ref="C383:C385"/>
    <mergeCell ref="D383:D385"/>
    <mergeCell ref="E383:E385"/>
    <mergeCell ref="G383:G385"/>
    <mergeCell ref="A380:A382"/>
    <mergeCell ref="B380:B382"/>
    <mergeCell ref="C380:C382"/>
    <mergeCell ref="D380:D382"/>
    <mergeCell ref="E380:E382"/>
    <mergeCell ref="G380:G382"/>
    <mergeCell ref="A374:A376"/>
    <mergeCell ref="B374:B376"/>
    <mergeCell ref="C374:C376"/>
    <mergeCell ref="D374:D376"/>
    <mergeCell ref="E374:E376"/>
    <mergeCell ref="G374:G376"/>
    <mergeCell ref="A371:A373"/>
    <mergeCell ref="B371:B373"/>
    <mergeCell ref="C371:C373"/>
    <mergeCell ref="D371:D373"/>
    <mergeCell ref="E371:E373"/>
    <mergeCell ref="G371:G373"/>
    <mergeCell ref="A368:A370"/>
    <mergeCell ref="B368:B370"/>
    <mergeCell ref="C368:C370"/>
    <mergeCell ref="D368:D370"/>
    <mergeCell ref="E368:E370"/>
    <mergeCell ref="G368:G370"/>
    <mergeCell ref="A365:A367"/>
    <mergeCell ref="B365:B367"/>
    <mergeCell ref="C365:C367"/>
    <mergeCell ref="D365:D367"/>
    <mergeCell ref="E365:E367"/>
    <mergeCell ref="G365:G367"/>
    <mergeCell ref="A362:A364"/>
    <mergeCell ref="B362:B364"/>
    <mergeCell ref="C362:C364"/>
    <mergeCell ref="D362:D364"/>
    <mergeCell ref="E362:E364"/>
    <mergeCell ref="G362:G364"/>
    <mergeCell ref="A359:A361"/>
    <mergeCell ref="B359:B361"/>
    <mergeCell ref="C359:C361"/>
    <mergeCell ref="D359:D361"/>
    <mergeCell ref="E359:E361"/>
    <mergeCell ref="G359:G361"/>
    <mergeCell ref="A356:A358"/>
    <mergeCell ref="B356:B358"/>
    <mergeCell ref="C356:C358"/>
    <mergeCell ref="D356:D358"/>
    <mergeCell ref="E356:E358"/>
    <mergeCell ref="G356:G358"/>
    <mergeCell ref="A353:A355"/>
    <mergeCell ref="B353:B355"/>
    <mergeCell ref="C353:C355"/>
    <mergeCell ref="D353:D355"/>
    <mergeCell ref="E353:E355"/>
    <mergeCell ref="G353:G355"/>
    <mergeCell ref="A350:A352"/>
    <mergeCell ref="B350:B352"/>
    <mergeCell ref="C350:C352"/>
    <mergeCell ref="D350:D352"/>
    <mergeCell ref="E350:E352"/>
    <mergeCell ref="G350:G352"/>
    <mergeCell ref="A347:A349"/>
    <mergeCell ref="B347:B349"/>
    <mergeCell ref="C347:C349"/>
    <mergeCell ref="D347:D349"/>
    <mergeCell ref="E347:E349"/>
    <mergeCell ref="G347:G349"/>
    <mergeCell ref="A344:A346"/>
    <mergeCell ref="B344:B346"/>
    <mergeCell ref="C344:C346"/>
    <mergeCell ref="D344:D346"/>
    <mergeCell ref="E344:E346"/>
    <mergeCell ref="G344:G346"/>
    <mergeCell ref="A341:A343"/>
    <mergeCell ref="B341:B343"/>
    <mergeCell ref="C341:C343"/>
    <mergeCell ref="D341:D343"/>
    <mergeCell ref="E341:E343"/>
    <mergeCell ref="G341:G343"/>
    <mergeCell ref="A338:A340"/>
    <mergeCell ref="B338:B340"/>
    <mergeCell ref="C338:C340"/>
    <mergeCell ref="D338:D340"/>
    <mergeCell ref="E338:E340"/>
    <mergeCell ref="G338:G340"/>
    <mergeCell ref="A335:A337"/>
    <mergeCell ref="B335:B337"/>
    <mergeCell ref="C335:C337"/>
    <mergeCell ref="D335:D337"/>
    <mergeCell ref="E335:E337"/>
    <mergeCell ref="G335:G337"/>
    <mergeCell ref="A329:A331"/>
    <mergeCell ref="A326:A328"/>
    <mergeCell ref="B326:B328"/>
    <mergeCell ref="C326:C328"/>
    <mergeCell ref="D326:D328"/>
    <mergeCell ref="E326:E328"/>
    <mergeCell ref="G326:G328"/>
    <mergeCell ref="A332:A334"/>
    <mergeCell ref="B332:B334"/>
    <mergeCell ref="C332:C334"/>
    <mergeCell ref="D332:D334"/>
    <mergeCell ref="E332:E334"/>
    <mergeCell ref="G332:G334"/>
    <mergeCell ref="B329:B331"/>
    <mergeCell ref="C329:C331"/>
    <mergeCell ref="D329:D331"/>
    <mergeCell ref="E329:E331"/>
    <mergeCell ref="G329:G331"/>
    <mergeCell ref="A323:A325"/>
    <mergeCell ref="B323:B325"/>
    <mergeCell ref="C323:C325"/>
    <mergeCell ref="D323:D325"/>
    <mergeCell ref="E323:E325"/>
    <mergeCell ref="G323:G325"/>
    <mergeCell ref="A320:A322"/>
    <mergeCell ref="B320:B322"/>
    <mergeCell ref="C320:C322"/>
    <mergeCell ref="D320:D322"/>
    <mergeCell ref="E320:E322"/>
    <mergeCell ref="G320:G322"/>
    <mergeCell ref="A317:A319"/>
    <mergeCell ref="B317:B319"/>
    <mergeCell ref="C317:C319"/>
    <mergeCell ref="D317:D319"/>
    <mergeCell ref="E317:E319"/>
    <mergeCell ref="G317:G319"/>
    <mergeCell ref="A314:A316"/>
    <mergeCell ref="B314:B316"/>
    <mergeCell ref="C314:C316"/>
    <mergeCell ref="D314:D316"/>
    <mergeCell ref="E314:E316"/>
    <mergeCell ref="G314:G316"/>
    <mergeCell ref="A311:A313"/>
    <mergeCell ref="B311:B313"/>
    <mergeCell ref="C311:C313"/>
    <mergeCell ref="D311:D313"/>
    <mergeCell ref="E311:E313"/>
    <mergeCell ref="G311:G313"/>
    <mergeCell ref="A308:A310"/>
    <mergeCell ref="B308:B310"/>
    <mergeCell ref="C308:C310"/>
    <mergeCell ref="D308:D310"/>
    <mergeCell ref="E308:E310"/>
    <mergeCell ref="G308:G310"/>
    <mergeCell ref="A302:A304"/>
    <mergeCell ref="B302:B304"/>
    <mergeCell ref="C302:C304"/>
    <mergeCell ref="D302:D304"/>
    <mergeCell ref="E302:E304"/>
    <mergeCell ref="G302:G304"/>
    <mergeCell ref="A305:A307"/>
    <mergeCell ref="B305:B307"/>
    <mergeCell ref="C305:C307"/>
    <mergeCell ref="D305:D307"/>
    <mergeCell ref="E305:E307"/>
    <mergeCell ref="G305:G307"/>
    <mergeCell ref="A296:A298"/>
    <mergeCell ref="B296:B298"/>
    <mergeCell ref="C296:C298"/>
    <mergeCell ref="D296:D298"/>
    <mergeCell ref="E296:E298"/>
    <mergeCell ref="G296:G298"/>
    <mergeCell ref="A293:A295"/>
    <mergeCell ref="B293:B295"/>
    <mergeCell ref="C293:C295"/>
    <mergeCell ref="D293:D295"/>
    <mergeCell ref="E293:E295"/>
    <mergeCell ref="G293:G295"/>
    <mergeCell ref="A290:A292"/>
    <mergeCell ref="B290:B292"/>
    <mergeCell ref="C290:C292"/>
    <mergeCell ref="D290:D292"/>
    <mergeCell ref="E290:E292"/>
    <mergeCell ref="G290:G292"/>
    <mergeCell ref="A287:A289"/>
    <mergeCell ref="B287:B289"/>
    <mergeCell ref="C287:C289"/>
    <mergeCell ref="D287:D289"/>
    <mergeCell ref="E287:E289"/>
    <mergeCell ref="G287:G289"/>
    <mergeCell ref="A284:A286"/>
    <mergeCell ref="B284:B286"/>
    <mergeCell ref="C284:C286"/>
    <mergeCell ref="D284:D286"/>
    <mergeCell ref="E284:E286"/>
    <mergeCell ref="G284:G286"/>
    <mergeCell ref="A281:A283"/>
    <mergeCell ref="B281:B283"/>
    <mergeCell ref="C281:C283"/>
    <mergeCell ref="D281:D283"/>
    <mergeCell ref="E281:E283"/>
    <mergeCell ref="G281:G283"/>
    <mergeCell ref="A278:A280"/>
    <mergeCell ref="B278:B280"/>
    <mergeCell ref="C278:C280"/>
    <mergeCell ref="D278:D280"/>
    <mergeCell ref="E278:E280"/>
    <mergeCell ref="G278:G280"/>
    <mergeCell ref="A275:A277"/>
    <mergeCell ref="B275:B277"/>
    <mergeCell ref="C275:C277"/>
    <mergeCell ref="D275:D277"/>
    <mergeCell ref="E275:E277"/>
    <mergeCell ref="G275:G277"/>
    <mergeCell ref="A266:A268"/>
    <mergeCell ref="B266:B268"/>
    <mergeCell ref="C266:C268"/>
    <mergeCell ref="D266:D268"/>
    <mergeCell ref="E266:E268"/>
    <mergeCell ref="G266:G268"/>
    <mergeCell ref="A272:A274"/>
    <mergeCell ref="B272:B274"/>
    <mergeCell ref="C272:C274"/>
    <mergeCell ref="D272:D274"/>
    <mergeCell ref="E272:E274"/>
    <mergeCell ref="G272:G274"/>
    <mergeCell ref="A269:A271"/>
    <mergeCell ref="B269:B271"/>
    <mergeCell ref="C269:C271"/>
    <mergeCell ref="D269:D271"/>
    <mergeCell ref="E269:E271"/>
    <mergeCell ref="G269:G271"/>
    <mergeCell ref="A263:A265"/>
    <mergeCell ref="B263:B265"/>
    <mergeCell ref="C263:C265"/>
    <mergeCell ref="D263:D265"/>
    <mergeCell ref="E263:E265"/>
    <mergeCell ref="G263:G265"/>
    <mergeCell ref="A260:A262"/>
    <mergeCell ref="B260:B262"/>
    <mergeCell ref="C260:C262"/>
    <mergeCell ref="D260:D262"/>
    <mergeCell ref="E260:E262"/>
    <mergeCell ref="G260:G262"/>
    <mergeCell ref="A257:A259"/>
    <mergeCell ref="B257:B259"/>
    <mergeCell ref="C257:C259"/>
    <mergeCell ref="D257:D259"/>
    <mergeCell ref="E257:E259"/>
    <mergeCell ref="G257:G259"/>
    <mergeCell ref="A254:A256"/>
    <mergeCell ref="B254:B256"/>
    <mergeCell ref="C254:C256"/>
    <mergeCell ref="D254:D256"/>
    <mergeCell ref="E254:E256"/>
    <mergeCell ref="G254:G256"/>
    <mergeCell ref="A251:A253"/>
    <mergeCell ref="B251:B253"/>
    <mergeCell ref="C251:C253"/>
    <mergeCell ref="D251:D253"/>
    <mergeCell ref="E251:E253"/>
    <mergeCell ref="G251:G253"/>
    <mergeCell ref="A248:A250"/>
    <mergeCell ref="B248:B250"/>
    <mergeCell ref="C248:C250"/>
    <mergeCell ref="D248:D250"/>
    <mergeCell ref="E248:E250"/>
    <mergeCell ref="G248:G250"/>
    <mergeCell ref="A245:A247"/>
    <mergeCell ref="B245:B247"/>
    <mergeCell ref="C245:C247"/>
    <mergeCell ref="D245:D247"/>
    <mergeCell ref="E245:E247"/>
    <mergeCell ref="G245:G247"/>
    <mergeCell ref="A242:A244"/>
    <mergeCell ref="B242:B244"/>
    <mergeCell ref="C242:C244"/>
    <mergeCell ref="D242:D244"/>
    <mergeCell ref="E242:E244"/>
    <mergeCell ref="G242:G244"/>
    <mergeCell ref="A239:A241"/>
    <mergeCell ref="B239:B241"/>
    <mergeCell ref="C239:C241"/>
    <mergeCell ref="D239:D241"/>
    <mergeCell ref="E239:E241"/>
    <mergeCell ref="G239:G241"/>
    <mergeCell ref="A236:A238"/>
    <mergeCell ref="B236:B238"/>
    <mergeCell ref="C236:C238"/>
    <mergeCell ref="D236:D238"/>
    <mergeCell ref="E236:E238"/>
    <mergeCell ref="G236:G238"/>
    <mergeCell ref="A233:A235"/>
    <mergeCell ref="B233:B235"/>
    <mergeCell ref="C233:C235"/>
    <mergeCell ref="D233:D235"/>
    <mergeCell ref="E233:E235"/>
    <mergeCell ref="G233:G235"/>
    <mergeCell ref="A230:A232"/>
    <mergeCell ref="B230:B232"/>
    <mergeCell ref="C230:C232"/>
    <mergeCell ref="D230:D232"/>
    <mergeCell ref="E230:E232"/>
    <mergeCell ref="G230:G232"/>
    <mergeCell ref="A227:A229"/>
    <mergeCell ref="B227:B229"/>
    <mergeCell ref="C227:C229"/>
    <mergeCell ref="D227:D229"/>
    <mergeCell ref="E227:E229"/>
    <mergeCell ref="G227:G229"/>
    <mergeCell ref="A224:A226"/>
    <mergeCell ref="B224:B226"/>
    <mergeCell ref="C224:C226"/>
    <mergeCell ref="D224:D226"/>
    <mergeCell ref="E224:E226"/>
    <mergeCell ref="G224:G226"/>
    <mergeCell ref="A221:A223"/>
    <mergeCell ref="B221:B223"/>
    <mergeCell ref="C221:C223"/>
    <mergeCell ref="D221:D223"/>
    <mergeCell ref="E221:E223"/>
    <mergeCell ref="G221:G223"/>
    <mergeCell ref="A218:A220"/>
    <mergeCell ref="B218:B220"/>
    <mergeCell ref="C218:C220"/>
    <mergeCell ref="D218:D220"/>
    <mergeCell ref="E218:E220"/>
    <mergeCell ref="G218:G220"/>
    <mergeCell ref="A215:A217"/>
    <mergeCell ref="B215:B217"/>
    <mergeCell ref="C215:C217"/>
    <mergeCell ref="D215:D217"/>
    <mergeCell ref="E215:E217"/>
    <mergeCell ref="G215:G217"/>
    <mergeCell ref="A212:A214"/>
    <mergeCell ref="B212:B214"/>
    <mergeCell ref="C212:C214"/>
    <mergeCell ref="D212:D214"/>
    <mergeCell ref="E212:E214"/>
    <mergeCell ref="G212:G214"/>
    <mergeCell ref="A209:A211"/>
    <mergeCell ref="B209:B211"/>
    <mergeCell ref="C209:C211"/>
    <mergeCell ref="D209:D211"/>
    <mergeCell ref="E209:E211"/>
    <mergeCell ref="G209:G211"/>
    <mergeCell ref="A206:A208"/>
    <mergeCell ref="B206:B208"/>
    <mergeCell ref="C206:C208"/>
    <mergeCell ref="D206:D208"/>
    <mergeCell ref="E206:E208"/>
    <mergeCell ref="G206:G208"/>
    <mergeCell ref="A203:A205"/>
    <mergeCell ref="B203:B205"/>
    <mergeCell ref="C203:C205"/>
    <mergeCell ref="D203:D205"/>
    <mergeCell ref="E203:E205"/>
    <mergeCell ref="G203:G205"/>
    <mergeCell ref="A200:A202"/>
    <mergeCell ref="B200:B202"/>
    <mergeCell ref="C200:C202"/>
    <mergeCell ref="D200:D202"/>
    <mergeCell ref="E200:E202"/>
    <mergeCell ref="G200:G202"/>
    <mergeCell ref="A197:A199"/>
    <mergeCell ref="B197:B199"/>
    <mergeCell ref="C197:C199"/>
    <mergeCell ref="D197:D199"/>
    <mergeCell ref="E197:E199"/>
    <mergeCell ref="G197:G199"/>
    <mergeCell ref="A194:A196"/>
    <mergeCell ref="B194:B196"/>
    <mergeCell ref="C194:C196"/>
    <mergeCell ref="D194:D196"/>
    <mergeCell ref="E194:E196"/>
    <mergeCell ref="G194:G196"/>
    <mergeCell ref="A191:A193"/>
    <mergeCell ref="B191:B193"/>
    <mergeCell ref="C191:C193"/>
    <mergeCell ref="D191:D193"/>
    <mergeCell ref="E191:E193"/>
    <mergeCell ref="G191:G193"/>
    <mergeCell ref="A188:A190"/>
    <mergeCell ref="B188:B190"/>
    <mergeCell ref="C188:C190"/>
    <mergeCell ref="D188:D190"/>
    <mergeCell ref="E188:E190"/>
    <mergeCell ref="G188:G190"/>
    <mergeCell ref="A185:A187"/>
    <mergeCell ref="B185:B187"/>
    <mergeCell ref="C185:C187"/>
    <mergeCell ref="D185:D187"/>
    <mergeCell ref="E185:E187"/>
    <mergeCell ref="G185:G187"/>
    <mergeCell ref="A182:A184"/>
    <mergeCell ref="B182:B184"/>
    <mergeCell ref="C182:C184"/>
    <mergeCell ref="D182:D184"/>
    <mergeCell ref="E182:E184"/>
    <mergeCell ref="G182:G184"/>
    <mergeCell ref="A179:A181"/>
    <mergeCell ref="B179:B181"/>
    <mergeCell ref="C179:C181"/>
    <mergeCell ref="D179:D181"/>
    <mergeCell ref="E179:E181"/>
    <mergeCell ref="G179:G181"/>
    <mergeCell ref="A176:A178"/>
    <mergeCell ref="B176:B178"/>
    <mergeCell ref="C176:C178"/>
    <mergeCell ref="D176:D178"/>
    <mergeCell ref="E176:E178"/>
    <mergeCell ref="G176:G178"/>
    <mergeCell ref="A173:A175"/>
    <mergeCell ref="B173:B175"/>
    <mergeCell ref="C173:C175"/>
    <mergeCell ref="D173:D175"/>
    <mergeCell ref="E173:E175"/>
    <mergeCell ref="G173:G175"/>
    <mergeCell ref="A170:A172"/>
    <mergeCell ref="B170:B172"/>
    <mergeCell ref="C170:C172"/>
    <mergeCell ref="D170:D172"/>
    <mergeCell ref="E170:E172"/>
    <mergeCell ref="G170:G172"/>
    <mergeCell ref="A167:A169"/>
    <mergeCell ref="B167:B169"/>
    <mergeCell ref="C167:C169"/>
    <mergeCell ref="D167:D169"/>
    <mergeCell ref="E167:E169"/>
    <mergeCell ref="G167:G169"/>
    <mergeCell ref="A164:A166"/>
    <mergeCell ref="B164:B166"/>
    <mergeCell ref="C164:C166"/>
    <mergeCell ref="D164:D166"/>
    <mergeCell ref="E164:E166"/>
    <mergeCell ref="G164:G166"/>
    <mergeCell ref="A161:A163"/>
    <mergeCell ref="B161:B163"/>
    <mergeCell ref="C161:C163"/>
    <mergeCell ref="D161:D163"/>
    <mergeCell ref="E161:E163"/>
    <mergeCell ref="G161:G163"/>
    <mergeCell ref="A158:A160"/>
    <mergeCell ref="B158:B160"/>
    <mergeCell ref="C158:C160"/>
    <mergeCell ref="D158:D160"/>
    <mergeCell ref="E158:E160"/>
    <mergeCell ref="G158:G160"/>
    <mergeCell ref="A155:A157"/>
    <mergeCell ref="B155:B157"/>
    <mergeCell ref="C155:C157"/>
    <mergeCell ref="D155:D157"/>
    <mergeCell ref="E155:E157"/>
    <mergeCell ref="G155:G157"/>
    <mergeCell ref="A152:A154"/>
    <mergeCell ref="B152:B154"/>
    <mergeCell ref="C152:C154"/>
    <mergeCell ref="D152:D154"/>
    <mergeCell ref="E152:E154"/>
    <mergeCell ref="G152:G154"/>
    <mergeCell ref="A149:A151"/>
    <mergeCell ref="B149:B151"/>
    <mergeCell ref="C149:C151"/>
    <mergeCell ref="D149:D151"/>
    <mergeCell ref="E149:E151"/>
    <mergeCell ref="G149:G151"/>
    <mergeCell ref="A146:A148"/>
    <mergeCell ref="B146:B148"/>
    <mergeCell ref="C146:C148"/>
    <mergeCell ref="D146:D148"/>
    <mergeCell ref="E146:E148"/>
    <mergeCell ref="G146:G148"/>
    <mergeCell ref="A143:A145"/>
    <mergeCell ref="B143:B145"/>
    <mergeCell ref="C143:C145"/>
    <mergeCell ref="D143:D145"/>
    <mergeCell ref="E143:E145"/>
    <mergeCell ref="G143:G145"/>
    <mergeCell ref="A140:A142"/>
    <mergeCell ref="B140:B142"/>
    <mergeCell ref="C140:C142"/>
    <mergeCell ref="D140:D142"/>
    <mergeCell ref="E140:E142"/>
    <mergeCell ref="G140:G142"/>
    <mergeCell ref="A137:A139"/>
    <mergeCell ref="B137:B139"/>
    <mergeCell ref="C137:C139"/>
    <mergeCell ref="D137:D139"/>
    <mergeCell ref="E137:E139"/>
    <mergeCell ref="G137:G139"/>
    <mergeCell ref="A134:A136"/>
    <mergeCell ref="B134:B136"/>
    <mergeCell ref="C134:C136"/>
    <mergeCell ref="D134:D136"/>
    <mergeCell ref="E134:E136"/>
    <mergeCell ref="G134:G136"/>
    <mergeCell ref="A131:A133"/>
    <mergeCell ref="B131:B133"/>
    <mergeCell ref="C131:C133"/>
    <mergeCell ref="D131:D133"/>
    <mergeCell ref="E131:E133"/>
    <mergeCell ref="G131:G133"/>
    <mergeCell ref="A128:A130"/>
    <mergeCell ref="B128:B130"/>
    <mergeCell ref="C128:C130"/>
    <mergeCell ref="D128:D130"/>
    <mergeCell ref="E128:E130"/>
    <mergeCell ref="G128:G130"/>
    <mergeCell ref="A125:A127"/>
    <mergeCell ref="B125:B127"/>
    <mergeCell ref="C125:C127"/>
    <mergeCell ref="D125:D127"/>
    <mergeCell ref="E125:E127"/>
    <mergeCell ref="G125:G127"/>
    <mergeCell ref="A122:A124"/>
    <mergeCell ref="B122:B124"/>
    <mergeCell ref="C122:C124"/>
    <mergeCell ref="D122:D124"/>
    <mergeCell ref="E122:E124"/>
    <mergeCell ref="G122:G124"/>
    <mergeCell ref="A119:A121"/>
    <mergeCell ref="B119:B121"/>
    <mergeCell ref="C119:C121"/>
    <mergeCell ref="D119:D121"/>
    <mergeCell ref="E119:E121"/>
    <mergeCell ref="G119:G121"/>
    <mergeCell ref="A116:A118"/>
    <mergeCell ref="B116:B118"/>
    <mergeCell ref="C116:C118"/>
    <mergeCell ref="D116:D118"/>
    <mergeCell ref="E116:E118"/>
    <mergeCell ref="G116:G118"/>
    <mergeCell ref="A113:A115"/>
    <mergeCell ref="B113:B115"/>
    <mergeCell ref="C113:C115"/>
    <mergeCell ref="D113:D115"/>
    <mergeCell ref="E113:E115"/>
    <mergeCell ref="G113:G115"/>
    <mergeCell ref="A110:A112"/>
    <mergeCell ref="B110:B112"/>
    <mergeCell ref="C110:C112"/>
    <mergeCell ref="D110:D112"/>
    <mergeCell ref="E110:E112"/>
    <mergeCell ref="G110:G112"/>
    <mergeCell ref="A107:A109"/>
    <mergeCell ref="B107:B109"/>
    <mergeCell ref="C107:C109"/>
    <mergeCell ref="D107:D109"/>
    <mergeCell ref="E107:E109"/>
    <mergeCell ref="G107:G109"/>
    <mergeCell ref="A104:A106"/>
    <mergeCell ref="B104:B106"/>
    <mergeCell ref="C104:C106"/>
    <mergeCell ref="D104:D106"/>
    <mergeCell ref="E104:E106"/>
    <mergeCell ref="G104:G106"/>
    <mergeCell ref="A101:A103"/>
    <mergeCell ref="B101:B103"/>
    <mergeCell ref="C101:C103"/>
    <mergeCell ref="D101:D103"/>
    <mergeCell ref="E101:E103"/>
    <mergeCell ref="G101:G103"/>
    <mergeCell ref="B57:B97"/>
    <mergeCell ref="C57:C97"/>
    <mergeCell ref="G57:G97"/>
    <mergeCell ref="A98:A100"/>
    <mergeCell ref="B98:B100"/>
    <mergeCell ref="C98:C100"/>
    <mergeCell ref="D98:D100"/>
    <mergeCell ref="E98:E100"/>
    <mergeCell ref="G98:G100"/>
    <mergeCell ref="B27:B30"/>
    <mergeCell ref="C27:C30"/>
    <mergeCell ref="G27:G30"/>
    <mergeCell ref="B31:B56"/>
    <mergeCell ref="C31:C56"/>
    <mergeCell ref="G31:G56"/>
    <mergeCell ref="A24:A26"/>
    <mergeCell ref="B24:B26"/>
    <mergeCell ref="C24:C26"/>
    <mergeCell ref="D24:D26"/>
    <mergeCell ref="E24:E26"/>
    <mergeCell ref="G24:G26"/>
    <mergeCell ref="A21:A23"/>
    <mergeCell ref="B21:B23"/>
    <mergeCell ref="C21:C23"/>
    <mergeCell ref="D21:D23"/>
    <mergeCell ref="E21:E23"/>
    <mergeCell ref="G21:G23"/>
    <mergeCell ref="A18:A20"/>
    <mergeCell ref="B18:B20"/>
    <mergeCell ref="C18:C20"/>
    <mergeCell ref="D18:D20"/>
    <mergeCell ref="E18:E20"/>
    <mergeCell ref="G18:G20"/>
    <mergeCell ref="G9:G11"/>
    <mergeCell ref="A15:A17"/>
    <mergeCell ref="B15:B17"/>
    <mergeCell ref="C15:C17"/>
    <mergeCell ref="D15:D17"/>
    <mergeCell ref="E15:E17"/>
    <mergeCell ref="G15:G17"/>
    <mergeCell ref="A12:A14"/>
    <mergeCell ref="B12:B14"/>
    <mergeCell ref="C12:C14"/>
    <mergeCell ref="D12:D14"/>
    <mergeCell ref="E12:E14"/>
    <mergeCell ref="G12:G14"/>
    <mergeCell ref="A299:A301"/>
    <mergeCell ref="B299:B301"/>
    <mergeCell ref="C299:C301"/>
    <mergeCell ref="D299:D301"/>
    <mergeCell ref="E299:E301"/>
    <mergeCell ref="G299:G301"/>
    <mergeCell ref="A1:J1"/>
    <mergeCell ref="A2:J2"/>
    <mergeCell ref="A3:J3"/>
    <mergeCell ref="A5:A7"/>
    <mergeCell ref="B5:B7"/>
    <mergeCell ref="C5:C7"/>
    <mergeCell ref="D5:D7"/>
    <mergeCell ref="E5:E7"/>
    <mergeCell ref="F5:H5"/>
    <mergeCell ref="I5:J6"/>
    <mergeCell ref="F6:F7"/>
    <mergeCell ref="G6:G7"/>
    <mergeCell ref="H6:H7"/>
    <mergeCell ref="A9:A11"/>
    <mergeCell ref="B9:B11"/>
    <mergeCell ref="C9:C11"/>
    <mergeCell ref="D9:D11"/>
    <mergeCell ref="E9:E1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600B8C-81C2-4D65-A7A1-D744801353B2}">
  <dimension ref="A2:J104"/>
  <sheetViews>
    <sheetView topLeftCell="A6" workbookViewId="0">
      <selection activeCell="I15" sqref="I15"/>
    </sheetView>
  </sheetViews>
  <sheetFormatPr defaultRowHeight="17.25" x14ac:dyDescent="0.3"/>
  <cols>
    <col min="1" max="1" width="4" style="158" customWidth="1"/>
    <col min="2" max="2" width="17.7109375" style="158" customWidth="1"/>
    <col min="3" max="3" width="21.42578125" style="158" customWidth="1"/>
    <col min="4" max="4" width="20.5703125" style="158" customWidth="1"/>
    <col min="5" max="5" width="22.5703125" style="158" customWidth="1"/>
    <col min="6" max="6" width="21.42578125" style="158" customWidth="1"/>
    <col min="7" max="7" width="15.5703125" style="158" customWidth="1"/>
    <col min="8" max="8" width="14.7109375" style="158" customWidth="1"/>
    <col min="9" max="9" width="25" style="158" customWidth="1"/>
    <col min="10" max="10" width="22.140625" style="158" customWidth="1"/>
    <col min="11" max="16384" width="9.140625" style="158"/>
  </cols>
  <sheetData>
    <row r="2" spans="1:10" ht="28.5" customHeight="1" x14ac:dyDescent="0.3">
      <c r="A2" s="311" t="s">
        <v>21</v>
      </c>
      <c r="B2" s="311"/>
      <c r="C2" s="311"/>
      <c r="D2" s="311"/>
      <c r="E2" s="311"/>
      <c r="F2" s="311"/>
      <c r="G2" s="311"/>
      <c r="H2" s="311"/>
      <c r="I2" s="311"/>
      <c r="J2" s="311"/>
    </row>
    <row r="3" spans="1:10" s="159" customFormat="1" ht="76.5" customHeight="1" x14ac:dyDescent="0.25">
      <c r="A3" s="284" t="s">
        <v>800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159" customFormat="1" ht="17.25" customHeight="1" x14ac:dyDescent="0.25">
      <c r="A4" s="284" t="s">
        <v>23</v>
      </c>
      <c r="B4" s="284"/>
      <c r="C4" s="284"/>
      <c r="D4" s="284"/>
      <c r="E4" s="284"/>
      <c r="F4" s="284"/>
      <c r="G4" s="284"/>
      <c r="H4" s="284"/>
      <c r="I4" s="284"/>
      <c r="J4" s="284"/>
    </row>
    <row r="5" spans="1:10" s="159" customFormat="1" ht="18.75" customHeight="1" thickBot="1" x14ac:dyDescent="0.3">
      <c r="A5" s="515"/>
      <c r="B5" s="515"/>
      <c r="C5" s="515"/>
      <c r="D5" s="515"/>
      <c r="E5" s="515"/>
      <c r="F5" s="515"/>
      <c r="G5" s="515"/>
      <c r="H5" s="515"/>
      <c r="I5" s="515"/>
      <c r="J5" s="515"/>
    </row>
    <row r="6" spans="1:10" s="159" customFormat="1" x14ac:dyDescent="0.25">
      <c r="A6" s="516" t="s">
        <v>1</v>
      </c>
      <c r="B6" s="519" t="s">
        <v>801</v>
      </c>
      <c r="C6" s="522" t="s">
        <v>201</v>
      </c>
      <c r="D6" s="525" t="s">
        <v>802</v>
      </c>
      <c r="E6" s="527" t="s">
        <v>27</v>
      </c>
      <c r="F6" s="519" t="s">
        <v>28</v>
      </c>
      <c r="G6" s="519"/>
      <c r="H6" s="519"/>
      <c r="I6" s="533" t="s">
        <v>803</v>
      </c>
      <c r="J6" s="534"/>
    </row>
    <row r="7" spans="1:10" s="160" customFormat="1" ht="62.25" customHeight="1" x14ac:dyDescent="0.25">
      <c r="A7" s="517"/>
      <c r="B7" s="520"/>
      <c r="C7" s="523"/>
      <c r="D7" s="526"/>
      <c r="E7" s="528"/>
      <c r="F7" s="535" t="s">
        <v>804</v>
      </c>
      <c r="G7" s="535" t="s">
        <v>805</v>
      </c>
      <c r="H7" s="535" t="s">
        <v>32</v>
      </c>
      <c r="I7" s="537" t="s">
        <v>806</v>
      </c>
      <c r="J7" s="539" t="s">
        <v>807</v>
      </c>
    </row>
    <row r="8" spans="1:10" s="160" customFormat="1" ht="62.25" customHeight="1" thickBot="1" x14ac:dyDescent="0.3">
      <c r="A8" s="518"/>
      <c r="B8" s="521"/>
      <c r="C8" s="524"/>
      <c r="D8" s="526"/>
      <c r="E8" s="529"/>
      <c r="F8" s="536"/>
      <c r="G8" s="536"/>
      <c r="H8" s="536"/>
      <c r="I8" s="538"/>
      <c r="J8" s="540"/>
    </row>
    <row r="9" spans="1:10" s="166" customFormat="1" ht="20.25" customHeight="1" x14ac:dyDescent="0.25">
      <c r="A9" s="161">
        <v>1</v>
      </c>
      <c r="B9" s="162">
        <v>2</v>
      </c>
      <c r="C9" s="162">
        <v>3</v>
      </c>
      <c r="D9" s="163">
        <v>4</v>
      </c>
      <c r="E9" s="163">
        <v>5</v>
      </c>
      <c r="F9" s="163">
        <v>6</v>
      </c>
      <c r="G9" s="163">
        <v>7</v>
      </c>
      <c r="H9" s="163">
        <v>8</v>
      </c>
      <c r="I9" s="164">
        <v>9</v>
      </c>
      <c r="J9" s="165">
        <v>10</v>
      </c>
    </row>
    <row r="10" spans="1:10" s="166" customFormat="1" ht="58.5" customHeight="1" x14ac:dyDescent="0.25">
      <c r="A10" s="167">
        <v>1</v>
      </c>
      <c r="B10" s="168" t="s">
        <v>808</v>
      </c>
      <c r="C10" s="169" t="s">
        <v>809</v>
      </c>
      <c r="D10" s="167" t="s">
        <v>810</v>
      </c>
      <c r="E10" s="167" t="s">
        <v>811</v>
      </c>
      <c r="F10" s="167" t="s">
        <v>493</v>
      </c>
      <c r="G10" s="167" t="s">
        <v>812</v>
      </c>
      <c r="H10" s="167" t="s">
        <v>812</v>
      </c>
      <c r="I10" s="170">
        <v>1117.8599999999999</v>
      </c>
      <c r="J10" s="171">
        <v>1117.8599999999999</v>
      </c>
    </row>
    <row r="11" spans="1:10" s="166" customFormat="1" ht="57.75" customHeight="1" x14ac:dyDescent="0.25">
      <c r="A11" s="167">
        <v>2</v>
      </c>
      <c r="B11" s="168" t="s">
        <v>808</v>
      </c>
      <c r="C11" s="169" t="s">
        <v>813</v>
      </c>
      <c r="D11" s="167" t="s">
        <v>814</v>
      </c>
      <c r="E11" s="167" t="s">
        <v>815</v>
      </c>
      <c r="F11" s="167" t="s">
        <v>551</v>
      </c>
      <c r="G11" s="167">
        <v>1.0800000000000001E-2</v>
      </c>
      <c r="H11" s="167">
        <v>1.0800000000000001E-2</v>
      </c>
      <c r="I11" s="172">
        <v>0</v>
      </c>
      <c r="J11" s="172">
        <v>0</v>
      </c>
    </row>
    <row r="12" spans="1:10" s="166" customFormat="1" ht="64.5" customHeight="1" x14ac:dyDescent="0.25">
      <c r="A12" s="173">
        <v>3</v>
      </c>
      <c r="B12" s="174" t="s">
        <v>816</v>
      </c>
      <c r="C12" s="169" t="s">
        <v>817</v>
      </c>
      <c r="D12" s="169" t="s">
        <v>818</v>
      </c>
      <c r="E12" s="169" t="s">
        <v>819</v>
      </c>
      <c r="F12" s="169" t="s">
        <v>101</v>
      </c>
      <c r="G12" s="169">
        <v>2.598E-2</v>
      </c>
      <c r="H12" s="169">
        <v>2.598E-2</v>
      </c>
      <c r="I12" s="167">
        <v>0</v>
      </c>
      <c r="J12" s="175">
        <v>0</v>
      </c>
    </row>
    <row r="13" spans="1:10" ht="43.5" customHeight="1" thickBot="1" x14ac:dyDescent="0.35">
      <c r="A13" s="530" t="s">
        <v>19</v>
      </c>
      <c r="B13" s="531"/>
      <c r="C13" s="176"/>
      <c r="D13" s="177"/>
      <c r="E13" s="177"/>
      <c r="F13" s="177"/>
      <c r="G13" s="178">
        <f>SUM(G12:G12)</f>
        <v>2.598E-2</v>
      </c>
      <c r="H13" s="178">
        <f>SUM(H12:H12)</f>
        <v>2.598E-2</v>
      </c>
      <c r="I13" s="179">
        <f>SUM(I10:I12)</f>
        <v>1117.8599999999999</v>
      </c>
      <c r="J13" s="179">
        <f>SUM(J10:J12)</f>
        <v>1117.8599999999999</v>
      </c>
    </row>
    <row r="14" spans="1:10" ht="54" customHeight="1" x14ac:dyDescent="0.3">
      <c r="B14" s="180"/>
      <c r="C14" s="180"/>
      <c r="D14" s="180"/>
      <c r="E14" s="180"/>
      <c r="F14" s="180"/>
      <c r="G14" s="180"/>
      <c r="H14" s="180"/>
    </row>
    <row r="15" spans="1:10" x14ac:dyDescent="0.3">
      <c r="B15" s="180"/>
      <c r="C15" s="180"/>
      <c r="D15" s="180"/>
      <c r="E15" s="180"/>
      <c r="F15" s="180"/>
      <c r="G15" s="180"/>
      <c r="H15" s="180"/>
    </row>
    <row r="16" spans="1:10" x14ac:dyDescent="0.3">
      <c r="B16" s="180"/>
      <c r="C16" s="180"/>
      <c r="D16" s="180"/>
      <c r="E16" s="180"/>
      <c r="F16" s="180"/>
      <c r="G16" s="180"/>
      <c r="H16" s="180"/>
    </row>
    <row r="17" spans="2:9" x14ac:dyDescent="0.3">
      <c r="B17" s="532" t="s">
        <v>820</v>
      </c>
      <c r="C17" s="532"/>
      <c r="D17" s="532"/>
      <c r="E17" s="532"/>
      <c r="F17" s="532"/>
      <c r="G17" s="532"/>
      <c r="H17" s="532"/>
      <c r="I17" s="532"/>
    </row>
    <row r="18" spans="2:9" x14ac:dyDescent="0.3">
      <c r="B18" s="180"/>
      <c r="C18" s="180"/>
      <c r="D18" s="180"/>
      <c r="E18" s="180"/>
      <c r="F18" s="180"/>
      <c r="G18" s="180"/>
      <c r="H18" s="180"/>
    </row>
    <row r="19" spans="2:9" x14ac:dyDescent="0.3">
      <c r="B19" s="180"/>
      <c r="C19" s="180"/>
      <c r="D19" s="180"/>
      <c r="E19" s="180"/>
      <c r="F19" s="180"/>
      <c r="G19" s="180"/>
      <c r="H19" s="180"/>
    </row>
    <row r="20" spans="2:9" x14ac:dyDescent="0.3">
      <c r="B20" s="180"/>
      <c r="C20" s="180"/>
      <c r="D20" s="180"/>
      <c r="E20" s="180"/>
      <c r="F20" s="180"/>
      <c r="G20" s="180"/>
      <c r="H20" s="180"/>
    </row>
    <row r="21" spans="2:9" x14ac:dyDescent="0.3">
      <c r="B21" s="180"/>
      <c r="C21" s="180"/>
      <c r="D21" s="180"/>
      <c r="E21" s="180"/>
      <c r="F21" s="180"/>
      <c r="G21" s="180"/>
      <c r="H21" s="180"/>
    </row>
    <row r="22" spans="2:9" x14ac:dyDescent="0.3">
      <c r="B22" s="180"/>
      <c r="C22" s="180"/>
      <c r="D22" s="180"/>
      <c r="E22" s="180"/>
      <c r="F22" s="180"/>
      <c r="G22" s="180"/>
      <c r="H22" s="180"/>
    </row>
    <row r="23" spans="2:9" x14ac:dyDescent="0.3">
      <c r="B23" s="180"/>
      <c r="C23" s="180"/>
      <c r="D23" s="180"/>
      <c r="E23" s="180"/>
      <c r="F23" s="180"/>
      <c r="G23" s="180"/>
      <c r="H23" s="180"/>
    </row>
    <row r="24" spans="2:9" x14ac:dyDescent="0.3">
      <c r="B24" s="180"/>
      <c r="C24" s="180"/>
      <c r="D24" s="180"/>
      <c r="E24" s="180"/>
      <c r="F24" s="180"/>
      <c r="G24" s="180"/>
      <c r="H24" s="180"/>
    </row>
    <row r="25" spans="2:9" x14ac:dyDescent="0.3">
      <c r="B25" s="180"/>
      <c r="C25" s="180"/>
      <c r="D25" s="180"/>
      <c r="E25" s="180"/>
      <c r="F25" s="180"/>
      <c r="G25" s="180"/>
      <c r="H25" s="180"/>
    </row>
    <row r="26" spans="2:9" x14ac:dyDescent="0.3">
      <c r="B26" s="180"/>
      <c r="C26" s="180"/>
      <c r="D26" s="180"/>
      <c r="E26" s="180"/>
      <c r="F26" s="180"/>
      <c r="G26" s="180"/>
      <c r="H26" s="180"/>
    </row>
    <row r="27" spans="2:9" x14ac:dyDescent="0.3">
      <c r="B27" s="180"/>
      <c r="C27" s="180"/>
      <c r="D27" s="180"/>
      <c r="E27" s="180"/>
      <c r="F27" s="180"/>
      <c r="G27" s="180"/>
      <c r="H27" s="180"/>
    </row>
    <row r="28" spans="2:9" x14ac:dyDescent="0.3">
      <c r="B28" s="180"/>
      <c r="C28" s="180"/>
      <c r="D28" s="180"/>
      <c r="E28" s="180"/>
      <c r="F28" s="180"/>
      <c r="G28" s="180"/>
      <c r="H28" s="180"/>
    </row>
    <row r="29" spans="2:9" x14ac:dyDescent="0.3">
      <c r="B29" s="180"/>
      <c r="C29" s="180"/>
      <c r="D29" s="180"/>
      <c r="E29" s="180"/>
      <c r="F29" s="180"/>
      <c r="G29" s="180"/>
      <c r="H29" s="180"/>
    </row>
    <row r="30" spans="2:9" x14ac:dyDescent="0.3">
      <c r="B30" s="180"/>
      <c r="C30" s="180"/>
      <c r="D30" s="180"/>
      <c r="E30" s="180"/>
      <c r="F30" s="180"/>
      <c r="G30" s="180"/>
      <c r="H30" s="180"/>
    </row>
    <row r="31" spans="2:9" x14ac:dyDescent="0.3">
      <c r="B31" s="180"/>
      <c r="C31" s="180"/>
      <c r="D31" s="180"/>
      <c r="E31" s="180"/>
      <c r="F31" s="180"/>
      <c r="G31" s="180"/>
      <c r="H31" s="180"/>
    </row>
    <row r="32" spans="2:9" x14ac:dyDescent="0.3">
      <c r="B32" s="180"/>
      <c r="C32" s="180"/>
      <c r="D32" s="180"/>
      <c r="E32" s="180"/>
      <c r="F32" s="180"/>
      <c r="G32" s="180"/>
      <c r="H32" s="180"/>
    </row>
    <row r="33" spans="2:8" x14ac:dyDescent="0.3">
      <c r="B33" s="180"/>
      <c r="C33" s="180"/>
      <c r="D33" s="180"/>
      <c r="E33" s="180"/>
      <c r="F33" s="180"/>
      <c r="G33" s="180"/>
      <c r="H33" s="180"/>
    </row>
    <row r="34" spans="2:8" x14ac:dyDescent="0.3">
      <c r="B34" s="180"/>
      <c r="C34" s="180"/>
      <c r="D34" s="180"/>
      <c r="E34" s="180"/>
      <c r="F34" s="180"/>
      <c r="G34" s="180"/>
      <c r="H34" s="180"/>
    </row>
    <row r="35" spans="2:8" x14ac:dyDescent="0.3">
      <c r="B35" s="180"/>
      <c r="C35" s="180"/>
      <c r="D35" s="180"/>
      <c r="E35" s="180"/>
      <c r="F35" s="180"/>
      <c r="G35" s="180"/>
      <c r="H35" s="180"/>
    </row>
    <row r="36" spans="2:8" x14ac:dyDescent="0.3">
      <c r="B36" s="180"/>
      <c r="C36" s="180"/>
      <c r="D36" s="180"/>
      <c r="E36" s="180"/>
      <c r="F36" s="180"/>
      <c r="G36" s="180"/>
      <c r="H36" s="180"/>
    </row>
    <row r="37" spans="2:8" x14ac:dyDescent="0.3">
      <c r="B37" s="180"/>
      <c r="C37" s="180"/>
      <c r="D37" s="180"/>
      <c r="E37" s="180"/>
      <c r="F37" s="180"/>
      <c r="G37" s="180"/>
      <c r="H37" s="180"/>
    </row>
    <row r="38" spans="2:8" x14ac:dyDescent="0.3">
      <c r="B38" s="180"/>
      <c r="C38" s="180"/>
      <c r="D38" s="180"/>
      <c r="E38" s="180"/>
      <c r="F38" s="180"/>
      <c r="G38" s="180"/>
      <c r="H38" s="180"/>
    </row>
    <row r="39" spans="2:8" x14ac:dyDescent="0.3">
      <c r="B39" s="180"/>
      <c r="C39" s="180"/>
      <c r="D39" s="180"/>
      <c r="E39" s="180"/>
      <c r="F39" s="180"/>
      <c r="G39" s="180"/>
      <c r="H39" s="180"/>
    </row>
    <row r="40" spans="2:8" x14ac:dyDescent="0.3">
      <c r="B40" s="180"/>
      <c r="C40" s="180"/>
      <c r="D40" s="180"/>
      <c r="E40" s="180"/>
      <c r="F40" s="180"/>
      <c r="G40" s="180"/>
      <c r="H40" s="180"/>
    </row>
    <row r="41" spans="2:8" x14ac:dyDescent="0.3">
      <c r="B41" s="180"/>
      <c r="C41" s="180"/>
      <c r="D41" s="180"/>
      <c r="E41" s="180"/>
      <c r="F41" s="180"/>
      <c r="G41" s="180"/>
      <c r="H41" s="180"/>
    </row>
    <row r="42" spans="2:8" x14ac:dyDescent="0.3">
      <c r="B42" s="180"/>
      <c r="C42" s="180"/>
      <c r="D42" s="180"/>
      <c r="E42" s="180"/>
      <c r="F42" s="180"/>
      <c r="G42" s="180"/>
      <c r="H42" s="180"/>
    </row>
    <row r="43" spans="2:8" x14ac:dyDescent="0.3">
      <c r="B43" s="180"/>
      <c r="C43" s="180"/>
      <c r="D43" s="180"/>
      <c r="E43" s="180"/>
      <c r="F43" s="180"/>
      <c r="G43" s="180"/>
      <c r="H43" s="180"/>
    </row>
    <row r="44" spans="2:8" x14ac:dyDescent="0.3">
      <c r="B44" s="180"/>
      <c r="C44" s="180"/>
      <c r="D44" s="180"/>
      <c r="E44" s="180"/>
      <c r="F44" s="180"/>
      <c r="G44" s="180"/>
      <c r="H44" s="180"/>
    </row>
    <row r="45" spans="2:8" x14ac:dyDescent="0.3">
      <c r="B45" s="180"/>
      <c r="C45" s="180"/>
      <c r="D45" s="180"/>
      <c r="E45" s="180"/>
      <c r="F45" s="180"/>
      <c r="G45" s="180"/>
      <c r="H45" s="180"/>
    </row>
    <row r="46" spans="2:8" x14ac:dyDescent="0.3">
      <c r="B46" s="180"/>
      <c r="C46" s="180"/>
      <c r="D46" s="180"/>
      <c r="E46" s="180"/>
      <c r="F46" s="180"/>
      <c r="G46" s="180"/>
      <c r="H46" s="180"/>
    </row>
    <row r="47" spans="2:8" x14ac:dyDescent="0.3">
      <c r="B47" s="180"/>
      <c r="C47" s="180"/>
      <c r="D47" s="180"/>
      <c r="E47" s="180"/>
      <c r="F47" s="180"/>
      <c r="G47" s="180"/>
      <c r="H47" s="180"/>
    </row>
    <row r="48" spans="2:8" x14ac:dyDescent="0.3">
      <c r="B48" s="180"/>
      <c r="C48" s="180"/>
      <c r="D48" s="180"/>
      <c r="E48" s="180"/>
      <c r="F48" s="180"/>
      <c r="G48" s="180"/>
      <c r="H48" s="180"/>
    </row>
    <row r="49" spans="2:8" x14ac:dyDescent="0.3">
      <c r="B49" s="180"/>
      <c r="C49" s="180"/>
      <c r="D49" s="180"/>
      <c r="E49" s="180"/>
      <c r="F49" s="180"/>
      <c r="G49" s="180"/>
      <c r="H49" s="180"/>
    </row>
    <row r="50" spans="2:8" x14ac:dyDescent="0.3">
      <c r="B50" s="180"/>
      <c r="C50" s="180"/>
      <c r="D50" s="180"/>
      <c r="E50" s="180"/>
      <c r="F50" s="180"/>
      <c r="G50" s="180"/>
      <c r="H50" s="180"/>
    </row>
    <row r="51" spans="2:8" x14ac:dyDescent="0.3">
      <c r="B51" s="180"/>
      <c r="C51" s="180"/>
      <c r="D51" s="180"/>
      <c r="E51" s="180"/>
      <c r="F51" s="180"/>
      <c r="G51" s="180"/>
      <c r="H51" s="180"/>
    </row>
    <row r="52" spans="2:8" x14ac:dyDescent="0.3">
      <c r="B52" s="180"/>
      <c r="C52" s="180"/>
      <c r="D52" s="180"/>
      <c r="E52" s="180"/>
      <c r="F52" s="180"/>
      <c r="G52" s="180"/>
      <c r="H52" s="180"/>
    </row>
    <row r="53" spans="2:8" x14ac:dyDescent="0.3">
      <c r="B53" s="180"/>
      <c r="C53" s="180"/>
      <c r="D53" s="180"/>
      <c r="E53" s="180"/>
      <c r="F53" s="180"/>
      <c r="G53" s="180"/>
      <c r="H53" s="180"/>
    </row>
    <row r="54" spans="2:8" x14ac:dyDescent="0.3">
      <c r="B54" s="180"/>
      <c r="C54" s="180"/>
      <c r="D54" s="180"/>
      <c r="E54" s="180"/>
      <c r="F54" s="180"/>
      <c r="G54" s="180"/>
      <c r="H54" s="180"/>
    </row>
    <row r="55" spans="2:8" x14ac:dyDescent="0.3">
      <c r="B55" s="180"/>
      <c r="C55" s="180"/>
      <c r="D55" s="180"/>
      <c r="E55" s="180"/>
      <c r="F55" s="180"/>
      <c r="G55" s="180"/>
      <c r="H55" s="180"/>
    </row>
    <row r="56" spans="2:8" x14ac:dyDescent="0.3">
      <c r="B56" s="180"/>
      <c r="C56" s="180"/>
      <c r="D56" s="180"/>
      <c r="E56" s="180"/>
      <c r="F56" s="180"/>
      <c r="G56" s="180"/>
      <c r="H56" s="180"/>
    </row>
    <row r="57" spans="2:8" x14ac:dyDescent="0.3">
      <c r="B57" s="180"/>
      <c r="C57" s="180"/>
      <c r="D57" s="180"/>
      <c r="E57" s="180"/>
      <c r="F57" s="180"/>
      <c r="G57" s="180"/>
      <c r="H57" s="180"/>
    </row>
    <row r="58" spans="2:8" x14ac:dyDescent="0.3">
      <c r="B58" s="180"/>
      <c r="C58" s="180"/>
      <c r="D58" s="180"/>
      <c r="E58" s="180"/>
      <c r="F58" s="180"/>
      <c r="G58" s="180"/>
      <c r="H58" s="180"/>
    </row>
    <row r="59" spans="2:8" x14ac:dyDescent="0.3">
      <c r="B59" s="180"/>
      <c r="C59" s="180"/>
      <c r="D59" s="180"/>
      <c r="E59" s="180"/>
      <c r="F59" s="180"/>
      <c r="G59" s="180"/>
      <c r="H59" s="180"/>
    </row>
    <row r="60" spans="2:8" x14ac:dyDescent="0.3">
      <c r="B60" s="180"/>
      <c r="C60" s="180"/>
      <c r="D60" s="180"/>
      <c r="E60" s="180"/>
      <c r="F60" s="180"/>
      <c r="G60" s="180"/>
      <c r="H60" s="180"/>
    </row>
    <row r="61" spans="2:8" x14ac:dyDescent="0.3">
      <c r="B61" s="180"/>
      <c r="C61" s="180"/>
      <c r="D61" s="180"/>
      <c r="E61" s="180"/>
      <c r="F61" s="180"/>
      <c r="G61" s="180"/>
      <c r="H61" s="180"/>
    </row>
    <row r="62" spans="2:8" x14ac:dyDescent="0.3">
      <c r="B62" s="180"/>
      <c r="C62" s="180"/>
      <c r="D62" s="180"/>
      <c r="E62" s="180"/>
      <c r="F62" s="180"/>
      <c r="G62" s="180"/>
      <c r="H62" s="180"/>
    </row>
    <row r="63" spans="2:8" x14ac:dyDescent="0.3">
      <c r="B63" s="180"/>
      <c r="C63" s="180"/>
      <c r="D63" s="180"/>
      <c r="E63" s="180"/>
      <c r="F63" s="180"/>
      <c r="G63" s="180"/>
      <c r="H63" s="180"/>
    </row>
    <row r="64" spans="2:8" x14ac:dyDescent="0.3">
      <c r="B64" s="180"/>
      <c r="C64" s="180"/>
      <c r="D64" s="180"/>
      <c r="E64" s="180"/>
      <c r="F64" s="180"/>
      <c r="G64" s="180"/>
      <c r="H64" s="180"/>
    </row>
    <row r="65" spans="2:8" x14ac:dyDescent="0.3">
      <c r="B65" s="180"/>
      <c r="C65" s="180"/>
      <c r="D65" s="180"/>
      <c r="E65" s="180"/>
      <c r="F65" s="180"/>
      <c r="G65" s="180"/>
      <c r="H65" s="180"/>
    </row>
    <row r="66" spans="2:8" x14ac:dyDescent="0.3">
      <c r="B66" s="180"/>
      <c r="C66" s="180"/>
      <c r="D66" s="180"/>
      <c r="E66" s="180"/>
      <c r="F66" s="180"/>
      <c r="G66" s="180"/>
      <c r="H66" s="180"/>
    </row>
    <row r="67" spans="2:8" x14ac:dyDescent="0.3">
      <c r="B67" s="180"/>
      <c r="C67" s="180"/>
      <c r="D67" s="180"/>
      <c r="E67" s="180"/>
      <c r="F67" s="180"/>
      <c r="G67" s="180"/>
      <c r="H67" s="180"/>
    </row>
    <row r="68" spans="2:8" x14ac:dyDescent="0.3">
      <c r="B68" s="180"/>
      <c r="C68" s="180"/>
      <c r="D68" s="180"/>
      <c r="E68" s="180"/>
      <c r="F68" s="180"/>
      <c r="G68" s="180"/>
      <c r="H68" s="180"/>
    </row>
    <row r="69" spans="2:8" x14ac:dyDescent="0.3">
      <c r="B69" s="180"/>
      <c r="C69" s="180"/>
      <c r="D69" s="180"/>
      <c r="E69" s="180"/>
      <c r="F69" s="180"/>
      <c r="G69" s="180"/>
      <c r="H69" s="180"/>
    </row>
    <row r="70" spans="2:8" x14ac:dyDescent="0.3">
      <c r="B70" s="180"/>
      <c r="C70" s="180"/>
      <c r="D70" s="180"/>
      <c r="E70" s="180"/>
      <c r="F70" s="180"/>
      <c r="G70" s="180"/>
      <c r="H70" s="180"/>
    </row>
    <row r="71" spans="2:8" x14ac:dyDescent="0.3">
      <c r="B71" s="180"/>
      <c r="C71" s="180"/>
      <c r="D71" s="180"/>
      <c r="E71" s="180"/>
      <c r="F71" s="180"/>
      <c r="G71" s="180"/>
      <c r="H71" s="180"/>
    </row>
    <row r="72" spans="2:8" x14ac:dyDescent="0.3">
      <c r="B72" s="180"/>
      <c r="C72" s="180"/>
      <c r="D72" s="180"/>
      <c r="E72" s="180"/>
      <c r="F72" s="180"/>
      <c r="G72" s="180"/>
      <c r="H72" s="180"/>
    </row>
    <row r="73" spans="2:8" x14ac:dyDescent="0.3">
      <c r="B73" s="180"/>
      <c r="C73" s="180"/>
      <c r="D73" s="180"/>
      <c r="E73" s="180"/>
      <c r="F73" s="180"/>
      <c r="G73" s="180"/>
      <c r="H73" s="180"/>
    </row>
    <row r="74" spans="2:8" x14ac:dyDescent="0.3">
      <c r="B74" s="180"/>
      <c r="C74" s="180"/>
      <c r="D74" s="180"/>
      <c r="E74" s="180"/>
      <c r="F74" s="180"/>
      <c r="G74" s="180"/>
      <c r="H74" s="180"/>
    </row>
    <row r="75" spans="2:8" x14ac:dyDescent="0.3">
      <c r="B75" s="180"/>
      <c r="C75" s="180"/>
      <c r="D75" s="180"/>
      <c r="E75" s="180"/>
      <c r="F75" s="180"/>
      <c r="G75" s="180"/>
      <c r="H75" s="180"/>
    </row>
    <row r="76" spans="2:8" x14ac:dyDescent="0.3">
      <c r="B76" s="180"/>
      <c r="C76" s="180"/>
      <c r="D76" s="180"/>
      <c r="E76" s="180"/>
      <c r="F76" s="180"/>
      <c r="G76" s="180"/>
      <c r="H76" s="180"/>
    </row>
    <row r="77" spans="2:8" x14ac:dyDescent="0.3">
      <c r="B77" s="180"/>
      <c r="C77" s="180"/>
      <c r="D77" s="180"/>
      <c r="E77" s="180"/>
      <c r="F77" s="180"/>
      <c r="G77" s="180"/>
      <c r="H77" s="180"/>
    </row>
    <row r="78" spans="2:8" x14ac:dyDescent="0.3">
      <c r="B78" s="180"/>
      <c r="C78" s="180"/>
      <c r="D78" s="180"/>
      <c r="E78" s="180"/>
      <c r="F78" s="180"/>
      <c r="G78" s="180"/>
      <c r="H78" s="180"/>
    </row>
    <row r="79" spans="2:8" x14ac:dyDescent="0.3">
      <c r="B79" s="180"/>
      <c r="C79" s="180"/>
      <c r="D79" s="180"/>
      <c r="E79" s="180"/>
      <c r="F79" s="180"/>
      <c r="G79" s="180"/>
      <c r="H79" s="180"/>
    </row>
    <row r="80" spans="2:8" x14ac:dyDescent="0.3">
      <c r="B80" s="180"/>
      <c r="C80" s="180"/>
      <c r="D80" s="180"/>
      <c r="E80" s="180"/>
      <c r="F80" s="180"/>
      <c r="G80" s="180"/>
      <c r="H80" s="180"/>
    </row>
    <row r="81" spans="2:8" x14ac:dyDescent="0.3">
      <c r="B81" s="180"/>
      <c r="C81" s="180"/>
      <c r="D81" s="180"/>
      <c r="E81" s="180"/>
      <c r="F81" s="180"/>
      <c r="G81" s="180"/>
      <c r="H81" s="180"/>
    </row>
    <row r="82" spans="2:8" x14ac:dyDescent="0.3">
      <c r="B82" s="180"/>
      <c r="C82" s="180"/>
      <c r="D82" s="180"/>
      <c r="E82" s="180"/>
      <c r="F82" s="180"/>
      <c r="G82" s="180"/>
      <c r="H82" s="180"/>
    </row>
    <row r="83" spans="2:8" x14ac:dyDescent="0.3">
      <c r="B83" s="180"/>
      <c r="C83" s="180"/>
      <c r="D83" s="180"/>
      <c r="E83" s="180"/>
      <c r="F83" s="180"/>
      <c r="G83" s="180"/>
      <c r="H83" s="180"/>
    </row>
    <row r="84" spans="2:8" x14ac:dyDescent="0.3">
      <c r="B84" s="180"/>
      <c r="C84" s="180"/>
      <c r="D84" s="180"/>
      <c r="E84" s="180"/>
      <c r="F84" s="180"/>
      <c r="G84" s="180"/>
      <c r="H84" s="180"/>
    </row>
    <row r="85" spans="2:8" x14ac:dyDescent="0.3">
      <c r="B85" s="180"/>
      <c r="C85" s="180"/>
      <c r="D85" s="180"/>
      <c r="E85" s="180"/>
      <c r="F85" s="180"/>
      <c r="G85" s="180"/>
      <c r="H85" s="180"/>
    </row>
    <row r="86" spans="2:8" x14ac:dyDescent="0.3">
      <c r="B86" s="180"/>
      <c r="C86" s="180"/>
      <c r="D86" s="180"/>
      <c r="E86" s="180"/>
      <c r="F86" s="180"/>
      <c r="G86" s="180"/>
      <c r="H86" s="180"/>
    </row>
    <row r="87" spans="2:8" x14ac:dyDescent="0.3">
      <c r="B87" s="180"/>
      <c r="C87" s="180"/>
      <c r="D87" s="180"/>
      <c r="E87" s="180"/>
      <c r="F87" s="180"/>
      <c r="G87" s="180"/>
      <c r="H87" s="180"/>
    </row>
    <row r="88" spans="2:8" x14ac:dyDescent="0.3">
      <c r="B88" s="180"/>
      <c r="C88" s="180"/>
      <c r="D88" s="180"/>
      <c r="E88" s="180"/>
      <c r="F88" s="180"/>
      <c r="G88" s="180"/>
      <c r="H88" s="180"/>
    </row>
    <row r="89" spans="2:8" x14ac:dyDescent="0.3">
      <c r="B89" s="180"/>
      <c r="C89" s="180"/>
      <c r="D89" s="180"/>
      <c r="E89" s="180"/>
      <c r="F89" s="180"/>
      <c r="G89" s="180"/>
      <c r="H89" s="180"/>
    </row>
    <row r="90" spans="2:8" x14ac:dyDescent="0.3">
      <c r="B90" s="180"/>
      <c r="C90" s="180"/>
      <c r="D90" s="180"/>
      <c r="E90" s="180"/>
      <c r="F90" s="180"/>
      <c r="G90" s="180"/>
      <c r="H90" s="180"/>
    </row>
    <row r="91" spans="2:8" x14ac:dyDescent="0.3">
      <c r="B91" s="180"/>
      <c r="C91" s="180"/>
      <c r="D91" s="180"/>
      <c r="E91" s="180"/>
      <c r="F91" s="180"/>
      <c r="G91" s="180"/>
      <c r="H91" s="180"/>
    </row>
    <row r="92" spans="2:8" x14ac:dyDescent="0.3">
      <c r="B92" s="180"/>
      <c r="C92" s="180"/>
      <c r="D92" s="180"/>
      <c r="E92" s="180"/>
      <c r="F92" s="180"/>
      <c r="G92" s="180"/>
      <c r="H92" s="180"/>
    </row>
    <row r="93" spans="2:8" x14ac:dyDescent="0.3">
      <c r="B93" s="180"/>
      <c r="C93" s="180"/>
      <c r="D93" s="180"/>
      <c r="E93" s="180"/>
      <c r="F93" s="180"/>
      <c r="G93" s="180"/>
      <c r="H93" s="180"/>
    </row>
    <row r="94" spans="2:8" x14ac:dyDescent="0.3">
      <c r="B94" s="180"/>
      <c r="C94" s="180"/>
      <c r="D94" s="180"/>
      <c r="E94" s="180"/>
      <c r="F94" s="180"/>
      <c r="G94" s="180"/>
      <c r="H94" s="180"/>
    </row>
    <row r="95" spans="2:8" x14ac:dyDescent="0.3">
      <c r="B95" s="180"/>
      <c r="C95" s="180"/>
      <c r="D95" s="180"/>
      <c r="E95" s="180"/>
      <c r="F95" s="180"/>
      <c r="G95" s="180"/>
      <c r="H95" s="180"/>
    </row>
    <row r="96" spans="2:8" x14ac:dyDescent="0.3">
      <c r="B96" s="180"/>
      <c r="C96" s="180"/>
      <c r="D96" s="180"/>
      <c r="E96" s="180"/>
      <c r="F96" s="180"/>
      <c r="G96" s="180"/>
      <c r="H96" s="180"/>
    </row>
    <row r="97" spans="2:8" x14ac:dyDescent="0.3">
      <c r="B97" s="180"/>
      <c r="C97" s="180"/>
      <c r="D97" s="180"/>
      <c r="E97" s="180"/>
      <c r="F97" s="180"/>
      <c r="G97" s="180"/>
      <c r="H97" s="180"/>
    </row>
    <row r="98" spans="2:8" x14ac:dyDescent="0.3">
      <c r="B98" s="180"/>
      <c r="C98" s="180"/>
      <c r="D98" s="180"/>
      <c r="E98" s="180"/>
      <c r="F98" s="180"/>
      <c r="G98" s="180"/>
      <c r="H98" s="180"/>
    </row>
    <row r="99" spans="2:8" x14ac:dyDescent="0.3">
      <c r="B99" s="180"/>
      <c r="C99" s="180"/>
      <c r="D99" s="180"/>
      <c r="E99" s="180"/>
      <c r="F99" s="180"/>
      <c r="G99" s="180"/>
      <c r="H99" s="180"/>
    </row>
    <row r="100" spans="2:8" x14ac:dyDescent="0.3">
      <c r="B100" s="180"/>
      <c r="C100" s="180"/>
      <c r="D100" s="180"/>
      <c r="E100" s="180"/>
      <c r="F100" s="180"/>
      <c r="G100" s="180"/>
      <c r="H100" s="180"/>
    </row>
    <row r="101" spans="2:8" x14ac:dyDescent="0.3">
      <c r="B101" s="180"/>
      <c r="C101" s="180"/>
      <c r="D101" s="180"/>
      <c r="E101" s="180"/>
      <c r="F101" s="180"/>
      <c r="G101" s="180"/>
      <c r="H101" s="180"/>
    </row>
    <row r="102" spans="2:8" x14ac:dyDescent="0.3">
      <c r="B102" s="180"/>
      <c r="C102" s="180"/>
      <c r="D102" s="180"/>
      <c r="E102" s="180"/>
      <c r="F102" s="180"/>
      <c r="G102" s="180"/>
      <c r="H102" s="180"/>
    </row>
    <row r="103" spans="2:8" x14ac:dyDescent="0.3">
      <c r="B103" s="180"/>
      <c r="C103" s="180"/>
      <c r="D103" s="180"/>
      <c r="E103" s="180"/>
      <c r="F103" s="180"/>
      <c r="G103" s="180"/>
      <c r="H103" s="180"/>
    </row>
    <row r="104" spans="2:8" x14ac:dyDescent="0.3">
      <c r="B104" s="180"/>
      <c r="C104" s="180"/>
      <c r="D104" s="180"/>
      <c r="E104" s="180"/>
      <c r="F104" s="180"/>
      <c r="G104" s="180"/>
      <c r="H104" s="180"/>
    </row>
  </sheetData>
  <mergeCells count="18">
    <mergeCell ref="A13:B13"/>
    <mergeCell ref="B17:I17"/>
    <mergeCell ref="I6:J6"/>
    <mergeCell ref="F7:F8"/>
    <mergeCell ref="G7:G8"/>
    <mergeCell ref="H7:H8"/>
    <mergeCell ref="I7:I8"/>
    <mergeCell ref="J7:J8"/>
    <mergeCell ref="A2:J2"/>
    <mergeCell ref="A3:J3"/>
    <mergeCell ref="A4:J4"/>
    <mergeCell ref="A5:J5"/>
    <mergeCell ref="A6:A8"/>
    <mergeCell ref="B6:B8"/>
    <mergeCell ref="C6:C8"/>
    <mergeCell ref="D6:D8"/>
    <mergeCell ref="E6:E8"/>
    <mergeCell ref="F6:H6"/>
  </mergeCells>
  <pageMargins left="0.7" right="0.7" top="0.75" bottom="0.75" header="0.3" footer="0.3"/>
  <pageSetup paperSize="9" orientation="portrait" verticalDpi="0" r:id="rId1"/>
  <ignoredErrors>
    <ignoredError sqref="I13:J13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4A4CAB-0882-447B-B267-D4F60D10DFD8}">
  <dimension ref="A1:K31"/>
  <sheetViews>
    <sheetView topLeftCell="A19" zoomScaleNormal="100" workbookViewId="0">
      <selection activeCell="H30" sqref="H30:J30"/>
    </sheetView>
  </sheetViews>
  <sheetFormatPr defaultColWidth="10.28515625" defaultRowHeight="17.25" x14ac:dyDescent="0.25"/>
  <cols>
    <col min="1" max="1" width="4.28515625" style="30" customWidth="1"/>
    <col min="2" max="2" width="19" style="31" customWidth="1"/>
    <col min="3" max="3" width="21.5703125" style="30" customWidth="1"/>
    <col min="4" max="5" width="20" style="30" customWidth="1"/>
    <col min="6" max="6" width="23.7109375" style="30" customWidth="1"/>
    <col min="7" max="7" width="12.42578125" style="30" customWidth="1"/>
    <col min="8" max="8" width="10.42578125" style="30" customWidth="1"/>
    <col min="9" max="9" width="19.7109375" style="30" customWidth="1"/>
    <col min="10" max="10" width="19.42578125" style="30" customWidth="1"/>
    <col min="11" max="11" width="12.42578125" style="31" customWidth="1"/>
    <col min="12" max="256" width="10.28515625" style="31"/>
    <col min="257" max="257" width="4.28515625" style="31" customWidth="1"/>
    <col min="258" max="258" width="19" style="31" customWidth="1"/>
    <col min="259" max="259" width="21.5703125" style="31" customWidth="1"/>
    <col min="260" max="261" width="20" style="31" customWidth="1"/>
    <col min="262" max="262" width="23.7109375" style="31" customWidth="1"/>
    <col min="263" max="263" width="12.42578125" style="31" customWidth="1"/>
    <col min="264" max="264" width="10.42578125" style="31" customWidth="1"/>
    <col min="265" max="265" width="19.7109375" style="31" customWidth="1"/>
    <col min="266" max="266" width="19.42578125" style="31" customWidth="1"/>
    <col min="267" max="512" width="10.28515625" style="31"/>
    <col min="513" max="513" width="4.28515625" style="31" customWidth="1"/>
    <col min="514" max="514" width="19" style="31" customWidth="1"/>
    <col min="515" max="515" width="21.5703125" style="31" customWidth="1"/>
    <col min="516" max="517" width="20" style="31" customWidth="1"/>
    <col min="518" max="518" width="23.7109375" style="31" customWidth="1"/>
    <col min="519" max="519" width="12.42578125" style="31" customWidth="1"/>
    <col min="520" max="520" width="10.42578125" style="31" customWidth="1"/>
    <col min="521" max="521" width="19.7109375" style="31" customWidth="1"/>
    <col min="522" max="522" width="19.42578125" style="31" customWidth="1"/>
    <col min="523" max="768" width="10.28515625" style="31"/>
    <col min="769" max="769" width="4.28515625" style="31" customWidth="1"/>
    <col min="770" max="770" width="19" style="31" customWidth="1"/>
    <col min="771" max="771" width="21.5703125" style="31" customWidth="1"/>
    <col min="772" max="773" width="20" style="31" customWidth="1"/>
    <col min="774" max="774" width="23.7109375" style="31" customWidth="1"/>
    <col min="775" max="775" width="12.42578125" style="31" customWidth="1"/>
    <col min="776" max="776" width="10.42578125" style="31" customWidth="1"/>
    <col min="777" max="777" width="19.7109375" style="31" customWidth="1"/>
    <col min="778" max="778" width="19.42578125" style="31" customWidth="1"/>
    <col min="779" max="1024" width="10.28515625" style="31"/>
    <col min="1025" max="1025" width="4.28515625" style="31" customWidth="1"/>
    <col min="1026" max="1026" width="19" style="31" customWidth="1"/>
    <col min="1027" max="1027" width="21.5703125" style="31" customWidth="1"/>
    <col min="1028" max="1029" width="20" style="31" customWidth="1"/>
    <col min="1030" max="1030" width="23.7109375" style="31" customWidth="1"/>
    <col min="1031" max="1031" width="12.42578125" style="31" customWidth="1"/>
    <col min="1032" max="1032" width="10.42578125" style="31" customWidth="1"/>
    <col min="1033" max="1033" width="19.7109375" style="31" customWidth="1"/>
    <col min="1034" max="1034" width="19.42578125" style="31" customWidth="1"/>
    <col min="1035" max="1280" width="10.28515625" style="31"/>
    <col min="1281" max="1281" width="4.28515625" style="31" customWidth="1"/>
    <col min="1282" max="1282" width="19" style="31" customWidth="1"/>
    <col min="1283" max="1283" width="21.5703125" style="31" customWidth="1"/>
    <col min="1284" max="1285" width="20" style="31" customWidth="1"/>
    <col min="1286" max="1286" width="23.7109375" style="31" customWidth="1"/>
    <col min="1287" max="1287" width="12.42578125" style="31" customWidth="1"/>
    <col min="1288" max="1288" width="10.42578125" style="31" customWidth="1"/>
    <col min="1289" max="1289" width="19.7109375" style="31" customWidth="1"/>
    <col min="1290" max="1290" width="19.42578125" style="31" customWidth="1"/>
    <col min="1291" max="1536" width="10.28515625" style="31"/>
    <col min="1537" max="1537" width="4.28515625" style="31" customWidth="1"/>
    <col min="1538" max="1538" width="19" style="31" customWidth="1"/>
    <col min="1539" max="1539" width="21.5703125" style="31" customWidth="1"/>
    <col min="1540" max="1541" width="20" style="31" customWidth="1"/>
    <col min="1542" max="1542" width="23.7109375" style="31" customWidth="1"/>
    <col min="1543" max="1543" width="12.42578125" style="31" customWidth="1"/>
    <col min="1544" max="1544" width="10.42578125" style="31" customWidth="1"/>
    <col min="1545" max="1545" width="19.7109375" style="31" customWidth="1"/>
    <col min="1546" max="1546" width="19.42578125" style="31" customWidth="1"/>
    <col min="1547" max="1792" width="10.28515625" style="31"/>
    <col min="1793" max="1793" width="4.28515625" style="31" customWidth="1"/>
    <col min="1794" max="1794" width="19" style="31" customWidth="1"/>
    <col min="1795" max="1795" width="21.5703125" style="31" customWidth="1"/>
    <col min="1796" max="1797" width="20" style="31" customWidth="1"/>
    <col min="1798" max="1798" width="23.7109375" style="31" customWidth="1"/>
    <col min="1799" max="1799" width="12.42578125" style="31" customWidth="1"/>
    <col min="1800" max="1800" width="10.42578125" style="31" customWidth="1"/>
    <col min="1801" max="1801" width="19.7109375" style="31" customWidth="1"/>
    <col min="1802" max="1802" width="19.42578125" style="31" customWidth="1"/>
    <col min="1803" max="2048" width="10.28515625" style="31"/>
    <col min="2049" max="2049" width="4.28515625" style="31" customWidth="1"/>
    <col min="2050" max="2050" width="19" style="31" customWidth="1"/>
    <col min="2051" max="2051" width="21.5703125" style="31" customWidth="1"/>
    <col min="2052" max="2053" width="20" style="31" customWidth="1"/>
    <col min="2054" max="2054" width="23.7109375" style="31" customWidth="1"/>
    <col min="2055" max="2055" width="12.42578125" style="31" customWidth="1"/>
    <col min="2056" max="2056" width="10.42578125" style="31" customWidth="1"/>
    <col min="2057" max="2057" width="19.7109375" style="31" customWidth="1"/>
    <col min="2058" max="2058" width="19.42578125" style="31" customWidth="1"/>
    <col min="2059" max="2304" width="10.28515625" style="31"/>
    <col min="2305" max="2305" width="4.28515625" style="31" customWidth="1"/>
    <col min="2306" max="2306" width="19" style="31" customWidth="1"/>
    <col min="2307" max="2307" width="21.5703125" style="31" customWidth="1"/>
    <col min="2308" max="2309" width="20" style="31" customWidth="1"/>
    <col min="2310" max="2310" width="23.7109375" style="31" customWidth="1"/>
    <col min="2311" max="2311" width="12.42578125" style="31" customWidth="1"/>
    <col min="2312" max="2312" width="10.42578125" style="31" customWidth="1"/>
    <col min="2313" max="2313" width="19.7109375" style="31" customWidth="1"/>
    <col min="2314" max="2314" width="19.42578125" style="31" customWidth="1"/>
    <col min="2315" max="2560" width="10.28515625" style="31"/>
    <col min="2561" max="2561" width="4.28515625" style="31" customWidth="1"/>
    <col min="2562" max="2562" width="19" style="31" customWidth="1"/>
    <col min="2563" max="2563" width="21.5703125" style="31" customWidth="1"/>
    <col min="2564" max="2565" width="20" style="31" customWidth="1"/>
    <col min="2566" max="2566" width="23.7109375" style="31" customWidth="1"/>
    <col min="2567" max="2567" width="12.42578125" style="31" customWidth="1"/>
    <col min="2568" max="2568" width="10.42578125" style="31" customWidth="1"/>
    <col min="2569" max="2569" width="19.7109375" style="31" customWidth="1"/>
    <col min="2570" max="2570" width="19.42578125" style="31" customWidth="1"/>
    <col min="2571" max="2816" width="10.28515625" style="31"/>
    <col min="2817" max="2817" width="4.28515625" style="31" customWidth="1"/>
    <col min="2818" max="2818" width="19" style="31" customWidth="1"/>
    <col min="2819" max="2819" width="21.5703125" style="31" customWidth="1"/>
    <col min="2820" max="2821" width="20" style="31" customWidth="1"/>
    <col min="2822" max="2822" width="23.7109375" style="31" customWidth="1"/>
    <col min="2823" max="2823" width="12.42578125" style="31" customWidth="1"/>
    <col min="2824" max="2824" width="10.42578125" style="31" customWidth="1"/>
    <col min="2825" max="2825" width="19.7109375" style="31" customWidth="1"/>
    <col min="2826" max="2826" width="19.42578125" style="31" customWidth="1"/>
    <col min="2827" max="3072" width="10.28515625" style="31"/>
    <col min="3073" max="3073" width="4.28515625" style="31" customWidth="1"/>
    <col min="3074" max="3074" width="19" style="31" customWidth="1"/>
    <col min="3075" max="3075" width="21.5703125" style="31" customWidth="1"/>
    <col min="3076" max="3077" width="20" style="31" customWidth="1"/>
    <col min="3078" max="3078" width="23.7109375" style="31" customWidth="1"/>
    <col min="3079" max="3079" width="12.42578125" style="31" customWidth="1"/>
    <col min="3080" max="3080" width="10.42578125" style="31" customWidth="1"/>
    <col min="3081" max="3081" width="19.7109375" style="31" customWidth="1"/>
    <col min="3082" max="3082" width="19.42578125" style="31" customWidth="1"/>
    <col min="3083" max="3328" width="10.28515625" style="31"/>
    <col min="3329" max="3329" width="4.28515625" style="31" customWidth="1"/>
    <col min="3330" max="3330" width="19" style="31" customWidth="1"/>
    <col min="3331" max="3331" width="21.5703125" style="31" customWidth="1"/>
    <col min="3332" max="3333" width="20" style="31" customWidth="1"/>
    <col min="3334" max="3334" width="23.7109375" style="31" customWidth="1"/>
    <col min="3335" max="3335" width="12.42578125" style="31" customWidth="1"/>
    <col min="3336" max="3336" width="10.42578125" style="31" customWidth="1"/>
    <col min="3337" max="3337" width="19.7109375" style="31" customWidth="1"/>
    <col min="3338" max="3338" width="19.42578125" style="31" customWidth="1"/>
    <col min="3339" max="3584" width="10.28515625" style="31"/>
    <col min="3585" max="3585" width="4.28515625" style="31" customWidth="1"/>
    <col min="3586" max="3586" width="19" style="31" customWidth="1"/>
    <col min="3587" max="3587" width="21.5703125" style="31" customWidth="1"/>
    <col min="3588" max="3589" width="20" style="31" customWidth="1"/>
    <col min="3590" max="3590" width="23.7109375" style="31" customWidth="1"/>
    <col min="3591" max="3591" width="12.42578125" style="31" customWidth="1"/>
    <col min="3592" max="3592" width="10.42578125" style="31" customWidth="1"/>
    <col min="3593" max="3593" width="19.7109375" style="31" customWidth="1"/>
    <col min="3594" max="3594" width="19.42578125" style="31" customWidth="1"/>
    <col min="3595" max="3840" width="10.28515625" style="31"/>
    <col min="3841" max="3841" width="4.28515625" style="31" customWidth="1"/>
    <col min="3842" max="3842" width="19" style="31" customWidth="1"/>
    <col min="3843" max="3843" width="21.5703125" style="31" customWidth="1"/>
    <col min="3844" max="3845" width="20" style="31" customWidth="1"/>
    <col min="3846" max="3846" width="23.7109375" style="31" customWidth="1"/>
    <col min="3847" max="3847" width="12.42578125" style="31" customWidth="1"/>
    <col min="3848" max="3848" width="10.42578125" style="31" customWidth="1"/>
    <col min="3849" max="3849" width="19.7109375" style="31" customWidth="1"/>
    <col min="3850" max="3850" width="19.42578125" style="31" customWidth="1"/>
    <col min="3851" max="4096" width="10.28515625" style="31"/>
    <col min="4097" max="4097" width="4.28515625" style="31" customWidth="1"/>
    <col min="4098" max="4098" width="19" style="31" customWidth="1"/>
    <col min="4099" max="4099" width="21.5703125" style="31" customWidth="1"/>
    <col min="4100" max="4101" width="20" style="31" customWidth="1"/>
    <col min="4102" max="4102" width="23.7109375" style="31" customWidth="1"/>
    <col min="4103" max="4103" width="12.42578125" style="31" customWidth="1"/>
    <col min="4104" max="4104" width="10.42578125" style="31" customWidth="1"/>
    <col min="4105" max="4105" width="19.7109375" style="31" customWidth="1"/>
    <col min="4106" max="4106" width="19.42578125" style="31" customWidth="1"/>
    <col min="4107" max="4352" width="10.28515625" style="31"/>
    <col min="4353" max="4353" width="4.28515625" style="31" customWidth="1"/>
    <col min="4354" max="4354" width="19" style="31" customWidth="1"/>
    <col min="4355" max="4355" width="21.5703125" style="31" customWidth="1"/>
    <col min="4356" max="4357" width="20" style="31" customWidth="1"/>
    <col min="4358" max="4358" width="23.7109375" style="31" customWidth="1"/>
    <col min="4359" max="4359" width="12.42578125" style="31" customWidth="1"/>
    <col min="4360" max="4360" width="10.42578125" style="31" customWidth="1"/>
    <col min="4361" max="4361" width="19.7109375" style="31" customWidth="1"/>
    <col min="4362" max="4362" width="19.42578125" style="31" customWidth="1"/>
    <col min="4363" max="4608" width="10.28515625" style="31"/>
    <col min="4609" max="4609" width="4.28515625" style="31" customWidth="1"/>
    <col min="4610" max="4610" width="19" style="31" customWidth="1"/>
    <col min="4611" max="4611" width="21.5703125" style="31" customWidth="1"/>
    <col min="4612" max="4613" width="20" style="31" customWidth="1"/>
    <col min="4614" max="4614" width="23.7109375" style="31" customWidth="1"/>
    <col min="4615" max="4615" width="12.42578125" style="31" customWidth="1"/>
    <col min="4616" max="4616" width="10.42578125" style="31" customWidth="1"/>
    <col min="4617" max="4617" width="19.7109375" style="31" customWidth="1"/>
    <col min="4618" max="4618" width="19.42578125" style="31" customWidth="1"/>
    <col min="4619" max="4864" width="10.28515625" style="31"/>
    <col min="4865" max="4865" width="4.28515625" style="31" customWidth="1"/>
    <col min="4866" max="4866" width="19" style="31" customWidth="1"/>
    <col min="4867" max="4867" width="21.5703125" style="31" customWidth="1"/>
    <col min="4868" max="4869" width="20" style="31" customWidth="1"/>
    <col min="4870" max="4870" width="23.7109375" style="31" customWidth="1"/>
    <col min="4871" max="4871" width="12.42578125" style="31" customWidth="1"/>
    <col min="4872" max="4872" width="10.42578125" style="31" customWidth="1"/>
    <col min="4873" max="4873" width="19.7109375" style="31" customWidth="1"/>
    <col min="4874" max="4874" width="19.42578125" style="31" customWidth="1"/>
    <col min="4875" max="5120" width="10.28515625" style="31"/>
    <col min="5121" max="5121" width="4.28515625" style="31" customWidth="1"/>
    <col min="5122" max="5122" width="19" style="31" customWidth="1"/>
    <col min="5123" max="5123" width="21.5703125" style="31" customWidth="1"/>
    <col min="5124" max="5125" width="20" style="31" customWidth="1"/>
    <col min="5126" max="5126" width="23.7109375" style="31" customWidth="1"/>
    <col min="5127" max="5127" width="12.42578125" style="31" customWidth="1"/>
    <col min="5128" max="5128" width="10.42578125" style="31" customWidth="1"/>
    <col min="5129" max="5129" width="19.7109375" style="31" customWidth="1"/>
    <col min="5130" max="5130" width="19.42578125" style="31" customWidth="1"/>
    <col min="5131" max="5376" width="10.28515625" style="31"/>
    <col min="5377" max="5377" width="4.28515625" style="31" customWidth="1"/>
    <col min="5378" max="5378" width="19" style="31" customWidth="1"/>
    <col min="5379" max="5379" width="21.5703125" style="31" customWidth="1"/>
    <col min="5380" max="5381" width="20" style="31" customWidth="1"/>
    <col min="5382" max="5382" width="23.7109375" style="31" customWidth="1"/>
    <col min="5383" max="5383" width="12.42578125" style="31" customWidth="1"/>
    <col min="5384" max="5384" width="10.42578125" style="31" customWidth="1"/>
    <col min="5385" max="5385" width="19.7109375" style="31" customWidth="1"/>
    <col min="5386" max="5386" width="19.42578125" style="31" customWidth="1"/>
    <col min="5387" max="5632" width="10.28515625" style="31"/>
    <col min="5633" max="5633" width="4.28515625" style="31" customWidth="1"/>
    <col min="5634" max="5634" width="19" style="31" customWidth="1"/>
    <col min="5635" max="5635" width="21.5703125" style="31" customWidth="1"/>
    <col min="5636" max="5637" width="20" style="31" customWidth="1"/>
    <col min="5638" max="5638" width="23.7109375" style="31" customWidth="1"/>
    <col min="5639" max="5639" width="12.42578125" style="31" customWidth="1"/>
    <col min="5640" max="5640" width="10.42578125" style="31" customWidth="1"/>
    <col min="5641" max="5641" width="19.7109375" style="31" customWidth="1"/>
    <col min="5642" max="5642" width="19.42578125" style="31" customWidth="1"/>
    <col min="5643" max="5888" width="10.28515625" style="31"/>
    <col min="5889" max="5889" width="4.28515625" style="31" customWidth="1"/>
    <col min="5890" max="5890" width="19" style="31" customWidth="1"/>
    <col min="5891" max="5891" width="21.5703125" style="31" customWidth="1"/>
    <col min="5892" max="5893" width="20" style="31" customWidth="1"/>
    <col min="5894" max="5894" width="23.7109375" style="31" customWidth="1"/>
    <col min="5895" max="5895" width="12.42578125" style="31" customWidth="1"/>
    <col min="5896" max="5896" width="10.42578125" style="31" customWidth="1"/>
    <col min="5897" max="5897" width="19.7109375" style="31" customWidth="1"/>
    <col min="5898" max="5898" width="19.42578125" style="31" customWidth="1"/>
    <col min="5899" max="6144" width="10.28515625" style="31"/>
    <col min="6145" max="6145" width="4.28515625" style="31" customWidth="1"/>
    <col min="6146" max="6146" width="19" style="31" customWidth="1"/>
    <col min="6147" max="6147" width="21.5703125" style="31" customWidth="1"/>
    <col min="6148" max="6149" width="20" style="31" customWidth="1"/>
    <col min="6150" max="6150" width="23.7109375" style="31" customWidth="1"/>
    <col min="6151" max="6151" width="12.42578125" style="31" customWidth="1"/>
    <col min="6152" max="6152" width="10.42578125" style="31" customWidth="1"/>
    <col min="6153" max="6153" width="19.7109375" style="31" customWidth="1"/>
    <col min="6154" max="6154" width="19.42578125" style="31" customWidth="1"/>
    <col min="6155" max="6400" width="10.28515625" style="31"/>
    <col min="6401" max="6401" width="4.28515625" style="31" customWidth="1"/>
    <col min="6402" max="6402" width="19" style="31" customWidth="1"/>
    <col min="6403" max="6403" width="21.5703125" style="31" customWidth="1"/>
    <col min="6404" max="6405" width="20" style="31" customWidth="1"/>
    <col min="6406" max="6406" width="23.7109375" style="31" customWidth="1"/>
    <col min="6407" max="6407" width="12.42578125" style="31" customWidth="1"/>
    <col min="6408" max="6408" width="10.42578125" style="31" customWidth="1"/>
    <col min="6409" max="6409" width="19.7109375" style="31" customWidth="1"/>
    <col min="6410" max="6410" width="19.42578125" style="31" customWidth="1"/>
    <col min="6411" max="6656" width="10.28515625" style="31"/>
    <col min="6657" max="6657" width="4.28515625" style="31" customWidth="1"/>
    <col min="6658" max="6658" width="19" style="31" customWidth="1"/>
    <col min="6659" max="6659" width="21.5703125" style="31" customWidth="1"/>
    <col min="6660" max="6661" width="20" style="31" customWidth="1"/>
    <col min="6662" max="6662" width="23.7109375" style="31" customWidth="1"/>
    <col min="6663" max="6663" width="12.42578125" style="31" customWidth="1"/>
    <col min="6664" max="6664" width="10.42578125" style="31" customWidth="1"/>
    <col min="6665" max="6665" width="19.7109375" style="31" customWidth="1"/>
    <col min="6666" max="6666" width="19.42578125" style="31" customWidth="1"/>
    <col min="6667" max="6912" width="10.28515625" style="31"/>
    <col min="6913" max="6913" width="4.28515625" style="31" customWidth="1"/>
    <col min="6914" max="6914" width="19" style="31" customWidth="1"/>
    <col min="6915" max="6915" width="21.5703125" style="31" customWidth="1"/>
    <col min="6916" max="6917" width="20" style="31" customWidth="1"/>
    <col min="6918" max="6918" width="23.7109375" style="31" customWidth="1"/>
    <col min="6919" max="6919" width="12.42578125" style="31" customWidth="1"/>
    <col min="6920" max="6920" width="10.42578125" style="31" customWidth="1"/>
    <col min="6921" max="6921" width="19.7109375" style="31" customWidth="1"/>
    <col min="6922" max="6922" width="19.42578125" style="31" customWidth="1"/>
    <col min="6923" max="7168" width="10.28515625" style="31"/>
    <col min="7169" max="7169" width="4.28515625" style="31" customWidth="1"/>
    <col min="7170" max="7170" width="19" style="31" customWidth="1"/>
    <col min="7171" max="7171" width="21.5703125" style="31" customWidth="1"/>
    <col min="7172" max="7173" width="20" style="31" customWidth="1"/>
    <col min="7174" max="7174" width="23.7109375" style="31" customWidth="1"/>
    <col min="7175" max="7175" width="12.42578125" style="31" customWidth="1"/>
    <col min="7176" max="7176" width="10.42578125" style="31" customWidth="1"/>
    <col min="7177" max="7177" width="19.7109375" style="31" customWidth="1"/>
    <col min="7178" max="7178" width="19.42578125" style="31" customWidth="1"/>
    <col min="7179" max="7424" width="10.28515625" style="31"/>
    <col min="7425" max="7425" width="4.28515625" style="31" customWidth="1"/>
    <col min="7426" max="7426" width="19" style="31" customWidth="1"/>
    <col min="7427" max="7427" width="21.5703125" style="31" customWidth="1"/>
    <col min="7428" max="7429" width="20" style="31" customWidth="1"/>
    <col min="7430" max="7430" width="23.7109375" style="31" customWidth="1"/>
    <col min="7431" max="7431" width="12.42578125" style="31" customWidth="1"/>
    <col min="7432" max="7432" width="10.42578125" style="31" customWidth="1"/>
    <col min="7433" max="7433" width="19.7109375" style="31" customWidth="1"/>
    <col min="7434" max="7434" width="19.42578125" style="31" customWidth="1"/>
    <col min="7435" max="7680" width="10.28515625" style="31"/>
    <col min="7681" max="7681" width="4.28515625" style="31" customWidth="1"/>
    <col min="7682" max="7682" width="19" style="31" customWidth="1"/>
    <col min="7683" max="7683" width="21.5703125" style="31" customWidth="1"/>
    <col min="7684" max="7685" width="20" style="31" customWidth="1"/>
    <col min="7686" max="7686" width="23.7109375" style="31" customWidth="1"/>
    <col min="7687" max="7687" width="12.42578125" style="31" customWidth="1"/>
    <col min="7688" max="7688" width="10.42578125" style="31" customWidth="1"/>
    <col min="7689" max="7689" width="19.7109375" style="31" customWidth="1"/>
    <col min="7690" max="7690" width="19.42578125" style="31" customWidth="1"/>
    <col min="7691" max="7936" width="10.28515625" style="31"/>
    <col min="7937" max="7937" width="4.28515625" style="31" customWidth="1"/>
    <col min="7938" max="7938" width="19" style="31" customWidth="1"/>
    <col min="7939" max="7939" width="21.5703125" style="31" customWidth="1"/>
    <col min="7940" max="7941" width="20" style="31" customWidth="1"/>
    <col min="7942" max="7942" width="23.7109375" style="31" customWidth="1"/>
    <col min="7943" max="7943" width="12.42578125" style="31" customWidth="1"/>
    <col min="7944" max="7944" width="10.42578125" style="31" customWidth="1"/>
    <col min="7945" max="7945" width="19.7109375" style="31" customWidth="1"/>
    <col min="7946" max="7946" width="19.42578125" style="31" customWidth="1"/>
    <col min="7947" max="8192" width="10.28515625" style="31"/>
    <col min="8193" max="8193" width="4.28515625" style="31" customWidth="1"/>
    <col min="8194" max="8194" width="19" style="31" customWidth="1"/>
    <col min="8195" max="8195" width="21.5703125" style="31" customWidth="1"/>
    <col min="8196" max="8197" width="20" style="31" customWidth="1"/>
    <col min="8198" max="8198" width="23.7109375" style="31" customWidth="1"/>
    <col min="8199" max="8199" width="12.42578125" style="31" customWidth="1"/>
    <col min="8200" max="8200" width="10.42578125" style="31" customWidth="1"/>
    <col min="8201" max="8201" width="19.7109375" style="31" customWidth="1"/>
    <col min="8202" max="8202" width="19.42578125" style="31" customWidth="1"/>
    <col min="8203" max="8448" width="10.28515625" style="31"/>
    <col min="8449" max="8449" width="4.28515625" style="31" customWidth="1"/>
    <col min="8450" max="8450" width="19" style="31" customWidth="1"/>
    <col min="8451" max="8451" width="21.5703125" style="31" customWidth="1"/>
    <col min="8452" max="8453" width="20" style="31" customWidth="1"/>
    <col min="8454" max="8454" width="23.7109375" style="31" customWidth="1"/>
    <col min="8455" max="8455" width="12.42578125" style="31" customWidth="1"/>
    <col min="8456" max="8456" width="10.42578125" style="31" customWidth="1"/>
    <col min="8457" max="8457" width="19.7109375" style="31" customWidth="1"/>
    <col min="8458" max="8458" width="19.42578125" style="31" customWidth="1"/>
    <col min="8459" max="8704" width="10.28515625" style="31"/>
    <col min="8705" max="8705" width="4.28515625" style="31" customWidth="1"/>
    <col min="8706" max="8706" width="19" style="31" customWidth="1"/>
    <col min="8707" max="8707" width="21.5703125" style="31" customWidth="1"/>
    <col min="8708" max="8709" width="20" style="31" customWidth="1"/>
    <col min="8710" max="8710" width="23.7109375" style="31" customWidth="1"/>
    <col min="8711" max="8711" width="12.42578125" style="31" customWidth="1"/>
    <col min="8712" max="8712" width="10.42578125" style="31" customWidth="1"/>
    <col min="8713" max="8713" width="19.7109375" style="31" customWidth="1"/>
    <col min="8714" max="8714" width="19.42578125" style="31" customWidth="1"/>
    <col min="8715" max="8960" width="10.28515625" style="31"/>
    <col min="8961" max="8961" width="4.28515625" style="31" customWidth="1"/>
    <col min="8962" max="8962" width="19" style="31" customWidth="1"/>
    <col min="8963" max="8963" width="21.5703125" style="31" customWidth="1"/>
    <col min="8964" max="8965" width="20" style="31" customWidth="1"/>
    <col min="8966" max="8966" width="23.7109375" style="31" customWidth="1"/>
    <col min="8967" max="8967" width="12.42578125" style="31" customWidth="1"/>
    <col min="8968" max="8968" width="10.42578125" style="31" customWidth="1"/>
    <col min="8969" max="8969" width="19.7109375" style="31" customWidth="1"/>
    <col min="8970" max="8970" width="19.42578125" style="31" customWidth="1"/>
    <col min="8971" max="9216" width="10.28515625" style="31"/>
    <col min="9217" max="9217" width="4.28515625" style="31" customWidth="1"/>
    <col min="9218" max="9218" width="19" style="31" customWidth="1"/>
    <col min="9219" max="9219" width="21.5703125" style="31" customWidth="1"/>
    <col min="9220" max="9221" width="20" style="31" customWidth="1"/>
    <col min="9222" max="9222" width="23.7109375" style="31" customWidth="1"/>
    <col min="9223" max="9223" width="12.42578125" style="31" customWidth="1"/>
    <col min="9224" max="9224" width="10.42578125" style="31" customWidth="1"/>
    <col min="9225" max="9225" width="19.7109375" style="31" customWidth="1"/>
    <col min="9226" max="9226" width="19.42578125" style="31" customWidth="1"/>
    <col min="9227" max="9472" width="10.28515625" style="31"/>
    <col min="9473" max="9473" width="4.28515625" style="31" customWidth="1"/>
    <col min="9474" max="9474" width="19" style="31" customWidth="1"/>
    <col min="9475" max="9475" width="21.5703125" style="31" customWidth="1"/>
    <col min="9476" max="9477" width="20" style="31" customWidth="1"/>
    <col min="9478" max="9478" width="23.7109375" style="31" customWidth="1"/>
    <col min="9479" max="9479" width="12.42578125" style="31" customWidth="1"/>
    <col min="9480" max="9480" width="10.42578125" style="31" customWidth="1"/>
    <col min="9481" max="9481" width="19.7109375" style="31" customWidth="1"/>
    <col min="9482" max="9482" width="19.42578125" style="31" customWidth="1"/>
    <col min="9483" max="9728" width="10.28515625" style="31"/>
    <col min="9729" max="9729" width="4.28515625" style="31" customWidth="1"/>
    <col min="9730" max="9730" width="19" style="31" customWidth="1"/>
    <col min="9731" max="9731" width="21.5703125" style="31" customWidth="1"/>
    <col min="9732" max="9733" width="20" style="31" customWidth="1"/>
    <col min="9734" max="9734" width="23.7109375" style="31" customWidth="1"/>
    <col min="9735" max="9735" width="12.42578125" style="31" customWidth="1"/>
    <col min="9736" max="9736" width="10.42578125" style="31" customWidth="1"/>
    <col min="9737" max="9737" width="19.7109375" style="31" customWidth="1"/>
    <col min="9738" max="9738" width="19.42578125" style="31" customWidth="1"/>
    <col min="9739" max="9984" width="10.28515625" style="31"/>
    <col min="9985" max="9985" width="4.28515625" style="31" customWidth="1"/>
    <col min="9986" max="9986" width="19" style="31" customWidth="1"/>
    <col min="9987" max="9987" width="21.5703125" style="31" customWidth="1"/>
    <col min="9988" max="9989" width="20" style="31" customWidth="1"/>
    <col min="9990" max="9990" width="23.7109375" style="31" customWidth="1"/>
    <col min="9991" max="9991" width="12.42578125" style="31" customWidth="1"/>
    <col min="9992" max="9992" width="10.42578125" style="31" customWidth="1"/>
    <col min="9993" max="9993" width="19.7109375" style="31" customWidth="1"/>
    <col min="9994" max="9994" width="19.42578125" style="31" customWidth="1"/>
    <col min="9995" max="10240" width="10.28515625" style="31"/>
    <col min="10241" max="10241" width="4.28515625" style="31" customWidth="1"/>
    <col min="10242" max="10242" width="19" style="31" customWidth="1"/>
    <col min="10243" max="10243" width="21.5703125" style="31" customWidth="1"/>
    <col min="10244" max="10245" width="20" style="31" customWidth="1"/>
    <col min="10246" max="10246" width="23.7109375" style="31" customWidth="1"/>
    <col min="10247" max="10247" width="12.42578125" style="31" customWidth="1"/>
    <col min="10248" max="10248" width="10.42578125" style="31" customWidth="1"/>
    <col min="10249" max="10249" width="19.7109375" style="31" customWidth="1"/>
    <col min="10250" max="10250" width="19.42578125" style="31" customWidth="1"/>
    <col min="10251" max="10496" width="10.28515625" style="31"/>
    <col min="10497" max="10497" width="4.28515625" style="31" customWidth="1"/>
    <col min="10498" max="10498" width="19" style="31" customWidth="1"/>
    <col min="10499" max="10499" width="21.5703125" style="31" customWidth="1"/>
    <col min="10500" max="10501" width="20" style="31" customWidth="1"/>
    <col min="10502" max="10502" width="23.7109375" style="31" customWidth="1"/>
    <col min="10503" max="10503" width="12.42578125" style="31" customWidth="1"/>
    <col min="10504" max="10504" width="10.42578125" style="31" customWidth="1"/>
    <col min="10505" max="10505" width="19.7109375" style="31" customWidth="1"/>
    <col min="10506" max="10506" width="19.42578125" style="31" customWidth="1"/>
    <col min="10507" max="10752" width="10.28515625" style="31"/>
    <col min="10753" max="10753" width="4.28515625" style="31" customWidth="1"/>
    <col min="10754" max="10754" width="19" style="31" customWidth="1"/>
    <col min="10755" max="10755" width="21.5703125" style="31" customWidth="1"/>
    <col min="10756" max="10757" width="20" style="31" customWidth="1"/>
    <col min="10758" max="10758" width="23.7109375" style="31" customWidth="1"/>
    <col min="10759" max="10759" width="12.42578125" style="31" customWidth="1"/>
    <col min="10760" max="10760" width="10.42578125" style="31" customWidth="1"/>
    <col min="10761" max="10761" width="19.7109375" style="31" customWidth="1"/>
    <col min="10762" max="10762" width="19.42578125" style="31" customWidth="1"/>
    <col min="10763" max="11008" width="10.28515625" style="31"/>
    <col min="11009" max="11009" width="4.28515625" style="31" customWidth="1"/>
    <col min="11010" max="11010" width="19" style="31" customWidth="1"/>
    <col min="11011" max="11011" width="21.5703125" style="31" customWidth="1"/>
    <col min="11012" max="11013" width="20" style="31" customWidth="1"/>
    <col min="11014" max="11014" width="23.7109375" style="31" customWidth="1"/>
    <col min="11015" max="11015" width="12.42578125" style="31" customWidth="1"/>
    <col min="11016" max="11016" width="10.42578125" style="31" customWidth="1"/>
    <col min="11017" max="11017" width="19.7109375" style="31" customWidth="1"/>
    <col min="11018" max="11018" width="19.42578125" style="31" customWidth="1"/>
    <col min="11019" max="11264" width="10.28515625" style="31"/>
    <col min="11265" max="11265" width="4.28515625" style="31" customWidth="1"/>
    <col min="11266" max="11266" width="19" style="31" customWidth="1"/>
    <col min="11267" max="11267" width="21.5703125" style="31" customWidth="1"/>
    <col min="11268" max="11269" width="20" style="31" customWidth="1"/>
    <col min="11270" max="11270" width="23.7109375" style="31" customWidth="1"/>
    <col min="11271" max="11271" width="12.42578125" style="31" customWidth="1"/>
    <col min="11272" max="11272" width="10.42578125" style="31" customWidth="1"/>
    <col min="11273" max="11273" width="19.7109375" style="31" customWidth="1"/>
    <col min="11274" max="11274" width="19.42578125" style="31" customWidth="1"/>
    <col min="11275" max="11520" width="10.28515625" style="31"/>
    <col min="11521" max="11521" width="4.28515625" style="31" customWidth="1"/>
    <col min="11522" max="11522" width="19" style="31" customWidth="1"/>
    <col min="11523" max="11523" width="21.5703125" style="31" customWidth="1"/>
    <col min="11524" max="11525" width="20" style="31" customWidth="1"/>
    <col min="11526" max="11526" width="23.7109375" style="31" customWidth="1"/>
    <col min="11527" max="11527" width="12.42578125" style="31" customWidth="1"/>
    <col min="11528" max="11528" width="10.42578125" style="31" customWidth="1"/>
    <col min="11529" max="11529" width="19.7109375" style="31" customWidth="1"/>
    <col min="11530" max="11530" width="19.42578125" style="31" customWidth="1"/>
    <col min="11531" max="11776" width="10.28515625" style="31"/>
    <col min="11777" max="11777" width="4.28515625" style="31" customWidth="1"/>
    <col min="11778" max="11778" width="19" style="31" customWidth="1"/>
    <col min="11779" max="11779" width="21.5703125" style="31" customWidth="1"/>
    <col min="11780" max="11781" width="20" style="31" customWidth="1"/>
    <col min="11782" max="11782" width="23.7109375" style="31" customWidth="1"/>
    <col min="11783" max="11783" width="12.42578125" style="31" customWidth="1"/>
    <col min="11784" max="11784" width="10.42578125" style="31" customWidth="1"/>
    <col min="11785" max="11785" width="19.7109375" style="31" customWidth="1"/>
    <col min="11786" max="11786" width="19.42578125" style="31" customWidth="1"/>
    <col min="11787" max="12032" width="10.28515625" style="31"/>
    <col min="12033" max="12033" width="4.28515625" style="31" customWidth="1"/>
    <col min="12034" max="12034" width="19" style="31" customWidth="1"/>
    <col min="12035" max="12035" width="21.5703125" style="31" customWidth="1"/>
    <col min="12036" max="12037" width="20" style="31" customWidth="1"/>
    <col min="12038" max="12038" width="23.7109375" style="31" customWidth="1"/>
    <col min="12039" max="12039" width="12.42578125" style="31" customWidth="1"/>
    <col min="12040" max="12040" width="10.42578125" style="31" customWidth="1"/>
    <col min="12041" max="12041" width="19.7109375" style="31" customWidth="1"/>
    <col min="12042" max="12042" width="19.42578125" style="31" customWidth="1"/>
    <col min="12043" max="12288" width="10.28515625" style="31"/>
    <col min="12289" max="12289" width="4.28515625" style="31" customWidth="1"/>
    <col min="12290" max="12290" width="19" style="31" customWidth="1"/>
    <col min="12291" max="12291" width="21.5703125" style="31" customWidth="1"/>
    <col min="12292" max="12293" width="20" style="31" customWidth="1"/>
    <col min="12294" max="12294" width="23.7109375" style="31" customWidth="1"/>
    <col min="12295" max="12295" width="12.42578125" style="31" customWidth="1"/>
    <col min="12296" max="12296" width="10.42578125" style="31" customWidth="1"/>
    <col min="12297" max="12297" width="19.7109375" style="31" customWidth="1"/>
    <col min="12298" max="12298" width="19.42578125" style="31" customWidth="1"/>
    <col min="12299" max="12544" width="10.28515625" style="31"/>
    <col min="12545" max="12545" width="4.28515625" style="31" customWidth="1"/>
    <col min="12546" max="12546" width="19" style="31" customWidth="1"/>
    <col min="12547" max="12547" width="21.5703125" style="31" customWidth="1"/>
    <col min="12548" max="12549" width="20" style="31" customWidth="1"/>
    <col min="12550" max="12550" width="23.7109375" style="31" customWidth="1"/>
    <col min="12551" max="12551" width="12.42578125" style="31" customWidth="1"/>
    <col min="12552" max="12552" width="10.42578125" style="31" customWidth="1"/>
    <col min="12553" max="12553" width="19.7109375" style="31" customWidth="1"/>
    <col min="12554" max="12554" width="19.42578125" style="31" customWidth="1"/>
    <col min="12555" max="12800" width="10.28515625" style="31"/>
    <col min="12801" max="12801" width="4.28515625" style="31" customWidth="1"/>
    <col min="12802" max="12802" width="19" style="31" customWidth="1"/>
    <col min="12803" max="12803" width="21.5703125" style="31" customWidth="1"/>
    <col min="12804" max="12805" width="20" style="31" customWidth="1"/>
    <col min="12806" max="12806" width="23.7109375" style="31" customWidth="1"/>
    <col min="12807" max="12807" width="12.42578125" style="31" customWidth="1"/>
    <col min="12808" max="12808" width="10.42578125" style="31" customWidth="1"/>
    <col min="12809" max="12809" width="19.7109375" style="31" customWidth="1"/>
    <col min="12810" max="12810" width="19.42578125" style="31" customWidth="1"/>
    <col min="12811" max="13056" width="10.28515625" style="31"/>
    <col min="13057" max="13057" width="4.28515625" style="31" customWidth="1"/>
    <col min="13058" max="13058" width="19" style="31" customWidth="1"/>
    <col min="13059" max="13059" width="21.5703125" style="31" customWidth="1"/>
    <col min="13060" max="13061" width="20" style="31" customWidth="1"/>
    <col min="13062" max="13062" width="23.7109375" style="31" customWidth="1"/>
    <col min="13063" max="13063" width="12.42578125" style="31" customWidth="1"/>
    <col min="13064" max="13064" width="10.42578125" style="31" customWidth="1"/>
    <col min="13065" max="13065" width="19.7109375" style="31" customWidth="1"/>
    <col min="13066" max="13066" width="19.42578125" style="31" customWidth="1"/>
    <col min="13067" max="13312" width="10.28515625" style="31"/>
    <col min="13313" max="13313" width="4.28515625" style="31" customWidth="1"/>
    <col min="13314" max="13314" width="19" style="31" customWidth="1"/>
    <col min="13315" max="13315" width="21.5703125" style="31" customWidth="1"/>
    <col min="13316" max="13317" width="20" style="31" customWidth="1"/>
    <col min="13318" max="13318" width="23.7109375" style="31" customWidth="1"/>
    <col min="13319" max="13319" width="12.42578125" style="31" customWidth="1"/>
    <col min="13320" max="13320" width="10.42578125" style="31" customWidth="1"/>
    <col min="13321" max="13321" width="19.7109375" style="31" customWidth="1"/>
    <col min="13322" max="13322" width="19.42578125" style="31" customWidth="1"/>
    <col min="13323" max="13568" width="10.28515625" style="31"/>
    <col min="13569" max="13569" width="4.28515625" style="31" customWidth="1"/>
    <col min="13570" max="13570" width="19" style="31" customWidth="1"/>
    <col min="13571" max="13571" width="21.5703125" style="31" customWidth="1"/>
    <col min="13572" max="13573" width="20" style="31" customWidth="1"/>
    <col min="13574" max="13574" width="23.7109375" style="31" customWidth="1"/>
    <col min="13575" max="13575" width="12.42578125" style="31" customWidth="1"/>
    <col min="13576" max="13576" width="10.42578125" style="31" customWidth="1"/>
    <col min="13577" max="13577" width="19.7109375" style="31" customWidth="1"/>
    <col min="13578" max="13578" width="19.42578125" style="31" customWidth="1"/>
    <col min="13579" max="13824" width="10.28515625" style="31"/>
    <col min="13825" max="13825" width="4.28515625" style="31" customWidth="1"/>
    <col min="13826" max="13826" width="19" style="31" customWidth="1"/>
    <col min="13827" max="13827" width="21.5703125" style="31" customWidth="1"/>
    <col min="13828" max="13829" width="20" style="31" customWidth="1"/>
    <col min="13830" max="13830" width="23.7109375" style="31" customWidth="1"/>
    <col min="13831" max="13831" width="12.42578125" style="31" customWidth="1"/>
    <col min="13832" max="13832" width="10.42578125" style="31" customWidth="1"/>
    <col min="13833" max="13833" width="19.7109375" style="31" customWidth="1"/>
    <col min="13834" max="13834" width="19.42578125" style="31" customWidth="1"/>
    <col min="13835" max="14080" width="10.28515625" style="31"/>
    <col min="14081" max="14081" width="4.28515625" style="31" customWidth="1"/>
    <col min="14082" max="14082" width="19" style="31" customWidth="1"/>
    <col min="14083" max="14083" width="21.5703125" style="31" customWidth="1"/>
    <col min="14084" max="14085" width="20" style="31" customWidth="1"/>
    <col min="14086" max="14086" width="23.7109375" style="31" customWidth="1"/>
    <col min="14087" max="14087" width="12.42578125" style="31" customWidth="1"/>
    <col min="14088" max="14088" width="10.42578125" style="31" customWidth="1"/>
    <col min="14089" max="14089" width="19.7109375" style="31" customWidth="1"/>
    <col min="14090" max="14090" width="19.42578125" style="31" customWidth="1"/>
    <col min="14091" max="14336" width="10.28515625" style="31"/>
    <col min="14337" max="14337" width="4.28515625" style="31" customWidth="1"/>
    <col min="14338" max="14338" width="19" style="31" customWidth="1"/>
    <col min="14339" max="14339" width="21.5703125" style="31" customWidth="1"/>
    <col min="14340" max="14341" width="20" style="31" customWidth="1"/>
    <col min="14342" max="14342" width="23.7109375" style="31" customWidth="1"/>
    <col min="14343" max="14343" width="12.42578125" style="31" customWidth="1"/>
    <col min="14344" max="14344" width="10.42578125" style="31" customWidth="1"/>
    <col min="14345" max="14345" width="19.7109375" style="31" customWidth="1"/>
    <col min="14346" max="14346" width="19.42578125" style="31" customWidth="1"/>
    <col min="14347" max="14592" width="10.28515625" style="31"/>
    <col min="14593" max="14593" width="4.28515625" style="31" customWidth="1"/>
    <col min="14594" max="14594" width="19" style="31" customWidth="1"/>
    <col min="14595" max="14595" width="21.5703125" style="31" customWidth="1"/>
    <col min="14596" max="14597" width="20" style="31" customWidth="1"/>
    <col min="14598" max="14598" width="23.7109375" style="31" customWidth="1"/>
    <col min="14599" max="14599" width="12.42578125" style="31" customWidth="1"/>
    <col min="14600" max="14600" width="10.42578125" style="31" customWidth="1"/>
    <col min="14601" max="14601" width="19.7109375" style="31" customWidth="1"/>
    <col min="14602" max="14602" width="19.42578125" style="31" customWidth="1"/>
    <col min="14603" max="14848" width="10.28515625" style="31"/>
    <col min="14849" max="14849" width="4.28515625" style="31" customWidth="1"/>
    <col min="14850" max="14850" width="19" style="31" customWidth="1"/>
    <col min="14851" max="14851" width="21.5703125" style="31" customWidth="1"/>
    <col min="14852" max="14853" width="20" style="31" customWidth="1"/>
    <col min="14854" max="14854" width="23.7109375" style="31" customWidth="1"/>
    <col min="14855" max="14855" width="12.42578125" style="31" customWidth="1"/>
    <col min="14856" max="14856" width="10.42578125" style="31" customWidth="1"/>
    <col min="14857" max="14857" width="19.7109375" style="31" customWidth="1"/>
    <col min="14858" max="14858" width="19.42578125" style="31" customWidth="1"/>
    <col min="14859" max="15104" width="10.28515625" style="31"/>
    <col min="15105" max="15105" width="4.28515625" style="31" customWidth="1"/>
    <col min="15106" max="15106" width="19" style="31" customWidth="1"/>
    <col min="15107" max="15107" width="21.5703125" style="31" customWidth="1"/>
    <col min="15108" max="15109" width="20" style="31" customWidth="1"/>
    <col min="15110" max="15110" width="23.7109375" style="31" customWidth="1"/>
    <col min="15111" max="15111" width="12.42578125" style="31" customWidth="1"/>
    <col min="15112" max="15112" width="10.42578125" style="31" customWidth="1"/>
    <col min="15113" max="15113" width="19.7109375" style="31" customWidth="1"/>
    <col min="15114" max="15114" width="19.42578125" style="31" customWidth="1"/>
    <col min="15115" max="15360" width="10.28515625" style="31"/>
    <col min="15361" max="15361" width="4.28515625" style="31" customWidth="1"/>
    <col min="15362" max="15362" width="19" style="31" customWidth="1"/>
    <col min="15363" max="15363" width="21.5703125" style="31" customWidth="1"/>
    <col min="15364" max="15365" width="20" style="31" customWidth="1"/>
    <col min="15366" max="15366" width="23.7109375" style="31" customWidth="1"/>
    <col min="15367" max="15367" width="12.42578125" style="31" customWidth="1"/>
    <col min="15368" max="15368" width="10.42578125" style="31" customWidth="1"/>
    <col min="15369" max="15369" width="19.7109375" style="31" customWidth="1"/>
    <col min="15370" max="15370" width="19.42578125" style="31" customWidth="1"/>
    <col min="15371" max="15616" width="10.28515625" style="31"/>
    <col min="15617" max="15617" width="4.28515625" style="31" customWidth="1"/>
    <col min="15618" max="15618" width="19" style="31" customWidth="1"/>
    <col min="15619" max="15619" width="21.5703125" style="31" customWidth="1"/>
    <col min="15620" max="15621" width="20" style="31" customWidth="1"/>
    <col min="15622" max="15622" width="23.7109375" style="31" customWidth="1"/>
    <col min="15623" max="15623" width="12.42578125" style="31" customWidth="1"/>
    <col min="15624" max="15624" width="10.42578125" style="31" customWidth="1"/>
    <col min="15625" max="15625" width="19.7109375" style="31" customWidth="1"/>
    <col min="15626" max="15626" width="19.42578125" style="31" customWidth="1"/>
    <col min="15627" max="15872" width="10.28515625" style="31"/>
    <col min="15873" max="15873" width="4.28515625" style="31" customWidth="1"/>
    <col min="15874" max="15874" width="19" style="31" customWidth="1"/>
    <col min="15875" max="15875" width="21.5703125" style="31" customWidth="1"/>
    <col min="15876" max="15877" width="20" style="31" customWidth="1"/>
    <col min="15878" max="15878" width="23.7109375" style="31" customWidth="1"/>
    <col min="15879" max="15879" width="12.42578125" style="31" customWidth="1"/>
    <col min="15880" max="15880" width="10.42578125" style="31" customWidth="1"/>
    <col min="15881" max="15881" width="19.7109375" style="31" customWidth="1"/>
    <col min="15882" max="15882" width="19.42578125" style="31" customWidth="1"/>
    <col min="15883" max="16128" width="10.28515625" style="31"/>
    <col min="16129" max="16129" width="4.28515625" style="31" customWidth="1"/>
    <col min="16130" max="16130" width="19" style="31" customWidth="1"/>
    <col min="16131" max="16131" width="21.5703125" style="31" customWidth="1"/>
    <col min="16132" max="16133" width="20" style="31" customWidth="1"/>
    <col min="16134" max="16134" width="23.7109375" style="31" customWidth="1"/>
    <col min="16135" max="16135" width="12.42578125" style="31" customWidth="1"/>
    <col min="16136" max="16136" width="10.42578125" style="31" customWidth="1"/>
    <col min="16137" max="16137" width="19.7109375" style="31" customWidth="1"/>
    <col min="16138" max="16138" width="19.42578125" style="31" customWidth="1"/>
    <col min="16139" max="16384" width="10.28515625" style="31"/>
  </cols>
  <sheetData>
    <row r="1" spans="1:10" s="34" customFormat="1" ht="36" customHeight="1" x14ac:dyDescent="0.25">
      <c r="A1" s="311" t="s">
        <v>21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0" s="35" customFormat="1" ht="83.25" customHeight="1" x14ac:dyDescent="0.25">
      <c r="A2" s="284" t="s">
        <v>833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0" s="34" customFormat="1" ht="19.5" customHeight="1" x14ac:dyDescent="0.25">
      <c r="A3" s="284" t="s">
        <v>23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34" customFormat="1" ht="10.5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 s="36" customFormat="1" ht="41.25" customHeight="1" x14ac:dyDescent="0.25">
      <c r="A5" s="312" t="s">
        <v>1</v>
      </c>
      <c r="B5" s="304" t="s">
        <v>24</v>
      </c>
      <c r="C5" s="315" t="s">
        <v>25</v>
      </c>
      <c r="D5" s="304" t="s">
        <v>26</v>
      </c>
      <c r="E5" s="315" t="s">
        <v>27</v>
      </c>
      <c r="F5" s="318" t="s">
        <v>28</v>
      </c>
      <c r="G5" s="318"/>
      <c r="H5" s="319"/>
      <c r="I5" s="320" t="s">
        <v>29</v>
      </c>
      <c r="J5" s="321"/>
    </row>
    <row r="6" spans="1:10" s="36" customFormat="1" ht="42" customHeight="1" thickBot="1" x14ac:dyDescent="0.3">
      <c r="A6" s="313"/>
      <c r="B6" s="305"/>
      <c r="C6" s="316"/>
      <c r="D6" s="305"/>
      <c r="E6" s="316"/>
      <c r="F6" s="324" t="s">
        <v>30</v>
      </c>
      <c r="G6" s="326" t="s">
        <v>31</v>
      </c>
      <c r="H6" s="328" t="s">
        <v>32</v>
      </c>
      <c r="I6" s="322"/>
      <c r="J6" s="323"/>
    </row>
    <row r="7" spans="1:10" s="36" customFormat="1" ht="46.5" customHeight="1" thickBot="1" x14ac:dyDescent="0.3">
      <c r="A7" s="314"/>
      <c r="B7" s="306"/>
      <c r="C7" s="317"/>
      <c r="D7" s="306"/>
      <c r="E7" s="317"/>
      <c r="F7" s="325"/>
      <c r="G7" s="327"/>
      <c r="H7" s="329"/>
      <c r="I7" s="38" t="s">
        <v>6</v>
      </c>
      <c r="J7" s="39" t="s">
        <v>7</v>
      </c>
    </row>
    <row r="8" spans="1:10" s="36" customFormat="1" ht="23.25" customHeight="1" thickBot="1" x14ac:dyDescent="0.3">
      <c r="A8" s="40">
        <v>1</v>
      </c>
      <c r="B8" s="41">
        <v>2</v>
      </c>
      <c r="C8" s="40">
        <v>3</v>
      </c>
      <c r="D8" s="41">
        <v>4</v>
      </c>
      <c r="E8" s="40">
        <v>5</v>
      </c>
      <c r="F8" s="41">
        <v>6</v>
      </c>
      <c r="G8" s="40">
        <v>7</v>
      </c>
      <c r="H8" s="41">
        <v>8</v>
      </c>
      <c r="I8" s="113">
        <v>9</v>
      </c>
      <c r="J8" s="182">
        <v>10</v>
      </c>
    </row>
    <row r="9" spans="1:10" s="46" customFormat="1" ht="20.100000000000001" customHeight="1" x14ac:dyDescent="0.25">
      <c r="A9" s="411">
        <v>1</v>
      </c>
      <c r="B9" s="541" t="s">
        <v>834</v>
      </c>
      <c r="C9" s="542" t="s">
        <v>284</v>
      </c>
      <c r="D9" s="543" t="s">
        <v>835</v>
      </c>
      <c r="E9" s="543" t="s">
        <v>836</v>
      </c>
      <c r="F9" s="43" t="s">
        <v>493</v>
      </c>
      <c r="G9" s="544">
        <v>4.5999999999999999E-2</v>
      </c>
      <c r="H9" s="44">
        <v>4.5999999999999999E-2</v>
      </c>
      <c r="I9" s="67">
        <v>100.2</v>
      </c>
      <c r="J9" s="68">
        <v>100.2</v>
      </c>
    </row>
    <row r="10" spans="1:10" s="46" customFormat="1" ht="20.100000000000001" customHeight="1" x14ac:dyDescent="0.25">
      <c r="A10" s="299"/>
      <c r="B10" s="337"/>
      <c r="C10" s="305"/>
      <c r="D10" s="302"/>
      <c r="E10" s="302"/>
      <c r="F10" s="48"/>
      <c r="G10" s="296"/>
      <c r="H10" s="50"/>
      <c r="I10" s="51"/>
      <c r="J10" s="52"/>
    </row>
    <row r="11" spans="1:10" s="46" customFormat="1" ht="20.100000000000001" customHeight="1" x14ac:dyDescent="0.25">
      <c r="A11" s="299"/>
      <c r="B11" s="337"/>
      <c r="C11" s="305"/>
      <c r="D11" s="302"/>
      <c r="E11" s="302"/>
      <c r="F11" s="48"/>
      <c r="G11" s="296"/>
      <c r="H11" s="50"/>
      <c r="I11" s="53"/>
      <c r="J11" s="54"/>
    </row>
    <row r="12" spans="1:10" s="46" customFormat="1" ht="20.100000000000001" customHeight="1" x14ac:dyDescent="0.25">
      <c r="A12" s="299">
        <v>2</v>
      </c>
      <c r="B12" s="337" t="s">
        <v>837</v>
      </c>
      <c r="C12" s="337" t="s">
        <v>284</v>
      </c>
      <c r="D12" s="302" t="s">
        <v>838</v>
      </c>
      <c r="E12" s="302" t="s">
        <v>839</v>
      </c>
      <c r="F12" s="48" t="s">
        <v>493</v>
      </c>
      <c r="G12" s="296">
        <v>0.04</v>
      </c>
      <c r="H12" s="50">
        <v>0.04</v>
      </c>
      <c r="I12" s="53">
        <v>95.8</v>
      </c>
      <c r="J12" s="54">
        <v>95.8</v>
      </c>
    </row>
    <row r="13" spans="1:10" s="46" customFormat="1" ht="20.100000000000001" customHeight="1" x14ac:dyDescent="0.25">
      <c r="A13" s="299"/>
      <c r="B13" s="337"/>
      <c r="C13" s="337"/>
      <c r="D13" s="302"/>
      <c r="E13" s="302"/>
      <c r="F13" s="48"/>
      <c r="G13" s="296"/>
      <c r="H13" s="50"/>
      <c r="I13" s="51"/>
      <c r="J13" s="52"/>
    </row>
    <row r="14" spans="1:10" s="46" customFormat="1" ht="20.100000000000001" customHeight="1" x14ac:dyDescent="0.25">
      <c r="A14" s="299"/>
      <c r="B14" s="337"/>
      <c r="C14" s="337"/>
      <c r="D14" s="302"/>
      <c r="E14" s="302"/>
      <c r="F14" s="48"/>
      <c r="G14" s="296"/>
      <c r="H14" s="50"/>
      <c r="I14" s="53"/>
      <c r="J14" s="54"/>
    </row>
    <row r="15" spans="1:10" s="46" customFormat="1" ht="20.100000000000001" customHeight="1" x14ac:dyDescent="0.25">
      <c r="A15" s="299">
        <v>3</v>
      </c>
      <c r="B15" s="337" t="s">
        <v>840</v>
      </c>
      <c r="C15" s="337" t="s">
        <v>841</v>
      </c>
      <c r="D15" s="302" t="s">
        <v>842</v>
      </c>
      <c r="E15" s="302" t="s">
        <v>843</v>
      </c>
      <c r="F15" s="48" t="s">
        <v>493</v>
      </c>
      <c r="G15" s="296">
        <v>0.19127</v>
      </c>
      <c r="H15" s="50">
        <v>0.19127</v>
      </c>
      <c r="I15" s="53">
        <v>2323.5</v>
      </c>
      <c r="J15" s="54">
        <v>2323.5</v>
      </c>
    </row>
    <row r="16" spans="1:10" s="46" customFormat="1" ht="20.100000000000001" customHeight="1" x14ac:dyDescent="0.25">
      <c r="A16" s="299"/>
      <c r="B16" s="337"/>
      <c r="C16" s="337"/>
      <c r="D16" s="302"/>
      <c r="E16" s="302"/>
      <c r="F16" s="48"/>
      <c r="G16" s="296"/>
      <c r="H16" s="50"/>
      <c r="I16" s="51"/>
      <c r="J16" s="52"/>
    </row>
    <row r="17" spans="1:11" s="46" customFormat="1" ht="20.100000000000001" customHeight="1" x14ac:dyDescent="0.25">
      <c r="A17" s="299"/>
      <c r="B17" s="337"/>
      <c r="C17" s="337"/>
      <c r="D17" s="302"/>
      <c r="E17" s="302"/>
      <c r="F17" s="48"/>
      <c r="G17" s="296"/>
      <c r="H17" s="50"/>
      <c r="I17" s="53"/>
      <c r="J17" s="54"/>
    </row>
    <row r="18" spans="1:11" s="46" customFormat="1" ht="20.100000000000001" customHeight="1" x14ac:dyDescent="0.25">
      <c r="A18" s="299">
        <v>4</v>
      </c>
      <c r="B18" s="337" t="s">
        <v>840</v>
      </c>
      <c r="C18" s="337" t="s">
        <v>841</v>
      </c>
      <c r="D18" s="302" t="s">
        <v>844</v>
      </c>
      <c r="E18" s="302" t="s">
        <v>845</v>
      </c>
      <c r="F18" s="48" t="s">
        <v>493</v>
      </c>
      <c r="G18" s="296">
        <v>3.7999999999999999E-2</v>
      </c>
      <c r="H18" s="50">
        <v>3.7999999999999999E-2</v>
      </c>
      <c r="I18" s="53">
        <v>461.6</v>
      </c>
      <c r="J18" s="54">
        <v>0</v>
      </c>
    </row>
    <row r="19" spans="1:11" s="46" customFormat="1" ht="20.100000000000001" customHeight="1" x14ac:dyDescent="0.25">
      <c r="A19" s="299"/>
      <c r="B19" s="337"/>
      <c r="C19" s="337"/>
      <c r="D19" s="302"/>
      <c r="E19" s="302"/>
      <c r="F19" s="48"/>
      <c r="G19" s="296"/>
      <c r="H19" s="50"/>
      <c r="I19" s="51"/>
      <c r="J19" s="52"/>
    </row>
    <row r="20" spans="1:11" s="46" customFormat="1" ht="20.100000000000001" customHeight="1" x14ac:dyDescent="0.25">
      <c r="A20" s="299"/>
      <c r="B20" s="337"/>
      <c r="C20" s="337"/>
      <c r="D20" s="302"/>
      <c r="E20" s="302"/>
      <c r="F20" s="48"/>
      <c r="G20" s="296"/>
      <c r="H20" s="50"/>
      <c r="I20" s="53"/>
      <c r="J20" s="54"/>
    </row>
    <row r="21" spans="1:11" s="46" customFormat="1" ht="20.100000000000001" customHeight="1" x14ac:dyDescent="0.25">
      <c r="A21" s="299">
        <v>5</v>
      </c>
      <c r="B21" s="337" t="s">
        <v>846</v>
      </c>
      <c r="C21" s="337" t="s">
        <v>847</v>
      </c>
      <c r="D21" s="302" t="s">
        <v>848</v>
      </c>
      <c r="E21" s="302" t="s">
        <v>849</v>
      </c>
      <c r="F21" s="48" t="s">
        <v>551</v>
      </c>
      <c r="G21" s="296" t="s">
        <v>850</v>
      </c>
      <c r="H21" s="50">
        <v>0.83709999999999996</v>
      </c>
      <c r="I21" s="53" t="s">
        <v>851</v>
      </c>
      <c r="J21" s="54" t="s">
        <v>851</v>
      </c>
    </row>
    <row r="22" spans="1:11" s="46" customFormat="1" ht="20.100000000000001" customHeight="1" x14ac:dyDescent="0.25">
      <c r="A22" s="299"/>
      <c r="B22" s="337"/>
      <c r="C22" s="337"/>
      <c r="D22" s="302"/>
      <c r="E22" s="302"/>
      <c r="F22" s="48"/>
      <c r="G22" s="296"/>
      <c r="H22" s="50"/>
      <c r="I22" s="51"/>
      <c r="J22" s="52"/>
    </row>
    <row r="23" spans="1:11" s="46" customFormat="1" ht="20.100000000000001" customHeight="1" x14ac:dyDescent="0.25">
      <c r="A23" s="299"/>
      <c r="B23" s="337"/>
      <c r="C23" s="337"/>
      <c r="D23" s="302"/>
      <c r="E23" s="302"/>
      <c r="F23" s="48"/>
      <c r="G23" s="296"/>
      <c r="H23" s="50"/>
      <c r="I23" s="53"/>
      <c r="J23" s="54"/>
    </row>
    <row r="24" spans="1:11" s="46" customFormat="1" ht="20.100000000000001" customHeight="1" x14ac:dyDescent="0.25">
      <c r="A24" s="299">
        <v>6</v>
      </c>
      <c r="B24" s="337" t="s">
        <v>852</v>
      </c>
      <c r="C24" s="337" t="s">
        <v>284</v>
      </c>
      <c r="D24" s="545" t="s">
        <v>853</v>
      </c>
      <c r="E24" s="545" t="s">
        <v>854</v>
      </c>
      <c r="F24" s="48" t="s">
        <v>493</v>
      </c>
      <c r="G24" s="296" t="s">
        <v>855</v>
      </c>
      <c r="H24" s="50">
        <v>0.3</v>
      </c>
      <c r="I24" s="53" t="s">
        <v>856</v>
      </c>
      <c r="J24" s="54" t="s">
        <v>856</v>
      </c>
    </row>
    <row r="25" spans="1:11" s="46" customFormat="1" ht="20.100000000000001" customHeight="1" x14ac:dyDescent="0.25">
      <c r="A25" s="299"/>
      <c r="B25" s="337"/>
      <c r="C25" s="337"/>
      <c r="D25" s="308"/>
      <c r="E25" s="308"/>
      <c r="F25" s="48"/>
      <c r="G25" s="296"/>
      <c r="H25" s="50"/>
      <c r="I25" s="51"/>
      <c r="J25" s="52"/>
    </row>
    <row r="26" spans="1:11" s="46" customFormat="1" ht="20.100000000000001" customHeight="1" x14ac:dyDescent="0.25">
      <c r="A26" s="299"/>
      <c r="B26" s="337"/>
      <c r="C26" s="337"/>
      <c r="D26" s="541"/>
      <c r="E26" s="541"/>
      <c r="F26" s="48"/>
      <c r="G26" s="296"/>
      <c r="H26" s="50"/>
      <c r="I26" s="53"/>
      <c r="J26" s="54"/>
    </row>
    <row r="27" spans="1:11" s="46" customFormat="1" ht="20.100000000000001" customHeight="1" x14ac:dyDescent="0.25">
      <c r="A27" s="299">
        <v>7</v>
      </c>
      <c r="B27" s="545" t="s">
        <v>857</v>
      </c>
      <c r="C27" s="545" t="s">
        <v>284</v>
      </c>
      <c r="D27" s="545" t="s">
        <v>858</v>
      </c>
      <c r="E27" s="545" t="s">
        <v>859</v>
      </c>
      <c r="F27" s="48" t="s">
        <v>493</v>
      </c>
      <c r="G27" s="49" t="s">
        <v>860</v>
      </c>
      <c r="H27" s="50">
        <v>0.28298000000000001</v>
      </c>
      <c r="I27" s="53">
        <v>535</v>
      </c>
      <c r="J27" s="54">
        <f>-I4200</f>
        <v>0</v>
      </c>
    </row>
    <row r="28" spans="1:11" s="46" customFormat="1" ht="20.100000000000001" customHeight="1" x14ac:dyDescent="0.25">
      <c r="A28" s="299"/>
      <c r="B28" s="308"/>
      <c r="C28" s="308"/>
      <c r="D28" s="308"/>
      <c r="E28" s="308"/>
      <c r="F28" s="48"/>
      <c r="G28" s="49"/>
      <c r="H28" s="50"/>
      <c r="I28" s="53"/>
      <c r="J28" s="54"/>
    </row>
    <row r="29" spans="1:11" s="46" customFormat="1" ht="20.100000000000001" customHeight="1" thickBot="1" x14ac:dyDescent="0.3">
      <c r="A29" s="299"/>
      <c r="B29" s="541"/>
      <c r="C29" s="541"/>
      <c r="D29" s="541"/>
      <c r="E29" s="541"/>
      <c r="F29" s="48"/>
      <c r="G29" s="49"/>
      <c r="H29" s="50"/>
      <c r="I29" s="90"/>
      <c r="J29" s="85"/>
    </row>
    <row r="30" spans="1:11" s="59" customFormat="1" ht="20.100000000000001" customHeight="1" thickBot="1" x14ac:dyDescent="0.3">
      <c r="A30" s="55"/>
      <c r="B30" s="310" t="s">
        <v>57</v>
      </c>
      <c r="C30" s="310"/>
      <c r="D30" s="56"/>
      <c r="E30" s="56"/>
      <c r="F30" s="57"/>
      <c r="G30" s="60" t="s">
        <v>861</v>
      </c>
      <c r="H30" s="107">
        <f>H9+H12+H15+H18+H21+H24+H27</f>
        <v>1.7353499999999999</v>
      </c>
      <c r="I30" s="247">
        <f>I9+I12+I15+I18+I21+I24+I27</f>
        <v>13932.500000000002</v>
      </c>
      <c r="J30" s="247">
        <f>J9+J12+J15+J18+J21+J24+J27</f>
        <v>12935.900000000001</v>
      </c>
      <c r="K30" s="46"/>
    </row>
    <row r="31" spans="1:11" x14ac:dyDescent="0.25">
      <c r="J31" s="108"/>
    </row>
  </sheetData>
  <mergeCells count="55">
    <mergeCell ref="B30:C30"/>
    <mergeCell ref="A27:A29"/>
    <mergeCell ref="B27:B29"/>
    <mergeCell ref="C27:C29"/>
    <mergeCell ref="D27:D29"/>
    <mergeCell ref="E27:E29"/>
    <mergeCell ref="A24:A26"/>
    <mergeCell ref="B24:B26"/>
    <mergeCell ref="C24:C26"/>
    <mergeCell ref="D24:D26"/>
    <mergeCell ref="E24:E26"/>
    <mergeCell ref="G24:G26"/>
    <mergeCell ref="A21:A23"/>
    <mergeCell ref="B21:B23"/>
    <mergeCell ref="C21:C23"/>
    <mergeCell ref="D21:D23"/>
    <mergeCell ref="E21:E23"/>
    <mergeCell ref="G21:G23"/>
    <mergeCell ref="G18:G20"/>
    <mergeCell ref="A15:A17"/>
    <mergeCell ref="B15:B17"/>
    <mergeCell ref="C15:C17"/>
    <mergeCell ref="D15:D17"/>
    <mergeCell ref="E15:E17"/>
    <mergeCell ref="G15:G17"/>
    <mergeCell ref="A18:A20"/>
    <mergeCell ref="B18:B20"/>
    <mergeCell ref="C18:C20"/>
    <mergeCell ref="D18:D20"/>
    <mergeCell ref="E18:E20"/>
    <mergeCell ref="G12:G14"/>
    <mergeCell ref="F6:F7"/>
    <mergeCell ref="G6:G7"/>
    <mergeCell ref="H6:H7"/>
    <mergeCell ref="A9:A11"/>
    <mergeCell ref="B9:B11"/>
    <mergeCell ref="C9:C11"/>
    <mergeCell ref="D9:D11"/>
    <mergeCell ref="E9:E11"/>
    <mergeCell ref="G9:G11"/>
    <mergeCell ref="A12:A14"/>
    <mergeCell ref="B12:B14"/>
    <mergeCell ref="C12:C14"/>
    <mergeCell ref="D12:D14"/>
    <mergeCell ref="E12:E14"/>
    <mergeCell ref="A1:J1"/>
    <mergeCell ref="A2:J2"/>
    <mergeCell ref="A3:J3"/>
    <mergeCell ref="A5:A7"/>
    <mergeCell ref="B5:B7"/>
    <mergeCell ref="C5:C7"/>
    <mergeCell ref="D5:D7"/>
    <mergeCell ref="E5:E7"/>
    <mergeCell ref="F5:H5"/>
    <mergeCell ref="I5:J6"/>
  </mergeCells>
  <printOptions horizontalCentered="1"/>
  <pageMargins left="0" right="0" top="0.23622047244094491" bottom="0.31496062992125984" header="0.23622047244094491" footer="0.23622047244094491"/>
  <pageSetup paperSize="9" scale="80" orientation="landscape" r:id="rId1"/>
  <headerFooter alignWithMargins="0">
    <oddFooter>&amp;R&amp;P</oddFooter>
  </headerFooter>
  <ignoredErrors>
    <ignoredError sqref="I21:J24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A14B07-FE3C-45F9-AE28-41F51430AF0A}">
  <dimension ref="A1:O26"/>
  <sheetViews>
    <sheetView topLeftCell="A6" workbookViewId="0">
      <selection activeCell="C9" sqref="C9:C11"/>
    </sheetView>
  </sheetViews>
  <sheetFormatPr defaultColWidth="10.28515625" defaultRowHeight="17.25" x14ac:dyDescent="0.25"/>
  <cols>
    <col min="1" max="1" width="4.28515625" style="30" customWidth="1"/>
    <col min="2" max="2" width="19" style="31" customWidth="1"/>
    <col min="3" max="3" width="24.7109375" style="30" customWidth="1"/>
    <col min="4" max="5" width="20" style="30" customWidth="1"/>
    <col min="6" max="6" width="23.7109375" style="30" customWidth="1"/>
    <col min="7" max="7" width="12.42578125" style="30" customWidth="1"/>
    <col min="8" max="8" width="10.42578125" style="30" customWidth="1"/>
    <col min="9" max="9" width="21.42578125" style="30" customWidth="1"/>
    <col min="10" max="10" width="19.42578125" style="30" customWidth="1"/>
    <col min="11" max="256" width="10.28515625" style="31"/>
    <col min="257" max="257" width="4.28515625" style="31" customWidth="1"/>
    <col min="258" max="258" width="19" style="31" customWidth="1"/>
    <col min="259" max="259" width="24.7109375" style="31" customWidth="1"/>
    <col min="260" max="261" width="20" style="31" customWidth="1"/>
    <col min="262" max="262" width="23.7109375" style="31" customWidth="1"/>
    <col min="263" max="263" width="12.42578125" style="31" customWidth="1"/>
    <col min="264" max="264" width="10.42578125" style="31" customWidth="1"/>
    <col min="265" max="265" width="21.42578125" style="31" customWidth="1"/>
    <col min="266" max="266" width="19.42578125" style="31" customWidth="1"/>
    <col min="267" max="512" width="10.28515625" style="31"/>
    <col min="513" max="513" width="4.28515625" style="31" customWidth="1"/>
    <col min="514" max="514" width="19" style="31" customWidth="1"/>
    <col min="515" max="515" width="24.7109375" style="31" customWidth="1"/>
    <col min="516" max="517" width="20" style="31" customWidth="1"/>
    <col min="518" max="518" width="23.7109375" style="31" customWidth="1"/>
    <col min="519" max="519" width="12.42578125" style="31" customWidth="1"/>
    <col min="520" max="520" width="10.42578125" style="31" customWidth="1"/>
    <col min="521" max="521" width="21.42578125" style="31" customWidth="1"/>
    <col min="522" max="522" width="19.42578125" style="31" customWidth="1"/>
    <col min="523" max="768" width="10.28515625" style="31"/>
    <col min="769" max="769" width="4.28515625" style="31" customWidth="1"/>
    <col min="770" max="770" width="19" style="31" customWidth="1"/>
    <col min="771" max="771" width="24.7109375" style="31" customWidth="1"/>
    <col min="772" max="773" width="20" style="31" customWidth="1"/>
    <col min="774" max="774" width="23.7109375" style="31" customWidth="1"/>
    <col min="775" max="775" width="12.42578125" style="31" customWidth="1"/>
    <col min="776" max="776" width="10.42578125" style="31" customWidth="1"/>
    <col min="777" max="777" width="21.42578125" style="31" customWidth="1"/>
    <col min="778" max="778" width="19.42578125" style="31" customWidth="1"/>
    <col min="779" max="1024" width="10.28515625" style="31"/>
    <col min="1025" max="1025" width="4.28515625" style="31" customWidth="1"/>
    <col min="1026" max="1026" width="19" style="31" customWidth="1"/>
    <col min="1027" max="1027" width="24.7109375" style="31" customWidth="1"/>
    <col min="1028" max="1029" width="20" style="31" customWidth="1"/>
    <col min="1030" max="1030" width="23.7109375" style="31" customWidth="1"/>
    <col min="1031" max="1031" width="12.42578125" style="31" customWidth="1"/>
    <col min="1032" max="1032" width="10.42578125" style="31" customWidth="1"/>
    <col min="1033" max="1033" width="21.42578125" style="31" customWidth="1"/>
    <col min="1034" max="1034" width="19.42578125" style="31" customWidth="1"/>
    <col min="1035" max="1280" width="10.28515625" style="31"/>
    <col min="1281" max="1281" width="4.28515625" style="31" customWidth="1"/>
    <col min="1282" max="1282" width="19" style="31" customWidth="1"/>
    <col min="1283" max="1283" width="24.7109375" style="31" customWidth="1"/>
    <col min="1284" max="1285" width="20" style="31" customWidth="1"/>
    <col min="1286" max="1286" width="23.7109375" style="31" customWidth="1"/>
    <col min="1287" max="1287" width="12.42578125" style="31" customWidth="1"/>
    <col min="1288" max="1288" width="10.42578125" style="31" customWidth="1"/>
    <col min="1289" max="1289" width="21.42578125" style="31" customWidth="1"/>
    <col min="1290" max="1290" width="19.42578125" style="31" customWidth="1"/>
    <col min="1291" max="1536" width="10.28515625" style="31"/>
    <col min="1537" max="1537" width="4.28515625" style="31" customWidth="1"/>
    <col min="1538" max="1538" width="19" style="31" customWidth="1"/>
    <col min="1539" max="1539" width="24.7109375" style="31" customWidth="1"/>
    <col min="1540" max="1541" width="20" style="31" customWidth="1"/>
    <col min="1542" max="1542" width="23.7109375" style="31" customWidth="1"/>
    <col min="1543" max="1543" width="12.42578125" style="31" customWidth="1"/>
    <col min="1544" max="1544" width="10.42578125" style="31" customWidth="1"/>
    <col min="1545" max="1545" width="21.42578125" style="31" customWidth="1"/>
    <col min="1546" max="1546" width="19.42578125" style="31" customWidth="1"/>
    <col min="1547" max="1792" width="10.28515625" style="31"/>
    <col min="1793" max="1793" width="4.28515625" style="31" customWidth="1"/>
    <col min="1794" max="1794" width="19" style="31" customWidth="1"/>
    <col min="1795" max="1795" width="24.7109375" style="31" customWidth="1"/>
    <col min="1796" max="1797" width="20" style="31" customWidth="1"/>
    <col min="1798" max="1798" width="23.7109375" style="31" customWidth="1"/>
    <col min="1799" max="1799" width="12.42578125" style="31" customWidth="1"/>
    <col min="1800" max="1800" width="10.42578125" style="31" customWidth="1"/>
    <col min="1801" max="1801" width="21.42578125" style="31" customWidth="1"/>
    <col min="1802" max="1802" width="19.42578125" style="31" customWidth="1"/>
    <col min="1803" max="2048" width="10.28515625" style="31"/>
    <col min="2049" max="2049" width="4.28515625" style="31" customWidth="1"/>
    <col min="2050" max="2050" width="19" style="31" customWidth="1"/>
    <col min="2051" max="2051" width="24.7109375" style="31" customWidth="1"/>
    <col min="2052" max="2053" width="20" style="31" customWidth="1"/>
    <col min="2054" max="2054" width="23.7109375" style="31" customWidth="1"/>
    <col min="2055" max="2055" width="12.42578125" style="31" customWidth="1"/>
    <col min="2056" max="2056" width="10.42578125" style="31" customWidth="1"/>
    <col min="2057" max="2057" width="21.42578125" style="31" customWidth="1"/>
    <col min="2058" max="2058" width="19.42578125" style="31" customWidth="1"/>
    <col min="2059" max="2304" width="10.28515625" style="31"/>
    <col min="2305" max="2305" width="4.28515625" style="31" customWidth="1"/>
    <col min="2306" max="2306" width="19" style="31" customWidth="1"/>
    <col min="2307" max="2307" width="24.7109375" style="31" customWidth="1"/>
    <col min="2308" max="2309" width="20" style="31" customWidth="1"/>
    <col min="2310" max="2310" width="23.7109375" style="31" customWidth="1"/>
    <col min="2311" max="2311" width="12.42578125" style="31" customWidth="1"/>
    <col min="2312" max="2312" width="10.42578125" style="31" customWidth="1"/>
    <col min="2313" max="2313" width="21.42578125" style="31" customWidth="1"/>
    <col min="2314" max="2314" width="19.42578125" style="31" customWidth="1"/>
    <col min="2315" max="2560" width="10.28515625" style="31"/>
    <col min="2561" max="2561" width="4.28515625" style="31" customWidth="1"/>
    <col min="2562" max="2562" width="19" style="31" customWidth="1"/>
    <col min="2563" max="2563" width="24.7109375" style="31" customWidth="1"/>
    <col min="2564" max="2565" width="20" style="31" customWidth="1"/>
    <col min="2566" max="2566" width="23.7109375" style="31" customWidth="1"/>
    <col min="2567" max="2567" width="12.42578125" style="31" customWidth="1"/>
    <col min="2568" max="2568" width="10.42578125" style="31" customWidth="1"/>
    <col min="2569" max="2569" width="21.42578125" style="31" customWidth="1"/>
    <col min="2570" max="2570" width="19.42578125" style="31" customWidth="1"/>
    <col min="2571" max="2816" width="10.28515625" style="31"/>
    <col min="2817" max="2817" width="4.28515625" style="31" customWidth="1"/>
    <col min="2818" max="2818" width="19" style="31" customWidth="1"/>
    <col min="2819" max="2819" width="24.7109375" style="31" customWidth="1"/>
    <col min="2820" max="2821" width="20" style="31" customWidth="1"/>
    <col min="2822" max="2822" width="23.7109375" style="31" customWidth="1"/>
    <col min="2823" max="2823" width="12.42578125" style="31" customWidth="1"/>
    <col min="2824" max="2824" width="10.42578125" style="31" customWidth="1"/>
    <col min="2825" max="2825" width="21.42578125" style="31" customWidth="1"/>
    <col min="2826" max="2826" width="19.42578125" style="31" customWidth="1"/>
    <col min="2827" max="3072" width="10.28515625" style="31"/>
    <col min="3073" max="3073" width="4.28515625" style="31" customWidth="1"/>
    <col min="3074" max="3074" width="19" style="31" customWidth="1"/>
    <col min="3075" max="3075" width="24.7109375" style="31" customWidth="1"/>
    <col min="3076" max="3077" width="20" style="31" customWidth="1"/>
    <col min="3078" max="3078" width="23.7109375" style="31" customWidth="1"/>
    <col min="3079" max="3079" width="12.42578125" style="31" customWidth="1"/>
    <col min="3080" max="3080" width="10.42578125" style="31" customWidth="1"/>
    <col min="3081" max="3081" width="21.42578125" style="31" customWidth="1"/>
    <col min="3082" max="3082" width="19.42578125" style="31" customWidth="1"/>
    <col min="3083" max="3328" width="10.28515625" style="31"/>
    <col min="3329" max="3329" width="4.28515625" style="31" customWidth="1"/>
    <col min="3330" max="3330" width="19" style="31" customWidth="1"/>
    <col min="3331" max="3331" width="24.7109375" style="31" customWidth="1"/>
    <col min="3332" max="3333" width="20" style="31" customWidth="1"/>
    <col min="3334" max="3334" width="23.7109375" style="31" customWidth="1"/>
    <col min="3335" max="3335" width="12.42578125" style="31" customWidth="1"/>
    <col min="3336" max="3336" width="10.42578125" style="31" customWidth="1"/>
    <col min="3337" max="3337" width="21.42578125" style="31" customWidth="1"/>
    <col min="3338" max="3338" width="19.42578125" style="31" customWidth="1"/>
    <col min="3339" max="3584" width="10.28515625" style="31"/>
    <col min="3585" max="3585" width="4.28515625" style="31" customWidth="1"/>
    <col min="3586" max="3586" width="19" style="31" customWidth="1"/>
    <col min="3587" max="3587" width="24.7109375" style="31" customWidth="1"/>
    <col min="3588" max="3589" width="20" style="31" customWidth="1"/>
    <col min="3590" max="3590" width="23.7109375" style="31" customWidth="1"/>
    <col min="3591" max="3591" width="12.42578125" style="31" customWidth="1"/>
    <col min="3592" max="3592" width="10.42578125" style="31" customWidth="1"/>
    <col min="3593" max="3593" width="21.42578125" style="31" customWidth="1"/>
    <col min="3594" max="3594" width="19.42578125" style="31" customWidth="1"/>
    <col min="3595" max="3840" width="10.28515625" style="31"/>
    <col min="3841" max="3841" width="4.28515625" style="31" customWidth="1"/>
    <col min="3842" max="3842" width="19" style="31" customWidth="1"/>
    <col min="3843" max="3843" width="24.7109375" style="31" customWidth="1"/>
    <col min="3844" max="3845" width="20" style="31" customWidth="1"/>
    <col min="3846" max="3846" width="23.7109375" style="31" customWidth="1"/>
    <col min="3847" max="3847" width="12.42578125" style="31" customWidth="1"/>
    <col min="3848" max="3848" width="10.42578125" style="31" customWidth="1"/>
    <col min="3849" max="3849" width="21.42578125" style="31" customWidth="1"/>
    <col min="3850" max="3850" width="19.42578125" style="31" customWidth="1"/>
    <col min="3851" max="4096" width="10.28515625" style="31"/>
    <col min="4097" max="4097" width="4.28515625" style="31" customWidth="1"/>
    <col min="4098" max="4098" width="19" style="31" customWidth="1"/>
    <col min="4099" max="4099" width="24.7109375" style="31" customWidth="1"/>
    <col min="4100" max="4101" width="20" style="31" customWidth="1"/>
    <col min="4102" max="4102" width="23.7109375" style="31" customWidth="1"/>
    <col min="4103" max="4103" width="12.42578125" style="31" customWidth="1"/>
    <col min="4104" max="4104" width="10.42578125" style="31" customWidth="1"/>
    <col min="4105" max="4105" width="21.42578125" style="31" customWidth="1"/>
    <col min="4106" max="4106" width="19.42578125" style="31" customWidth="1"/>
    <col min="4107" max="4352" width="10.28515625" style="31"/>
    <col min="4353" max="4353" width="4.28515625" style="31" customWidth="1"/>
    <col min="4354" max="4354" width="19" style="31" customWidth="1"/>
    <col min="4355" max="4355" width="24.7109375" style="31" customWidth="1"/>
    <col min="4356" max="4357" width="20" style="31" customWidth="1"/>
    <col min="4358" max="4358" width="23.7109375" style="31" customWidth="1"/>
    <col min="4359" max="4359" width="12.42578125" style="31" customWidth="1"/>
    <col min="4360" max="4360" width="10.42578125" style="31" customWidth="1"/>
    <col min="4361" max="4361" width="21.42578125" style="31" customWidth="1"/>
    <col min="4362" max="4362" width="19.42578125" style="31" customWidth="1"/>
    <col min="4363" max="4608" width="10.28515625" style="31"/>
    <col min="4609" max="4609" width="4.28515625" style="31" customWidth="1"/>
    <col min="4610" max="4610" width="19" style="31" customWidth="1"/>
    <col min="4611" max="4611" width="24.7109375" style="31" customWidth="1"/>
    <col min="4612" max="4613" width="20" style="31" customWidth="1"/>
    <col min="4614" max="4614" width="23.7109375" style="31" customWidth="1"/>
    <col min="4615" max="4615" width="12.42578125" style="31" customWidth="1"/>
    <col min="4616" max="4616" width="10.42578125" style="31" customWidth="1"/>
    <col min="4617" max="4617" width="21.42578125" style="31" customWidth="1"/>
    <col min="4618" max="4618" width="19.42578125" style="31" customWidth="1"/>
    <col min="4619" max="4864" width="10.28515625" style="31"/>
    <col min="4865" max="4865" width="4.28515625" style="31" customWidth="1"/>
    <col min="4866" max="4866" width="19" style="31" customWidth="1"/>
    <col min="4867" max="4867" width="24.7109375" style="31" customWidth="1"/>
    <col min="4868" max="4869" width="20" style="31" customWidth="1"/>
    <col min="4870" max="4870" width="23.7109375" style="31" customWidth="1"/>
    <col min="4871" max="4871" width="12.42578125" style="31" customWidth="1"/>
    <col min="4872" max="4872" width="10.42578125" style="31" customWidth="1"/>
    <col min="4873" max="4873" width="21.42578125" style="31" customWidth="1"/>
    <col min="4874" max="4874" width="19.42578125" style="31" customWidth="1"/>
    <col min="4875" max="5120" width="10.28515625" style="31"/>
    <col min="5121" max="5121" width="4.28515625" style="31" customWidth="1"/>
    <col min="5122" max="5122" width="19" style="31" customWidth="1"/>
    <col min="5123" max="5123" width="24.7109375" style="31" customWidth="1"/>
    <col min="5124" max="5125" width="20" style="31" customWidth="1"/>
    <col min="5126" max="5126" width="23.7109375" style="31" customWidth="1"/>
    <col min="5127" max="5127" width="12.42578125" style="31" customWidth="1"/>
    <col min="5128" max="5128" width="10.42578125" style="31" customWidth="1"/>
    <col min="5129" max="5129" width="21.42578125" style="31" customWidth="1"/>
    <col min="5130" max="5130" width="19.42578125" style="31" customWidth="1"/>
    <col min="5131" max="5376" width="10.28515625" style="31"/>
    <col min="5377" max="5377" width="4.28515625" style="31" customWidth="1"/>
    <col min="5378" max="5378" width="19" style="31" customWidth="1"/>
    <col min="5379" max="5379" width="24.7109375" style="31" customWidth="1"/>
    <col min="5380" max="5381" width="20" style="31" customWidth="1"/>
    <col min="5382" max="5382" width="23.7109375" style="31" customWidth="1"/>
    <col min="5383" max="5383" width="12.42578125" style="31" customWidth="1"/>
    <col min="5384" max="5384" width="10.42578125" style="31" customWidth="1"/>
    <col min="5385" max="5385" width="21.42578125" style="31" customWidth="1"/>
    <col min="5386" max="5386" width="19.42578125" style="31" customWidth="1"/>
    <col min="5387" max="5632" width="10.28515625" style="31"/>
    <col min="5633" max="5633" width="4.28515625" style="31" customWidth="1"/>
    <col min="5634" max="5634" width="19" style="31" customWidth="1"/>
    <col min="5635" max="5635" width="24.7109375" style="31" customWidth="1"/>
    <col min="5636" max="5637" width="20" style="31" customWidth="1"/>
    <col min="5638" max="5638" width="23.7109375" style="31" customWidth="1"/>
    <col min="5639" max="5639" width="12.42578125" style="31" customWidth="1"/>
    <col min="5640" max="5640" width="10.42578125" style="31" customWidth="1"/>
    <col min="5641" max="5641" width="21.42578125" style="31" customWidth="1"/>
    <col min="5642" max="5642" width="19.42578125" style="31" customWidth="1"/>
    <col min="5643" max="5888" width="10.28515625" style="31"/>
    <col min="5889" max="5889" width="4.28515625" style="31" customWidth="1"/>
    <col min="5890" max="5890" width="19" style="31" customWidth="1"/>
    <col min="5891" max="5891" width="24.7109375" style="31" customWidth="1"/>
    <col min="5892" max="5893" width="20" style="31" customWidth="1"/>
    <col min="5894" max="5894" width="23.7109375" style="31" customWidth="1"/>
    <col min="5895" max="5895" width="12.42578125" style="31" customWidth="1"/>
    <col min="5896" max="5896" width="10.42578125" style="31" customWidth="1"/>
    <col min="5897" max="5897" width="21.42578125" style="31" customWidth="1"/>
    <col min="5898" max="5898" width="19.42578125" style="31" customWidth="1"/>
    <col min="5899" max="6144" width="10.28515625" style="31"/>
    <col min="6145" max="6145" width="4.28515625" style="31" customWidth="1"/>
    <col min="6146" max="6146" width="19" style="31" customWidth="1"/>
    <col min="6147" max="6147" width="24.7109375" style="31" customWidth="1"/>
    <col min="6148" max="6149" width="20" style="31" customWidth="1"/>
    <col min="6150" max="6150" width="23.7109375" style="31" customWidth="1"/>
    <col min="6151" max="6151" width="12.42578125" style="31" customWidth="1"/>
    <col min="6152" max="6152" width="10.42578125" style="31" customWidth="1"/>
    <col min="6153" max="6153" width="21.42578125" style="31" customWidth="1"/>
    <col min="6154" max="6154" width="19.42578125" style="31" customWidth="1"/>
    <col min="6155" max="6400" width="10.28515625" style="31"/>
    <col min="6401" max="6401" width="4.28515625" style="31" customWidth="1"/>
    <col min="6402" max="6402" width="19" style="31" customWidth="1"/>
    <col min="6403" max="6403" width="24.7109375" style="31" customWidth="1"/>
    <col min="6404" max="6405" width="20" style="31" customWidth="1"/>
    <col min="6406" max="6406" width="23.7109375" style="31" customWidth="1"/>
    <col min="6407" max="6407" width="12.42578125" style="31" customWidth="1"/>
    <col min="6408" max="6408" width="10.42578125" style="31" customWidth="1"/>
    <col min="6409" max="6409" width="21.42578125" style="31" customWidth="1"/>
    <col min="6410" max="6410" width="19.42578125" style="31" customWidth="1"/>
    <col min="6411" max="6656" width="10.28515625" style="31"/>
    <col min="6657" max="6657" width="4.28515625" style="31" customWidth="1"/>
    <col min="6658" max="6658" width="19" style="31" customWidth="1"/>
    <col min="6659" max="6659" width="24.7109375" style="31" customWidth="1"/>
    <col min="6660" max="6661" width="20" style="31" customWidth="1"/>
    <col min="6662" max="6662" width="23.7109375" style="31" customWidth="1"/>
    <col min="6663" max="6663" width="12.42578125" style="31" customWidth="1"/>
    <col min="6664" max="6664" width="10.42578125" style="31" customWidth="1"/>
    <col min="6665" max="6665" width="21.42578125" style="31" customWidth="1"/>
    <col min="6666" max="6666" width="19.42578125" style="31" customWidth="1"/>
    <col min="6667" max="6912" width="10.28515625" style="31"/>
    <col min="6913" max="6913" width="4.28515625" style="31" customWidth="1"/>
    <col min="6914" max="6914" width="19" style="31" customWidth="1"/>
    <col min="6915" max="6915" width="24.7109375" style="31" customWidth="1"/>
    <col min="6916" max="6917" width="20" style="31" customWidth="1"/>
    <col min="6918" max="6918" width="23.7109375" style="31" customWidth="1"/>
    <col min="6919" max="6919" width="12.42578125" style="31" customWidth="1"/>
    <col min="6920" max="6920" width="10.42578125" style="31" customWidth="1"/>
    <col min="6921" max="6921" width="21.42578125" style="31" customWidth="1"/>
    <col min="6922" max="6922" width="19.42578125" style="31" customWidth="1"/>
    <col min="6923" max="7168" width="10.28515625" style="31"/>
    <col min="7169" max="7169" width="4.28515625" style="31" customWidth="1"/>
    <col min="7170" max="7170" width="19" style="31" customWidth="1"/>
    <col min="7171" max="7171" width="24.7109375" style="31" customWidth="1"/>
    <col min="7172" max="7173" width="20" style="31" customWidth="1"/>
    <col min="7174" max="7174" width="23.7109375" style="31" customWidth="1"/>
    <col min="7175" max="7175" width="12.42578125" style="31" customWidth="1"/>
    <col min="7176" max="7176" width="10.42578125" style="31" customWidth="1"/>
    <col min="7177" max="7177" width="21.42578125" style="31" customWidth="1"/>
    <col min="7178" max="7178" width="19.42578125" style="31" customWidth="1"/>
    <col min="7179" max="7424" width="10.28515625" style="31"/>
    <col min="7425" max="7425" width="4.28515625" style="31" customWidth="1"/>
    <col min="7426" max="7426" width="19" style="31" customWidth="1"/>
    <col min="7427" max="7427" width="24.7109375" style="31" customWidth="1"/>
    <col min="7428" max="7429" width="20" style="31" customWidth="1"/>
    <col min="7430" max="7430" width="23.7109375" style="31" customWidth="1"/>
    <col min="7431" max="7431" width="12.42578125" style="31" customWidth="1"/>
    <col min="7432" max="7432" width="10.42578125" style="31" customWidth="1"/>
    <col min="7433" max="7433" width="21.42578125" style="31" customWidth="1"/>
    <col min="7434" max="7434" width="19.42578125" style="31" customWidth="1"/>
    <col min="7435" max="7680" width="10.28515625" style="31"/>
    <col min="7681" max="7681" width="4.28515625" style="31" customWidth="1"/>
    <col min="7682" max="7682" width="19" style="31" customWidth="1"/>
    <col min="7683" max="7683" width="24.7109375" style="31" customWidth="1"/>
    <col min="7684" max="7685" width="20" style="31" customWidth="1"/>
    <col min="7686" max="7686" width="23.7109375" style="31" customWidth="1"/>
    <col min="7687" max="7687" width="12.42578125" style="31" customWidth="1"/>
    <col min="7688" max="7688" width="10.42578125" style="31" customWidth="1"/>
    <col min="7689" max="7689" width="21.42578125" style="31" customWidth="1"/>
    <col min="7690" max="7690" width="19.42578125" style="31" customWidth="1"/>
    <col min="7691" max="7936" width="10.28515625" style="31"/>
    <col min="7937" max="7937" width="4.28515625" style="31" customWidth="1"/>
    <col min="7938" max="7938" width="19" style="31" customWidth="1"/>
    <col min="7939" max="7939" width="24.7109375" style="31" customWidth="1"/>
    <col min="7940" max="7941" width="20" style="31" customWidth="1"/>
    <col min="7942" max="7942" width="23.7109375" style="31" customWidth="1"/>
    <col min="7943" max="7943" width="12.42578125" style="31" customWidth="1"/>
    <col min="7944" max="7944" width="10.42578125" style="31" customWidth="1"/>
    <col min="7945" max="7945" width="21.42578125" style="31" customWidth="1"/>
    <col min="7946" max="7946" width="19.42578125" style="31" customWidth="1"/>
    <col min="7947" max="8192" width="10.28515625" style="31"/>
    <col min="8193" max="8193" width="4.28515625" style="31" customWidth="1"/>
    <col min="8194" max="8194" width="19" style="31" customWidth="1"/>
    <col min="8195" max="8195" width="24.7109375" style="31" customWidth="1"/>
    <col min="8196" max="8197" width="20" style="31" customWidth="1"/>
    <col min="8198" max="8198" width="23.7109375" style="31" customWidth="1"/>
    <col min="8199" max="8199" width="12.42578125" style="31" customWidth="1"/>
    <col min="8200" max="8200" width="10.42578125" style="31" customWidth="1"/>
    <col min="8201" max="8201" width="21.42578125" style="31" customWidth="1"/>
    <col min="8202" max="8202" width="19.42578125" style="31" customWidth="1"/>
    <col min="8203" max="8448" width="10.28515625" style="31"/>
    <col min="8449" max="8449" width="4.28515625" style="31" customWidth="1"/>
    <col min="8450" max="8450" width="19" style="31" customWidth="1"/>
    <col min="8451" max="8451" width="24.7109375" style="31" customWidth="1"/>
    <col min="8452" max="8453" width="20" style="31" customWidth="1"/>
    <col min="8454" max="8454" width="23.7109375" style="31" customWidth="1"/>
    <col min="8455" max="8455" width="12.42578125" style="31" customWidth="1"/>
    <col min="8456" max="8456" width="10.42578125" style="31" customWidth="1"/>
    <col min="8457" max="8457" width="21.42578125" style="31" customWidth="1"/>
    <col min="8458" max="8458" width="19.42578125" style="31" customWidth="1"/>
    <col min="8459" max="8704" width="10.28515625" style="31"/>
    <col min="8705" max="8705" width="4.28515625" style="31" customWidth="1"/>
    <col min="8706" max="8706" width="19" style="31" customWidth="1"/>
    <col min="8707" max="8707" width="24.7109375" style="31" customWidth="1"/>
    <col min="8708" max="8709" width="20" style="31" customWidth="1"/>
    <col min="8710" max="8710" width="23.7109375" style="31" customWidth="1"/>
    <col min="8711" max="8711" width="12.42578125" style="31" customWidth="1"/>
    <col min="8712" max="8712" width="10.42578125" style="31" customWidth="1"/>
    <col min="8713" max="8713" width="21.42578125" style="31" customWidth="1"/>
    <col min="8714" max="8714" width="19.42578125" style="31" customWidth="1"/>
    <col min="8715" max="8960" width="10.28515625" style="31"/>
    <col min="8961" max="8961" width="4.28515625" style="31" customWidth="1"/>
    <col min="8962" max="8962" width="19" style="31" customWidth="1"/>
    <col min="8963" max="8963" width="24.7109375" style="31" customWidth="1"/>
    <col min="8964" max="8965" width="20" style="31" customWidth="1"/>
    <col min="8966" max="8966" width="23.7109375" style="31" customWidth="1"/>
    <col min="8967" max="8967" width="12.42578125" style="31" customWidth="1"/>
    <col min="8968" max="8968" width="10.42578125" style="31" customWidth="1"/>
    <col min="8969" max="8969" width="21.42578125" style="31" customWidth="1"/>
    <col min="8970" max="8970" width="19.42578125" style="31" customWidth="1"/>
    <col min="8971" max="9216" width="10.28515625" style="31"/>
    <col min="9217" max="9217" width="4.28515625" style="31" customWidth="1"/>
    <col min="9218" max="9218" width="19" style="31" customWidth="1"/>
    <col min="9219" max="9219" width="24.7109375" style="31" customWidth="1"/>
    <col min="9220" max="9221" width="20" style="31" customWidth="1"/>
    <col min="9222" max="9222" width="23.7109375" style="31" customWidth="1"/>
    <col min="9223" max="9223" width="12.42578125" style="31" customWidth="1"/>
    <col min="9224" max="9224" width="10.42578125" style="31" customWidth="1"/>
    <col min="9225" max="9225" width="21.42578125" style="31" customWidth="1"/>
    <col min="9226" max="9226" width="19.42578125" style="31" customWidth="1"/>
    <col min="9227" max="9472" width="10.28515625" style="31"/>
    <col min="9473" max="9473" width="4.28515625" style="31" customWidth="1"/>
    <col min="9474" max="9474" width="19" style="31" customWidth="1"/>
    <col min="9475" max="9475" width="24.7109375" style="31" customWidth="1"/>
    <col min="9476" max="9477" width="20" style="31" customWidth="1"/>
    <col min="9478" max="9478" width="23.7109375" style="31" customWidth="1"/>
    <col min="9479" max="9479" width="12.42578125" style="31" customWidth="1"/>
    <col min="9480" max="9480" width="10.42578125" style="31" customWidth="1"/>
    <col min="9481" max="9481" width="21.42578125" style="31" customWidth="1"/>
    <col min="9482" max="9482" width="19.42578125" style="31" customWidth="1"/>
    <col min="9483" max="9728" width="10.28515625" style="31"/>
    <col min="9729" max="9729" width="4.28515625" style="31" customWidth="1"/>
    <col min="9730" max="9730" width="19" style="31" customWidth="1"/>
    <col min="9731" max="9731" width="24.7109375" style="31" customWidth="1"/>
    <col min="9732" max="9733" width="20" style="31" customWidth="1"/>
    <col min="9734" max="9734" width="23.7109375" style="31" customWidth="1"/>
    <col min="9735" max="9735" width="12.42578125" style="31" customWidth="1"/>
    <col min="9736" max="9736" width="10.42578125" style="31" customWidth="1"/>
    <col min="9737" max="9737" width="21.42578125" style="31" customWidth="1"/>
    <col min="9738" max="9738" width="19.42578125" style="31" customWidth="1"/>
    <col min="9739" max="9984" width="10.28515625" style="31"/>
    <col min="9985" max="9985" width="4.28515625" style="31" customWidth="1"/>
    <col min="9986" max="9986" width="19" style="31" customWidth="1"/>
    <col min="9987" max="9987" width="24.7109375" style="31" customWidth="1"/>
    <col min="9988" max="9989" width="20" style="31" customWidth="1"/>
    <col min="9990" max="9990" width="23.7109375" style="31" customWidth="1"/>
    <col min="9991" max="9991" width="12.42578125" style="31" customWidth="1"/>
    <col min="9992" max="9992" width="10.42578125" style="31" customWidth="1"/>
    <col min="9993" max="9993" width="21.42578125" style="31" customWidth="1"/>
    <col min="9994" max="9994" width="19.42578125" style="31" customWidth="1"/>
    <col min="9995" max="10240" width="10.28515625" style="31"/>
    <col min="10241" max="10241" width="4.28515625" style="31" customWidth="1"/>
    <col min="10242" max="10242" width="19" style="31" customWidth="1"/>
    <col min="10243" max="10243" width="24.7109375" style="31" customWidth="1"/>
    <col min="10244" max="10245" width="20" style="31" customWidth="1"/>
    <col min="10246" max="10246" width="23.7109375" style="31" customWidth="1"/>
    <col min="10247" max="10247" width="12.42578125" style="31" customWidth="1"/>
    <col min="10248" max="10248" width="10.42578125" style="31" customWidth="1"/>
    <col min="10249" max="10249" width="21.42578125" style="31" customWidth="1"/>
    <col min="10250" max="10250" width="19.42578125" style="31" customWidth="1"/>
    <col min="10251" max="10496" width="10.28515625" style="31"/>
    <col min="10497" max="10497" width="4.28515625" style="31" customWidth="1"/>
    <col min="10498" max="10498" width="19" style="31" customWidth="1"/>
    <col min="10499" max="10499" width="24.7109375" style="31" customWidth="1"/>
    <col min="10500" max="10501" width="20" style="31" customWidth="1"/>
    <col min="10502" max="10502" width="23.7109375" style="31" customWidth="1"/>
    <col min="10503" max="10503" width="12.42578125" style="31" customWidth="1"/>
    <col min="10504" max="10504" width="10.42578125" style="31" customWidth="1"/>
    <col min="10505" max="10505" width="21.42578125" style="31" customWidth="1"/>
    <col min="10506" max="10506" width="19.42578125" style="31" customWidth="1"/>
    <col min="10507" max="10752" width="10.28515625" style="31"/>
    <col min="10753" max="10753" width="4.28515625" style="31" customWidth="1"/>
    <col min="10754" max="10754" width="19" style="31" customWidth="1"/>
    <col min="10755" max="10755" width="24.7109375" style="31" customWidth="1"/>
    <col min="10756" max="10757" width="20" style="31" customWidth="1"/>
    <col min="10758" max="10758" width="23.7109375" style="31" customWidth="1"/>
    <col min="10759" max="10759" width="12.42578125" style="31" customWidth="1"/>
    <col min="10760" max="10760" width="10.42578125" style="31" customWidth="1"/>
    <col min="10761" max="10761" width="21.42578125" style="31" customWidth="1"/>
    <col min="10762" max="10762" width="19.42578125" style="31" customWidth="1"/>
    <col min="10763" max="11008" width="10.28515625" style="31"/>
    <col min="11009" max="11009" width="4.28515625" style="31" customWidth="1"/>
    <col min="11010" max="11010" width="19" style="31" customWidth="1"/>
    <col min="11011" max="11011" width="24.7109375" style="31" customWidth="1"/>
    <col min="11012" max="11013" width="20" style="31" customWidth="1"/>
    <col min="11014" max="11014" width="23.7109375" style="31" customWidth="1"/>
    <col min="11015" max="11015" width="12.42578125" style="31" customWidth="1"/>
    <col min="11016" max="11016" width="10.42578125" style="31" customWidth="1"/>
    <col min="11017" max="11017" width="21.42578125" style="31" customWidth="1"/>
    <col min="11018" max="11018" width="19.42578125" style="31" customWidth="1"/>
    <col min="11019" max="11264" width="10.28515625" style="31"/>
    <col min="11265" max="11265" width="4.28515625" style="31" customWidth="1"/>
    <col min="11266" max="11266" width="19" style="31" customWidth="1"/>
    <col min="11267" max="11267" width="24.7109375" style="31" customWidth="1"/>
    <col min="11268" max="11269" width="20" style="31" customWidth="1"/>
    <col min="11270" max="11270" width="23.7109375" style="31" customWidth="1"/>
    <col min="11271" max="11271" width="12.42578125" style="31" customWidth="1"/>
    <col min="11272" max="11272" width="10.42578125" style="31" customWidth="1"/>
    <col min="11273" max="11273" width="21.42578125" style="31" customWidth="1"/>
    <col min="11274" max="11274" width="19.42578125" style="31" customWidth="1"/>
    <col min="11275" max="11520" width="10.28515625" style="31"/>
    <col min="11521" max="11521" width="4.28515625" style="31" customWidth="1"/>
    <col min="11522" max="11522" width="19" style="31" customWidth="1"/>
    <col min="11523" max="11523" width="24.7109375" style="31" customWidth="1"/>
    <col min="11524" max="11525" width="20" style="31" customWidth="1"/>
    <col min="11526" max="11526" width="23.7109375" style="31" customWidth="1"/>
    <col min="11527" max="11527" width="12.42578125" style="31" customWidth="1"/>
    <col min="11528" max="11528" width="10.42578125" style="31" customWidth="1"/>
    <col min="11529" max="11529" width="21.42578125" style="31" customWidth="1"/>
    <col min="11530" max="11530" width="19.42578125" style="31" customWidth="1"/>
    <col min="11531" max="11776" width="10.28515625" style="31"/>
    <col min="11777" max="11777" width="4.28515625" style="31" customWidth="1"/>
    <col min="11778" max="11778" width="19" style="31" customWidth="1"/>
    <col min="11779" max="11779" width="24.7109375" style="31" customWidth="1"/>
    <col min="11780" max="11781" width="20" style="31" customWidth="1"/>
    <col min="11782" max="11782" width="23.7109375" style="31" customWidth="1"/>
    <col min="11783" max="11783" width="12.42578125" style="31" customWidth="1"/>
    <col min="11784" max="11784" width="10.42578125" style="31" customWidth="1"/>
    <col min="11785" max="11785" width="21.42578125" style="31" customWidth="1"/>
    <col min="11786" max="11786" width="19.42578125" style="31" customWidth="1"/>
    <col min="11787" max="12032" width="10.28515625" style="31"/>
    <col min="12033" max="12033" width="4.28515625" style="31" customWidth="1"/>
    <col min="12034" max="12034" width="19" style="31" customWidth="1"/>
    <col min="12035" max="12035" width="24.7109375" style="31" customWidth="1"/>
    <col min="12036" max="12037" width="20" style="31" customWidth="1"/>
    <col min="12038" max="12038" width="23.7109375" style="31" customWidth="1"/>
    <col min="12039" max="12039" width="12.42578125" style="31" customWidth="1"/>
    <col min="12040" max="12040" width="10.42578125" style="31" customWidth="1"/>
    <col min="12041" max="12041" width="21.42578125" style="31" customWidth="1"/>
    <col min="12042" max="12042" width="19.42578125" style="31" customWidth="1"/>
    <col min="12043" max="12288" width="10.28515625" style="31"/>
    <col min="12289" max="12289" width="4.28515625" style="31" customWidth="1"/>
    <col min="12290" max="12290" width="19" style="31" customWidth="1"/>
    <col min="12291" max="12291" width="24.7109375" style="31" customWidth="1"/>
    <col min="12292" max="12293" width="20" style="31" customWidth="1"/>
    <col min="12294" max="12294" width="23.7109375" style="31" customWidth="1"/>
    <col min="12295" max="12295" width="12.42578125" style="31" customWidth="1"/>
    <col min="12296" max="12296" width="10.42578125" style="31" customWidth="1"/>
    <col min="12297" max="12297" width="21.42578125" style="31" customWidth="1"/>
    <col min="12298" max="12298" width="19.42578125" style="31" customWidth="1"/>
    <col min="12299" max="12544" width="10.28515625" style="31"/>
    <col min="12545" max="12545" width="4.28515625" style="31" customWidth="1"/>
    <col min="12546" max="12546" width="19" style="31" customWidth="1"/>
    <col min="12547" max="12547" width="24.7109375" style="31" customWidth="1"/>
    <col min="12548" max="12549" width="20" style="31" customWidth="1"/>
    <col min="12550" max="12550" width="23.7109375" style="31" customWidth="1"/>
    <col min="12551" max="12551" width="12.42578125" style="31" customWidth="1"/>
    <col min="12552" max="12552" width="10.42578125" style="31" customWidth="1"/>
    <col min="12553" max="12553" width="21.42578125" style="31" customWidth="1"/>
    <col min="12554" max="12554" width="19.42578125" style="31" customWidth="1"/>
    <col min="12555" max="12800" width="10.28515625" style="31"/>
    <col min="12801" max="12801" width="4.28515625" style="31" customWidth="1"/>
    <col min="12802" max="12802" width="19" style="31" customWidth="1"/>
    <col min="12803" max="12803" width="24.7109375" style="31" customWidth="1"/>
    <col min="12804" max="12805" width="20" style="31" customWidth="1"/>
    <col min="12806" max="12806" width="23.7109375" style="31" customWidth="1"/>
    <col min="12807" max="12807" width="12.42578125" style="31" customWidth="1"/>
    <col min="12808" max="12808" width="10.42578125" style="31" customWidth="1"/>
    <col min="12809" max="12809" width="21.42578125" style="31" customWidth="1"/>
    <col min="12810" max="12810" width="19.42578125" style="31" customWidth="1"/>
    <col min="12811" max="13056" width="10.28515625" style="31"/>
    <col min="13057" max="13057" width="4.28515625" style="31" customWidth="1"/>
    <col min="13058" max="13058" width="19" style="31" customWidth="1"/>
    <col min="13059" max="13059" width="24.7109375" style="31" customWidth="1"/>
    <col min="13060" max="13061" width="20" style="31" customWidth="1"/>
    <col min="13062" max="13062" width="23.7109375" style="31" customWidth="1"/>
    <col min="13063" max="13063" width="12.42578125" style="31" customWidth="1"/>
    <col min="13064" max="13064" width="10.42578125" style="31" customWidth="1"/>
    <col min="13065" max="13065" width="21.42578125" style="31" customWidth="1"/>
    <col min="13066" max="13066" width="19.42578125" style="31" customWidth="1"/>
    <col min="13067" max="13312" width="10.28515625" style="31"/>
    <col min="13313" max="13313" width="4.28515625" style="31" customWidth="1"/>
    <col min="13314" max="13314" width="19" style="31" customWidth="1"/>
    <col min="13315" max="13315" width="24.7109375" style="31" customWidth="1"/>
    <col min="13316" max="13317" width="20" style="31" customWidth="1"/>
    <col min="13318" max="13318" width="23.7109375" style="31" customWidth="1"/>
    <col min="13319" max="13319" width="12.42578125" style="31" customWidth="1"/>
    <col min="13320" max="13320" width="10.42578125" style="31" customWidth="1"/>
    <col min="13321" max="13321" width="21.42578125" style="31" customWidth="1"/>
    <col min="13322" max="13322" width="19.42578125" style="31" customWidth="1"/>
    <col min="13323" max="13568" width="10.28515625" style="31"/>
    <col min="13569" max="13569" width="4.28515625" style="31" customWidth="1"/>
    <col min="13570" max="13570" width="19" style="31" customWidth="1"/>
    <col min="13571" max="13571" width="24.7109375" style="31" customWidth="1"/>
    <col min="13572" max="13573" width="20" style="31" customWidth="1"/>
    <col min="13574" max="13574" width="23.7109375" style="31" customWidth="1"/>
    <col min="13575" max="13575" width="12.42578125" style="31" customWidth="1"/>
    <col min="13576" max="13576" width="10.42578125" style="31" customWidth="1"/>
    <col min="13577" max="13577" width="21.42578125" style="31" customWidth="1"/>
    <col min="13578" max="13578" width="19.42578125" style="31" customWidth="1"/>
    <col min="13579" max="13824" width="10.28515625" style="31"/>
    <col min="13825" max="13825" width="4.28515625" style="31" customWidth="1"/>
    <col min="13826" max="13826" width="19" style="31" customWidth="1"/>
    <col min="13827" max="13827" width="24.7109375" style="31" customWidth="1"/>
    <col min="13828" max="13829" width="20" style="31" customWidth="1"/>
    <col min="13830" max="13830" width="23.7109375" style="31" customWidth="1"/>
    <col min="13831" max="13831" width="12.42578125" style="31" customWidth="1"/>
    <col min="13832" max="13832" width="10.42578125" style="31" customWidth="1"/>
    <col min="13833" max="13833" width="21.42578125" style="31" customWidth="1"/>
    <col min="13834" max="13834" width="19.42578125" style="31" customWidth="1"/>
    <col min="13835" max="14080" width="10.28515625" style="31"/>
    <col min="14081" max="14081" width="4.28515625" style="31" customWidth="1"/>
    <col min="14082" max="14082" width="19" style="31" customWidth="1"/>
    <col min="14083" max="14083" width="24.7109375" style="31" customWidth="1"/>
    <col min="14084" max="14085" width="20" style="31" customWidth="1"/>
    <col min="14086" max="14086" width="23.7109375" style="31" customWidth="1"/>
    <col min="14087" max="14087" width="12.42578125" style="31" customWidth="1"/>
    <col min="14088" max="14088" width="10.42578125" style="31" customWidth="1"/>
    <col min="14089" max="14089" width="21.42578125" style="31" customWidth="1"/>
    <col min="14090" max="14090" width="19.42578125" style="31" customWidth="1"/>
    <col min="14091" max="14336" width="10.28515625" style="31"/>
    <col min="14337" max="14337" width="4.28515625" style="31" customWidth="1"/>
    <col min="14338" max="14338" width="19" style="31" customWidth="1"/>
    <col min="14339" max="14339" width="24.7109375" style="31" customWidth="1"/>
    <col min="14340" max="14341" width="20" style="31" customWidth="1"/>
    <col min="14342" max="14342" width="23.7109375" style="31" customWidth="1"/>
    <col min="14343" max="14343" width="12.42578125" style="31" customWidth="1"/>
    <col min="14344" max="14344" width="10.42578125" style="31" customWidth="1"/>
    <col min="14345" max="14345" width="21.42578125" style="31" customWidth="1"/>
    <col min="14346" max="14346" width="19.42578125" style="31" customWidth="1"/>
    <col min="14347" max="14592" width="10.28515625" style="31"/>
    <col min="14593" max="14593" width="4.28515625" style="31" customWidth="1"/>
    <col min="14594" max="14594" width="19" style="31" customWidth="1"/>
    <col min="14595" max="14595" width="24.7109375" style="31" customWidth="1"/>
    <col min="14596" max="14597" width="20" style="31" customWidth="1"/>
    <col min="14598" max="14598" width="23.7109375" style="31" customWidth="1"/>
    <col min="14599" max="14599" width="12.42578125" style="31" customWidth="1"/>
    <col min="14600" max="14600" width="10.42578125" style="31" customWidth="1"/>
    <col min="14601" max="14601" width="21.42578125" style="31" customWidth="1"/>
    <col min="14602" max="14602" width="19.42578125" style="31" customWidth="1"/>
    <col min="14603" max="14848" width="10.28515625" style="31"/>
    <col min="14849" max="14849" width="4.28515625" style="31" customWidth="1"/>
    <col min="14850" max="14850" width="19" style="31" customWidth="1"/>
    <col min="14851" max="14851" width="24.7109375" style="31" customWidth="1"/>
    <col min="14852" max="14853" width="20" style="31" customWidth="1"/>
    <col min="14854" max="14854" width="23.7109375" style="31" customWidth="1"/>
    <col min="14855" max="14855" width="12.42578125" style="31" customWidth="1"/>
    <col min="14856" max="14856" width="10.42578125" style="31" customWidth="1"/>
    <col min="14857" max="14857" width="21.42578125" style="31" customWidth="1"/>
    <col min="14858" max="14858" width="19.42578125" style="31" customWidth="1"/>
    <col min="14859" max="15104" width="10.28515625" style="31"/>
    <col min="15105" max="15105" width="4.28515625" style="31" customWidth="1"/>
    <col min="15106" max="15106" width="19" style="31" customWidth="1"/>
    <col min="15107" max="15107" width="24.7109375" style="31" customWidth="1"/>
    <col min="15108" max="15109" width="20" style="31" customWidth="1"/>
    <col min="15110" max="15110" width="23.7109375" style="31" customWidth="1"/>
    <col min="15111" max="15111" width="12.42578125" style="31" customWidth="1"/>
    <col min="15112" max="15112" width="10.42578125" style="31" customWidth="1"/>
    <col min="15113" max="15113" width="21.42578125" style="31" customWidth="1"/>
    <col min="15114" max="15114" width="19.42578125" style="31" customWidth="1"/>
    <col min="15115" max="15360" width="10.28515625" style="31"/>
    <col min="15361" max="15361" width="4.28515625" style="31" customWidth="1"/>
    <col min="15362" max="15362" width="19" style="31" customWidth="1"/>
    <col min="15363" max="15363" width="24.7109375" style="31" customWidth="1"/>
    <col min="15364" max="15365" width="20" style="31" customWidth="1"/>
    <col min="15366" max="15366" width="23.7109375" style="31" customWidth="1"/>
    <col min="15367" max="15367" width="12.42578125" style="31" customWidth="1"/>
    <col min="15368" max="15368" width="10.42578125" style="31" customWidth="1"/>
    <col min="15369" max="15369" width="21.42578125" style="31" customWidth="1"/>
    <col min="15370" max="15370" width="19.42578125" style="31" customWidth="1"/>
    <col min="15371" max="15616" width="10.28515625" style="31"/>
    <col min="15617" max="15617" width="4.28515625" style="31" customWidth="1"/>
    <col min="15618" max="15618" width="19" style="31" customWidth="1"/>
    <col min="15619" max="15619" width="24.7109375" style="31" customWidth="1"/>
    <col min="15620" max="15621" width="20" style="31" customWidth="1"/>
    <col min="15622" max="15622" width="23.7109375" style="31" customWidth="1"/>
    <col min="15623" max="15623" width="12.42578125" style="31" customWidth="1"/>
    <col min="15624" max="15624" width="10.42578125" style="31" customWidth="1"/>
    <col min="15625" max="15625" width="21.42578125" style="31" customWidth="1"/>
    <col min="15626" max="15626" width="19.42578125" style="31" customWidth="1"/>
    <col min="15627" max="15872" width="10.28515625" style="31"/>
    <col min="15873" max="15873" width="4.28515625" style="31" customWidth="1"/>
    <col min="15874" max="15874" width="19" style="31" customWidth="1"/>
    <col min="15875" max="15875" width="24.7109375" style="31" customWidth="1"/>
    <col min="15876" max="15877" width="20" style="31" customWidth="1"/>
    <col min="15878" max="15878" width="23.7109375" style="31" customWidth="1"/>
    <col min="15879" max="15879" width="12.42578125" style="31" customWidth="1"/>
    <col min="15880" max="15880" width="10.42578125" style="31" customWidth="1"/>
    <col min="15881" max="15881" width="21.42578125" style="31" customWidth="1"/>
    <col min="15882" max="15882" width="19.42578125" style="31" customWidth="1"/>
    <col min="15883" max="16128" width="10.28515625" style="31"/>
    <col min="16129" max="16129" width="4.28515625" style="31" customWidth="1"/>
    <col min="16130" max="16130" width="19" style="31" customWidth="1"/>
    <col min="16131" max="16131" width="24.7109375" style="31" customWidth="1"/>
    <col min="16132" max="16133" width="20" style="31" customWidth="1"/>
    <col min="16134" max="16134" width="23.7109375" style="31" customWidth="1"/>
    <col min="16135" max="16135" width="12.42578125" style="31" customWidth="1"/>
    <col min="16136" max="16136" width="10.42578125" style="31" customWidth="1"/>
    <col min="16137" max="16137" width="21.42578125" style="31" customWidth="1"/>
    <col min="16138" max="16138" width="19.42578125" style="31" customWidth="1"/>
    <col min="16139" max="16384" width="10.28515625" style="31"/>
  </cols>
  <sheetData>
    <row r="1" spans="1:10" s="34" customFormat="1" ht="22.5" x14ac:dyDescent="0.25">
      <c r="A1" s="311" t="s">
        <v>21</v>
      </c>
      <c r="B1" s="311"/>
      <c r="C1" s="311"/>
      <c r="D1" s="311"/>
      <c r="E1" s="311"/>
      <c r="F1" s="311"/>
      <c r="G1" s="311"/>
      <c r="H1" s="311"/>
      <c r="I1" s="311"/>
      <c r="J1" s="311"/>
    </row>
    <row r="2" spans="1:10" s="35" customFormat="1" ht="63" customHeight="1" x14ac:dyDescent="0.25">
      <c r="A2" s="284" t="s">
        <v>821</v>
      </c>
      <c r="B2" s="284"/>
      <c r="C2" s="284"/>
      <c r="D2" s="284"/>
      <c r="E2" s="284"/>
      <c r="F2" s="284"/>
      <c r="G2" s="284"/>
      <c r="H2" s="284"/>
      <c r="I2" s="284"/>
      <c r="J2" s="284"/>
    </row>
    <row r="3" spans="1:10" s="34" customFormat="1" ht="19.5" customHeight="1" x14ac:dyDescent="0.25">
      <c r="A3" s="284" t="s">
        <v>23</v>
      </c>
      <c r="B3" s="284"/>
      <c r="C3" s="284"/>
      <c r="D3" s="284"/>
      <c r="E3" s="284"/>
      <c r="F3" s="284"/>
      <c r="G3" s="284"/>
      <c r="H3" s="284"/>
      <c r="I3" s="284"/>
      <c r="J3" s="284"/>
    </row>
    <row r="4" spans="1:10" s="34" customFormat="1" ht="10.5" customHeight="1" thickBot="1" x14ac:dyDescent="0.3">
      <c r="A4" s="33"/>
      <c r="B4" s="33"/>
      <c r="C4" s="33"/>
      <c r="D4" s="33"/>
      <c r="E4" s="33"/>
      <c r="F4" s="33"/>
      <c r="G4" s="33"/>
      <c r="H4" s="33"/>
      <c r="I4" s="33"/>
      <c r="J4" s="33"/>
    </row>
    <row r="5" spans="1:10" s="36" customFormat="1" ht="41.25" customHeight="1" x14ac:dyDescent="0.25">
      <c r="A5" s="312" t="s">
        <v>1</v>
      </c>
      <c r="B5" s="304" t="s">
        <v>24</v>
      </c>
      <c r="C5" s="315" t="s">
        <v>25</v>
      </c>
      <c r="D5" s="304" t="s">
        <v>26</v>
      </c>
      <c r="E5" s="315" t="s">
        <v>27</v>
      </c>
      <c r="F5" s="318" t="s">
        <v>28</v>
      </c>
      <c r="G5" s="318"/>
      <c r="H5" s="319"/>
      <c r="I5" s="320" t="s">
        <v>29</v>
      </c>
      <c r="J5" s="321"/>
    </row>
    <row r="6" spans="1:10" s="36" customFormat="1" ht="42" customHeight="1" thickBot="1" x14ac:dyDescent="0.3">
      <c r="A6" s="313"/>
      <c r="B6" s="305"/>
      <c r="C6" s="316"/>
      <c r="D6" s="305"/>
      <c r="E6" s="316"/>
      <c r="F6" s="324" t="s">
        <v>30</v>
      </c>
      <c r="G6" s="326" t="s">
        <v>31</v>
      </c>
      <c r="H6" s="328" t="s">
        <v>32</v>
      </c>
      <c r="I6" s="322"/>
      <c r="J6" s="323"/>
    </row>
    <row r="7" spans="1:10" s="36" customFormat="1" ht="46.5" customHeight="1" thickBot="1" x14ac:dyDescent="0.3">
      <c r="A7" s="314"/>
      <c r="B7" s="306"/>
      <c r="C7" s="317"/>
      <c r="D7" s="306"/>
      <c r="E7" s="317"/>
      <c r="F7" s="325"/>
      <c r="G7" s="327"/>
      <c r="H7" s="329"/>
      <c r="I7" s="38" t="s">
        <v>6</v>
      </c>
      <c r="J7" s="39" t="s">
        <v>7</v>
      </c>
    </row>
    <row r="8" spans="1:10" s="36" customFormat="1" ht="23.25" customHeight="1" thickBot="1" x14ac:dyDescent="0.3">
      <c r="A8" s="40">
        <v>1</v>
      </c>
      <c r="B8" s="41">
        <v>2</v>
      </c>
      <c r="C8" s="40">
        <v>3</v>
      </c>
      <c r="D8" s="41">
        <v>4</v>
      </c>
      <c r="E8" s="40">
        <v>5</v>
      </c>
      <c r="F8" s="41">
        <v>6</v>
      </c>
      <c r="G8" s="40">
        <v>7</v>
      </c>
      <c r="H8" s="41">
        <v>8</v>
      </c>
      <c r="I8" s="40">
        <v>9</v>
      </c>
      <c r="J8" s="42">
        <v>10</v>
      </c>
    </row>
    <row r="9" spans="1:10" s="183" customFormat="1" ht="33.75" customHeight="1" x14ac:dyDescent="0.3">
      <c r="A9" s="560">
        <v>1</v>
      </c>
      <c r="B9" s="563" t="s">
        <v>822</v>
      </c>
      <c r="C9" s="542" t="s">
        <v>823</v>
      </c>
      <c r="D9" s="563" t="s">
        <v>824</v>
      </c>
      <c r="E9" s="563" t="s">
        <v>825</v>
      </c>
      <c r="F9" s="549" t="s">
        <v>101</v>
      </c>
      <c r="G9" s="546">
        <f>SUM(H9:H11)</f>
        <v>0.1069</v>
      </c>
      <c r="H9" s="271">
        <v>0.1069</v>
      </c>
      <c r="I9" s="273">
        <v>1256.874</v>
      </c>
      <c r="J9" s="273">
        <v>1256.874</v>
      </c>
    </row>
    <row r="10" spans="1:10" s="183" customFormat="1" ht="33.75" customHeight="1" x14ac:dyDescent="0.25">
      <c r="A10" s="561"/>
      <c r="B10" s="555"/>
      <c r="C10" s="305"/>
      <c r="D10" s="555"/>
      <c r="E10" s="555"/>
      <c r="F10" s="549"/>
      <c r="G10" s="547"/>
      <c r="H10" s="184"/>
      <c r="I10" s="274"/>
      <c r="J10" s="274"/>
    </row>
    <row r="11" spans="1:10" s="183" customFormat="1" ht="39" customHeight="1" thickBot="1" x14ac:dyDescent="0.3">
      <c r="A11" s="562"/>
      <c r="B11" s="564"/>
      <c r="C11" s="565"/>
      <c r="D11" s="564"/>
      <c r="E11" s="564"/>
      <c r="F11" s="550"/>
      <c r="G11" s="548"/>
      <c r="H11" s="248"/>
      <c r="I11" s="275"/>
      <c r="J11" s="275"/>
    </row>
    <row r="12" spans="1:10" s="183" customFormat="1" ht="20.100000000000001" customHeight="1" x14ac:dyDescent="0.25">
      <c r="A12" s="551">
        <v>2</v>
      </c>
      <c r="B12" s="554" t="s">
        <v>826</v>
      </c>
      <c r="C12" s="304" t="s">
        <v>899</v>
      </c>
      <c r="D12" s="554" t="s">
        <v>903</v>
      </c>
      <c r="E12" s="554" t="s">
        <v>827</v>
      </c>
      <c r="F12" s="557" t="s">
        <v>101</v>
      </c>
      <c r="G12" s="558" t="s">
        <v>828</v>
      </c>
      <c r="H12" s="249">
        <v>0.46</v>
      </c>
      <c r="I12" s="276">
        <v>432.74</v>
      </c>
      <c r="J12" s="276">
        <v>432.74</v>
      </c>
    </row>
    <row r="13" spans="1:10" s="183" customFormat="1" ht="20.100000000000001" customHeight="1" x14ac:dyDescent="0.25">
      <c r="A13" s="552"/>
      <c r="B13" s="555"/>
      <c r="C13" s="305"/>
      <c r="D13" s="555"/>
      <c r="E13" s="555"/>
      <c r="F13" s="549"/>
      <c r="G13" s="547"/>
      <c r="H13" s="185"/>
      <c r="I13" s="274"/>
      <c r="J13" s="274"/>
    </row>
    <row r="14" spans="1:10" s="183" customFormat="1" ht="20.100000000000001" customHeight="1" thickBot="1" x14ac:dyDescent="0.3">
      <c r="A14" s="553"/>
      <c r="B14" s="556"/>
      <c r="C14" s="306"/>
      <c r="D14" s="556"/>
      <c r="E14" s="556"/>
      <c r="F14" s="550"/>
      <c r="G14" s="559"/>
      <c r="H14" s="250"/>
      <c r="I14" s="277"/>
      <c r="J14" s="277"/>
    </row>
    <row r="15" spans="1:10" s="183" customFormat="1" ht="20.100000000000001" customHeight="1" x14ac:dyDescent="0.25">
      <c r="A15" s="560">
        <v>3</v>
      </c>
      <c r="B15" s="554" t="s">
        <v>829</v>
      </c>
      <c r="C15" s="304" t="s">
        <v>899</v>
      </c>
      <c r="D15" s="554" t="s">
        <v>900</v>
      </c>
      <c r="E15" s="554" t="s">
        <v>830</v>
      </c>
      <c r="F15" s="557" t="s">
        <v>101</v>
      </c>
      <c r="G15" s="558">
        <v>4.2000000000000003E-2</v>
      </c>
      <c r="H15" s="249">
        <v>4.2000000000000003E-2</v>
      </c>
      <c r="I15" s="276">
        <v>188.7</v>
      </c>
      <c r="J15" s="276">
        <v>188.7</v>
      </c>
    </row>
    <row r="16" spans="1:10" s="183" customFormat="1" ht="20.100000000000001" customHeight="1" x14ac:dyDescent="0.25">
      <c r="A16" s="561"/>
      <c r="B16" s="555"/>
      <c r="C16" s="305"/>
      <c r="D16" s="555"/>
      <c r="E16" s="555"/>
      <c r="F16" s="549"/>
      <c r="G16" s="547"/>
      <c r="H16" s="185"/>
      <c r="I16" s="274"/>
      <c r="J16" s="274"/>
    </row>
    <row r="17" spans="1:15" s="183" customFormat="1" ht="20.100000000000001" customHeight="1" thickBot="1" x14ac:dyDescent="0.3">
      <c r="A17" s="562"/>
      <c r="B17" s="556"/>
      <c r="C17" s="306"/>
      <c r="D17" s="556"/>
      <c r="E17" s="556"/>
      <c r="F17" s="550"/>
      <c r="G17" s="559"/>
      <c r="H17" s="250"/>
      <c r="I17" s="277"/>
      <c r="J17" s="277"/>
    </row>
    <row r="18" spans="1:15" s="183" customFormat="1" ht="20.100000000000001" customHeight="1" x14ac:dyDescent="0.25">
      <c r="A18" s="551">
        <v>4</v>
      </c>
      <c r="B18" s="554" t="s">
        <v>829</v>
      </c>
      <c r="C18" s="304" t="s">
        <v>899</v>
      </c>
      <c r="D18" s="554" t="s">
        <v>901</v>
      </c>
      <c r="E18" s="554" t="s">
        <v>831</v>
      </c>
      <c r="F18" s="557" t="s">
        <v>101</v>
      </c>
      <c r="G18" s="558">
        <f>SUM(H18:H20)</f>
        <v>1.2047000000000001</v>
      </c>
      <c r="H18" s="249">
        <v>1.2047000000000001</v>
      </c>
      <c r="I18" s="276">
        <v>14154.8</v>
      </c>
      <c r="J18" s="276">
        <v>14154.8</v>
      </c>
    </row>
    <row r="19" spans="1:15" s="183" customFormat="1" ht="20.100000000000001" customHeight="1" x14ac:dyDescent="0.25">
      <c r="A19" s="552"/>
      <c r="B19" s="555"/>
      <c r="C19" s="305"/>
      <c r="D19" s="555"/>
      <c r="E19" s="555"/>
      <c r="F19" s="549"/>
      <c r="G19" s="547"/>
      <c r="H19" s="185"/>
      <c r="I19" s="274"/>
      <c r="J19" s="274"/>
    </row>
    <row r="20" spans="1:15" s="183" customFormat="1" ht="20.100000000000001" customHeight="1" thickBot="1" x14ac:dyDescent="0.3">
      <c r="A20" s="553"/>
      <c r="B20" s="556"/>
      <c r="C20" s="306"/>
      <c r="D20" s="556"/>
      <c r="E20" s="556"/>
      <c r="F20" s="550"/>
      <c r="G20" s="559"/>
      <c r="H20" s="250"/>
      <c r="I20" s="277"/>
      <c r="J20" s="277"/>
    </row>
    <row r="21" spans="1:15" s="183" customFormat="1" ht="20.100000000000001" customHeight="1" x14ac:dyDescent="0.25">
      <c r="A21" s="560">
        <v>5</v>
      </c>
      <c r="B21" s="554" t="s">
        <v>829</v>
      </c>
      <c r="C21" s="304" t="s">
        <v>899</v>
      </c>
      <c r="D21" s="563" t="s">
        <v>902</v>
      </c>
      <c r="E21" s="563" t="s">
        <v>832</v>
      </c>
      <c r="F21" s="549" t="s">
        <v>41</v>
      </c>
      <c r="G21" s="566">
        <f>SUM(H21:H23)</f>
        <v>1.1900000000000001E-2</v>
      </c>
      <c r="H21" s="184">
        <v>1.1900000000000001E-2</v>
      </c>
      <c r="I21" s="278">
        <v>56.2</v>
      </c>
      <c r="J21" s="278">
        <v>59.3</v>
      </c>
    </row>
    <row r="22" spans="1:15" s="183" customFormat="1" ht="20.100000000000001" customHeight="1" x14ac:dyDescent="0.25">
      <c r="A22" s="561"/>
      <c r="B22" s="555"/>
      <c r="C22" s="305"/>
      <c r="D22" s="555"/>
      <c r="E22" s="555"/>
      <c r="F22" s="549"/>
      <c r="G22" s="547"/>
      <c r="H22" s="185"/>
      <c r="I22" s="274"/>
      <c r="J22" s="274"/>
    </row>
    <row r="23" spans="1:15" s="183" customFormat="1" ht="20.100000000000001" customHeight="1" thickBot="1" x14ac:dyDescent="0.3">
      <c r="A23" s="562"/>
      <c r="B23" s="556"/>
      <c r="C23" s="306"/>
      <c r="D23" s="564"/>
      <c r="E23" s="564"/>
      <c r="F23" s="549"/>
      <c r="G23" s="548"/>
      <c r="H23" s="248"/>
      <c r="I23" s="275"/>
      <c r="J23" s="275"/>
    </row>
    <row r="24" spans="1:15" s="59" customFormat="1" ht="33" customHeight="1" thickBot="1" x14ac:dyDescent="0.3">
      <c r="A24" s="55"/>
      <c r="B24" s="310" t="s">
        <v>57</v>
      </c>
      <c r="C24" s="310"/>
      <c r="D24" s="56"/>
      <c r="E24" s="56"/>
      <c r="F24" s="57"/>
      <c r="G24" s="60">
        <f>G9+G12+G15+G18+G21</f>
        <v>1.8255000000000001</v>
      </c>
      <c r="H24" s="272">
        <f>H9+H12+H15+H18+H21</f>
        <v>1.8255000000000001</v>
      </c>
      <c r="I24" s="279">
        <f>I9+I12+I15+I18+I21</f>
        <v>16089.314</v>
      </c>
      <c r="J24" s="279">
        <f>J9+J12+J15+J18+J21</f>
        <v>16092.413999999999</v>
      </c>
      <c r="M24" s="183"/>
      <c r="O24" s="183"/>
    </row>
    <row r="25" spans="1:15" x14ac:dyDescent="0.25">
      <c r="J25" s="108"/>
      <c r="M25" s="183"/>
    </row>
    <row r="26" spans="1:15" x14ac:dyDescent="0.25">
      <c r="H26" s="30">
        <f>H9+H12+H15+H18+H21</f>
        <v>1.8255000000000001</v>
      </c>
      <c r="I26" s="30">
        <f>I9+I12+I15+I18+I21</f>
        <v>16089.314</v>
      </c>
      <c r="J26" s="30">
        <f>J9+J12+J15+J18+J21</f>
        <v>16092.413999999999</v>
      </c>
    </row>
  </sheetData>
  <mergeCells count="49">
    <mergeCell ref="E21:E23"/>
    <mergeCell ref="G21:G23"/>
    <mergeCell ref="F21:F23"/>
    <mergeCell ref="B24:C24"/>
    <mergeCell ref="A21:A23"/>
    <mergeCell ref="B21:B23"/>
    <mergeCell ref="C21:C23"/>
    <mergeCell ref="D21:D23"/>
    <mergeCell ref="G18:G20"/>
    <mergeCell ref="A15:A17"/>
    <mergeCell ref="B15:B17"/>
    <mergeCell ref="C15:C17"/>
    <mergeCell ref="D15:D17"/>
    <mergeCell ref="E15:E17"/>
    <mergeCell ref="G15:G17"/>
    <mergeCell ref="F15:F17"/>
    <mergeCell ref="F18:F20"/>
    <mergeCell ref="A18:A20"/>
    <mergeCell ref="B18:B20"/>
    <mergeCell ref="C18:C20"/>
    <mergeCell ref="D18:D20"/>
    <mergeCell ref="E18:E20"/>
    <mergeCell ref="G9:G11"/>
    <mergeCell ref="F9:F11"/>
    <mergeCell ref="A12:A14"/>
    <mergeCell ref="B12:B14"/>
    <mergeCell ref="C12:C14"/>
    <mergeCell ref="D12:D14"/>
    <mergeCell ref="E12:E14"/>
    <mergeCell ref="F12:F14"/>
    <mergeCell ref="G12:G14"/>
    <mergeCell ref="A9:A11"/>
    <mergeCell ref="B9:B11"/>
    <mergeCell ref="C9:C11"/>
    <mergeCell ref="D9:D11"/>
    <mergeCell ref="E9:E11"/>
    <mergeCell ref="A1:J1"/>
    <mergeCell ref="A2:J2"/>
    <mergeCell ref="A3:J3"/>
    <mergeCell ref="A5:A7"/>
    <mergeCell ref="B5:B7"/>
    <mergeCell ref="C5:C7"/>
    <mergeCell ref="D5:D7"/>
    <mergeCell ref="E5:E7"/>
    <mergeCell ref="F5:H5"/>
    <mergeCell ref="I5:J6"/>
    <mergeCell ref="F6:F7"/>
    <mergeCell ref="G6:G7"/>
    <mergeCell ref="H6:H7"/>
  </mergeCells>
  <pageMargins left="0.7" right="0.7" top="0.75" bottom="0.75" header="0.3" footer="0.3"/>
  <pageSetup paperSize="9" orientation="portrait" horizontalDpi="180" verticalDpi="180" r:id="rId1"/>
  <ignoredErrors>
    <ignoredError sqref="G12:G17" numberStoredAsText="1"/>
    <ignoredError sqref="G9" formulaRange="1"/>
    <ignoredError sqref="G18:G20" numberStoredAsText="1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AMPOP </vt:lpstr>
      <vt:lpstr>Aragacotn</vt:lpstr>
      <vt:lpstr>Ararat</vt:lpstr>
      <vt:lpstr>Armavir</vt:lpstr>
      <vt:lpstr>Gexarquniq</vt:lpstr>
      <vt:lpstr>Lori</vt:lpstr>
      <vt:lpstr>Kotajq</vt:lpstr>
      <vt:lpstr>Sjuniq</vt:lpstr>
      <vt:lpstr>Vajoc-dzor</vt:lpstr>
      <vt:lpstr>Tavush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2024-07-24T11:30:14Z</dcterms:modified>
</cp:coreProperties>
</file>