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375" yWindow="-30" windowWidth="14520" windowHeight="8130"/>
  </bookViews>
  <sheets>
    <sheet name="Sheet2" sheetId="1" r:id="rId1"/>
  </sheets>
  <calcPr calcId="125725"/>
</workbook>
</file>

<file path=xl/calcChain.xml><?xml version="1.0" encoding="utf-8"?>
<calcChain xmlns="http://schemas.openxmlformats.org/spreadsheetml/2006/main">
  <c r="K28" i="1"/>
  <c r="J28"/>
  <c r="E28"/>
  <c r="F28"/>
  <c r="G28"/>
  <c r="H28"/>
  <c r="I28"/>
  <c r="F27"/>
  <c r="G27"/>
  <c r="H27"/>
  <c r="I27"/>
  <c r="J27"/>
  <c r="K27"/>
  <c r="E27"/>
  <c r="F18" l="1"/>
  <c r="G18"/>
  <c r="H18"/>
  <c r="I18"/>
  <c r="J18"/>
  <c r="K18"/>
  <c r="E18"/>
  <c r="F10"/>
  <c r="G10"/>
  <c r="H10"/>
  <c r="I10"/>
  <c r="J10"/>
  <c r="K10"/>
  <c r="E10"/>
  <c r="K8"/>
  <c r="J8"/>
  <c r="E8"/>
  <c r="F8"/>
  <c r="G8"/>
  <c r="H8"/>
  <c r="I8"/>
  <c r="M13"/>
  <c r="D18"/>
</calcChain>
</file>

<file path=xl/sharedStrings.xml><?xml version="1.0" encoding="utf-8"?>
<sst xmlns="http://schemas.openxmlformats.org/spreadsheetml/2006/main" count="65" uniqueCount="47">
  <si>
    <t>Հ/հ</t>
  </si>
  <si>
    <t>Կատարման ցուցանիշ</t>
  </si>
  <si>
    <t>Չափ.
միավ.</t>
  </si>
  <si>
    <t xml:space="preserve">Ամառային պահպանում, կմ </t>
  </si>
  <si>
    <t>կմ</t>
  </si>
  <si>
    <t>Ամառային պահպանում, %</t>
  </si>
  <si>
    <t>%</t>
  </si>
  <si>
    <t>Ձմեռային պահպանում, կմ</t>
  </si>
  <si>
    <t>Ձմեռային պահպանում, %</t>
  </si>
  <si>
    <t>Մարզպետարանների տնօրինության տակ եղած ճանապարհներ</t>
  </si>
  <si>
    <t>1.2.1</t>
  </si>
  <si>
    <t>1.2.2</t>
  </si>
  <si>
    <t>1.2.3</t>
  </si>
  <si>
    <t>1.2.4</t>
  </si>
  <si>
    <t>Առանձին պահպանման հանձնված կամուրջներ և թունելների ընթացիկ պահպանում</t>
  </si>
  <si>
    <t>1.3.1</t>
  </si>
  <si>
    <t xml:space="preserve">Սպասարկվող կամուրջների երկարություն,կմ </t>
  </si>
  <si>
    <t>1.3.2</t>
  </si>
  <si>
    <t>Սպասարկվող կամուրջների մասնաբաժինը, %</t>
  </si>
  <si>
    <t>1.3.3</t>
  </si>
  <si>
    <t xml:space="preserve">Սպասարկվող թունելների երկարություն,կմ </t>
  </si>
  <si>
    <t>1.3.4</t>
  </si>
  <si>
    <t>Սպասարկվող թունելների մասնաբաժինը, %</t>
  </si>
  <si>
    <t>Մարզային նշանակության ավտոճանապարհներ,կմ</t>
  </si>
  <si>
    <t>Մարզային նշանակության ավտոճանապարհներ,%</t>
  </si>
  <si>
    <t>Նոր շինարարության և վերակառուցման (տեխնիկական կարգի բարձրացման) ցուցացիշ</t>
  </si>
  <si>
    <t>Արհեստական կառույցների վերանորոգում (կամուրջներ,թունելներ, հենապատեր)</t>
  </si>
  <si>
    <t>հատ</t>
  </si>
  <si>
    <t>մ/կմ</t>
  </si>
  <si>
    <t>Մարզային նշանակության ճանապարհներ, IRI, մ/կմ</t>
  </si>
  <si>
    <t>Վատ վիճակի ճանապարհների մասնաբաժինը</t>
  </si>
  <si>
    <t>Համայնքների տրանսպորտային կապի ցուցանիշ: Հիմնական ճանապարհային ցանցի կամ մարզկենտրոնների հետ առնվազն մեկ բավարար կամ ավելի լավ վիճակում գտնվող ճանապարհներ ունեցող բնակավայրերի մասնաբաժինը բնակավայրերի ընդհանուր թվում, %</t>
  </si>
  <si>
    <t>Ճանապարհներից օգտվողների` ընթացիկ պահպանման միջամտություն պահանջող բողոքների %-ի փոփոխությունը 
(+-%)</t>
  </si>
  <si>
    <t>Ճանապարհներից օգտվողների` հիմնանորոգում պահանջող բողոքների %-ի փոփոխությունը (+-%)</t>
  </si>
  <si>
    <t>Ընթացիկ պահպանման միջամտություն պահանջող բողոքների բավարարման  %</t>
  </si>
  <si>
    <t>Հիմնանորոգում պահանջող բողոքների բավարարման  %</t>
  </si>
  <si>
    <t>Մարզային նշանակության ավտոճանապարհների անհարթության վերաբերյալ տվյալներ չկան:</t>
  </si>
  <si>
    <t>Ընթացիկ պահպանման ցուցանիշ` երկարություն (կմ) և ճանապարհային ցանցի %</t>
  </si>
  <si>
    <t>Հիմնանորոգման ցուցանիշ` երկարություն (կմ) և ճանապարհային ցանցի %</t>
  </si>
  <si>
    <t>Տեղեկատվություն</t>
  </si>
  <si>
    <t>ՀՀ Լոռու մարզային նշանակության ճանապարհների վերաբերյալ</t>
  </si>
  <si>
    <t>Ճանապարհից օգտվողների բավարարվածության ցուցանիշ</t>
  </si>
  <si>
    <t>Կառույցների թիվը, հատ</t>
  </si>
  <si>
    <t>Կառուցվող/վերակառուցվող ճանապարհների երկարությունը,կմ</t>
  </si>
  <si>
    <t>Երթևեկության սահունության ցուցանիշ, միջին կշռված անհարթության գործակից (IRI)*</t>
  </si>
  <si>
    <t>*)</t>
  </si>
  <si>
    <t>Կատարող՝ Վահրամ Դանիելյան, հեռախոս՝ 091 81 65 15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</si>
</sst>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Arial Armenian"/>
      <family val="2"/>
    </font>
    <font>
      <sz val="10"/>
      <color indexed="8"/>
      <name val="GHEA Grapalat"/>
      <family val="3"/>
    </font>
    <font>
      <b/>
      <sz val="9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GHEA Grapalat"/>
      <family val="3"/>
    </font>
    <font>
      <i/>
      <sz val="10"/>
      <color indexed="8"/>
      <name val="GHEA Grapalat"/>
      <family val="3"/>
    </font>
    <font>
      <i/>
      <sz val="11"/>
      <color indexed="8"/>
      <name val="GHEA Grapalat"/>
      <family val="3"/>
    </font>
    <font>
      <b/>
      <sz val="11"/>
      <color indexed="8"/>
      <name val="GHEA Grapalat"/>
      <family val="3"/>
    </font>
    <font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1"/>
      <color theme="0"/>
      <name val="GHEA Grapalat"/>
      <family val="3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9" fillId="0" borderId="0" xfId="0" applyFont="1" applyProtection="1"/>
    <xf numFmtId="0" fontId="10" fillId="0" borderId="0" xfId="0" applyFont="1" applyProtection="1"/>
    <xf numFmtId="0" fontId="10" fillId="0" borderId="0" xfId="0" applyFont="1"/>
    <xf numFmtId="0" fontId="9" fillId="0" borderId="0" xfId="0" applyFont="1"/>
    <xf numFmtId="0" fontId="3" fillId="0" borderId="1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justify" vertical="top" wrapText="1"/>
    </xf>
    <xf numFmtId="0" fontId="4" fillId="0" borderId="2" xfId="0" applyFont="1" applyBorder="1" applyAlignment="1" applyProtection="1">
      <alignment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vertical="top" wrapText="1"/>
    </xf>
    <xf numFmtId="0" fontId="5" fillId="0" borderId="2" xfId="0" applyFont="1" applyBorder="1" applyAlignment="1" applyProtection="1">
      <alignment vertical="top" wrapText="1"/>
    </xf>
    <xf numFmtId="0" fontId="6" fillId="0" borderId="2" xfId="0" applyFont="1" applyBorder="1" applyAlignment="1" applyProtection="1">
      <alignment horizontal="justify" vertical="top" wrapText="1"/>
    </xf>
    <xf numFmtId="0" fontId="3" fillId="0" borderId="3" xfId="0" applyFont="1" applyBorder="1" applyAlignment="1" applyProtection="1">
      <alignment vertical="top" wrapText="1"/>
    </xf>
    <xf numFmtId="0" fontId="7" fillId="0" borderId="4" xfId="0" applyFont="1" applyBorder="1" applyAlignment="1" applyProtection="1">
      <alignment horizontal="justify" vertical="top" wrapText="1"/>
    </xf>
    <xf numFmtId="0" fontId="4" fillId="0" borderId="4" xfId="0" applyFont="1" applyBorder="1" applyAlignment="1" applyProtection="1">
      <alignment vertical="top" wrapText="1"/>
    </xf>
    <xf numFmtId="0" fontId="4" fillId="0" borderId="4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justify" vertical="top" wrapText="1"/>
    </xf>
    <xf numFmtId="0" fontId="5" fillId="0" borderId="2" xfId="0" applyFont="1" applyBorder="1" applyAlignment="1" applyProtection="1">
      <alignment horizontal="justify" vertical="top" wrapText="1"/>
    </xf>
    <xf numFmtId="0" fontId="4" fillId="0" borderId="5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vertical="top" wrapText="1"/>
    </xf>
    <xf numFmtId="0" fontId="3" fillId="0" borderId="4" xfId="0" applyFont="1" applyBorder="1" applyAlignment="1" applyProtection="1">
      <alignment vertical="top" wrapText="1"/>
    </xf>
    <xf numFmtId="0" fontId="4" fillId="0" borderId="5" xfId="0" applyFont="1" applyBorder="1" applyAlignment="1" applyProtection="1">
      <alignment horizontal="center" vertical="top" wrapText="1"/>
    </xf>
    <xf numFmtId="0" fontId="3" fillId="0" borderId="7" xfId="0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right" vertical="top" wrapText="1"/>
    </xf>
    <xf numFmtId="0" fontId="1" fillId="0" borderId="2" xfId="0" applyFont="1" applyBorder="1" applyAlignment="1" applyProtection="1">
      <alignment vertical="top" wrapText="1"/>
    </xf>
    <xf numFmtId="2" fontId="4" fillId="0" borderId="2" xfId="0" applyNumberFormat="1" applyFont="1" applyBorder="1" applyAlignment="1" applyProtection="1">
      <alignment horizontal="center" vertical="top" wrapText="1"/>
      <protection locked="0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4" fillId="0" borderId="2" xfId="0" applyNumberFormat="1" applyFont="1" applyBorder="1" applyAlignment="1" applyProtection="1">
      <alignment horizontal="center" vertical="top" wrapText="1"/>
    </xf>
    <xf numFmtId="164" fontId="4" fillId="0" borderId="4" xfId="0" applyNumberFormat="1" applyFont="1" applyBorder="1" applyAlignment="1" applyProtection="1">
      <alignment horizontal="center" vertical="top" wrapText="1"/>
    </xf>
    <xf numFmtId="164" fontId="4" fillId="0" borderId="5" xfId="0" applyNumberFormat="1" applyFont="1" applyBorder="1" applyAlignment="1" applyProtection="1">
      <alignment horizontal="center" vertical="top" wrapText="1"/>
      <protection locked="0"/>
    </xf>
    <xf numFmtId="164" fontId="4" fillId="0" borderId="5" xfId="0" applyNumberFormat="1" applyFont="1" applyBorder="1" applyAlignment="1" applyProtection="1">
      <alignment horizontal="center" vertical="top" wrapText="1"/>
    </xf>
    <xf numFmtId="2" fontId="4" fillId="0" borderId="2" xfId="0" applyNumberFormat="1" applyFont="1" applyBorder="1" applyAlignment="1" applyProtection="1">
      <alignment horizontal="center" vertical="top" wrapText="1"/>
    </xf>
    <xf numFmtId="164" fontId="8" fillId="0" borderId="4" xfId="0" applyNumberFormat="1" applyFont="1" applyBorder="1" applyAlignment="1" applyProtection="1">
      <alignment horizontal="center" vertical="top" wrapText="1"/>
    </xf>
    <xf numFmtId="0" fontId="11" fillId="0" borderId="0" xfId="0" applyFont="1"/>
    <xf numFmtId="0" fontId="11" fillId="0" borderId="0" xfId="0" applyFont="1" applyProtection="1"/>
    <xf numFmtId="0" fontId="3" fillId="2" borderId="8" xfId="0" applyFont="1" applyFill="1" applyBorder="1" applyAlignment="1" applyProtection="1">
      <alignment horizontal="center" vertical="top" wrapText="1"/>
    </xf>
    <xf numFmtId="0" fontId="3" fillId="2" borderId="9" xfId="0" applyFont="1" applyFill="1" applyBorder="1" applyAlignment="1" applyProtection="1">
      <alignment horizontal="center" vertical="top" wrapText="1"/>
    </xf>
    <xf numFmtId="164" fontId="11" fillId="0" borderId="0" xfId="0" applyNumberFormat="1" applyFont="1" applyProtection="1"/>
    <xf numFmtId="0" fontId="11" fillId="0" borderId="0" xfId="0" applyFont="1" applyBorder="1" applyProtection="1"/>
    <xf numFmtId="0" fontId="9" fillId="0" borderId="0" xfId="0" applyFont="1" applyBorder="1" applyProtection="1"/>
    <xf numFmtId="164" fontId="11" fillId="0" borderId="0" xfId="0" applyNumberFormat="1" applyFont="1" applyBorder="1" applyProtection="1"/>
    <xf numFmtId="0" fontId="5" fillId="0" borderId="10" xfId="0" applyFont="1" applyBorder="1" applyAlignment="1" applyProtection="1">
      <alignment vertical="top" wrapText="1"/>
    </xf>
    <xf numFmtId="0" fontId="4" fillId="0" borderId="10" xfId="0" applyFont="1" applyBorder="1" applyAlignment="1" applyProtection="1">
      <alignment vertical="top" wrapText="1"/>
    </xf>
    <xf numFmtId="2" fontId="10" fillId="0" borderId="10" xfId="0" applyNumberFormat="1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vertical="top" wrapText="1"/>
    </xf>
    <xf numFmtId="2" fontId="8" fillId="0" borderId="2" xfId="0" applyNumberFormat="1" applyFont="1" applyBorder="1" applyAlignment="1" applyProtection="1">
      <alignment horizontal="center" vertical="top" wrapText="1"/>
    </xf>
    <xf numFmtId="164" fontId="8" fillId="0" borderId="2" xfId="0" applyNumberFormat="1" applyFont="1" applyBorder="1" applyAlignment="1" applyProtection="1">
      <alignment horizontal="center" vertical="top" wrapText="1"/>
    </xf>
    <xf numFmtId="1" fontId="4" fillId="0" borderId="5" xfId="0" applyNumberFormat="1" applyFont="1" applyBorder="1" applyAlignment="1" applyProtection="1">
      <alignment horizontal="center" vertical="top" wrapText="1"/>
      <protection locked="0"/>
    </xf>
    <xf numFmtId="164" fontId="4" fillId="0" borderId="2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12" fillId="0" borderId="0" xfId="0" applyFont="1" applyProtection="1"/>
    <xf numFmtId="0" fontId="12" fillId="0" borderId="0" xfId="0" applyFont="1"/>
    <xf numFmtId="164" fontId="10" fillId="0" borderId="2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top" wrapText="1"/>
      <protection locked="0"/>
    </xf>
    <xf numFmtId="2" fontId="4" fillId="0" borderId="2" xfId="0" applyNumberFormat="1" applyFont="1" applyFill="1" applyBorder="1" applyAlignment="1" applyProtection="1">
      <alignment horizontal="center" vertical="top" wrapText="1"/>
      <protection locked="0"/>
    </xf>
    <xf numFmtId="2" fontId="4" fillId="0" borderId="10" xfId="0" applyNumberFormat="1" applyFont="1" applyBorder="1" applyAlignment="1" applyProtection="1">
      <alignment horizontal="center" vertical="top" wrapText="1"/>
      <protection locked="0"/>
    </xf>
    <xf numFmtId="164" fontId="10" fillId="0" borderId="10" xfId="0" applyNumberFormat="1" applyFont="1" applyFill="1" applyBorder="1" applyAlignment="1" applyProtection="1">
      <alignment horizontal="center" vertical="top" wrapText="1"/>
    </xf>
    <xf numFmtId="0" fontId="2" fillId="2" borderId="11" xfId="0" applyFont="1" applyFill="1" applyBorder="1" applyAlignment="1" applyProtection="1">
      <alignment horizontal="center" vertical="top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2" fillId="2" borderId="12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3" fillId="2" borderId="12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 applyProtection="1">
      <alignment horizontal="center" vertical="top" wrapText="1"/>
    </xf>
    <xf numFmtId="0" fontId="3" fillId="2" borderId="8" xfId="0" applyFont="1" applyFill="1" applyBorder="1" applyAlignment="1" applyProtection="1">
      <alignment horizontal="center" vertical="top" wrapText="1"/>
    </xf>
    <xf numFmtId="0" fontId="3" fillId="2" borderId="9" xfId="0" applyFont="1" applyFill="1" applyBorder="1" applyAlignment="1" applyProtection="1">
      <alignment horizontal="center" vertical="top" wrapText="1"/>
    </xf>
    <xf numFmtId="164" fontId="1" fillId="0" borderId="9" xfId="0" applyNumberFormat="1" applyFont="1" applyBorder="1" applyAlignment="1" applyProtection="1">
      <alignment horizontal="center" vertical="top" wrapText="1"/>
    </xf>
    <xf numFmtId="164" fontId="1" fillId="0" borderId="13" xfId="0" applyNumberFormat="1" applyFont="1" applyBorder="1" applyAlignment="1" applyProtection="1">
      <alignment horizontal="center" vertical="top" wrapText="1"/>
    </xf>
    <xf numFmtId="164" fontId="1" fillId="0" borderId="14" xfId="0" applyNumberFormat="1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/>
    </xf>
    <xf numFmtId="0" fontId="9" fillId="0" borderId="15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tabSelected="1" topLeftCell="A31" workbookViewId="0">
      <selection activeCell="B43" sqref="B43"/>
    </sheetView>
  </sheetViews>
  <sheetFormatPr defaultColWidth="6.75" defaultRowHeight="16.5"/>
  <cols>
    <col min="1" max="1" width="4.75" style="1" customWidth="1"/>
    <col min="2" max="2" width="52" style="1" customWidth="1"/>
    <col min="3" max="3" width="5.875" style="2" customWidth="1"/>
    <col min="4" max="4" width="7.625" style="2" hidden="1" customWidth="1"/>
    <col min="5" max="5" width="10" style="2" customWidth="1"/>
    <col min="6" max="6" width="7.625" style="2" hidden="1" customWidth="1"/>
    <col min="7" max="7" width="13" style="3" hidden="1" customWidth="1"/>
    <col min="8" max="8" width="7" style="4" hidden="1" customWidth="1"/>
    <col min="9" max="9" width="8.125" style="4" hidden="1" customWidth="1"/>
    <col min="10" max="10" width="10.875" style="4" customWidth="1"/>
    <col min="11" max="11" width="8" style="35" customWidth="1"/>
    <col min="12" max="12" width="11.625" style="35" customWidth="1"/>
    <col min="13" max="13" width="6.75" style="35" customWidth="1"/>
    <col min="14" max="14" width="6.625" style="35" customWidth="1"/>
    <col min="15" max="16" width="8.75" style="35" customWidth="1"/>
    <col min="17" max="254" width="8.75" style="4" customWidth="1"/>
    <col min="255" max="16384" width="6.75" style="4"/>
  </cols>
  <sheetData>
    <row r="1" spans="1:18">
      <c r="B1" s="72" t="s">
        <v>39</v>
      </c>
      <c r="C1" s="72"/>
      <c r="D1" s="72"/>
      <c r="E1" s="72"/>
      <c r="F1" s="72"/>
      <c r="G1" s="72"/>
      <c r="H1" s="72"/>
      <c r="I1" s="72"/>
      <c r="J1" s="72"/>
      <c r="K1" s="72"/>
    </row>
    <row r="2" spans="1:18" ht="17.25" thickBot="1">
      <c r="B2" s="73" t="s">
        <v>40</v>
      </c>
      <c r="C2" s="73"/>
      <c r="D2" s="73"/>
      <c r="E2" s="73"/>
      <c r="F2" s="73"/>
      <c r="G2" s="73"/>
      <c r="H2" s="73"/>
      <c r="I2" s="73"/>
      <c r="J2" s="73"/>
      <c r="K2" s="73"/>
    </row>
    <row r="3" spans="1:18" s="1" customFormat="1" ht="16.5" customHeight="1">
      <c r="A3" s="61" t="s">
        <v>0</v>
      </c>
      <c r="B3" s="63" t="s">
        <v>1</v>
      </c>
      <c r="C3" s="65" t="s">
        <v>2</v>
      </c>
      <c r="D3" s="67">
        <v>2015</v>
      </c>
      <c r="E3" s="67">
        <v>2025</v>
      </c>
      <c r="F3" s="67">
        <v>2018</v>
      </c>
      <c r="G3" s="67">
        <v>2019</v>
      </c>
      <c r="H3" s="67">
        <v>2017</v>
      </c>
      <c r="I3" s="67">
        <v>2018</v>
      </c>
      <c r="J3" s="37">
        <v>2026</v>
      </c>
      <c r="K3" s="67">
        <v>2027</v>
      </c>
      <c r="L3" s="36"/>
      <c r="M3" s="40"/>
      <c r="N3" s="40"/>
      <c r="O3" s="40"/>
      <c r="P3" s="40"/>
      <c r="Q3" s="41"/>
      <c r="R3" s="41"/>
    </row>
    <row r="4" spans="1:18" s="1" customFormat="1">
      <c r="A4" s="62"/>
      <c r="B4" s="64"/>
      <c r="C4" s="66"/>
      <c r="D4" s="68"/>
      <c r="E4" s="68"/>
      <c r="F4" s="68"/>
      <c r="G4" s="68"/>
      <c r="H4" s="68"/>
      <c r="I4" s="68"/>
      <c r="J4" s="38"/>
      <c r="K4" s="68"/>
      <c r="L4" s="36"/>
      <c r="M4" s="40">
        <v>2</v>
      </c>
      <c r="N4" s="40"/>
      <c r="O4" s="40"/>
      <c r="P4" s="40"/>
      <c r="Q4" s="41"/>
      <c r="R4" s="41"/>
    </row>
    <row r="5" spans="1:18" s="1" customFormat="1" ht="28.5">
      <c r="A5" s="5">
        <v>1</v>
      </c>
      <c r="B5" s="6" t="s">
        <v>37</v>
      </c>
      <c r="C5" s="7"/>
      <c r="D5" s="8"/>
      <c r="E5" s="8"/>
      <c r="F5" s="8"/>
      <c r="G5" s="8"/>
      <c r="H5" s="8"/>
      <c r="I5" s="8"/>
      <c r="J5" s="8"/>
      <c r="K5" s="8"/>
      <c r="L5" s="36"/>
      <c r="M5" s="40">
        <v>202</v>
      </c>
      <c r="N5" s="40"/>
      <c r="O5" s="40"/>
      <c r="P5" s="40"/>
      <c r="Q5" s="41"/>
      <c r="R5" s="41"/>
    </row>
    <row r="6" spans="1:18" s="1" customFormat="1" ht="33">
      <c r="A6" s="12">
        <v>1.2</v>
      </c>
      <c r="B6" s="13" t="s">
        <v>9</v>
      </c>
      <c r="C6" s="14"/>
      <c r="D6" s="15"/>
      <c r="E6" s="15"/>
      <c r="F6" s="15"/>
      <c r="G6" s="15"/>
      <c r="H6" s="15"/>
      <c r="I6" s="15"/>
      <c r="J6" s="15"/>
      <c r="K6" s="15"/>
      <c r="L6" s="36"/>
      <c r="M6" s="40"/>
      <c r="N6" s="40"/>
      <c r="O6" s="40"/>
      <c r="P6" s="40"/>
      <c r="Q6" s="41"/>
      <c r="R6" s="41"/>
    </row>
    <row r="7" spans="1:18" s="1" customFormat="1">
      <c r="A7" s="9" t="s">
        <v>10</v>
      </c>
      <c r="B7" s="10" t="s">
        <v>3</v>
      </c>
      <c r="C7" s="7" t="s">
        <v>4</v>
      </c>
      <c r="D7" s="29">
        <v>474.3</v>
      </c>
      <c r="E7" s="29">
        <v>205</v>
      </c>
      <c r="F7" s="29"/>
      <c r="G7" s="29"/>
      <c r="H7" s="29"/>
      <c r="I7" s="29"/>
      <c r="J7" s="29">
        <v>240</v>
      </c>
      <c r="K7" s="29">
        <v>270</v>
      </c>
      <c r="L7" s="36"/>
      <c r="M7" s="40">
        <v>19</v>
      </c>
      <c r="N7" s="40"/>
      <c r="O7" s="40"/>
      <c r="P7" s="40"/>
      <c r="Q7" s="41"/>
      <c r="R7" s="41"/>
    </row>
    <row r="8" spans="1:18" s="1" customFormat="1">
      <c r="A8" s="9" t="s">
        <v>11</v>
      </c>
      <c r="B8" s="10" t="s">
        <v>5</v>
      </c>
      <c r="C8" s="7" t="s">
        <v>6</v>
      </c>
      <c r="D8" s="28">
        <v>12.5</v>
      </c>
      <c r="E8" s="54">
        <f>E7/457.7*100</f>
        <v>44.789163207341055</v>
      </c>
      <c r="F8" s="54">
        <f t="shared" ref="F8:I8" si="0">F7/399.1*100</f>
        <v>0</v>
      </c>
      <c r="G8" s="54">
        <f t="shared" si="0"/>
        <v>0</v>
      </c>
      <c r="H8" s="54">
        <f t="shared" si="0"/>
        <v>0</v>
      </c>
      <c r="I8" s="54">
        <f t="shared" si="0"/>
        <v>0</v>
      </c>
      <c r="J8" s="54">
        <f>J7/457.7*100</f>
        <v>52.436093511033434</v>
      </c>
      <c r="K8" s="54">
        <f>K7/457.7*100</f>
        <v>58.990605199912608</v>
      </c>
      <c r="L8" s="36"/>
      <c r="M8" s="40"/>
      <c r="N8" s="40"/>
      <c r="O8" s="40"/>
      <c r="P8" s="40"/>
      <c r="Q8" s="41"/>
      <c r="R8" s="41"/>
    </row>
    <row r="9" spans="1:18" s="1" customFormat="1">
      <c r="A9" s="9" t="s">
        <v>12</v>
      </c>
      <c r="B9" s="10" t="s">
        <v>7</v>
      </c>
      <c r="C9" s="7" t="s">
        <v>4</v>
      </c>
      <c r="D9" s="29">
        <v>1619.5</v>
      </c>
      <c r="E9" s="29">
        <v>210</v>
      </c>
      <c r="F9" s="55"/>
      <c r="G9" s="55"/>
      <c r="H9" s="55"/>
      <c r="I9" s="55"/>
      <c r="J9" s="55">
        <v>235</v>
      </c>
      <c r="K9" s="55">
        <v>260</v>
      </c>
      <c r="L9" s="36"/>
      <c r="M9" s="40"/>
      <c r="N9" s="40"/>
      <c r="O9" s="40"/>
      <c r="P9" s="40"/>
      <c r="Q9" s="41"/>
      <c r="R9" s="41"/>
    </row>
    <row r="10" spans="1:18" s="1" customFormat="1">
      <c r="A10" s="9" t="s">
        <v>13</v>
      </c>
      <c r="B10" s="11" t="s">
        <v>8</v>
      </c>
      <c r="C10" s="7" t="s">
        <v>6</v>
      </c>
      <c r="D10" s="28">
        <v>42.6</v>
      </c>
      <c r="E10" s="54">
        <f>E9/457.7*100</f>
        <v>45.881581822154246</v>
      </c>
      <c r="F10" s="54">
        <f t="shared" ref="F10:K10" si="1">F9/457.7*100</f>
        <v>0</v>
      </c>
      <c r="G10" s="54">
        <f t="shared" si="1"/>
        <v>0</v>
      </c>
      <c r="H10" s="54">
        <f t="shared" si="1"/>
        <v>0</v>
      </c>
      <c r="I10" s="54">
        <f t="shared" si="1"/>
        <v>0</v>
      </c>
      <c r="J10" s="54">
        <f t="shared" si="1"/>
        <v>51.343674896220236</v>
      </c>
      <c r="K10" s="54">
        <f t="shared" si="1"/>
        <v>56.805767970286212</v>
      </c>
      <c r="L10" s="36"/>
      <c r="M10" s="40"/>
      <c r="N10" s="40"/>
      <c r="O10" s="40"/>
      <c r="P10" s="40"/>
      <c r="Q10" s="41"/>
      <c r="R10" s="41"/>
    </row>
    <row r="11" spans="1:18" s="1" customFormat="1" ht="28.5">
      <c r="A11" s="12">
        <v>1.3</v>
      </c>
      <c r="B11" s="16" t="s">
        <v>14</v>
      </c>
      <c r="C11" s="14"/>
      <c r="D11" s="30"/>
      <c r="E11" s="30"/>
      <c r="F11" s="30"/>
      <c r="G11" s="30"/>
      <c r="H11" s="30"/>
      <c r="I11" s="30"/>
      <c r="J11" s="30"/>
      <c r="K11" s="30"/>
      <c r="L11" s="36"/>
      <c r="M11" s="40"/>
      <c r="N11" s="40"/>
      <c r="O11" s="40"/>
      <c r="P11" s="40"/>
      <c r="Q11" s="41"/>
      <c r="R11" s="41"/>
    </row>
    <row r="12" spans="1:18" s="1" customFormat="1">
      <c r="A12" s="9" t="s">
        <v>15</v>
      </c>
      <c r="B12" s="17" t="s">
        <v>16</v>
      </c>
      <c r="C12" s="7" t="s">
        <v>4</v>
      </c>
      <c r="D12" s="29">
        <v>1.49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6"/>
      <c r="M12" s="40"/>
      <c r="N12" s="40"/>
      <c r="O12" s="40"/>
      <c r="P12" s="40"/>
      <c r="Q12" s="41"/>
      <c r="R12" s="41"/>
    </row>
    <row r="13" spans="1:18" s="1" customFormat="1">
      <c r="A13" s="9" t="s">
        <v>17</v>
      </c>
      <c r="B13" s="17" t="s">
        <v>18</v>
      </c>
      <c r="C13" s="7" t="s">
        <v>6</v>
      </c>
      <c r="D13" s="29">
        <v>100</v>
      </c>
      <c r="E13" s="29">
        <v>0</v>
      </c>
      <c r="F13" s="29"/>
      <c r="G13" s="29"/>
      <c r="H13" s="29"/>
      <c r="I13" s="29"/>
      <c r="J13" s="29">
        <v>0</v>
      </c>
      <c r="K13" s="29">
        <v>0</v>
      </c>
      <c r="L13" s="36"/>
      <c r="M13" s="40">
        <f>J7/515.2</f>
        <v>0.46583850931677012</v>
      </c>
      <c r="N13" s="40"/>
      <c r="O13" s="40"/>
      <c r="P13" s="40"/>
      <c r="Q13" s="41"/>
      <c r="R13" s="41"/>
    </row>
    <row r="14" spans="1:18" s="1" customFormat="1">
      <c r="A14" s="9" t="s">
        <v>19</v>
      </c>
      <c r="B14" s="17" t="s">
        <v>20</v>
      </c>
      <c r="C14" s="7" t="s">
        <v>4</v>
      </c>
      <c r="D14" s="29">
        <v>5.1100000000000003</v>
      </c>
      <c r="E14" s="29">
        <v>0</v>
      </c>
      <c r="F14" s="29"/>
      <c r="G14" s="29"/>
      <c r="H14" s="29"/>
      <c r="I14" s="29"/>
      <c r="J14" s="29">
        <v>0</v>
      </c>
      <c r="K14" s="29">
        <v>0</v>
      </c>
      <c r="L14" s="36"/>
      <c r="M14" s="40"/>
      <c r="N14" s="40"/>
      <c r="O14" s="40"/>
      <c r="P14" s="40"/>
      <c r="Q14" s="41"/>
      <c r="R14" s="41"/>
    </row>
    <row r="15" spans="1:18" s="1" customFormat="1">
      <c r="A15" s="9" t="s">
        <v>21</v>
      </c>
      <c r="B15" s="17" t="s">
        <v>22</v>
      </c>
      <c r="C15" s="7" t="s">
        <v>6</v>
      </c>
      <c r="D15" s="29">
        <v>100</v>
      </c>
      <c r="E15" s="29">
        <v>0</v>
      </c>
      <c r="F15" s="29"/>
      <c r="G15" s="29"/>
      <c r="H15" s="29"/>
      <c r="I15" s="29"/>
      <c r="J15" s="29">
        <v>0</v>
      </c>
      <c r="K15" s="29">
        <v>0</v>
      </c>
      <c r="L15" s="36"/>
      <c r="M15" s="40"/>
      <c r="N15" s="40"/>
      <c r="O15" s="40"/>
      <c r="P15" s="40"/>
      <c r="Q15" s="41"/>
      <c r="R15" s="41"/>
    </row>
    <row r="16" spans="1:18" s="1" customFormat="1" ht="28.5">
      <c r="A16" s="12">
        <v>2</v>
      </c>
      <c r="B16" s="16" t="s">
        <v>38</v>
      </c>
      <c r="C16" s="14"/>
      <c r="D16" s="30"/>
      <c r="E16" s="34"/>
      <c r="F16" s="34"/>
      <c r="G16" s="34"/>
      <c r="H16" s="30"/>
      <c r="I16" s="30"/>
      <c r="J16" s="34"/>
      <c r="K16" s="34"/>
      <c r="L16" s="36"/>
      <c r="M16" s="40">
        <v>1</v>
      </c>
      <c r="N16" s="40"/>
      <c r="O16" s="40"/>
      <c r="P16" s="40"/>
      <c r="Q16" s="41"/>
      <c r="R16" s="41"/>
    </row>
    <row r="17" spans="1:18" s="1" customFormat="1">
      <c r="A17" s="19">
        <v>2.5</v>
      </c>
      <c r="B17" s="10" t="s">
        <v>23</v>
      </c>
      <c r="C17" s="7" t="s">
        <v>4</v>
      </c>
      <c r="D17" s="27">
        <v>7.9</v>
      </c>
      <c r="E17" s="57">
        <v>50</v>
      </c>
      <c r="F17" s="57"/>
      <c r="G17" s="57"/>
      <c r="H17" s="58"/>
      <c r="I17" s="58"/>
      <c r="J17" s="57">
        <v>60</v>
      </c>
      <c r="K17" s="57">
        <v>70</v>
      </c>
      <c r="L17" s="36"/>
      <c r="M17" s="40"/>
      <c r="N17" s="40"/>
      <c r="O17" s="40"/>
      <c r="P17" s="40"/>
      <c r="Q17" s="41"/>
      <c r="R17" s="41"/>
    </row>
    <row r="18" spans="1:18" s="1" customFormat="1" ht="17.25" thickBot="1">
      <c r="A18" s="20">
        <v>2.6</v>
      </c>
      <c r="B18" s="43" t="s">
        <v>24</v>
      </c>
      <c r="C18" s="44" t="s">
        <v>6</v>
      </c>
      <c r="D18" s="59">
        <f>SUM(D17/3806*100)</f>
        <v>0.2075669994745139</v>
      </c>
      <c r="E18" s="60">
        <f>E17/457.7*100</f>
        <v>10.924186148131964</v>
      </c>
      <c r="F18" s="60">
        <f t="shared" ref="F18:K18" si="2">F17/457.7*100</f>
        <v>0</v>
      </c>
      <c r="G18" s="60">
        <f t="shared" si="2"/>
        <v>0</v>
      </c>
      <c r="H18" s="60">
        <f t="shared" si="2"/>
        <v>0</v>
      </c>
      <c r="I18" s="60">
        <f t="shared" si="2"/>
        <v>0</v>
      </c>
      <c r="J18" s="60">
        <f t="shared" si="2"/>
        <v>13.109023377758358</v>
      </c>
      <c r="K18" s="60">
        <f t="shared" si="2"/>
        <v>15.293860607384749</v>
      </c>
      <c r="L18" s="39"/>
      <c r="M18" s="42"/>
      <c r="N18" s="42"/>
      <c r="O18" s="40"/>
      <c r="P18" s="40"/>
      <c r="Q18" s="41"/>
      <c r="R18" s="41"/>
    </row>
    <row r="19" spans="1:18" s="1" customFormat="1" ht="28.5">
      <c r="A19" s="12">
        <v>3</v>
      </c>
      <c r="B19" s="46" t="s">
        <v>25</v>
      </c>
      <c r="C19" s="7"/>
      <c r="D19" s="29"/>
      <c r="E19" s="29"/>
      <c r="F19" s="29"/>
      <c r="G19" s="29"/>
      <c r="H19" s="29"/>
      <c r="I19" s="29"/>
      <c r="J19" s="29"/>
      <c r="K19" s="29"/>
      <c r="L19" s="36"/>
      <c r="M19" s="40"/>
      <c r="N19" s="40"/>
      <c r="O19" s="40"/>
      <c r="P19" s="40"/>
      <c r="Q19" s="41"/>
      <c r="R19" s="41"/>
    </row>
    <row r="20" spans="1:18" s="1" customFormat="1" ht="16.5" customHeight="1" thickBot="1">
      <c r="A20" s="20">
        <v>3.1</v>
      </c>
      <c r="B20" s="21" t="s">
        <v>43</v>
      </c>
      <c r="C20" s="18" t="s">
        <v>4</v>
      </c>
      <c r="D20" s="32">
        <v>0</v>
      </c>
      <c r="E20" s="32">
        <v>0</v>
      </c>
      <c r="F20" s="32"/>
      <c r="G20" s="32"/>
      <c r="H20" s="32"/>
      <c r="I20" s="32"/>
      <c r="J20" s="32">
        <v>0</v>
      </c>
      <c r="K20" s="32">
        <v>0</v>
      </c>
      <c r="L20" s="36"/>
      <c r="M20" s="40"/>
      <c r="N20" s="40"/>
      <c r="O20" s="40"/>
      <c r="P20" s="40"/>
      <c r="Q20" s="41"/>
      <c r="R20" s="41"/>
    </row>
    <row r="21" spans="1:18" s="1" customFormat="1" ht="28.5">
      <c r="A21" s="12">
        <v>4</v>
      </c>
      <c r="B21" s="22" t="s">
        <v>26</v>
      </c>
      <c r="C21" s="14"/>
      <c r="D21" s="30"/>
      <c r="E21" s="30"/>
      <c r="F21" s="30"/>
      <c r="G21" s="30"/>
      <c r="H21" s="30"/>
      <c r="I21" s="30"/>
      <c r="J21" s="30"/>
      <c r="K21" s="30"/>
      <c r="L21" s="36"/>
      <c r="M21" s="40"/>
      <c r="N21" s="40"/>
      <c r="O21" s="40"/>
      <c r="P21" s="40"/>
      <c r="Q21" s="41"/>
      <c r="R21" s="41"/>
    </row>
    <row r="22" spans="1:18" s="1" customFormat="1" ht="17.25" thickBot="1">
      <c r="A22" s="20">
        <v>4.0999999999999996</v>
      </c>
      <c r="B22" s="21" t="s">
        <v>42</v>
      </c>
      <c r="C22" s="18" t="s">
        <v>27</v>
      </c>
      <c r="D22" s="31">
        <v>3</v>
      </c>
      <c r="E22" s="49">
        <v>1</v>
      </c>
      <c r="F22" s="49"/>
      <c r="G22" s="49"/>
      <c r="H22" s="49"/>
      <c r="I22" s="49"/>
      <c r="J22" s="49">
        <v>1</v>
      </c>
      <c r="K22" s="49">
        <v>1</v>
      </c>
      <c r="L22" s="36"/>
      <c r="M22" s="36"/>
      <c r="N22" s="36"/>
      <c r="O22" s="36"/>
      <c r="P22" s="36"/>
    </row>
    <row r="23" spans="1:18" s="1" customFormat="1" ht="28.5">
      <c r="A23" s="12">
        <v>5</v>
      </c>
      <c r="B23" s="22" t="s">
        <v>44</v>
      </c>
      <c r="C23" s="14"/>
      <c r="D23" s="30"/>
      <c r="E23" s="30"/>
      <c r="F23" s="30"/>
      <c r="G23" s="30"/>
      <c r="H23" s="30"/>
      <c r="I23" s="30"/>
      <c r="J23" s="30"/>
      <c r="K23" s="30"/>
      <c r="L23" s="36"/>
      <c r="M23" s="36"/>
      <c r="N23" s="36"/>
      <c r="O23" s="36"/>
      <c r="P23" s="36"/>
    </row>
    <row r="24" spans="1:18" s="1" customFormat="1" ht="19.899999999999999" customHeight="1" thickBot="1">
      <c r="A24" s="20">
        <v>5.3</v>
      </c>
      <c r="B24" s="21" t="s">
        <v>29</v>
      </c>
      <c r="C24" s="18" t="s">
        <v>28</v>
      </c>
      <c r="D24" s="32"/>
      <c r="E24" s="32"/>
      <c r="F24" s="32"/>
      <c r="G24" s="32"/>
      <c r="H24" s="32"/>
      <c r="I24" s="32"/>
      <c r="J24" s="32"/>
      <c r="K24" s="32"/>
      <c r="L24" s="36"/>
      <c r="M24" s="36"/>
      <c r="N24" s="36"/>
      <c r="O24" s="36"/>
      <c r="P24" s="36"/>
    </row>
    <row r="25" spans="1:18" s="1" customFormat="1">
      <c r="A25" s="5">
        <v>6</v>
      </c>
      <c r="B25" s="22" t="s">
        <v>30</v>
      </c>
      <c r="C25" s="7"/>
      <c r="D25" s="29"/>
      <c r="E25" s="29"/>
      <c r="F25" s="29"/>
      <c r="G25" s="29"/>
      <c r="H25" s="29"/>
      <c r="I25" s="29"/>
      <c r="J25" s="29"/>
      <c r="K25" s="29"/>
      <c r="L25" s="36"/>
      <c r="M25" s="36"/>
      <c r="N25" s="36"/>
      <c r="O25" s="36"/>
      <c r="P25" s="36"/>
    </row>
    <row r="26" spans="1:18" s="1" customFormat="1">
      <c r="A26" s="19">
        <v>6.5</v>
      </c>
      <c r="B26" s="10" t="s">
        <v>23</v>
      </c>
      <c r="C26" s="7" t="s">
        <v>4</v>
      </c>
      <c r="D26" s="33">
        <v>2472.63</v>
      </c>
      <c r="E26" s="48">
        <v>235</v>
      </c>
      <c r="F26" s="47"/>
      <c r="G26" s="47"/>
      <c r="H26" s="47"/>
      <c r="I26" s="47"/>
      <c r="J26" s="48">
        <v>227</v>
      </c>
      <c r="K26" s="48">
        <v>219</v>
      </c>
      <c r="L26" s="36"/>
      <c r="M26" s="36"/>
      <c r="N26" s="36"/>
      <c r="O26" s="36"/>
      <c r="P26" s="36"/>
    </row>
    <row r="27" spans="1:18" s="1" customFormat="1" ht="17.25" thickBot="1">
      <c r="A27" s="19">
        <v>6.6</v>
      </c>
      <c r="B27" s="43" t="s">
        <v>24</v>
      </c>
      <c r="C27" s="44" t="s">
        <v>6</v>
      </c>
      <c r="D27" s="45">
        <v>64.643921568627448</v>
      </c>
      <c r="E27" s="54">
        <f>E26/457.7*100</f>
        <v>51.343674896220236</v>
      </c>
      <c r="F27" s="54">
        <f t="shared" ref="F27:K27" si="3">F26/457.7*100</f>
        <v>0</v>
      </c>
      <c r="G27" s="54">
        <f t="shared" si="3"/>
        <v>0</v>
      </c>
      <c r="H27" s="54">
        <f t="shared" si="3"/>
        <v>0</v>
      </c>
      <c r="I27" s="54">
        <f t="shared" si="3"/>
        <v>0</v>
      </c>
      <c r="J27" s="54">
        <f t="shared" si="3"/>
        <v>49.595805112519123</v>
      </c>
      <c r="K27" s="54">
        <f t="shared" si="3"/>
        <v>47.847935328818004</v>
      </c>
      <c r="L27" s="36"/>
      <c r="M27" s="36"/>
      <c r="N27" s="36"/>
      <c r="O27" s="36"/>
      <c r="P27" s="36"/>
    </row>
    <row r="28" spans="1:18" s="1" customFormat="1" ht="75" customHeight="1" thickBot="1">
      <c r="A28" s="24">
        <v>7</v>
      </c>
      <c r="B28" s="46" t="s">
        <v>31</v>
      </c>
      <c r="C28" s="7" t="s">
        <v>6</v>
      </c>
      <c r="D28" s="33">
        <v>64.480874316939889</v>
      </c>
      <c r="E28" s="56">
        <f>97/124*100</f>
        <v>78.225806451612897</v>
      </c>
      <c r="F28" s="56">
        <f t="shared" ref="F28:I28" si="4">101/124*100</f>
        <v>81.451612903225808</v>
      </c>
      <c r="G28" s="56">
        <f t="shared" si="4"/>
        <v>81.451612903225808</v>
      </c>
      <c r="H28" s="56">
        <f t="shared" si="4"/>
        <v>81.451612903225808</v>
      </c>
      <c r="I28" s="56">
        <f t="shared" si="4"/>
        <v>81.451612903225808</v>
      </c>
      <c r="J28" s="56">
        <f>100/124*100</f>
        <v>80.645161290322577</v>
      </c>
      <c r="K28" s="56">
        <f>103/124*100</f>
        <v>83.064516129032256</v>
      </c>
      <c r="L28" s="36"/>
      <c r="M28" s="36"/>
      <c r="N28" s="36"/>
      <c r="O28" s="36"/>
      <c r="P28" s="36"/>
    </row>
    <row r="29" spans="1:18" s="1" customFormat="1" ht="36" customHeight="1">
      <c r="A29" s="25">
        <v>8</v>
      </c>
      <c r="B29" s="22" t="s">
        <v>41</v>
      </c>
      <c r="C29" s="14"/>
      <c r="D29" s="30"/>
      <c r="E29" s="30"/>
      <c r="F29" s="30"/>
      <c r="G29" s="69"/>
      <c r="H29" s="70"/>
      <c r="I29" s="71"/>
      <c r="J29" s="30"/>
      <c r="K29" s="30"/>
      <c r="L29" s="36"/>
      <c r="M29" s="36"/>
      <c r="N29" s="36"/>
      <c r="O29" s="36"/>
      <c r="P29" s="36"/>
    </row>
    <row r="30" spans="1:18" s="1" customFormat="1" ht="40.5">
      <c r="A30" s="19">
        <v>8.1</v>
      </c>
      <c r="B30" s="26" t="s">
        <v>32</v>
      </c>
      <c r="C30" s="7" t="s">
        <v>6</v>
      </c>
      <c r="D30" s="29"/>
      <c r="E30" s="50"/>
      <c r="F30" s="50"/>
      <c r="G30" s="50"/>
      <c r="H30" s="50"/>
      <c r="I30" s="50"/>
      <c r="J30" s="50"/>
      <c r="K30" s="50"/>
      <c r="L30" s="36"/>
      <c r="M30" s="36"/>
      <c r="N30" s="36"/>
      <c r="O30" s="36"/>
      <c r="P30" s="36"/>
    </row>
    <row r="31" spans="1:18" s="1" customFormat="1" ht="27">
      <c r="A31" s="19">
        <v>8.1999999999999993</v>
      </c>
      <c r="B31" s="7" t="s">
        <v>33</v>
      </c>
      <c r="C31" s="7" t="s">
        <v>6</v>
      </c>
      <c r="D31" s="29"/>
      <c r="E31" s="50"/>
      <c r="F31" s="50"/>
      <c r="G31" s="50"/>
      <c r="H31" s="50"/>
      <c r="I31" s="50"/>
      <c r="J31" s="50"/>
      <c r="K31" s="50"/>
      <c r="L31" s="36"/>
      <c r="M31" s="36"/>
      <c r="N31" s="36"/>
      <c r="O31" s="36"/>
      <c r="P31" s="36"/>
    </row>
    <row r="32" spans="1:18" s="1" customFormat="1" ht="27">
      <c r="A32" s="19">
        <v>8.3000000000000007</v>
      </c>
      <c r="B32" s="7" t="s">
        <v>34</v>
      </c>
      <c r="C32" s="7" t="s">
        <v>6</v>
      </c>
      <c r="D32" s="29"/>
      <c r="E32" s="50"/>
      <c r="F32" s="50"/>
      <c r="G32" s="50"/>
      <c r="H32" s="50"/>
      <c r="I32" s="50"/>
      <c r="J32" s="50"/>
      <c r="K32" s="50"/>
      <c r="L32" s="36"/>
      <c r="M32" s="36"/>
      <c r="N32" s="36"/>
      <c r="O32" s="36"/>
      <c r="P32" s="36"/>
    </row>
    <row r="33" spans="1:16" s="1" customFormat="1" ht="17.25" thickBot="1">
      <c r="A33" s="20">
        <v>8.4</v>
      </c>
      <c r="B33" s="18" t="s">
        <v>35</v>
      </c>
      <c r="C33" s="18" t="s">
        <v>6</v>
      </c>
      <c r="D33" s="23"/>
      <c r="E33" s="50"/>
      <c r="F33" s="51"/>
      <c r="G33" s="51"/>
      <c r="H33" s="51"/>
      <c r="I33" s="51"/>
      <c r="J33" s="50"/>
      <c r="K33" s="50"/>
      <c r="L33" s="36"/>
      <c r="M33" s="36"/>
      <c r="N33" s="36"/>
      <c r="O33" s="36"/>
      <c r="P33" s="36"/>
    </row>
    <row r="34" spans="1:16" s="1" customFormat="1">
      <c r="C34" s="2"/>
      <c r="D34" s="2"/>
      <c r="E34" s="2"/>
      <c r="F34" s="2"/>
      <c r="G34" s="2"/>
      <c r="K34" s="36"/>
      <c r="L34" s="36"/>
      <c r="M34" s="36"/>
      <c r="N34" s="36"/>
      <c r="O34" s="36"/>
      <c r="P34" s="36"/>
    </row>
    <row r="35" spans="1:16">
      <c r="A35" s="1" t="s">
        <v>45</v>
      </c>
      <c r="B35" s="52" t="s">
        <v>36</v>
      </c>
      <c r="C35" s="52"/>
      <c r="D35" s="52"/>
      <c r="E35" s="52"/>
      <c r="F35" s="52"/>
      <c r="G35" s="53"/>
      <c r="H35" s="53"/>
      <c r="I35" s="53"/>
      <c r="J35" s="53"/>
    </row>
    <row r="37" spans="1:16">
      <c r="B37" s="4" t="s">
        <v>46</v>
      </c>
      <c r="C37" s="4"/>
      <c r="D37" s="4"/>
    </row>
  </sheetData>
  <mergeCells count="13">
    <mergeCell ref="G29:I29"/>
    <mergeCell ref="E3:E4"/>
    <mergeCell ref="F3:F4"/>
    <mergeCell ref="K3:K4"/>
    <mergeCell ref="B1:K1"/>
    <mergeCell ref="B2:K2"/>
    <mergeCell ref="I3:I4"/>
    <mergeCell ref="D3:D4"/>
    <mergeCell ref="A3:A4"/>
    <mergeCell ref="B3:B4"/>
    <mergeCell ref="C3:C4"/>
    <mergeCell ref="G3:G4"/>
    <mergeCell ref="H3:H4"/>
  </mergeCells>
  <pageMargins left="0.2" right="0.2" top="0.7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A.Vardanyan</dc:creator>
  <cp:keywords>https://mul2-lori.gov.am/tasks/611553/oneclick/ae04bf6c305104762d14157aecaf76c9c9e659b342ce5a5dc5a050e69ab0c6b5.xlsx?token=bb98c73943cd97473dbf4f7f7136b543</cp:keywords>
  <cp:lastModifiedBy>user</cp:lastModifiedBy>
  <cp:lastPrinted>2021-02-26T11:43:07Z</cp:lastPrinted>
  <dcterms:created xsi:type="dcterms:W3CDTF">2014-06-04T12:33:05Z</dcterms:created>
  <dcterms:modified xsi:type="dcterms:W3CDTF">2024-02-19T05:27:57Z</dcterms:modified>
</cp:coreProperties>
</file>