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19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drawings/drawing20.xml" ContentType="application/vnd.openxmlformats-officedocument.drawing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B2D9C316-2140-4F9E-9931-2E118C555537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Լրացման պահանջներ" sheetId="7" r:id="rId1"/>
    <sheet name="Հ1 Ձև1 " sheetId="9" r:id="rId2"/>
    <sheet name="Հ1 Ձև 2 (1)" sheetId="1" r:id="rId3"/>
    <sheet name="Հ1 Ձև 2 (2)" sheetId="13" r:id="rId4"/>
    <sheet name="Հ1 Ձև 2 (3)" sheetId="12" r:id="rId5"/>
    <sheet name="Հ1 Ձև 2 (4)" sheetId="14" r:id="rId6"/>
    <sheet name="Հ1 Ձև 2 (5)" sheetId="15" r:id="rId7"/>
    <sheet name="Հ1 Ձև 2 (6)" sheetId="16" r:id="rId8"/>
    <sheet name="Հ1 Ձև 2 (7)" sheetId="30" r:id="rId9"/>
    <sheet name="Հ1 Ձև 2 (8)" sheetId="18" r:id="rId10"/>
    <sheet name="Հ1 Ձև 2 (9)" sheetId="19" r:id="rId11"/>
    <sheet name="Հ1 Ձև 2 (10)" sheetId="21" r:id="rId12"/>
    <sheet name="Հ1 Ձև 2 (11)" sheetId="22" r:id="rId13"/>
    <sheet name="Հ1 Ձև 2 (12)" sheetId="23" r:id="rId14"/>
    <sheet name="Հ1 Ձև 2 (13)" sheetId="24" r:id="rId15"/>
    <sheet name="Հ1 Ձև 2 (14)" sheetId="25" r:id="rId16"/>
    <sheet name="Հ1 Ձև 2 (15)" sheetId="26" r:id="rId17"/>
    <sheet name="Հ1 Ձև 2 (16)" sheetId="27" r:id="rId18"/>
    <sheet name="Հ1 Ձև 2 (17)" sheetId="28" r:id="rId19"/>
    <sheet name="Հ1 Ձև 2 (18)" sheetId="20" r:id="rId20"/>
    <sheet name="Հ1 Ձև 2 (19)" sheetId="11" r:id="rId21"/>
    <sheet name="Հ1 Ձև 2 (20)" sheetId="29" r:id="rId22"/>
    <sheet name="Sheet1" sheetId="31" r:id="rId23"/>
  </sheet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2">'Հ1 Ձև 2 (1)'!#REF!</definedName>
    <definedName name="_Toc501014752" localSheetId="11">'Հ1 Ձև 2 (10)'!#REF!</definedName>
    <definedName name="_Toc501014752" localSheetId="12">'Հ1 Ձև 2 (11)'!#REF!</definedName>
    <definedName name="_Toc501014752" localSheetId="13">'Հ1 Ձև 2 (12)'!#REF!</definedName>
    <definedName name="_Toc501014752" localSheetId="14">'Հ1 Ձև 2 (13)'!#REF!</definedName>
    <definedName name="_Toc501014752" localSheetId="15">'Հ1 Ձև 2 (14)'!#REF!</definedName>
    <definedName name="_Toc501014752" localSheetId="16">'Հ1 Ձև 2 (15)'!#REF!</definedName>
    <definedName name="_Toc501014752" localSheetId="17">'Հ1 Ձև 2 (16)'!#REF!</definedName>
    <definedName name="_Toc501014752" localSheetId="18">'Հ1 Ձև 2 (17)'!#REF!</definedName>
    <definedName name="_Toc501014752" localSheetId="19">'Հ1 Ձև 2 (18)'!#REF!</definedName>
    <definedName name="_Toc501014752" localSheetId="20">'Հ1 Ձև 2 (19)'!#REF!</definedName>
    <definedName name="_Toc501014752" localSheetId="3">'Հ1 Ձև 2 (2)'!#REF!</definedName>
    <definedName name="_Toc501014752" localSheetId="21">'Հ1 Ձև 2 (20)'!#REF!</definedName>
    <definedName name="_Toc501014752" localSheetId="4">'Հ1 Ձև 2 (3)'!#REF!</definedName>
    <definedName name="_Toc501014752" localSheetId="5">'Հ1 Ձև 2 (4)'!#REF!</definedName>
    <definedName name="_Toc501014752" localSheetId="6">'Հ1 Ձև 2 (5)'!#REF!</definedName>
    <definedName name="_Toc501014752" localSheetId="7">'Հ1 Ձև 2 (6)'!#REF!</definedName>
    <definedName name="_Toc501014752" localSheetId="8">'Հ1 Ձև 2 (7)'!#REF!</definedName>
    <definedName name="_Toc501014752" localSheetId="9">'Հ1 Ձև 2 (8)'!#REF!</definedName>
    <definedName name="_Toc501014752" localSheetId="10">'Հ1 Ձև 2 (9)'!#REF!</definedName>
    <definedName name="_Toc501014753" localSheetId="2">'Հ1 Ձև 2 (1)'!#REF!</definedName>
    <definedName name="_Toc501014753" localSheetId="11">'Հ1 Ձև 2 (10)'!#REF!</definedName>
    <definedName name="_Toc501014753" localSheetId="12">'Հ1 Ձև 2 (11)'!#REF!</definedName>
    <definedName name="_Toc501014753" localSheetId="13">'Հ1 Ձև 2 (12)'!#REF!</definedName>
    <definedName name="_Toc501014753" localSheetId="14">'Հ1 Ձև 2 (13)'!#REF!</definedName>
    <definedName name="_Toc501014753" localSheetId="15">'Հ1 Ձև 2 (14)'!#REF!</definedName>
    <definedName name="_Toc501014753" localSheetId="16">'Հ1 Ձև 2 (15)'!#REF!</definedName>
    <definedName name="_Toc501014753" localSheetId="17">'Հ1 Ձև 2 (16)'!#REF!</definedName>
    <definedName name="_Toc501014753" localSheetId="18">'Հ1 Ձև 2 (17)'!#REF!</definedName>
    <definedName name="_Toc501014753" localSheetId="19">'Հ1 Ձև 2 (18)'!#REF!</definedName>
    <definedName name="_Toc501014753" localSheetId="20">'Հ1 Ձև 2 (19)'!#REF!</definedName>
    <definedName name="_Toc501014753" localSheetId="3">'Հ1 Ձև 2 (2)'!#REF!</definedName>
    <definedName name="_Toc501014753" localSheetId="21">'Հ1 Ձև 2 (20)'!#REF!</definedName>
    <definedName name="_Toc501014753" localSheetId="4">'Հ1 Ձև 2 (3)'!#REF!</definedName>
    <definedName name="_Toc501014753" localSheetId="5">'Հ1 Ձև 2 (4)'!#REF!</definedName>
    <definedName name="_Toc501014753" localSheetId="6">'Հ1 Ձև 2 (5)'!#REF!</definedName>
    <definedName name="_Toc501014753" localSheetId="7">'Հ1 Ձև 2 (6)'!#REF!</definedName>
    <definedName name="_Toc501014753" localSheetId="8">'Հ1 Ձև 2 (7)'!#REF!</definedName>
    <definedName name="_Toc501014753" localSheetId="9">'Հ1 Ձև 2 (8)'!#REF!</definedName>
    <definedName name="_Toc501014753" localSheetId="10">'Հ1 Ձև 2 (9)'!#REF!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14" l="1"/>
  <c r="D42" i="13" l="1"/>
  <c r="C42" i="13"/>
  <c r="G38" i="13"/>
  <c r="F38" i="13"/>
  <c r="E38" i="13"/>
  <c r="D42" i="15" l="1"/>
  <c r="C42" i="15"/>
  <c r="E39" i="15"/>
  <c r="F39" i="15"/>
  <c r="G39" i="15"/>
  <c r="G38" i="15"/>
  <c r="F38" i="15"/>
  <c r="E38" i="15"/>
  <c r="D81" i="1" l="1"/>
  <c r="C81" i="1"/>
  <c r="E62" i="1"/>
  <c r="F62" i="1"/>
  <c r="G62" i="1"/>
  <c r="E63" i="1"/>
  <c r="F63" i="1"/>
  <c r="L63" i="1" s="1"/>
  <c r="R63" i="1" s="1"/>
  <c r="G63" i="1"/>
  <c r="E64" i="1"/>
  <c r="F64" i="1"/>
  <c r="L64" i="1" s="1"/>
  <c r="R64" i="1" s="1"/>
  <c r="G64" i="1"/>
  <c r="E65" i="1"/>
  <c r="F65" i="1"/>
  <c r="G65" i="1"/>
  <c r="M65" i="1" s="1"/>
  <c r="S65" i="1" s="1"/>
  <c r="E66" i="1"/>
  <c r="K66" i="1" s="1"/>
  <c r="Q66" i="1" s="1"/>
  <c r="F66" i="1"/>
  <c r="G66" i="1"/>
  <c r="E67" i="1"/>
  <c r="K67" i="1" s="1"/>
  <c r="Q67" i="1" s="1"/>
  <c r="F67" i="1"/>
  <c r="L67" i="1" s="1"/>
  <c r="R67" i="1" s="1"/>
  <c r="G67" i="1"/>
  <c r="E68" i="1"/>
  <c r="F68" i="1"/>
  <c r="L68" i="1" s="1"/>
  <c r="R68" i="1" s="1"/>
  <c r="G68" i="1"/>
  <c r="E69" i="1"/>
  <c r="F69" i="1"/>
  <c r="G69" i="1"/>
  <c r="M69" i="1" s="1"/>
  <c r="S69" i="1" s="1"/>
  <c r="E70" i="1"/>
  <c r="K70" i="1" s="1"/>
  <c r="Q70" i="1" s="1"/>
  <c r="F70" i="1"/>
  <c r="G70" i="1"/>
  <c r="E71" i="1"/>
  <c r="K71" i="1" s="1"/>
  <c r="Q71" i="1" s="1"/>
  <c r="F71" i="1"/>
  <c r="G71" i="1"/>
  <c r="E72" i="1"/>
  <c r="F72" i="1"/>
  <c r="L72" i="1" s="1"/>
  <c r="R72" i="1" s="1"/>
  <c r="G72" i="1"/>
  <c r="M72" i="1" s="1"/>
  <c r="S72" i="1" s="1"/>
  <c r="E73" i="1"/>
  <c r="F73" i="1"/>
  <c r="G73" i="1"/>
  <c r="E74" i="1"/>
  <c r="F74" i="1"/>
  <c r="G74" i="1"/>
  <c r="E75" i="1"/>
  <c r="K75" i="1" s="1"/>
  <c r="Q75" i="1" s="1"/>
  <c r="F75" i="1"/>
  <c r="G75" i="1"/>
  <c r="E76" i="1"/>
  <c r="F76" i="1"/>
  <c r="L76" i="1" s="1"/>
  <c r="R76" i="1" s="1"/>
  <c r="G76" i="1"/>
  <c r="E77" i="1"/>
  <c r="F77" i="1"/>
  <c r="G77" i="1"/>
  <c r="M77" i="1" s="1"/>
  <c r="S77" i="1" s="1"/>
  <c r="E78" i="1"/>
  <c r="F78" i="1"/>
  <c r="G78" i="1"/>
  <c r="E79" i="1"/>
  <c r="F79" i="1"/>
  <c r="G79" i="1"/>
  <c r="G61" i="1"/>
  <c r="M61" i="1" s="1"/>
  <c r="S61" i="1" s="1"/>
  <c r="F61" i="1"/>
  <c r="E61" i="1"/>
  <c r="K61" i="1" s="1"/>
  <c r="Q61" i="1" s="1"/>
  <c r="H59" i="1"/>
  <c r="I59" i="1"/>
  <c r="J59" i="1"/>
  <c r="H60" i="1"/>
  <c r="K60" i="1" s="1"/>
  <c r="Q60" i="1" s="1"/>
  <c r="I60" i="1"/>
  <c r="J60" i="1"/>
  <c r="M60" i="1" s="1"/>
  <c r="S60" i="1" s="1"/>
  <c r="K64" i="1"/>
  <c r="Q64" i="1" s="1"/>
  <c r="L65" i="1"/>
  <c r="R65" i="1" s="1"/>
  <c r="M66" i="1"/>
  <c r="S66" i="1" s="1"/>
  <c r="K68" i="1"/>
  <c r="Q68" i="1" s="1"/>
  <c r="L69" i="1"/>
  <c r="R69" i="1" s="1"/>
  <c r="K72" i="1"/>
  <c r="Q72" i="1" s="1"/>
  <c r="L73" i="1"/>
  <c r="R73" i="1" s="1"/>
  <c r="K76" i="1"/>
  <c r="Q76" i="1" s="1"/>
  <c r="L77" i="1"/>
  <c r="R77" i="1" s="1"/>
  <c r="M78" i="1"/>
  <c r="S78" i="1" s="1"/>
  <c r="H80" i="1"/>
  <c r="K80" i="1" s="1"/>
  <c r="Q80" i="1" s="1"/>
  <c r="I80" i="1"/>
  <c r="J80" i="1"/>
  <c r="J58" i="1"/>
  <c r="I58" i="1"/>
  <c r="H58" i="1"/>
  <c r="L60" i="1"/>
  <c r="R60" i="1" s="1"/>
  <c r="K63" i="1"/>
  <c r="Q63" i="1" s="1"/>
  <c r="M73" i="1"/>
  <c r="S73" i="1" s="1"/>
  <c r="K79" i="1"/>
  <c r="Q79" i="1" s="1"/>
  <c r="M62" i="1"/>
  <c r="S62" i="1" s="1"/>
  <c r="M67" i="1"/>
  <c r="S67" i="1" s="1"/>
  <c r="K62" i="1"/>
  <c r="Q62" i="1" s="1"/>
  <c r="L62" i="1"/>
  <c r="R62" i="1" s="1"/>
  <c r="M63" i="1"/>
  <c r="S63" i="1" s="1"/>
  <c r="M64" i="1"/>
  <c r="S64" i="1" s="1"/>
  <c r="K65" i="1"/>
  <c r="Q65" i="1" s="1"/>
  <c r="L66" i="1"/>
  <c r="R66" i="1" s="1"/>
  <c r="M68" i="1"/>
  <c r="S68" i="1" s="1"/>
  <c r="K69" i="1"/>
  <c r="Q69" i="1" s="1"/>
  <c r="L70" i="1"/>
  <c r="R70" i="1" s="1"/>
  <c r="M70" i="1"/>
  <c r="S70" i="1" s="1"/>
  <c r="L71" i="1"/>
  <c r="R71" i="1" s="1"/>
  <c r="M71" i="1"/>
  <c r="S71" i="1" s="1"/>
  <c r="M74" i="1"/>
  <c r="S74" i="1" s="1"/>
  <c r="M75" i="1"/>
  <c r="S75" i="1" s="1"/>
  <c r="M76" i="1"/>
  <c r="S76" i="1" s="1"/>
  <c r="M79" i="1"/>
  <c r="S79" i="1" s="1"/>
  <c r="M80" i="1"/>
  <c r="S80" i="1" s="1"/>
  <c r="L74" i="1"/>
  <c r="R74" i="1" s="1"/>
  <c r="L75" i="1"/>
  <c r="R75" i="1" s="1"/>
  <c r="L78" i="1"/>
  <c r="R78" i="1" s="1"/>
  <c r="L79" i="1"/>
  <c r="R79" i="1" s="1"/>
  <c r="K73" i="1"/>
  <c r="Q73" i="1" s="1"/>
  <c r="K74" i="1"/>
  <c r="Q74" i="1" s="1"/>
  <c r="K77" i="1"/>
  <c r="Q77" i="1" s="1"/>
  <c r="K78" i="1"/>
  <c r="Q78" i="1" s="1"/>
  <c r="L61" i="1" l="1"/>
  <c r="R61" i="1" s="1"/>
  <c r="L80" i="1"/>
  <c r="R80" i="1" s="1"/>
  <c r="K41" i="13" l="1"/>
  <c r="K39" i="13" l="1"/>
  <c r="L39" i="13"/>
  <c r="M39" i="13"/>
  <c r="K40" i="13"/>
  <c r="L40" i="13"/>
  <c r="M40" i="13"/>
  <c r="L41" i="13"/>
  <c r="M41" i="13"/>
  <c r="K39" i="12"/>
  <c r="L39" i="12"/>
  <c r="M39" i="12"/>
  <c r="K40" i="12"/>
  <c r="L40" i="12"/>
  <c r="M40" i="12"/>
  <c r="K41" i="12"/>
  <c r="L41" i="12"/>
  <c r="M41" i="12"/>
  <c r="K39" i="14"/>
  <c r="L39" i="14"/>
  <c r="M39" i="14"/>
  <c r="K40" i="14"/>
  <c r="L40" i="14"/>
  <c r="M40" i="14"/>
  <c r="K41" i="14"/>
  <c r="L41" i="14"/>
  <c r="M41" i="14"/>
  <c r="K39" i="15"/>
  <c r="L39" i="15"/>
  <c r="M39" i="15"/>
  <c r="K40" i="15"/>
  <c r="L40" i="15"/>
  <c r="M40" i="15"/>
  <c r="K41" i="15"/>
  <c r="L41" i="15"/>
  <c r="M41" i="15"/>
  <c r="K39" i="16"/>
  <c r="L39" i="16"/>
  <c r="M39" i="16"/>
  <c r="K40" i="16"/>
  <c r="L40" i="16"/>
  <c r="M40" i="16"/>
  <c r="K41" i="16"/>
  <c r="L41" i="16"/>
  <c r="M41" i="16"/>
  <c r="K39" i="30"/>
  <c r="L39" i="30"/>
  <c r="M39" i="30"/>
  <c r="K40" i="30"/>
  <c r="L40" i="30"/>
  <c r="M40" i="30"/>
  <c r="K41" i="30"/>
  <c r="L41" i="30"/>
  <c r="M41" i="30"/>
  <c r="K39" i="18"/>
  <c r="L39" i="18"/>
  <c r="M39" i="18"/>
  <c r="K40" i="18"/>
  <c r="L40" i="18"/>
  <c r="M40" i="18"/>
  <c r="K41" i="18"/>
  <c r="L41" i="18"/>
  <c r="M41" i="18"/>
  <c r="K39" i="19"/>
  <c r="L39" i="19"/>
  <c r="M39" i="19"/>
  <c r="K40" i="19"/>
  <c r="L40" i="19"/>
  <c r="M40" i="19"/>
  <c r="K41" i="19"/>
  <c r="L41" i="19"/>
  <c r="M41" i="19"/>
  <c r="K39" i="21"/>
  <c r="L39" i="21"/>
  <c r="M39" i="21"/>
  <c r="K40" i="21"/>
  <c r="L40" i="21"/>
  <c r="M40" i="21"/>
  <c r="K41" i="21"/>
  <c r="L41" i="21"/>
  <c r="M41" i="21"/>
  <c r="K39" i="22"/>
  <c r="L39" i="22"/>
  <c r="M39" i="22"/>
  <c r="K40" i="22"/>
  <c r="L40" i="22"/>
  <c r="M40" i="22"/>
  <c r="K41" i="22"/>
  <c r="L41" i="22"/>
  <c r="M41" i="22"/>
  <c r="K39" i="23"/>
  <c r="L39" i="23"/>
  <c r="M39" i="23"/>
  <c r="K40" i="23"/>
  <c r="L40" i="23"/>
  <c r="M40" i="23"/>
  <c r="K41" i="23"/>
  <c r="L41" i="23"/>
  <c r="M41" i="23"/>
  <c r="K59" i="1"/>
  <c r="L59" i="1"/>
  <c r="M59" i="1"/>
  <c r="K82" i="1"/>
  <c r="L82" i="1"/>
  <c r="M82" i="1"/>
  <c r="K43" i="23"/>
  <c r="L43" i="23"/>
  <c r="M43" i="23"/>
  <c r="K43" i="22"/>
  <c r="L43" i="22"/>
  <c r="M43" i="22"/>
  <c r="K43" i="21"/>
  <c r="L43" i="21"/>
  <c r="M43" i="21"/>
  <c r="K43" i="19"/>
  <c r="L43" i="19"/>
  <c r="M43" i="19"/>
  <c r="K43" i="18"/>
  <c r="L43" i="18"/>
  <c r="M43" i="18"/>
  <c r="K43" i="30"/>
  <c r="L43" i="30"/>
  <c r="M43" i="30"/>
  <c r="K43" i="16"/>
  <c r="L43" i="16"/>
  <c r="M43" i="16"/>
  <c r="K43" i="15"/>
  <c r="L43" i="15"/>
  <c r="M43" i="15"/>
  <c r="K43" i="14"/>
  <c r="L43" i="14"/>
  <c r="M43" i="14"/>
  <c r="K43" i="12"/>
  <c r="L43" i="12"/>
  <c r="M43" i="12"/>
  <c r="K43" i="13"/>
  <c r="L43" i="13"/>
  <c r="M43" i="13"/>
  <c r="M58" i="1"/>
  <c r="M38" i="23"/>
  <c r="M38" i="22"/>
  <c r="M38" i="21"/>
  <c r="M38" i="19"/>
  <c r="M38" i="18"/>
  <c r="M38" i="30"/>
  <c r="M38" i="16"/>
  <c r="M38" i="15"/>
  <c r="M38" i="14"/>
  <c r="M38" i="12"/>
  <c r="M38" i="13"/>
  <c r="Y14" i="9" l="1"/>
  <c r="X14" i="9"/>
  <c r="W14" i="9"/>
  <c r="E14" i="9"/>
  <c r="D14" i="9"/>
  <c r="C14" i="9"/>
  <c r="B14" i="9"/>
  <c r="P44" i="30"/>
  <c r="S14" i="9" s="1"/>
  <c r="O44" i="30"/>
  <c r="R14" i="9" s="1"/>
  <c r="N44" i="30"/>
  <c r="Q14" i="9" s="1"/>
  <c r="D44" i="30"/>
  <c r="G14" i="9" s="1"/>
  <c r="C44" i="30"/>
  <c r="F14" i="9" s="1"/>
  <c r="J42" i="30"/>
  <c r="J44" i="30" s="1"/>
  <c r="M14" i="9" s="1"/>
  <c r="I42" i="30"/>
  <c r="H42" i="30"/>
  <c r="H44" i="30" s="1"/>
  <c r="K14" i="9" s="1"/>
  <c r="G42" i="30"/>
  <c r="F42" i="30"/>
  <c r="L42" i="30" s="1"/>
  <c r="L44" i="30" s="1"/>
  <c r="O14" i="9" s="1"/>
  <c r="E42" i="30"/>
  <c r="Q41" i="30"/>
  <c r="S41" i="30"/>
  <c r="R41" i="30"/>
  <c r="S40" i="30"/>
  <c r="R40" i="30"/>
  <c r="Q40" i="30"/>
  <c r="S39" i="30"/>
  <c r="Q39" i="30"/>
  <c r="R39" i="30"/>
  <c r="S38" i="30"/>
  <c r="L38" i="30"/>
  <c r="R38" i="30" s="1"/>
  <c r="K38" i="30"/>
  <c r="Q38" i="30" s="1"/>
  <c r="M42" i="30" l="1"/>
  <c r="M44" i="30" s="1"/>
  <c r="G44" i="30"/>
  <c r="J14" i="9" s="1"/>
  <c r="F44" i="30"/>
  <c r="I14" i="9" s="1"/>
  <c r="E44" i="30"/>
  <c r="H14" i="9" s="1"/>
  <c r="K42" i="30"/>
  <c r="K44" i="30" s="1"/>
  <c r="N14" i="9" s="1"/>
  <c r="R44" i="30"/>
  <c r="U14" i="9" s="1"/>
  <c r="Q44" i="30"/>
  <c r="T14" i="9" s="1"/>
  <c r="I44" i="30"/>
  <c r="L14" i="9" s="1"/>
  <c r="F42" i="1"/>
  <c r="G42" i="1"/>
  <c r="I42" i="1"/>
  <c r="J42" i="1"/>
  <c r="H42" i="1"/>
  <c r="Y27" i="9"/>
  <c r="X27" i="9"/>
  <c r="W27" i="9"/>
  <c r="E27" i="9"/>
  <c r="D27" i="9"/>
  <c r="C27" i="9"/>
  <c r="B27" i="9"/>
  <c r="P44" i="29"/>
  <c r="S27" i="9" s="1"/>
  <c r="O44" i="29"/>
  <c r="R27" i="9" s="1"/>
  <c r="N44" i="29"/>
  <c r="Q27" i="9" s="1"/>
  <c r="D44" i="29"/>
  <c r="G27" i="9" s="1"/>
  <c r="C44" i="29"/>
  <c r="F27" i="9" s="1"/>
  <c r="M43" i="29"/>
  <c r="L43" i="29"/>
  <c r="K43" i="29"/>
  <c r="J42" i="29"/>
  <c r="I42" i="29"/>
  <c r="I44" i="29" s="1"/>
  <c r="L27" i="9" s="1"/>
  <c r="H42" i="29"/>
  <c r="H44" i="29" s="1"/>
  <c r="K27" i="9" s="1"/>
  <c r="G42" i="29"/>
  <c r="G44" i="29" s="1"/>
  <c r="J27" i="9" s="1"/>
  <c r="F42" i="29"/>
  <c r="F44" i="29" s="1"/>
  <c r="I27" i="9" s="1"/>
  <c r="E42" i="29"/>
  <c r="E44" i="29" s="1"/>
  <c r="H27" i="9" s="1"/>
  <c r="M41" i="29"/>
  <c r="S41" i="29" s="1"/>
  <c r="L41" i="29"/>
  <c r="R41" i="29" s="1"/>
  <c r="K41" i="29"/>
  <c r="Q41" i="29" s="1"/>
  <c r="M40" i="29"/>
  <c r="S40" i="29" s="1"/>
  <c r="L40" i="29"/>
  <c r="R40" i="29" s="1"/>
  <c r="K40" i="29"/>
  <c r="Q40" i="29" s="1"/>
  <c r="M39" i="29"/>
  <c r="S39" i="29" s="1"/>
  <c r="L39" i="29"/>
  <c r="R39" i="29" s="1"/>
  <c r="K39" i="29"/>
  <c r="Q39" i="29" s="1"/>
  <c r="M38" i="29"/>
  <c r="S38" i="29" s="1"/>
  <c r="L38" i="29"/>
  <c r="R38" i="29" s="1"/>
  <c r="K38" i="29"/>
  <c r="Q38" i="29" s="1"/>
  <c r="Y26" i="9"/>
  <c r="X26" i="9"/>
  <c r="W26" i="9"/>
  <c r="E26" i="9"/>
  <c r="D26" i="9"/>
  <c r="C26" i="9"/>
  <c r="B26" i="9"/>
  <c r="Y25" i="9"/>
  <c r="X25" i="9"/>
  <c r="W25" i="9"/>
  <c r="E25" i="9"/>
  <c r="D25" i="9"/>
  <c r="C25" i="9"/>
  <c r="B25" i="9"/>
  <c r="Y24" i="9"/>
  <c r="X24" i="9"/>
  <c r="W24" i="9"/>
  <c r="E24" i="9"/>
  <c r="D24" i="9"/>
  <c r="C24" i="9"/>
  <c r="B24" i="9"/>
  <c r="Y23" i="9"/>
  <c r="X23" i="9"/>
  <c r="W23" i="9"/>
  <c r="E23" i="9"/>
  <c r="D23" i="9"/>
  <c r="C23" i="9"/>
  <c r="B23" i="9"/>
  <c r="Y22" i="9"/>
  <c r="X22" i="9"/>
  <c r="W22" i="9"/>
  <c r="E22" i="9"/>
  <c r="D22" i="9"/>
  <c r="C22" i="9"/>
  <c r="B22" i="9"/>
  <c r="Y21" i="9"/>
  <c r="X21" i="9"/>
  <c r="W21" i="9"/>
  <c r="E21" i="9"/>
  <c r="D21" i="9"/>
  <c r="C21" i="9"/>
  <c r="B21" i="9"/>
  <c r="Y20" i="9"/>
  <c r="X20" i="9"/>
  <c r="W20" i="9"/>
  <c r="E20" i="9"/>
  <c r="D20" i="9"/>
  <c r="C20" i="9"/>
  <c r="B20" i="9"/>
  <c r="Y19" i="9"/>
  <c r="X19" i="9"/>
  <c r="W19" i="9"/>
  <c r="E19" i="9"/>
  <c r="D19" i="9"/>
  <c r="C19" i="9"/>
  <c r="B19" i="9"/>
  <c r="Y18" i="9"/>
  <c r="X18" i="9"/>
  <c r="W18" i="9"/>
  <c r="E18" i="9"/>
  <c r="D18" i="9"/>
  <c r="C18" i="9"/>
  <c r="B18" i="9"/>
  <c r="Y17" i="9"/>
  <c r="X17" i="9"/>
  <c r="W17" i="9"/>
  <c r="E17" i="9"/>
  <c r="D17" i="9"/>
  <c r="C17" i="9"/>
  <c r="B17" i="9"/>
  <c r="Y16" i="9"/>
  <c r="X16" i="9"/>
  <c r="W16" i="9"/>
  <c r="E16" i="9"/>
  <c r="D16" i="9"/>
  <c r="C16" i="9"/>
  <c r="B16" i="9"/>
  <c r="Y15" i="9"/>
  <c r="X15" i="9"/>
  <c r="W15" i="9"/>
  <c r="E15" i="9"/>
  <c r="D15" i="9"/>
  <c r="C15" i="9"/>
  <c r="B15" i="9"/>
  <c r="Y13" i="9"/>
  <c r="X13" i="9"/>
  <c r="W13" i="9"/>
  <c r="E13" i="9"/>
  <c r="D13" i="9"/>
  <c r="C13" i="9"/>
  <c r="B13" i="9"/>
  <c r="Y12" i="9"/>
  <c r="X12" i="9"/>
  <c r="W12" i="9"/>
  <c r="E12" i="9"/>
  <c r="D12" i="9"/>
  <c r="C12" i="9"/>
  <c r="B12" i="9"/>
  <c r="Y9" i="9"/>
  <c r="X9" i="9"/>
  <c r="W9" i="9"/>
  <c r="E9" i="9"/>
  <c r="D9" i="9"/>
  <c r="C9" i="9"/>
  <c r="B9" i="9"/>
  <c r="Y11" i="9"/>
  <c r="X11" i="9"/>
  <c r="W11" i="9"/>
  <c r="E11" i="9"/>
  <c r="D11" i="9"/>
  <c r="B11" i="9"/>
  <c r="C11" i="9"/>
  <c r="Y10" i="9"/>
  <c r="X10" i="9"/>
  <c r="W10" i="9"/>
  <c r="E10" i="9"/>
  <c r="D10" i="9"/>
  <c r="C10" i="9"/>
  <c r="B10" i="9"/>
  <c r="Y8" i="9"/>
  <c r="X8" i="9"/>
  <c r="W8" i="9"/>
  <c r="E8" i="9"/>
  <c r="D8" i="9"/>
  <c r="C8" i="9"/>
  <c r="B8" i="9"/>
  <c r="P44" i="28"/>
  <c r="S24" i="9" s="1"/>
  <c r="O44" i="28"/>
  <c r="R24" i="9" s="1"/>
  <c r="N44" i="28"/>
  <c r="Q24" i="9" s="1"/>
  <c r="D44" i="28"/>
  <c r="G24" i="9" s="1"/>
  <c r="C44" i="28"/>
  <c r="F24" i="9" s="1"/>
  <c r="M43" i="28"/>
  <c r="L43" i="28"/>
  <c r="K43" i="28"/>
  <c r="J42" i="28"/>
  <c r="J44" i="28" s="1"/>
  <c r="M24" i="9" s="1"/>
  <c r="I42" i="28"/>
  <c r="H42" i="28"/>
  <c r="H44" i="28" s="1"/>
  <c r="K24" i="9" s="1"/>
  <c r="G42" i="28"/>
  <c r="G44" i="28" s="1"/>
  <c r="J24" i="9" s="1"/>
  <c r="F42" i="28"/>
  <c r="F44" i="28" s="1"/>
  <c r="I24" i="9" s="1"/>
  <c r="E42" i="28"/>
  <c r="E44" i="28" s="1"/>
  <c r="H24" i="9" s="1"/>
  <c r="M41" i="28"/>
  <c r="S41" i="28" s="1"/>
  <c r="L41" i="28"/>
  <c r="R41" i="28" s="1"/>
  <c r="K41" i="28"/>
  <c r="Q41" i="28" s="1"/>
  <c r="M40" i="28"/>
  <c r="S40" i="28" s="1"/>
  <c r="L40" i="28"/>
  <c r="R40" i="28" s="1"/>
  <c r="K40" i="28"/>
  <c r="Q40" i="28" s="1"/>
  <c r="M39" i="28"/>
  <c r="S39" i="28" s="1"/>
  <c r="L39" i="28"/>
  <c r="R39" i="28" s="1"/>
  <c r="K39" i="28"/>
  <c r="Q39" i="28" s="1"/>
  <c r="R38" i="28"/>
  <c r="M38" i="28"/>
  <c r="S38" i="28" s="1"/>
  <c r="L38" i="28"/>
  <c r="K38" i="28"/>
  <c r="Q38" i="28" s="1"/>
  <c r="P44" i="27"/>
  <c r="S23" i="9" s="1"/>
  <c r="O44" i="27"/>
  <c r="R23" i="9" s="1"/>
  <c r="N44" i="27"/>
  <c r="Q23" i="9" s="1"/>
  <c r="D44" i="27"/>
  <c r="G23" i="9" s="1"/>
  <c r="C44" i="27"/>
  <c r="F23" i="9" s="1"/>
  <c r="M43" i="27"/>
  <c r="L43" i="27"/>
  <c r="K43" i="27"/>
  <c r="J42" i="27"/>
  <c r="I42" i="27"/>
  <c r="I44" i="27" s="1"/>
  <c r="L23" i="9" s="1"/>
  <c r="H42" i="27"/>
  <c r="H44" i="27" s="1"/>
  <c r="K23" i="9" s="1"/>
  <c r="G42" i="27"/>
  <c r="G44" i="27" s="1"/>
  <c r="J23" i="9" s="1"/>
  <c r="F42" i="27"/>
  <c r="F44" i="27" s="1"/>
  <c r="I23" i="9" s="1"/>
  <c r="E42" i="27"/>
  <c r="E44" i="27" s="1"/>
  <c r="H23" i="9" s="1"/>
  <c r="M41" i="27"/>
  <c r="S41" i="27" s="1"/>
  <c r="L41" i="27"/>
  <c r="R41" i="27" s="1"/>
  <c r="K41" i="27"/>
  <c r="Q41" i="27" s="1"/>
  <c r="M40" i="27"/>
  <c r="S40" i="27" s="1"/>
  <c r="L40" i="27"/>
  <c r="R40" i="27" s="1"/>
  <c r="K40" i="27"/>
  <c r="Q40" i="27" s="1"/>
  <c r="M39" i="27"/>
  <c r="S39" i="27" s="1"/>
  <c r="L39" i="27"/>
  <c r="R39" i="27" s="1"/>
  <c r="K39" i="27"/>
  <c r="Q39" i="27" s="1"/>
  <c r="M38" i="27"/>
  <c r="S38" i="27" s="1"/>
  <c r="L38" i="27"/>
  <c r="R38" i="27" s="1"/>
  <c r="K38" i="27"/>
  <c r="Q38" i="27" s="1"/>
  <c r="P44" i="26"/>
  <c r="S22" i="9" s="1"/>
  <c r="O44" i="26"/>
  <c r="R22" i="9" s="1"/>
  <c r="N44" i="26"/>
  <c r="Q22" i="9" s="1"/>
  <c r="D44" i="26"/>
  <c r="G22" i="9" s="1"/>
  <c r="C44" i="26"/>
  <c r="F22" i="9" s="1"/>
  <c r="M43" i="26"/>
  <c r="L43" i="26"/>
  <c r="K43" i="26"/>
  <c r="J42" i="26"/>
  <c r="J44" i="26" s="1"/>
  <c r="M22" i="9" s="1"/>
  <c r="I42" i="26"/>
  <c r="I44" i="26" s="1"/>
  <c r="L22" i="9" s="1"/>
  <c r="H42" i="26"/>
  <c r="H44" i="26" s="1"/>
  <c r="K22" i="9" s="1"/>
  <c r="G42" i="26"/>
  <c r="G44" i="26" s="1"/>
  <c r="J22" i="9" s="1"/>
  <c r="F42" i="26"/>
  <c r="F44" i="26" s="1"/>
  <c r="I22" i="9" s="1"/>
  <c r="E42" i="26"/>
  <c r="E44" i="26" s="1"/>
  <c r="H22" i="9" s="1"/>
  <c r="M41" i="26"/>
  <c r="S41" i="26" s="1"/>
  <c r="L41" i="26"/>
  <c r="R41" i="26" s="1"/>
  <c r="K41" i="26"/>
  <c r="Q41" i="26" s="1"/>
  <c r="M40" i="26"/>
  <c r="S40" i="26" s="1"/>
  <c r="L40" i="26"/>
  <c r="R40" i="26" s="1"/>
  <c r="K40" i="26"/>
  <c r="Q40" i="26" s="1"/>
  <c r="M39" i="26"/>
  <c r="S39" i="26" s="1"/>
  <c r="L39" i="26"/>
  <c r="R39" i="26" s="1"/>
  <c r="K39" i="26"/>
  <c r="Q39" i="26" s="1"/>
  <c r="M38" i="26"/>
  <c r="S38" i="26" s="1"/>
  <c r="L38" i="26"/>
  <c r="R38" i="26" s="1"/>
  <c r="K38" i="26"/>
  <c r="Q38" i="26" s="1"/>
  <c r="P44" i="25"/>
  <c r="S21" i="9" s="1"/>
  <c r="O44" i="25"/>
  <c r="R21" i="9" s="1"/>
  <c r="N44" i="25"/>
  <c r="Q21" i="9" s="1"/>
  <c r="D44" i="25"/>
  <c r="G21" i="9" s="1"/>
  <c r="C44" i="25"/>
  <c r="F21" i="9" s="1"/>
  <c r="M43" i="25"/>
  <c r="L43" i="25"/>
  <c r="K43" i="25"/>
  <c r="J42" i="25"/>
  <c r="J44" i="25" s="1"/>
  <c r="M21" i="9" s="1"/>
  <c r="I42" i="25"/>
  <c r="H42" i="25"/>
  <c r="G42" i="25"/>
  <c r="G44" i="25" s="1"/>
  <c r="J21" i="9" s="1"/>
  <c r="F42" i="25"/>
  <c r="F44" i="25" s="1"/>
  <c r="I21" i="9" s="1"/>
  <c r="E42" i="25"/>
  <c r="E44" i="25" s="1"/>
  <c r="H21" i="9" s="1"/>
  <c r="M41" i="25"/>
  <c r="S41" i="25" s="1"/>
  <c r="L41" i="25"/>
  <c r="R41" i="25" s="1"/>
  <c r="K41" i="25"/>
  <c r="Q41" i="25" s="1"/>
  <c r="M40" i="25"/>
  <c r="S40" i="25" s="1"/>
  <c r="L40" i="25"/>
  <c r="R40" i="25" s="1"/>
  <c r="K40" i="25"/>
  <c r="Q40" i="25" s="1"/>
  <c r="M39" i="25"/>
  <c r="S39" i="25" s="1"/>
  <c r="L39" i="25"/>
  <c r="R39" i="25" s="1"/>
  <c r="K39" i="25"/>
  <c r="Q39" i="25" s="1"/>
  <c r="M38" i="25"/>
  <c r="S38" i="25" s="1"/>
  <c r="L38" i="25"/>
  <c r="R38" i="25" s="1"/>
  <c r="K38" i="25"/>
  <c r="Q38" i="25" s="1"/>
  <c r="P44" i="24"/>
  <c r="S20" i="9" s="1"/>
  <c r="O44" i="24"/>
  <c r="R20" i="9" s="1"/>
  <c r="N44" i="24"/>
  <c r="Q20" i="9" s="1"/>
  <c r="D44" i="24"/>
  <c r="G20" i="9" s="1"/>
  <c r="C44" i="24"/>
  <c r="F20" i="9" s="1"/>
  <c r="M43" i="24"/>
  <c r="L43" i="24"/>
  <c r="K43" i="24"/>
  <c r="J42" i="24"/>
  <c r="J44" i="24" s="1"/>
  <c r="M20" i="9" s="1"/>
  <c r="I42" i="24"/>
  <c r="H42" i="24"/>
  <c r="H44" i="24" s="1"/>
  <c r="K20" i="9" s="1"/>
  <c r="G42" i="24"/>
  <c r="F42" i="24"/>
  <c r="F44" i="24" s="1"/>
  <c r="I20" i="9" s="1"/>
  <c r="E42" i="24"/>
  <c r="E44" i="24" s="1"/>
  <c r="H20" i="9" s="1"/>
  <c r="M41" i="24"/>
  <c r="S41" i="24" s="1"/>
  <c r="L41" i="24"/>
  <c r="R41" i="24" s="1"/>
  <c r="K41" i="24"/>
  <c r="Q41" i="24" s="1"/>
  <c r="M40" i="24"/>
  <c r="S40" i="24" s="1"/>
  <c r="L40" i="24"/>
  <c r="R40" i="24" s="1"/>
  <c r="K40" i="24"/>
  <c r="Q40" i="24" s="1"/>
  <c r="M39" i="24"/>
  <c r="S39" i="24" s="1"/>
  <c r="L39" i="24"/>
  <c r="R39" i="24" s="1"/>
  <c r="K39" i="24"/>
  <c r="Q39" i="24" s="1"/>
  <c r="M38" i="24"/>
  <c r="S38" i="24" s="1"/>
  <c r="L38" i="24"/>
  <c r="R38" i="24" s="1"/>
  <c r="K38" i="24"/>
  <c r="Q38" i="24" s="1"/>
  <c r="P44" i="23"/>
  <c r="S19" i="9" s="1"/>
  <c r="O44" i="23"/>
  <c r="R19" i="9" s="1"/>
  <c r="N44" i="23"/>
  <c r="Q19" i="9" s="1"/>
  <c r="D44" i="23"/>
  <c r="G19" i="9" s="1"/>
  <c r="C44" i="23"/>
  <c r="F19" i="9" s="1"/>
  <c r="J42" i="23"/>
  <c r="I42" i="23"/>
  <c r="I44" i="23" s="1"/>
  <c r="L19" i="9" s="1"/>
  <c r="H42" i="23"/>
  <c r="H44" i="23" s="1"/>
  <c r="K19" i="9" s="1"/>
  <c r="G42" i="23"/>
  <c r="G44" i="23" s="1"/>
  <c r="J19" i="9" s="1"/>
  <c r="F42" i="23"/>
  <c r="E42" i="23"/>
  <c r="Q41" i="23"/>
  <c r="S41" i="23"/>
  <c r="R41" i="23"/>
  <c r="S40" i="23"/>
  <c r="R40" i="23"/>
  <c r="Q40" i="23"/>
  <c r="Q39" i="23"/>
  <c r="S39" i="23"/>
  <c r="R39" i="23"/>
  <c r="S38" i="23"/>
  <c r="L38" i="23"/>
  <c r="R38" i="23" s="1"/>
  <c r="K38" i="23"/>
  <c r="Q38" i="23" s="1"/>
  <c r="P44" i="22"/>
  <c r="S18" i="9" s="1"/>
  <c r="O44" i="22"/>
  <c r="R18" i="9" s="1"/>
  <c r="N44" i="22"/>
  <c r="Q18" i="9" s="1"/>
  <c r="D44" i="22"/>
  <c r="G18" i="9" s="1"/>
  <c r="C44" i="22"/>
  <c r="F18" i="9" s="1"/>
  <c r="J42" i="22"/>
  <c r="J44" i="22" s="1"/>
  <c r="M18" i="9" s="1"/>
  <c r="I42" i="22"/>
  <c r="I44" i="22" s="1"/>
  <c r="L18" i="9" s="1"/>
  <c r="H42" i="22"/>
  <c r="H44" i="22" s="1"/>
  <c r="K18" i="9" s="1"/>
  <c r="G42" i="22"/>
  <c r="F42" i="22"/>
  <c r="E42" i="22"/>
  <c r="S41" i="22"/>
  <c r="R41" i="22"/>
  <c r="Q41" i="22"/>
  <c r="S40" i="22"/>
  <c r="R40" i="22"/>
  <c r="Q40" i="22"/>
  <c r="R39" i="22"/>
  <c r="S39" i="22"/>
  <c r="Q39" i="22"/>
  <c r="S38" i="22"/>
  <c r="L38" i="22"/>
  <c r="R38" i="22" s="1"/>
  <c r="K38" i="22"/>
  <c r="Q38" i="22" s="1"/>
  <c r="P44" i="21"/>
  <c r="S17" i="9" s="1"/>
  <c r="O44" i="21"/>
  <c r="R17" i="9" s="1"/>
  <c r="N44" i="21"/>
  <c r="Q17" i="9" s="1"/>
  <c r="D44" i="21"/>
  <c r="G17" i="9" s="1"/>
  <c r="C44" i="21"/>
  <c r="F17" i="9" s="1"/>
  <c r="J42" i="21"/>
  <c r="J44" i="21" s="1"/>
  <c r="M17" i="9" s="1"/>
  <c r="I42" i="21"/>
  <c r="I44" i="21" s="1"/>
  <c r="L17" i="9" s="1"/>
  <c r="H42" i="21"/>
  <c r="G42" i="21"/>
  <c r="F42" i="21"/>
  <c r="E42" i="21"/>
  <c r="K42" i="21" s="1"/>
  <c r="K44" i="21" s="1"/>
  <c r="S41" i="21"/>
  <c r="R41" i="21"/>
  <c r="Q41" i="21"/>
  <c r="Q40" i="21"/>
  <c r="S40" i="21"/>
  <c r="R40" i="21"/>
  <c r="R39" i="21"/>
  <c r="S39" i="21"/>
  <c r="Q39" i="21"/>
  <c r="S38" i="21"/>
  <c r="L38" i="21"/>
  <c r="R38" i="21" s="1"/>
  <c r="K38" i="21"/>
  <c r="Q38" i="21" s="1"/>
  <c r="P44" i="20"/>
  <c r="S25" i="9" s="1"/>
  <c r="O44" i="20"/>
  <c r="R25" i="9" s="1"/>
  <c r="N44" i="20"/>
  <c r="Q25" i="9" s="1"/>
  <c r="D44" i="20"/>
  <c r="G25" i="9" s="1"/>
  <c r="C44" i="20"/>
  <c r="F25" i="9" s="1"/>
  <c r="M43" i="20"/>
  <c r="L43" i="20"/>
  <c r="K43" i="20"/>
  <c r="J42" i="20"/>
  <c r="J44" i="20" s="1"/>
  <c r="M25" i="9" s="1"/>
  <c r="I42" i="20"/>
  <c r="I44" i="20" s="1"/>
  <c r="L25" i="9" s="1"/>
  <c r="H42" i="20"/>
  <c r="H44" i="20" s="1"/>
  <c r="K25" i="9" s="1"/>
  <c r="M41" i="20"/>
  <c r="S41" i="20" s="1"/>
  <c r="L41" i="20"/>
  <c r="R41" i="20" s="1"/>
  <c r="K41" i="20"/>
  <c r="Q41" i="20" s="1"/>
  <c r="Q40" i="20"/>
  <c r="M40" i="20"/>
  <c r="S40" i="20" s="1"/>
  <c r="L40" i="20"/>
  <c r="R40" i="20" s="1"/>
  <c r="K40" i="20"/>
  <c r="M39" i="20"/>
  <c r="S39" i="20" s="1"/>
  <c r="L39" i="20"/>
  <c r="R39" i="20" s="1"/>
  <c r="K39" i="20"/>
  <c r="Q39" i="20" s="1"/>
  <c r="P44" i="19"/>
  <c r="S16" i="9" s="1"/>
  <c r="O44" i="19"/>
  <c r="R16" i="9" s="1"/>
  <c r="N44" i="19"/>
  <c r="Q16" i="9" s="1"/>
  <c r="D44" i="19"/>
  <c r="G16" i="9" s="1"/>
  <c r="C44" i="19"/>
  <c r="F16" i="9" s="1"/>
  <c r="J42" i="19"/>
  <c r="J44" i="19" s="1"/>
  <c r="M16" i="9" s="1"/>
  <c r="I42" i="19"/>
  <c r="I44" i="19" s="1"/>
  <c r="L16" i="9" s="1"/>
  <c r="H42" i="19"/>
  <c r="H44" i="19" s="1"/>
  <c r="K16" i="9" s="1"/>
  <c r="G42" i="19"/>
  <c r="F42" i="19"/>
  <c r="L42" i="19" s="1"/>
  <c r="L44" i="19" s="1"/>
  <c r="E42" i="19"/>
  <c r="S41" i="19"/>
  <c r="R41" i="19"/>
  <c r="Q41" i="19"/>
  <c r="Q40" i="19"/>
  <c r="S40" i="19"/>
  <c r="R40" i="19"/>
  <c r="S39" i="19"/>
  <c r="R39" i="19"/>
  <c r="Q39" i="19"/>
  <c r="S38" i="19"/>
  <c r="L38" i="19"/>
  <c r="R38" i="19" s="1"/>
  <c r="K38" i="19"/>
  <c r="Q38" i="19" s="1"/>
  <c r="P44" i="18"/>
  <c r="S15" i="9" s="1"/>
  <c r="O44" i="18"/>
  <c r="R15" i="9" s="1"/>
  <c r="N44" i="18"/>
  <c r="Q15" i="9" s="1"/>
  <c r="D44" i="18"/>
  <c r="G15" i="9" s="1"/>
  <c r="C44" i="18"/>
  <c r="F15" i="9" s="1"/>
  <c r="J42" i="18"/>
  <c r="J44" i="18" s="1"/>
  <c r="M15" i="9" s="1"/>
  <c r="I42" i="18"/>
  <c r="H42" i="18"/>
  <c r="H44" i="18" s="1"/>
  <c r="K15" i="9" s="1"/>
  <c r="G42" i="18"/>
  <c r="M42" i="18" s="1"/>
  <c r="M44" i="18" s="1"/>
  <c r="F42" i="18"/>
  <c r="F44" i="18" s="1"/>
  <c r="I15" i="9" s="1"/>
  <c r="E42" i="18"/>
  <c r="S41" i="18"/>
  <c r="R41" i="18"/>
  <c r="Q41" i="18"/>
  <c r="S40" i="18"/>
  <c r="R40" i="18"/>
  <c r="Q40" i="18"/>
  <c r="Q39" i="18"/>
  <c r="S39" i="18"/>
  <c r="R39" i="18"/>
  <c r="S38" i="18"/>
  <c r="L38" i="18"/>
  <c r="R38" i="18" s="1"/>
  <c r="K38" i="18"/>
  <c r="Q38" i="18" s="1"/>
  <c r="P44" i="16"/>
  <c r="S13" i="9" s="1"/>
  <c r="O44" i="16"/>
  <c r="R13" i="9" s="1"/>
  <c r="N44" i="16"/>
  <c r="Q13" i="9" s="1"/>
  <c r="D44" i="16"/>
  <c r="G13" i="9" s="1"/>
  <c r="C44" i="16"/>
  <c r="F13" i="9" s="1"/>
  <c r="J42" i="16"/>
  <c r="J44" i="16" s="1"/>
  <c r="M13" i="9" s="1"/>
  <c r="I42" i="16"/>
  <c r="I44" i="16" s="1"/>
  <c r="L13" i="9" s="1"/>
  <c r="H42" i="16"/>
  <c r="H44" i="16" s="1"/>
  <c r="K13" i="9" s="1"/>
  <c r="G42" i="16"/>
  <c r="F42" i="16"/>
  <c r="E42" i="16"/>
  <c r="S41" i="16"/>
  <c r="R41" i="16"/>
  <c r="Q41" i="16"/>
  <c r="Q40" i="16"/>
  <c r="S40" i="16"/>
  <c r="R40" i="16"/>
  <c r="S39" i="16"/>
  <c r="R39" i="16"/>
  <c r="Q39" i="16"/>
  <c r="S38" i="16"/>
  <c r="L38" i="16"/>
  <c r="R38" i="16" s="1"/>
  <c r="K38" i="16"/>
  <c r="Q38" i="16" s="1"/>
  <c r="P44" i="15"/>
  <c r="S12" i="9" s="1"/>
  <c r="O44" i="15"/>
  <c r="R12" i="9" s="1"/>
  <c r="N44" i="15"/>
  <c r="D44" i="15"/>
  <c r="G12" i="9" s="1"/>
  <c r="C44" i="15"/>
  <c r="F12" i="9" s="1"/>
  <c r="J42" i="15"/>
  <c r="J44" i="15" s="1"/>
  <c r="M12" i="9" s="1"/>
  <c r="I42" i="15"/>
  <c r="I44" i="15" s="1"/>
  <c r="L12" i="9" s="1"/>
  <c r="H42" i="15"/>
  <c r="H44" i="15" s="1"/>
  <c r="K12" i="9" s="1"/>
  <c r="G42" i="15"/>
  <c r="F42" i="15"/>
  <c r="E42" i="15"/>
  <c r="K42" i="15" s="1"/>
  <c r="K44" i="15" s="1"/>
  <c r="S41" i="15"/>
  <c r="R41" i="15"/>
  <c r="Q41" i="15"/>
  <c r="Q40" i="15"/>
  <c r="S40" i="15"/>
  <c r="R40" i="15"/>
  <c r="S39" i="15"/>
  <c r="Q39" i="15"/>
  <c r="R39" i="15"/>
  <c r="S38" i="15"/>
  <c r="L38" i="15"/>
  <c r="R38" i="15" s="1"/>
  <c r="K38" i="15"/>
  <c r="Q38" i="15" s="1"/>
  <c r="P44" i="14"/>
  <c r="S11" i="9" s="1"/>
  <c r="O44" i="14"/>
  <c r="R11" i="9" s="1"/>
  <c r="N44" i="14"/>
  <c r="Q11" i="9" s="1"/>
  <c r="D44" i="14"/>
  <c r="G11" i="9" s="1"/>
  <c r="C44" i="14"/>
  <c r="F11" i="9" s="1"/>
  <c r="J42" i="14"/>
  <c r="J44" i="14" s="1"/>
  <c r="M11" i="9" s="1"/>
  <c r="I42" i="14"/>
  <c r="I44" i="14" s="1"/>
  <c r="L11" i="9" s="1"/>
  <c r="H42" i="14"/>
  <c r="H44" i="14" s="1"/>
  <c r="K11" i="9" s="1"/>
  <c r="G42" i="14"/>
  <c r="F42" i="14"/>
  <c r="E42" i="14"/>
  <c r="R41" i="14"/>
  <c r="S41" i="14"/>
  <c r="Q41" i="14"/>
  <c r="R40" i="14"/>
  <c r="S40" i="14"/>
  <c r="Q40" i="14"/>
  <c r="S39" i="14"/>
  <c r="R39" i="14"/>
  <c r="Q39" i="14"/>
  <c r="S38" i="14"/>
  <c r="L38" i="14"/>
  <c r="R38" i="14" s="1"/>
  <c r="K38" i="14"/>
  <c r="Q38" i="14" s="1"/>
  <c r="K58" i="1"/>
  <c r="P44" i="13"/>
  <c r="S9" i="9" s="1"/>
  <c r="O44" i="13"/>
  <c r="R9" i="9" s="1"/>
  <c r="N44" i="13"/>
  <c r="Q9" i="9" s="1"/>
  <c r="D44" i="13"/>
  <c r="G9" i="9" s="1"/>
  <c r="C44" i="13"/>
  <c r="F9" i="9" s="1"/>
  <c r="J42" i="13"/>
  <c r="J44" i="13" s="1"/>
  <c r="M9" i="9" s="1"/>
  <c r="I42" i="13"/>
  <c r="I44" i="13" s="1"/>
  <c r="L9" i="9" s="1"/>
  <c r="H42" i="13"/>
  <c r="H44" i="13" s="1"/>
  <c r="K9" i="9" s="1"/>
  <c r="G42" i="13"/>
  <c r="F42" i="13"/>
  <c r="E42" i="13"/>
  <c r="S41" i="13"/>
  <c r="R41" i="13"/>
  <c r="Q41" i="13"/>
  <c r="S40" i="13"/>
  <c r="R40" i="13"/>
  <c r="Q40" i="13"/>
  <c r="S39" i="13"/>
  <c r="R39" i="13"/>
  <c r="Q39" i="13"/>
  <c r="S38" i="13"/>
  <c r="L38" i="13"/>
  <c r="R38" i="13" s="1"/>
  <c r="K38" i="13"/>
  <c r="Q38" i="13" s="1"/>
  <c r="P44" i="12"/>
  <c r="S10" i="9" s="1"/>
  <c r="O44" i="12"/>
  <c r="R10" i="9" s="1"/>
  <c r="N44" i="12"/>
  <c r="Q10" i="9" s="1"/>
  <c r="D44" i="12"/>
  <c r="G10" i="9" s="1"/>
  <c r="C44" i="12"/>
  <c r="F10" i="9" s="1"/>
  <c r="J42" i="12"/>
  <c r="J44" i="12" s="1"/>
  <c r="M10" i="9" s="1"/>
  <c r="I42" i="12"/>
  <c r="I44" i="12" s="1"/>
  <c r="L10" i="9" s="1"/>
  <c r="H42" i="12"/>
  <c r="H44" i="12" s="1"/>
  <c r="K10" i="9" s="1"/>
  <c r="G42" i="12"/>
  <c r="F42" i="12"/>
  <c r="E42" i="12"/>
  <c r="S41" i="12"/>
  <c r="Q41" i="12"/>
  <c r="R41" i="12"/>
  <c r="Q40" i="12"/>
  <c r="S40" i="12"/>
  <c r="R40" i="12"/>
  <c r="S39" i="12"/>
  <c r="R39" i="12"/>
  <c r="Q39" i="12"/>
  <c r="S38" i="12"/>
  <c r="L38" i="12"/>
  <c r="R38" i="12" s="1"/>
  <c r="K38" i="12"/>
  <c r="Q38" i="12" s="1"/>
  <c r="L42" i="25" l="1"/>
  <c r="K42" i="26"/>
  <c r="K44" i="26" s="1"/>
  <c r="M42" i="29"/>
  <c r="M44" i="29" s="1"/>
  <c r="S44" i="29" s="1"/>
  <c r="V27" i="9" s="1"/>
  <c r="Q44" i="26"/>
  <c r="T22" i="9" s="1"/>
  <c r="M42" i="23"/>
  <c r="M44" i="23" s="1"/>
  <c r="K42" i="25"/>
  <c r="K44" i="25" s="1"/>
  <c r="Q44" i="25" s="1"/>
  <c r="T21" i="9" s="1"/>
  <c r="M42" i="24"/>
  <c r="M44" i="24" s="1"/>
  <c r="L44" i="25"/>
  <c r="R44" i="25" s="1"/>
  <c r="U21" i="9" s="1"/>
  <c r="E44" i="22"/>
  <c r="H18" i="9" s="1"/>
  <c r="K42" i="22"/>
  <c r="K44" i="22" s="1"/>
  <c r="K42" i="12"/>
  <c r="K44" i="12" s="1"/>
  <c r="N10" i="9" s="1"/>
  <c r="F44" i="13"/>
  <c r="I9" i="9" s="1"/>
  <c r="L42" i="13"/>
  <c r="L44" i="13" s="1"/>
  <c r="L42" i="14"/>
  <c r="L44" i="14" s="1"/>
  <c r="G44" i="15"/>
  <c r="J12" i="9" s="1"/>
  <c r="M42" i="15"/>
  <c r="M44" i="15" s="1"/>
  <c r="G44" i="16"/>
  <c r="J13" i="9" s="1"/>
  <c r="M42" i="16"/>
  <c r="M44" i="16" s="1"/>
  <c r="L42" i="18"/>
  <c r="L44" i="18" s="1"/>
  <c r="R44" i="18" s="1"/>
  <c r="U15" i="9" s="1"/>
  <c r="F44" i="21"/>
  <c r="I17" i="9" s="1"/>
  <c r="L42" i="21"/>
  <c r="L44" i="21" s="1"/>
  <c r="F44" i="22"/>
  <c r="I18" i="9" s="1"/>
  <c r="L42" i="22"/>
  <c r="L44" i="22" s="1"/>
  <c r="F44" i="23"/>
  <c r="I19" i="9" s="1"/>
  <c r="L42" i="23"/>
  <c r="L44" i="23" s="1"/>
  <c r="G44" i="24"/>
  <c r="J20" i="9" s="1"/>
  <c r="I44" i="25"/>
  <c r="L21" i="9" s="1"/>
  <c r="E44" i="13"/>
  <c r="H9" i="9" s="1"/>
  <c r="K42" i="13"/>
  <c r="K44" i="13" s="1"/>
  <c r="F44" i="15"/>
  <c r="I12" i="9" s="1"/>
  <c r="L42" i="15"/>
  <c r="L44" i="15" s="1"/>
  <c r="F44" i="16"/>
  <c r="I13" i="9" s="1"/>
  <c r="L42" i="16"/>
  <c r="L44" i="16" s="1"/>
  <c r="E44" i="18"/>
  <c r="H15" i="9" s="1"/>
  <c r="K42" i="18"/>
  <c r="K44" i="18" s="1"/>
  <c r="F44" i="12"/>
  <c r="I10" i="9" s="1"/>
  <c r="L42" i="12"/>
  <c r="L44" i="12" s="1"/>
  <c r="G44" i="13"/>
  <c r="J9" i="9" s="1"/>
  <c r="M42" i="13"/>
  <c r="M44" i="13" s="1"/>
  <c r="G44" i="14"/>
  <c r="J11" i="9" s="1"/>
  <c r="M42" i="14"/>
  <c r="M44" i="14" s="1"/>
  <c r="E44" i="19"/>
  <c r="H16" i="9" s="1"/>
  <c r="K42" i="19"/>
  <c r="K44" i="19" s="1"/>
  <c r="G44" i="21"/>
  <c r="J17" i="9" s="1"/>
  <c r="M42" i="21"/>
  <c r="M44" i="21" s="1"/>
  <c r="G44" i="22"/>
  <c r="J18" i="9" s="1"/>
  <c r="M42" i="22"/>
  <c r="M44" i="22" s="1"/>
  <c r="E44" i="14"/>
  <c r="H11" i="9" s="1"/>
  <c r="K42" i="14"/>
  <c r="K44" i="14" s="1"/>
  <c r="G44" i="19"/>
  <c r="J16" i="9" s="1"/>
  <c r="M42" i="19"/>
  <c r="M44" i="19" s="1"/>
  <c r="E44" i="21"/>
  <c r="H17" i="9" s="1"/>
  <c r="E44" i="23"/>
  <c r="H19" i="9" s="1"/>
  <c r="K42" i="23"/>
  <c r="K44" i="23" s="1"/>
  <c r="G44" i="12"/>
  <c r="J10" i="9" s="1"/>
  <c r="M42" i="12"/>
  <c r="M44" i="12" s="1"/>
  <c r="E44" i="15"/>
  <c r="H12" i="9" s="1"/>
  <c r="E44" i="16"/>
  <c r="H13" i="9" s="1"/>
  <c r="K42" i="16"/>
  <c r="K44" i="16" s="1"/>
  <c r="Q44" i="16" s="1"/>
  <c r="T13" i="9" s="1"/>
  <c r="S44" i="30"/>
  <c r="V14" i="9" s="1"/>
  <c r="P14" i="9"/>
  <c r="Q44" i="21"/>
  <c r="T17" i="9" s="1"/>
  <c r="Q12" i="9"/>
  <c r="Q44" i="15"/>
  <c r="S44" i="18"/>
  <c r="V15" i="9" s="1"/>
  <c r="P15" i="9"/>
  <c r="R44" i="19"/>
  <c r="U16" i="9" s="1"/>
  <c r="O16" i="9"/>
  <c r="E44" i="12"/>
  <c r="H10" i="9" s="1"/>
  <c r="G44" i="18"/>
  <c r="J15" i="9" s="1"/>
  <c r="F44" i="19"/>
  <c r="I16" i="9" s="1"/>
  <c r="F44" i="14"/>
  <c r="I11" i="9" s="1"/>
  <c r="S44" i="24"/>
  <c r="V20" i="9" s="1"/>
  <c r="P20" i="9"/>
  <c r="M42" i="27"/>
  <c r="M44" i="27" s="1"/>
  <c r="L42" i="28"/>
  <c r="L44" i="28" s="1"/>
  <c r="P27" i="9"/>
  <c r="L42" i="24"/>
  <c r="L44" i="24" s="1"/>
  <c r="N17" i="9"/>
  <c r="N21" i="9"/>
  <c r="O21" i="9"/>
  <c r="N22" i="9"/>
  <c r="K42" i="29"/>
  <c r="K44" i="29" s="1"/>
  <c r="L42" i="29"/>
  <c r="L44" i="29" s="1"/>
  <c r="J44" i="29"/>
  <c r="M27" i="9" s="1"/>
  <c r="M42" i="25"/>
  <c r="M44" i="25" s="1"/>
  <c r="L42" i="26"/>
  <c r="L44" i="26" s="1"/>
  <c r="K42" i="27"/>
  <c r="K44" i="27" s="1"/>
  <c r="H44" i="21"/>
  <c r="K17" i="9" s="1"/>
  <c r="J44" i="23"/>
  <c r="M19" i="9" s="1"/>
  <c r="K42" i="24"/>
  <c r="K44" i="24" s="1"/>
  <c r="I44" i="24"/>
  <c r="L20" i="9" s="1"/>
  <c r="H44" i="25"/>
  <c r="K21" i="9" s="1"/>
  <c r="M42" i="26"/>
  <c r="M44" i="26" s="1"/>
  <c r="L42" i="27"/>
  <c r="L44" i="27" s="1"/>
  <c r="J44" i="27"/>
  <c r="M23" i="9" s="1"/>
  <c r="K42" i="28"/>
  <c r="K44" i="28" s="1"/>
  <c r="I44" i="28"/>
  <c r="L24" i="9" s="1"/>
  <c r="M42" i="28"/>
  <c r="M44" i="28" s="1"/>
  <c r="I44" i="18"/>
  <c r="L15" i="9" s="1"/>
  <c r="N13" i="9" l="1"/>
  <c r="O15" i="9"/>
  <c r="Q44" i="12"/>
  <c r="T10" i="9" s="1"/>
  <c r="Q44" i="19"/>
  <c r="T16" i="9" s="1"/>
  <c r="N16" i="9"/>
  <c r="S44" i="26"/>
  <c r="V22" i="9" s="1"/>
  <c r="P22" i="9"/>
  <c r="Q44" i="27"/>
  <c r="T23" i="9" s="1"/>
  <c r="N23" i="9"/>
  <c r="R44" i="22"/>
  <c r="U18" i="9" s="1"/>
  <c r="O18" i="9"/>
  <c r="R44" i="29"/>
  <c r="U27" i="9" s="1"/>
  <c r="O27" i="9"/>
  <c r="R44" i="24"/>
  <c r="U20" i="9" s="1"/>
  <c r="O20" i="9"/>
  <c r="S44" i="27"/>
  <c r="V23" i="9" s="1"/>
  <c r="P23" i="9"/>
  <c r="T12" i="9"/>
  <c r="N12" i="9"/>
  <c r="R44" i="15"/>
  <c r="U12" i="9" s="1"/>
  <c r="O12" i="9"/>
  <c r="S44" i="19"/>
  <c r="V16" i="9" s="1"/>
  <c r="P16" i="9"/>
  <c r="Q44" i="28"/>
  <c r="T24" i="9" s="1"/>
  <c r="N24" i="9"/>
  <c r="R44" i="23"/>
  <c r="U19" i="9" s="1"/>
  <c r="O19" i="9"/>
  <c r="R44" i="26"/>
  <c r="U22" i="9" s="1"/>
  <c r="O22" i="9"/>
  <c r="S44" i="21"/>
  <c r="V17" i="9" s="1"/>
  <c r="P17" i="9"/>
  <c r="Q44" i="29"/>
  <c r="T27" i="9" s="1"/>
  <c r="N27" i="9"/>
  <c r="Q44" i="22"/>
  <c r="T18" i="9" s="1"/>
  <c r="N18" i="9"/>
  <c r="R44" i="14"/>
  <c r="U11" i="9" s="1"/>
  <c r="O11" i="9"/>
  <c r="R44" i="13"/>
  <c r="U9" i="9" s="1"/>
  <c r="O9" i="9"/>
  <c r="S44" i="14"/>
  <c r="V11" i="9" s="1"/>
  <c r="P11" i="9"/>
  <c r="Q44" i="18"/>
  <c r="T15" i="9" s="1"/>
  <c r="N15" i="9"/>
  <c r="S44" i="22"/>
  <c r="V18" i="9" s="1"/>
  <c r="P18" i="9"/>
  <c r="S44" i="25"/>
  <c r="V21" i="9" s="1"/>
  <c r="P21" i="9"/>
  <c r="R44" i="21"/>
  <c r="U17" i="9" s="1"/>
  <c r="O17" i="9"/>
  <c r="R44" i="28"/>
  <c r="U24" i="9" s="1"/>
  <c r="O24" i="9"/>
  <c r="Q44" i="14"/>
  <c r="T11" i="9" s="1"/>
  <c r="N11" i="9"/>
  <c r="S44" i="12"/>
  <c r="V10" i="9" s="1"/>
  <c r="P10" i="9"/>
  <c r="Q44" i="13"/>
  <c r="T9" i="9" s="1"/>
  <c r="N9" i="9"/>
  <c r="R44" i="16"/>
  <c r="U13" i="9" s="1"/>
  <c r="O13" i="9"/>
  <c r="S44" i="28"/>
  <c r="V24" i="9" s="1"/>
  <c r="P24" i="9"/>
  <c r="R44" i="27"/>
  <c r="U23" i="9" s="1"/>
  <c r="O23" i="9"/>
  <c r="Q44" i="24"/>
  <c r="T20" i="9" s="1"/>
  <c r="N20" i="9"/>
  <c r="Q44" i="23"/>
  <c r="T19" i="9" s="1"/>
  <c r="N19" i="9"/>
  <c r="S44" i="23"/>
  <c r="V19" i="9" s="1"/>
  <c r="P19" i="9"/>
  <c r="R44" i="12"/>
  <c r="U10" i="9" s="1"/>
  <c r="O10" i="9"/>
  <c r="S44" i="15"/>
  <c r="V12" i="9" s="1"/>
  <c r="P12" i="9"/>
  <c r="S44" i="13"/>
  <c r="V9" i="9" s="1"/>
  <c r="P9" i="9"/>
  <c r="S44" i="16"/>
  <c r="V13" i="9" s="1"/>
  <c r="P13" i="9"/>
  <c r="F42" i="20"/>
  <c r="L38" i="20"/>
  <c r="R38" i="20" s="1"/>
  <c r="G42" i="20"/>
  <c r="M38" i="20"/>
  <c r="S38" i="20" s="1"/>
  <c r="E42" i="20"/>
  <c r="K38" i="20"/>
  <c r="Q38" i="20" s="1"/>
  <c r="M42" i="20" l="1"/>
  <c r="M44" i="20" s="1"/>
  <c r="G44" i="20"/>
  <c r="J25" i="9" s="1"/>
  <c r="E44" i="20"/>
  <c r="H25" i="9" s="1"/>
  <c r="K42" i="20"/>
  <c r="K44" i="20" s="1"/>
  <c r="F44" i="20"/>
  <c r="I25" i="9" s="1"/>
  <c r="L42" i="20"/>
  <c r="L44" i="20" s="1"/>
  <c r="P44" i="11"/>
  <c r="S26" i="9" s="1"/>
  <c r="O44" i="11"/>
  <c r="R26" i="9" s="1"/>
  <c r="N44" i="11"/>
  <c r="Q26" i="9" s="1"/>
  <c r="D44" i="11"/>
  <c r="G26" i="9" s="1"/>
  <c r="C44" i="11"/>
  <c r="F26" i="9" s="1"/>
  <c r="M43" i="11"/>
  <c r="L43" i="11"/>
  <c r="K43" i="11"/>
  <c r="J42" i="11"/>
  <c r="J44" i="11" s="1"/>
  <c r="M26" i="9" s="1"/>
  <c r="I42" i="11"/>
  <c r="I44" i="11" s="1"/>
  <c r="L26" i="9" s="1"/>
  <c r="H42" i="11"/>
  <c r="H44" i="11" s="1"/>
  <c r="K26" i="9" s="1"/>
  <c r="G42" i="11"/>
  <c r="G44" i="11" s="1"/>
  <c r="J26" i="9" s="1"/>
  <c r="F42" i="11"/>
  <c r="L42" i="11" s="1"/>
  <c r="E42" i="11"/>
  <c r="E44" i="11" s="1"/>
  <c r="H26" i="9" s="1"/>
  <c r="M41" i="11"/>
  <c r="S41" i="11" s="1"/>
  <c r="L41" i="11"/>
  <c r="R41" i="11" s="1"/>
  <c r="K41" i="11"/>
  <c r="Q41" i="11" s="1"/>
  <c r="M40" i="11"/>
  <c r="S40" i="11" s="1"/>
  <c r="L40" i="11"/>
  <c r="R40" i="11" s="1"/>
  <c r="K40" i="11"/>
  <c r="Q40" i="11" s="1"/>
  <c r="M39" i="11"/>
  <c r="S39" i="11" s="1"/>
  <c r="L39" i="11"/>
  <c r="R39" i="11" s="1"/>
  <c r="K39" i="11"/>
  <c r="Q39" i="11" s="1"/>
  <c r="M38" i="11"/>
  <c r="S38" i="11" s="1"/>
  <c r="L38" i="11"/>
  <c r="R38" i="11" s="1"/>
  <c r="K38" i="11"/>
  <c r="Q38" i="11" s="1"/>
  <c r="O83" i="1"/>
  <c r="R8" i="9" s="1"/>
  <c r="P83" i="1"/>
  <c r="S8" i="9" s="1"/>
  <c r="N83" i="1"/>
  <c r="Q8" i="9" s="1"/>
  <c r="D83" i="1"/>
  <c r="G8" i="9" s="1"/>
  <c r="C83" i="1"/>
  <c r="F8" i="9" s="1"/>
  <c r="L44" i="11" l="1"/>
  <c r="O26" i="9" s="1"/>
  <c r="F28" i="9"/>
  <c r="K42" i="11"/>
  <c r="K44" i="11" s="1"/>
  <c r="N26" i="9" s="1"/>
  <c r="R44" i="20"/>
  <c r="U25" i="9" s="1"/>
  <c r="O25" i="9"/>
  <c r="Q44" i="20"/>
  <c r="T25" i="9" s="1"/>
  <c r="N25" i="9"/>
  <c r="S44" i="20"/>
  <c r="V25" i="9" s="1"/>
  <c r="P25" i="9"/>
  <c r="R44" i="11"/>
  <c r="U26" i="9" s="1"/>
  <c r="Q28" i="9"/>
  <c r="F44" i="11"/>
  <c r="I26" i="9" s="1"/>
  <c r="G28" i="9"/>
  <c r="S28" i="9"/>
  <c r="R28" i="9"/>
  <c r="M42" i="11"/>
  <c r="M44" i="11" s="1"/>
  <c r="P26" i="9" s="1"/>
  <c r="J81" i="1"/>
  <c r="J83" i="1" s="1"/>
  <c r="I81" i="1"/>
  <c r="I83" i="1" s="1"/>
  <c r="H81" i="1"/>
  <c r="G81" i="1"/>
  <c r="F81" i="1"/>
  <c r="E81" i="1"/>
  <c r="S59" i="1"/>
  <c r="R59" i="1"/>
  <c r="Q59" i="1"/>
  <c r="S58" i="1"/>
  <c r="L58" i="1"/>
  <c r="R58" i="1" s="1"/>
  <c r="Q58" i="1"/>
  <c r="L81" i="1" l="1"/>
  <c r="L83" i="1" s="1"/>
  <c r="O8" i="9" s="1"/>
  <c r="M81" i="1"/>
  <c r="M83" i="1" s="1"/>
  <c r="P8" i="9" s="1"/>
  <c r="E83" i="1"/>
  <c r="H8" i="9" s="1"/>
  <c r="H28" i="9" s="1"/>
  <c r="K81" i="1"/>
  <c r="K83" i="1" s="1"/>
  <c r="N8" i="9" s="1"/>
  <c r="L8" i="9"/>
  <c r="L28" i="9" s="1"/>
  <c r="M8" i="9"/>
  <c r="M28" i="9" s="1"/>
  <c r="Q44" i="11"/>
  <c r="T26" i="9" s="1"/>
  <c r="S44" i="11"/>
  <c r="V26" i="9" s="1"/>
  <c r="G83" i="1"/>
  <c r="H83" i="1"/>
  <c r="F83" i="1"/>
  <c r="K8" i="9" l="1"/>
  <c r="K28" i="9" s="1"/>
  <c r="I8" i="9"/>
  <c r="I28" i="9" s="1"/>
  <c r="J8" i="9"/>
  <c r="J28" i="9" s="1"/>
  <c r="R83" i="1"/>
  <c r="O28" i="9"/>
  <c r="Q83" i="1"/>
  <c r="N28" i="9"/>
  <c r="S83" i="1"/>
  <c r="P28" i="9"/>
  <c r="T8" i="9" l="1"/>
  <c r="T28" i="9" s="1"/>
  <c r="V8" i="9"/>
  <c r="V28" i="9" s="1"/>
  <c r="U8" i="9"/>
  <c r="U28" i="9" s="1"/>
</calcChain>
</file>

<file path=xl/sharedStrings.xml><?xml version="1.0" encoding="utf-8"?>
<sst xmlns="http://schemas.openxmlformats.org/spreadsheetml/2006/main" count="1906" uniqueCount="159">
  <si>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</si>
  <si>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</si>
  <si>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</si>
  <si>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</si>
  <si>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</si>
  <si>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</si>
  <si>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</si>
  <si>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</si>
  <si>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</si>
  <si>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</si>
  <si>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</si>
  <si>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</si>
  <si>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</si>
  <si>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</si>
  <si>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</si>
  <si>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</si>
  <si>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</si>
  <si>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</si>
  <si>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</si>
  <si>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</si>
  <si>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</si>
  <si>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</si>
  <si>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</si>
  <si>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</si>
  <si>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</si>
  <si>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</si>
  <si>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</si>
  <si>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</si>
  <si>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</si>
  <si>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</si>
  <si>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</si>
  <si>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</si>
  <si>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</si>
  <si>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</si>
  <si>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</si>
  <si>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</si>
  <si>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</si>
  <si>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</si>
  <si>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</si>
  <si>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</si>
  <si>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</si>
  <si>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</si>
  <si>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</si>
  <si>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</si>
  <si>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</si>
  <si>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</si>
  <si>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</si>
  <si>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</si>
  <si>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</si>
  <si>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</si>
  <si>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</si>
  <si>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</si>
  <si>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</si>
  <si>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</si>
  <si>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</si>
  <si>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</si>
  <si>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</si>
  <si>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</si>
  <si>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</si>
  <si>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</si>
  <si>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</si>
  <si>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</si>
  <si>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</si>
  <si>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</si>
  <si>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</si>
  <si>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</si>
  <si>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</si>
  <si>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</si>
  <si>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</si>
  <si>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</si>
  <si>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</si>
  <si>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</si>
  <si>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</si>
  <si>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</si>
  <si>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</si>
  <si>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</si>
  <si>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</si>
  <si>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</si>
  <si>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</si>
  <si>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</si>
  <si>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</si>
  <si>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</si>
  <si>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</si>
  <si>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</si>
  <si>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</si>
  <si>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</si>
  <si>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</si>
  <si>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</si>
  <si>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</si>
  <si>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</si>
  <si>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</si>
  <si>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</si>
  <si>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</si>
  <si>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</si>
  <si>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</si>
  <si>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</si>
  <si>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</si>
  <si>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</si>
  <si>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</si>
  <si>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</si>
  <si>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փոխարժեքի գնի իջոցում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</si>
  <si>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</si>
  <si>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</si>
  <si>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</si>
  <si>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</si>
  <si>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</si>
  <si>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</si>
  <si>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2023թ.բազային (փաստացի) տարի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</si>
  <si>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</si>
  <si>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</si>
  <si>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</si>
  <si>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</si>
  <si>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</si>
  <si>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</si>
  <si>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</si>
  <si>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</si>
  <si>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</si>
  <si>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</si>
  <si>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</si>
  <si>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</si>
  <si>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>Պետական գույքի կառավարում</t>
  </si>
  <si>
    <t>Պետական գույքի կառավարման համակարգման, խորհրդատվության և մոնիտորինգի ծառայություններ</t>
  </si>
  <si>
    <t>Ավելի քան 25 տարի</t>
  </si>
  <si>
    <t>Անժամկետ շարունակական</t>
  </si>
  <si>
    <t xml:space="preserve"> 4111-Աշխատողների աշխատավարձեր և հավելավճարներ</t>
  </si>
  <si>
    <t xml:space="preserve"> 4112- Պարգևատրումներ, դրամական խրախուսումներ և հատուկ վճարներ</t>
  </si>
  <si>
    <t xml:space="preserve"> 4113-Քաղաքացիական, դատական և պետական ծառայողների պարգևատրում </t>
  </si>
  <si>
    <t>4212-Էներգետիկ ծառայություններ</t>
  </si>
  <si>
    <t>4213-Կոմունալ ծառայություններ</t>
  </si>
  <si>
    <t>4214-Կապի ծառայություններ</t>
  </si>
  <si>
    <t>4215-Ապահովագրական ծախսեր</t>
  </si>
  <si>
    <t>4216-Գույքի և սարքավորումների վարձակալություն</t>
  </si>
  <si>
    <t>4221-Ներքին  գործուղումներ</t>
  </si>
  <si>
    <t>4232-Համակարգչային ծառայություններ</t>
  </si>
  <si>
    <t>4233-Աշխատակազմի մասնագիտական զարգացման ծառայություններ</t>
  </si>
  <si>
    <t>4234-Տեղեկատվական ծառայություններ</t>
  </si>
  <si>
    <t>4235-Կառավարչական ծառայություններ</t>
  </si>
  <si>
    <t>4237-Ներկայացուցչական  ծախսեր</t>
  </si>
  <si>
    <t>4239-Ընդհանուր բնույթի այլ ծառայություններ</t>
  </si>
  <si>
    <t>4241-Մասնագիտական ծառայություններ</t>
  </si>
  <si>
    <t>4251-Շենքերի և կառույցների ընթացիկ նորոգում և պահպանում</t>
  </si>
  <si>
    <t>4252-Մեքենաների և սարքավորումների ընթացիկ նորոգում և պահպանում</t>
  </si>
  <si>
    <t>4261-Գրասենյակային նյութեր և հագուստ</t>
  </si>
  <si>
    <t>4164-Տրանսպորտային նյութեր</t>
  </si>
  <si>
    <t xml:space="preserve">4267-Կենցաղային և հանրային սննդի նյութեր </t>
  </si>
  <si>
    <t>4823-Պարտադիր վճարներ</t>
  </si>
  <si>
    <t>4222-Արտասահմանյան գործուղումների գծով ծախսեր</t>
  </si>
  <si>
    <t>Հազ․ դրամ</t>
  </si>
  <si>
    <t>այո</t>
  </si>
  <si>
    <t>ոչ</t>
  </si>
  <si>
    <t>Պետական գույքի կառավարման կոմիտեի տեխնիկական հագեցվածության բարելավում</t>
  </si>
  <si>
    <t>5122-Վարչական սարքավորումներ</t>
  </si>
  <si>
    <t xml:space="preserve"> Պետական գույքի կառավարման կոմիտեի ենթակայության շենքերի պայմանների բարելավում</t>
  </si>
  <si>
    <t>5113-Շենքերի և շինությունների կապիտալ վերանորոգում</t>
  </si>
  <si>
    <t>Հանրային իշխանության մարմիններին տրանսպորտային միջոցներով ապահովվածության բարելավում</t>
  </si>
  <si>
    <t>ՀՀ կառավ. 28.09.2023թ. 1666-Ն որոշում</t>
  </si>
  <si>
    <t xml:space="preserve">5121-Տրանսպորտային սարքավորումներ </t>
  </si>
  <si>
    <t>Ավիացիոն ծառայությունների մատուցում</t>
  </si>
  <si>
    <t xml:space="preserve">Ծախսի հաշվարկման իրավական հիմքը բացակայում է: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</si>
</sst>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(* #,##0.0_);_(* \(#,##0.0\);_(* &quot;-&quot;??_);_(@_)"/>
    <numFmt numFmtId="166" formatCode="##,##0.0;\(##,##0.0\);\-"/>
    <numFmt numFmtId="167" formatCode="_-* #,##0.00\ _դ_ր_._-;\-* #,##0.00\ _դ_ր_._-;_-* &quot;-&quot;??\ _դ_ր_._-;_-@_-"/>
    <numFmt numFmtId="168" formatCode="0.0"/>
    <numFmt numFmtId="169" formatCode="#,##0.0\ _֏"/>
    <numFmt numFmtId="170" formatCode="_-* #,##0.0\ _֏_-;\-* #,##0.0\ _֏_-;_-* &quot;-&quot;?\ _֏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name val="GHEA Grapalat"/>
      <family val="2"/>
    </font>
    <font>
      <sz val="10"/>
      <name val="GHEA Grapalat"/>
      <family val="3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164" fontId="17" fillId="0" borderId="0" applyFont="0" applyFill="0" applyBorder="0" applyAlignment="0" applyProtection="0"/>
    <xf numFmtId="0" fontId="17" fillId="14" borderId="14" applyNumberFormat="0" applyFont="0" applyAlignment="0" applyProtection="0"/>
    <xf numFmtId="0" fontId="1" fillId="0" borderId="0"/>
    <xf numFmtId="0" fontId="1" fillId="0" borderId="0"/>
    <xf numFmtId="166" fontId="23" fillId="0" borderId="0" applyFill="0" applyBorder="0" applyProtection="0">
      <alignment horizontal="right" vertical="top"/>
    </xf>
    <xf numFmtId="167" fontId="1" fillId="0" borderId="0" applyFont="0" applyFill="0" applyBorder="0" applyAlignment="0" applyProtection="0"/>
    <xf numFmtId="0" fontId="23" fillId="0" borderId="0">
      <alignment horizontal="left" vertical="top" wrapText="1"/>
    </xf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8" borderId="0" applyNumberFormat="0" applyBorder="0" applyAlignment="0" applyProtection="0"/>
    <xf numFmtId="0" fontId="30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10" applyNumberFormat="0" applyAlignment="0" applyProtection="0"/>
    <xf numFmtId="0" fontId="33" fillId="12" borderId="11" applyNumberFormat="0" applyAlignment="0" applyProtection="0"/>
    <xf numFmtId="0" fontId="34" fillId="12" borderId="10" applyNumberFormat="0" applyAlignment="0" applyProtection="0"/>
    <xf numFmtId="0" fontId="35" fillId="0" borderId="12" applyNumberFormat="0" applyFill="0" applyAlignment="0" applyProtection="0"/>
    <xf numFmtId="0" fontId="36" fillId="13" borderId="13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5" applyNumberFormat="0" applyFill="0" applyAlignment="0" applyProtection="0"/>
    <xf numFmtId="0" fontId="40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40" fillId="38" borderId="0" applyNumberFormat="0" applyBorder="0" applyAlignment="0" applyProtection="0"/>
  </cellStyleXfs>
  <cellXfs count="112">
    <xf numFmtId="0" fontId="0" fillId="0" borderId="0" xfId="0"/>
    <xf numFmtId="0" fontId="9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0" xfId="0" applyFont="1" applyAlignment="1">
      <alignment horizontal="left" vertical="center"/>
    </xf>
    <xf numFmtId="0" fontId="9" fillId="0" borderId="0" xfId="0" applyFont="1"/>
    <xf numFmtId="0" fontId="13" fillId="0" borderId="0" xfId="0" applyFont="1"/>
    <xf numFmtId="0" fontId="15" fillId="0" borderId="0" xfId="0" applyFont="1"/>
    <xf numFmtId="0" fontId="4" fillId="3" borderId="1" xfId="0" applyFont="1" applyFill="1" applyBorder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3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/>
    </xf>
    <xf numFmtId="0" fontId="4" fillId="5" borderId="1" xfId="0" applyFont="1" applyFill="1" applyBorder="1"/>
    <xf numFmtId="0" fontId="4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4" fillId="3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165" fontId="4" fillId="5" borderId="1" xfId="1" applyNumberFormat="1" applyFont="1" applyFill="1" applyBorder="1" applyAlignment="1">
      <alignment vertical="center" wrapText="1"/>
    </xf>
    <xf numFmtId="164" fontId="4" fillId="5" borderId="1" xfId="0" applyNumberFormat="1" applyFont="1" applyFill="1" applyBorder="1"/>
    <xf numFmtId="165" fontId="7" fillId="5" borderId="2" xfId="1" applyNumberFormat="1" applyFont="1" applyFill="1" applyBorder="1" applyAlignment="1">
      <alignment horizontal="center" vertical="center" wrapText="1"/>
    </xf>
    <xf numFmtId="165" fontId="7" fillId="5" borderId="1" xfId="1" applyNumberFormat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65" fontId="7" fillId="7" borderId="1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justify" vertical="center" wrapText="1"/>
    </xf>
    <xf numFmtId="0" fontId="21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vertical="top" wrapText="1"/>
    </xf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/>
    </xf>
    <xf numFmtId="0" fontId="4" fillId="5" borderId="1" xfId="0" applyFont="1" applyFill="1" applyBorder="1"/>
    <xf numFmtId="0" fontId="4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vertical="center"/>
    </xf>
    <xf numFmtId="0" fontId="24" fillId="5" borderId="1" xfId="4" applyFont="1" applyFill="1" applyBorder="1" applyAlignment="1">
      <alignment horizontal="center" vertical="center" wrapText="1"/>
    </xf>
    <xf numFmtId="168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/>
    <xf numFmtId="168" fontId="4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/>
    </xf>
    <xf numFmtId="0" fontId="4" fillId="5" borderId="1" xfId="0" applyFont="1" applyFill="1" applyBorder="1" applyAlignment="1">
      <alignment horizontal="center" wrapText="1"/>
    </xf>
    <xf numFmtId="168" fontId="4" fillId="4" borderId="1" xfId="0" applyNumberFormat="1" applyFont="1" applyFill="1" applyBorder="1" applyAlignment="1">
      <alignment horizontal="center" vertical="center" wrapText="1"/>
    </xf>
    <xf numFmtId="169" fontId="12" fillId="5" borderId="1" xfId="0" applyNumberFormat="1" applyFont="1" applyFill="1" applyBorder="1" applyAlignment="1">
      <alignment vertical="center" wrapText="1"/>
    </xf>
    <xf numFmtId="169" fontId="4" fillId="4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 wrapText="1"/>
    </xf>
    <xf numFmtId="169" fontId="4" fillId="7" borderId="1" xfId="0" applyNumberFormat="1" applyFont="1" applyFill="1" applyBorder="1" applyAlignment="1">
      <alignment horizontal="center" vertical="center" wrapText="1"/>
    </xf>
    <xf numFmtId="170" fontId="4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</cellXfs>
  <cellStyles count="48">
    <cellStyle name="20% — акцент1 2" xfId="25" xr:uid="{2044D650-4F6E-4620-95D1-900C78AC5275}"/>
    <cellStyle name="20% — акцент2 2" xfId="29" xr:uid="{FA76632D-6473-4FC2-8D74-3429CA588186}"/>
    <cellStyle name="20% — акцент3 2" xfId="33" xr:uid="{80F2A176-1AB5-4BE5-BCCC-1BD62E9E5A98}"/>
    <cellStyle name="20% — акцент4 2" xfId="37" xr:uid="{37ADCDA7-D7EF-48E5-B251-2269E7F3574A}"/>
    <cellStyle name="20% — акцент5 2" xfId="41" xr:uid="{5D025940-6891-4D57-AD60-3CA4CDAAA427}"/>
    <cellStyle name="20% — акцент6 2" xfId="45" xr:uid="{AE7B4311-BD36-4E58-BCF9-4278B80B98A5}"/>
    <cellStyle name="40% — акцент1 2" xfId="26" xr:uid="{37EF8F29-B6E7-47B2-8B87-19B25967A07D}"/>
    <cellStyle name="40% — акцент2 2" xfId="30" xr:uid="{240B819E-4FA9-4473-A12A-8FE62C8FABC8}"/>
    <cellStyle name="40% — акцент3 2" xfId="34" xr:uid="{54F36B65-1A0C-456D-A2B1-E3F547B2B587}"/>
    <cellStyle name="40% — акцент4 2" xfId="38" xr:uid="{C38968B5-10E3-4844-B2E6-22D0E30EE324}"/>
    <cellStyle name="40% — акцент5 2" xfId="42" xr:uid="{39CFD86B-31EA-4FC0-87E5-CAF3EF09AE90}"/>
    <cellStyle name="40% — акцент6 2" xfId="46" xr:uid="{136F5756-9072-4747-8B4D-8ED4880AFEA7}"/>
    <cellStyle name="60% — акцент1 2" xfId="27" xr:uid="{068243E6-3A06-4AAD-99CC-B20EC0CA6990}"/>
    <cellStyle name="60% — акцент2 2" xfId="31" xr:uid="{B45B4DDF-C262-4112-80CC-CFECFE5A6900}"/>
    <cellStyle name="60% — акцент3 2" xfId="35" xr:uid="{DE0000DE-1249-41D9-A7D7-083CB520FFCD}"/>
    <cellStyle name="60% — акцент4 2" xfId="39" xr:uid="{BDBAF703-FCC0-4D41-930C-894C457C1A8D}"/>
    <cellStyle name="60% — акцент5 2" xfId="43" xr:uid="{64875B6E-7E00-4606-8942-7B547A28528F}"/>
    <cellStyle name="60% — акцент6 2" xfId="47" xr:uid="{880B4F11-A774-4662-BF77-232A0F8CA3AC}"/>
    <cellStyle name="Comma 2" xfId="6" xr:uid="{4AC636AE-7609-495F-AF09-AFC046C491F7}"/>
    <cellStyle name="Normal 2" xfId="4" xr:uid="{135148AA-1182-471D-B8C9-EC82766AA325}"/>
    <cellStyle name="Normal 8" xfId="3" xr:uid="{BFFF6F33-3E7E-467B-BDB8-0AF7DEF99263}"/>
    <cellStyle name="SN_241" xfId="5" xr:uid="{742DE62D-C1F5-43C6-B615-C051FB58A808}"/>
    <cellStyle name="Акцент1 2" xfId="24" xr:uid="{37B428E5-13EB-4863-B761-CCA80852E969}"/>
    <cellStyle name="Акцент2 2" xfId="28" xr:uid="{D603B2CC-5B9F-4CBF-9891-3775A18075EB}"/>
    <cellStyle name="Акцент3 2" xfId="32" xr:uid="{93D2CA8B-B482-45E0-A50A-A1B9C1753E02}"/>
    <cellStyle name="Акцент4 2" xfId="36" xr:uid="{F900DD64-9C65-4E14-AE2A-75DCAA671BD7}"/>
    <cellStyle name="Акцент5 2" xfId="40" xr:uid="{0677B706-8958-4F5C-A795-88FD7EE2E329}"/>
    <cellStyle name="Акцент6 2" xfId="44" xr:uid="{9FC5B95D-FD0D-429F-9219-4D9BAF5CDA30}"/>
    <cellStyle name="Ввод  2" xfId="16" xr:uid="{525BAB3A-2671-4CA0-ABFB-0B362CE78EE9}"/>
    <cellStyle name="Вывод 2" xfId="17" xr:uid="{F8DAB8CE-A1EB-4CCD-B6B6-1853DF771E11}"/>
    <cellStyle name="Вычисление 2" xfId="18" xr:uid="{7F6436A0-3B29-443A-AD21-C52EED47604F}"/>
    <cellStyle name="Заголовок 1 2" xfId="9" xr:uid="{E10731D1-BA54-4EC9-987B-B78C3710A485}"/>
    <cellStyle name="Заголовок 2 2" xfId="10" xr:uid="{449D1570-7B50-41F1-98B0-CB24FB5BC4D4}"/>
    <cellStyle name="Заголовок 3 2" xfId="11" xr:uid="{F7BCF4DB-C828-4C63-8D07-5FBEF1D652C5}"/>
    <cellStyle name="Заголовок 4 2" xfId="12" xr:uid="{2BE4F622-FF01-4ED0-8EC5-D2FF5F383000}"/>
    <cellStyle name="Итог 2" xfId="23" xr:uid="{0CE434C3-3DB0-4FF3-B562-4455DBBFBF09}"/>
    <cellStyle name="Контрольная ячейка 2" xfId="20" xr:uid="{6A1833A3-C56E-4359-9229-B199E4A8B702}"/>
    <cellStyle name="Название 2" xfId="8" xr:uid="{DD0DEE63-D6E5-420D-B8D1-90BF068BA13A}"/>
    <cellStyle name="Нейтральный 2" xfId="15" xr:uid="{142D01F7-4B07-4DE8-A41D-FF5144954CC0}"/>
    <cellStyle name="Обычный" xfId="0" builtinId="0"/>
    <cellStyle name="Обычный 2" xfId="7" xr:uid="{B24B2FB2-C82F-4416-A95C-0F8A3183D898}"/>
    <cellStyle name="Плохой 2" xfId="14" xr:uid="{890A7D7B-BDAA-4DD1-9810-188898ADEDB2}"/>
    <cellStyle name="Пояснение 2" xfId="22" xr:uid="{2864D1CB-15C2-4EB9-9051-B0201B055962}"/>
    <cellStyle name="Примечание" xfId="2" builtinId="10" customBuiltin="1"/>
    <cellStyle name="Связанная ячейка 2" xfId="19" xr:uid="{E59FF7F7-CCC8-4127-9B46-177A5690B2D9}"/>
    <cellStyle name="Текст предупреждения 2" xfId="21" xr:uid="{E4C07AD6-61F6-4E37-A153-3E1C7610CB59}"/>
    <cellStyle name="Финансовый" xfId="1" builtinId="3"/>
    <cellStyle name="Хороший 2" xfId="13" xr:uid="{5DDAD36E-9887-43A0-AF6C-055FDEDA3F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48</xdr:row>
          <xdr:rowOff>0</xdr:rowOff>
        </xdr:from>
        <xdr:to>
          <xdr:col>2</xdr:col>
          <xdr:colOff>1171575</xdr:colOff>
          <xdr:row>48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2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45</xdr:row>
          <xdr:rowOff>171450</xdr:rowOff>
        </xdr:from>
        <xdr:to>
          <xdr:col>3</xdr:col>
          <xdr:colOff>266700</xdr:colOff>
          <xdr:row>46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47</xdr:row>
          <xdr:rowOff>28575</xdr:rowOff>
        </xdr:from>
        <xdr:to>
          <xdr:col>3</xdr:col>
          <xdr:colOff>266700</xdr:colOff>
          <xdr:row>47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49</xdr:row>
          <xdr:rowOff>9525</xdr:rowOff>
        </xdr:from>
        <xdr:to>
          <xdr:col>2</xdr:col>
          <xdr:colOff>571500</xdr:colOff>
          <xdr:row>49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B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B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B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B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C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C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C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C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D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D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D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D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E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E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E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E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F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F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F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F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10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10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10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10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11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1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11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11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1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12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12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12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28</xdr:row>
          <xdr:rowOff>219075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13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26</xdr:row>
          <xdr:rowOff>219075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13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27</xdr:row>
          <xdr:rowOff>190500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13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29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13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1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15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15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15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  <a:ext uri="{FF2B5EF4-FFF2-40B4-BE49-F238E27FC236}">
                  <a16:creationId xmlns:a16="http://schemas.microsoft.com/office/drawing/2014/main" id="{00000000-0008-0000-1500-00000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4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4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4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5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5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5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5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6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6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6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6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7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8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8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8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id="{00000000-0008-0000-08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9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9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9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9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A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A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A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A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hy-A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6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68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67.xml"/><Relationship Id="rId5" Type="http://schemas.openxmlformats.org/officeDocument/2006/relationships/ctrlProp" Target="../ctrlProps/ctrlProp66.xml"/><Relationship Id="rId4" Type="http://schemas.openxmlformats.org/officeDocument/2006/relationships/ctrlProp" Target="../ctrlProps/ctrlProp6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72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ctrlProp" Target="../ctrlProps/ctrlProp69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76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75.xml"/><Relationship Id="rId5" Type="http://schemas.openxmlformats.org/officeDocument/2006/relationships/ctrlProp" Target="../ctrlProps/ctrlProp74.xml"/><Relationship Id="rId4" Type="http://schemas.openxmlformats.org/officeDocument/2006/relationships/ctrlProp" Target="../ctrlProps/ctrlProp73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80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79.xml"/><Relationship Id="rId5" Type="http://schemas.openxmlformats.org/officeDocument/2006/relationships/ctrlProp" Target="../ctrlProps/ctrlProp78.xml"/><Relationship Id="rId4" Type="http://schemas.openxmlformats.org/officeDocument/2006/relationships/ctrlProp" Target="../ctrlProps/ctrlProp7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499984740745262"/>
  </sheetPr>
  <dimension ref="A1:P41"/>
  <sheetViews>
    <sheetView topLeftCell="A31" workbookViewId="0">
      <selection activeCell="A13" sqref="A13"/>
    </sheetView>
  </sheetViews>
  <sheetFormatPr defaultRowHeight="15" x14ac:dyDescent="0.25"/>
  <cols>
    <col min="1" max="1" width="147.28515625" style="70" customWidth="1"/>
  </cols>
  <sheetData>
    <row r="1" spans="1:16" ht="33" customHeight="1" x14ac:dyDescent="0.25">
      <c r="A1" s="66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50.25" customHeight="1" x14ac:dyDescent="0.25">
      <c r="A2" s="66" t="s">
        <v>67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6.5" x14ac:dyDescent="0.25">
      <c r="A3" s="67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6.5" x14ac:dyDescent="0.25">
      <c r="A4" s="53" t="s">
        <v>68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t="49.5" x14ac:dyDescent="0.25">
      <c r="A5" s="53" t="s">
        <v>69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6.5" x14ac:dyDescent="0.25">
      <c r="A6" s="53" t="s">
        <v>70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t="16.5" x14ac:dyDescent="0.25">
      <c r="A7" s="68" t="s">
        <v>71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6.5" x14ac:dyDescent="0.25">
      <c r="A8" s="53" t="s">
        <v>72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6.5" x14ac:dyDescent="0.25">
      <c r="A9" s="53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6.5" x14ac:dyDescent="0.25">
      <c r="A10" s="53" t="s">
        <v>74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 x14ac:dyDescent="0.25">
      <c r="A11" s="53" t="s">
        <v>98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ht="49.5" x14ac:dyDescent="0.25">
      <c r="A12" s="53" t="s">
        <v>75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ht="33" x14ac:dyDescent="0.25">
      <c r="A13" s="53" t="s">
        <v>76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16.5" x14ac:dyDescent="0.25">
      <c r="A14" s="68" t="s">
        <v>77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ht="49.5" x14ac:dyDescent="0.25">
      <c r="A15" s="53" t="s">
        <v>78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</row>
    <row r="16" spans="1:16" ht="49.5" x14ac:dyDescent="0.25">
      <c r="A16" s="53" t="s">
        <v>79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</row>
    <row r="17" spans="1:16" ht="16.5" x14ac:dyDescent="0.25">
      <c r="A17" s="53" t="s">
        <v>80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ht="66" x14ac:dyDescent="0.25">
      <c r="A18" s="54" t="s">
        <v>81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6.5" x14ac:dyDescent="0.25">
      <c r="A19" s="68" t="s">
        <v>82</v>
      </c>
      <c r="B19" s="39"/>
      <c r="C19" s="39"/>
      <c r="D19" s="39"/>
      <c r="E19" s="41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ht="49.5" x14ac:dyDescent="0.25">
      <c r="A20" s="53" t="s">
        <v>83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</row>
    <row r="21" spans="1:16" ht="16.5" x14ac:dyDescent="0.25">
      <c r="A21" s="53" t="s">
        <v>84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1:16" ht="16.5" x14ac:dyDescent="0.25">
      <c r="A22" s="53" t="s">
        <v>85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49.5" x14ac:dyDescent="0.25">
      <c r="A23" s="53" t="s">
        <v>86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33" x14ac:dyDescent="0.25">
      <c r="A24" s="53" t="s">
        <v>87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ht="99" x14ac:dyDescent="0.25">
      <c r="A25" s="53" t="s">
        <v>88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6.5" x14ac:dyDescent="0.25">
      <c r="A26" s="68" t="s">
        <v>89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3" x14ac:dyDescent="0.25">
      <c r="A27" s="53" t="s">
        <v>90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33" x14ac:dyDescent="0.25">
      <c r="A28" s="53" t="s">
        <v>4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33" x14ac:dyDescent="0.25">
      <c r="A29" s="53" t="s">
        <v>91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ht="16.5" x14ac:dyDescent="0.25">
      <c r="A30" s="68" t="s">
        <v>92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82.5" x14ac:dyDescent="0.25">
      <c r="A31" s="53" t="s">
        <v>118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82.5" x14ac:dyDescent="0.25">
      <c r="A32" s="53" t="s">
        <v>117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82.5" x14ac:dyDescent="0.25">
      <c r="A33" s="53" t="s">
        <v>119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ht="16.5" x14ac:dyDescent="0.25">
      <c r="A34" s="53" t="s">
        <v>111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16.5" x14ac:dyDescent="0.25">
      <c r="A35" s="53" t="s">
        <v>115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6" ht="16.5" x14ac:dyDescent="0.25">
      <c r="A36" s="53" t="s">
        <v>116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1:16" ht="33" x14ac:dyDescent="0.25">
      <c r="A37" s="69" t="s">
        <v>93</v>
      </c>
    </row>
    <row r="38" spans="1:16" ht="33" x14ac:dyDescent="0.25">
      <c r="A38" s="69" t="s">
        <v>94</v>
      </c>
    </row>
    <row r="39" spans="1:16" ht="16.5" x14ac:dyDescent="0.25">
      <c r="A39" s="69" t="s">
        <v>112</v>
      </c>
    </row>
    <row r="40" spans="1:16" ht="16.5" x14ac:dyDescent="0.25">
      <c r="A40" s="69" t="s">
        <v>113</v>
      </c>
    </row>
    <row r="41" spans="1:16" ht="16.5" x14ac:dyDescent="0.25">
      <c r="A41" s="69" t="s">
        <v>114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44"/>
  <sheetViews>
    <sheetView topLeftCell="C16" zoomScaleNormal="100" workbookViewId="0">
      <selection activeCell="Q22" sqref="Q2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 xr:uid="{00000000-0002-0000-0900-000000000000}">
      <formula1>$U$2:$U$4</formula1>
    </dataValidation>
    <dataValidation type="list" allowBlank="1" showInputMessage="1" showErrorMessage="1" sqref="D19:D22" xr:uid="{00000000-0002-0000-0900-000001000000}">
      <formula1>$V$2:$V$3</formula1>
    </dataValidation>
    <dataValidation showInputMessage="1" showErrorMessage="1" sqref="E19:E22" xr:uid="{00000000-0002-0000-0900-000002000000}"/>
    <dataValidation type="whole" operator="lessThan" allowBlank="1" showInputMessage="1" showErrorMessage="1" sqref="N38:P41" xr:uid="{00000000-0002-0000-0900-000003000000}">
      <formula1>0</formula1>
    </dataValidation>
  </dataValidations>
  <hyperlinks>
    <hyperlink ref="C12" location="_ftn1" display="_ftn1" xr:uid="{00000000-0004-0000-0900-000000000000}"/>
    <hyperlink ref="D12" location="_ftn2" display="_ftn2" xr:uid="{00000000-0004-0000-0900-000001000000}"/>
    <hyperlink ref="E12" location="_ftn3" display="_ftn3" xr:uid="{00000000-0004-0000-09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44"/>
  <sheetViews>
    <sheetView topLeftCell="A22" zoomScaleNormal="100" workbookViewId="0">
      <selection activeCell="T36" sqref="T36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0A00-000000000000}"/>
    <dataValidation type="list" allowBlank="1" showInputMessage="1" showErrorMessage="1" sqref="D19:D22" xr:uid="{00000000-0002-0000-0A00-000001000000}">
      <formula1>$V$2:$V$3</formula1>
    </dataValidation>
    <dataValidation type="list" allowBlank="1" showInputMessage="1" showErrorMessage="1" sqref="B13" xr:uid="{00000000-0002-0000-0A00-000002000000}">
      <formula1>$U$2:$U$4</formula1>
    </dataValidation>
    <dataValidation type="whole" operator="lessThan" allowBlank="1" showInputMessage="1" showErrorMessage="1" sqref="N38:P41" xr:uid="{00000000-0002-0000-0A00-000003000000}">
      <formula1>0</formula1>
    </dataValidation>
  </dataValidations>
  <hyperlinks>
    <hyperlink ref="C12" location="_ftn1" display="_ftn1" xr:uid="{00000000-0004-0000-0A00-000000000000}"/>
    <hyperlink ref="D12" location="_ftn2" display="_ftn2" xr:uid="{00000000-0004-0000-0A00-000001000000}"/>
    <hyperlink ref="E12" location="_ftn3" display="_ftn3" xr:uid="{00000000-0004-0000-0A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44"/>
  <sheetViews>
    <sheetView topLeftCell="D34" zoomScaleNormal="100" workbookViewId="0">
      <selection activeCell="J69" sqref="J6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0B00-000000000000}"/>
    <dataValidation type="list" allowBlank="1" showInputMessage="1" showErrorMessage="1" sqref="D19:D22" xr:uid="{00000000-0002-0000-0B00-000001000000}">
      <formula1>$V$2:$V$3</formula1>
    </dataValidation>
    <dataValidation type="list" allowBlank="1" showInputMessage="1" showErrorMessage="1" sqref="B13" xr:uid="{00000000-0002-0000-0B00-000002000000}">
      <formula1>$U$2:$U$4</formula1>
    </dataValidation>
    <dataValidation type="whole" operator="lessThan" allowBlank="1" showInputMessage="1" showErrorMessage="1" sqref="N38:P41" xr:uid="{00000000-0002-0000-0B00-000003000000}">
      <formula1>0</formula1>
    </dataValidation>
  </dataValidations>
  <hyperlinks>
    <hyperlink ref="C12" location="_ftn1" display="_ftn1" xr:uid="{00000000-0004-0000-0B00-000000000000}"/>
    <hyperlink ref="D12" location="_ftn2" display="_ftn2" xr:uid="{00000000-0004-0000-0B00-000001000000}"/>
    <hyperlink ref="E12" location="_ftn3" display="_ftn3" xr:uid="{00000000-0004-0000-0B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44"/>
  <sheetViews>
    <sheetView topLeftCell="A2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 xr:uid="{00000000-0002-0000-0C00-000000000000}">
      <formula1>$U$2:$U$4</formula1>
    </dataValidation>
    <dataValidation type="list" allowBlank="1" showInputMessage="1" showErrorMessage="1" sqref="D19:D22" xr:uid="{00000000-0002-0000-0C00-000001000000}">
      <formula1>$V$2:$V$3</formula1>
    </dataValidation>
    <dataValidation showInputMessage="1" showErrorMessage="1" sqref="E19:E22" xr:uid="{00000000-0002-0000-0C00-000002000000}"/>
    <dataValidation type="whole" operator="lessThan" allowBlank="1" showInputMessage="1" showErrorMessage="1" sqref="N38:P41" xr:uid="{00000000-0002-0000-0C00-000003000000}">
      <formula1>0</formula1>
    </dataValidation>
  </dataValidations>
  <hyperlinks>
    <hyperlink ref="C12" location="_ftn1" display="_ftn1" xr:uid="{00000000-0004-0000-0C00-000000000000}"/>
    <hyperlink ref="D12" location="_ftn2" display="_ftn2" xr:uid="{00000000-0004-0000-0C00-000001000000}"/>
    <hyperlink ref="E12" location="_ftn3" display="_ftn3" xr:uid="{00000000-0004-0000-0C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44"/>
  <sheetViews>
    <sheetView topLeftCell="A25" zoomScaleNormal="100" workbookViewId="0">
      <selection activeCell="C37" sqref="C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 xr:uid="{00000000-0002-0000-0D00-000000000000}">
      <formula1>$U$2:$U$4</formula1>
    </dataValidation>
    <dataValidation type="list" allowBlank="1" showInputMessage="1" showErrorMessage="1" sqref="D19:D22" xr:uid="{00000000-0002-0000-0D00-000001000000}">
      <formula1>$V$2:$V$3</formula1>
    </dataValidation>
    <dataValidation showInputMessage="1" showErrorMessage="1" sqref="E19:E22" xr:uid="{00000000-0002-0000-0D00-000002000000}"/>
    <dataValidation type="whole" operator="lessThan" allowBlank="1" showInputMessage="1" showErrorMessage="1" sqref="N38:P41" xr:uid="{00000000-0002-0000-0D00-000003000000}">
      <formula1>0</formula1>
    </dataValidation>
  </dataValidations>
  <hyperlinks>
    <hyperlink ref="C12" location="_ftn1" display="_ftn1" xr:uid="{00000000-0004-0000-0D00-000000000000}"/>
    <hyperlink ref="D12" location="_ftn2" display="_ftn2" xr:uid="{00000000-0004-0000-0D00-000001000000}"/>
    <hyperlink ref="E12" location="_ftn3" display="_ftn3" xr:uid="{00000000-0004-0000-0D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44"/>
  <sheetViews>
    <sheetView topLeftCell="A17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0E00-000000000000}"/>
    <dataValidation type="list" allowBlank="1" showInputMessage="1" showErrorMessage="1" sqref="D19:D22" xr:uid="{00000000-0002-0000-0E00-000001000000}">
      <formula1>$V$2:$V$3</formula1>
    </dataValidation>
    <dataValidation type="list" allowBlank="1" showInputMessage="1" showErrorMessage="1" sqref="B13" xr:uid="{00000000-0002-0000-0E00-000002000000}">
      <formula1>$U$2:$U$4</formula1>
    </dataValidation>
    <dataValidation type="whole" operator="lessThan" allowBlank="1" showInputMessage="1" showErrorMessage="1" sqref="N38:P41" xr:uid="{00000000-0002-0000-0E00-000003000000}">
      <formula1>0</formula1>
    </dataValidation>
  </dataValidations>
  <hyperlinks>
    <hyperlink ref="C12" location="_ftn1" display="_ftn1" xr:uid="{00000000-0004-0000-0E00-000000000000}"/>
    <hyperlink ref="D12" location="_ftn2" display="_ftn2" xr:uid="{00000000-0004-0000-0E00-000001000000}"/>
    <hyperlink ref="E12" location="_ftn3" display="_ftn3" xr:uid="{00000000-0004-0000-0E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 xr:uid="{00000000-0002-0000-0F00-000000000000}">
      <formula1>$U$2:$U$4</formula1>
    </dataValidation>
    <dataValidation type="list" allowBlank="1" showInputMessage="1" showErrorMessage="1" sqref="D19:D22" xr:uid="{00000000-0002-0000-0F00-000001000000}">
      <formula1>$V$2:$V$3</formula1>
    </dataValidation>
    <dataValidation showInputMessage="1" showErrorMessage="1" sqref="E19:E22" xr:uid="{00000000-0002-0000-0F00-000002000000}"/>
    <dataValidation type="whole" operator="lessThan" allowBlank="1" showInputMessage="1" showErrorMessage="1" sqref="N38:P41" xr:uid="{00000000-0002-0000-0F00-000003000000}">
      <formula1>0</formula1>
    </dataValidation>
  </dataValidations>
  <hyperlinks>
    <hyperlink ref="C12" location="_ftn1" display="_ftn1" xr:uid="{00000000-0004-0000-0F00-000000000000}"/>
    <hyperlink ref="D12" location="_ftn2" display="_ftn2" xr:uid="{00000000-0004-0000-0F00-000001000000}"/>
    <hyperlink ref="E12" location="_ftn3" display="_ftn3" xr:uid="{00000000-0004-0000-0F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4"/>
  <sheetViews>
    <sheetView topLeftCell="A31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1000-000000000000}"/>
    <dataValidation type="list" allowBlank="1" showInputMessage="1" showErrorMessage="1" sqref="D19:D22" xr:uid="{00000000-0002-0000-1000-000001000000}">
      <formula1>$V$2:$V$3</formula1>
    </dataValidation>
    <dataValidation type="list" allowBlank="1" showInputMessage="1" showErrorMessage="1" sqref="B13" xr:uid="{00000000-0002-0000-1000-000002000000}">
      <formula1>$U$2:$U$4</formula1>
    </dataValidation>
    <dataValidation type="whole" operator="lessThan" allowBlank="1" showInputMessage="1" showErrorMessage="1" sqref="N38:P41" xr:uid="{00000000-0002-0000-1000-000003000000}">
      <formula1>0</formula1>
    </dataValidation>
  </dataValidations>
  <hyperlinks>
    <hyperlink ref="C12" location="_ftn1" display="_ftn1" xr:uid="{00000000-0004-0000-1000-000000000000}"/>
    <hyperlink ref="D12" location="_ftn2" display="_ftn2" xr:uid="{00000000-0004-0000-1000-000001000000}"/>
    <hyperlink ref="E12" location="_ftn3" display="_ftn3" xr:uid="{00000000-0004-0000-10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1100-000000000000}"/>
    <dataValidation type="list" allowBlank="1" showInputMessage="1" showErrorMessage="1" sqref="D19:D22" xr:uid="{00000000-0002-0000-1100-000001000000}">
      <formula1>$V$2:$V$3</formula1>
    </dataValidation>
    <dataValidation type="list" allowBlank="1" showInputMessage="1" showErrorMessage="1" sqref="B13" xr:uid="{00000000-0002-0000-1100-000002000000}">
      <formula1>$U$2:$U$4</formula1>
    </dataValidation>
    <dataValidation type="whole" operator="lessThan" allowBlank="1" showInputMessage="1" showErrorMessage="1" sqref="N38:P41" xr:uid="{00000000-0002-0000-1100-000003000000}">
      <formula1>0</formula1>
    </dataValidation>
  </dataValidations>
  <hyperlinks>
    <hyperlink ref="C12" location="_ftn1" display="_ftn1" xr:uid="{00000000-0004-0000-1100-000000000000}"/>
    <hyperlink ref="D12" location="_ftn2" display="_ftn2" xr:uid="{00000000-0004-0000-1100-000001000000}"/>
    <hyperlink ref="E12" location="_ftn3" display="_ftn3" xr:uid="{00000000-0004-0000-11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44"/>
  <sheetViews>
    <sheetView topLeftCell="B4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 xr:uid="{00000000-0002-0000-1200-000000000000}">
      <formula1>$U$2:$U$4</formula1>
    </dataValidation>
    <dataValidation type="list" allowBlank="1" showInputMessage="1" showErrorMessage="1" sqref="D19:D22" xr:uid="{00000000-0002-0000-1200-000001000000}">
      <formula1>$V$2:$V$3</formula1>
    </dataValidation>
    <dataValidation showInputMessage="1" showErrorMessage="1" sqref="E19:E22" xr:uid="{00000000-0002-0000-1200-000002000000}"/>
    <dataValidation type="whole" operator="lessThan" allowBlank="1" showInputMessage="1" showErrorMessage="1" sqref="N38:P41" xr:uid="{00000000-0002-0000-1200-000003000000}">
      <formula1>0</formula1>
    </dataValidation>
  </dataValidations>
  <hyperlinks>
    <hyperlink ref="C12" location="_ftn1" display="_ftn1" xr:uid="{00000000-0004-0000-1200-000000000000}"/>
    <hyperlink ref="D12" location="_ftn2" display="_ftn2" xr:uid="{00000000-0004-0000-1200-000001000000}"/>
    <hyperlink ref="E12" location="_ftn3" display="_ftn3" xr:uid="{00000000-0004-0000-12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2"/>
  <sheetViews>
    <sheetView tabSelected="1" topLeftCell="G4" zoomScale="120" zoomScaleNormal="120" workbookViewId="0">
      <selection activeCell="H11" sqref="H11"/>
    </sheetView>
  </sheetViews>
  <sheetFormatPr defaultRowHeight="15" x14ac:dyDescent="0.25"/>
  <cols>
    <col min="1" max="1" width="4.85546875" customWidth="1"/>
    <col min="2" max="2" width="9.85546875" customWidth="1"/>
    <col min="3" max="3" width="11.28515625" customWidth="1"/>
    <col min="4" max="4" width="10" customWidth="1"/>
    <col min="5" max="5" width="14.42578125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1" width="10.28515625" customWidth="1"/>
    <col min="12" max="13" width="9.5703125" customWidth="1"/>
    <col min="14" max="14" width="11" customWidth="1"/>
    <col min="15" max="15" width="10.140625" customWidth="1"/>
    <col min="16" max="16" width="10.7109375" customWidth="1"/>
    <col min="17" max="17" width="9.5703125" customWidth="1"/>
    <col min="18" max="18" width="12.140625" customWidth="1"/>
    <col min="19" max="19" width="9.28515625" bestFit="1" customWidth="1"/>
    <col min="20" max="20" width="11.28515625" customWidth="1"/>
    <col min="21" max="21" width="9.85546875" bestFit="1" customWidth="1"/>
    <col min="22" max="22" width="11" customWidth="1"/>
    <col min="23" max="23" width="11.140625" customWidth="1"/>
    <col min="24" max="24" width="12" customWidth="1"/>
    <col min="25" max="25" width="25" customWidth="1"/>
  </cols>
  <sheetData>
    <row r="1" spans="1:25" ht="19.5" x14ac:dyDescent="0.2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5" ht="17.25" x14ac:dyDescent="0.25">
      <c r="A3" s="1" t="s">
        <v>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17.25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5" ht="17.25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5" ht="34.5" customHeight="1" x14ac:dyDescent="0.25">
      <c r="A6" s="20"/>
      <c r="B6" s="99" t="s">
        <v>102</v>
      </c>
      <c r="C6" s="99"/>
      <c r="D6" s="98" t="s">
        <v>7</v>
      </c>
      <c r="E6" s="98"/>
      <c r="F6" s="98" t="s">
        <v>31</v>
      </c>
      <c r="G6" s="98"/>
      <c r="H6" s="98" t="s">
        <v>26</v>
      </c>
      <c r="I6" s="98"/>
      <c r="J6" s="98"/>
      <c r="K6" s="98" t="s">
        <v>27</v>
      </c>
      <c r="L6" s="98"/>
      <c r="M6" s="98"/>
      <c r="N6" s="100" t="s">
        <v>28</v>
      </c>
      <c r="O6" s="100"/>
      <c r="P6" s="100"/>
      <c r="Q6" s="98" t="s">
        <v>32</v>
      </c>
      <c r="R6" s="98"/>
      <c r="S6" s="98"/>
      <c r="T6" s="104" t="s">
        <v>103</v>
      </c>
      <c r="U6" s="104"/>
      <c r="V6" s="104"/>
      <c r="W6" s="98" t="s">
        <v>38</v>
      </c>
      <c r="X6" s="98" t="s">
        <v>37</v>
      </c>
      <c r="Y6" s="98" t="s">
        <v>104</v>
      </c>
    </row>
    <row r="7" spans="1:25" ht="25.5" x14ac:dyDescent="0.25">
      <c r="A7" s="20" t="s">
        <v>101</v>
      </c>
      <c r="B7" s="20" t="s">
        <v>5</v>
      </c>
      <c r="C7" s="20" t="s">
        <v>6</v>
      </c>
      <c r="D7" s="21" t="s">
        <v>30</v>
      </c>
      <c r="E7" s="20" t="s">
        <v>6</v>
      </c>
      <c r="F7" s="21" t="s">
        <v>107</v>
      </c>
      <c r="G7" s="21" t="s">
        <v>108</v>
      </c>
      <c r="H7" s="21" t="s">
        <v>1</v>
      </c>
      <c r="I7" s="21" t="s">
        <v>3</v>
      </c>
      <c r="J7" s="21" t="s">
        <v>105</v>
      </c>
      <c r="K7" s="21" t="s">
        <v>1</v>
      </c>
      <c r="L7" s="21" t="s">
        <v>3</v>
      </c>
      <c r="M7" s="21" t="s">
        <v>105</v>
      </c>
      <c r="N7" s="18" t="s">
        <v>10</v>
      </c>
      <c r="O7" s="18" t="s">
        <v>9</v>
      </c>
      <c r="P7" s="18" t="s">
        <v>106</v>
      </c>
      <c r="Q7" s="21" t="s">
        <v>1</v>
      </c>
      <c r="R7" s="21" t="s">
        <v>3</v>
      </c>
      <c r="S7" s="21" t="s">
        <v>105</v>
      </c>
      <c r="T7" s="31" t="s">
        <v>1</v>
      </c>
      <c r="U7" s="31" t="s">
        <v>3</v>
      </c>
      <c r="V7" s="31" t="s">
        <v>105</v>
      </c>
      <c r="W7" s="98"/>
      <c r="X7" s="98"/>
      <c r="Y7" s="98"/>
    </row>
    <row r="8" spans="1:25" ht="79.5" customHeight="1" x14ac:dyDescent="0.25">
      <c r="A8" s="26">
        <v>1</v>
      </c>
      <c r="B8" s="26">
        <f>'Հ1 Ձև 2 (1)'!$C$5</f>
        <v>1079</v>
      </c>
      <c r="C8" s="26">
        <f>'Հ1 Ձև 2 (1)'!$C$7</f>
        <v>11001</v>
      </c>
      <c r="D8" s="26" t="str">
        <f>'Հ1 Ձև 2 (1)'!$C$6</f>
        <v>Պետական գույքի կառավարում</v>
      </c>
      <c r="E8" s="26" t="str">
        <f>'Հ1 Ձև 2 (1)'!$C$8</f>
        <v>Պետական գույքի կառավարման համակարգման, խորհրդատվության և մոնիտորինգի ծառայություններ</v>
      </c>
      <c r="F8" s="57">
        <f>'Հ1 Ձև 2 (1)'!$C$83</f>
        <v>745190</v>
      </c>
      <c r="G8" s="57">
        <f>'Հ1 Ձև 2 (1)'!$D$83</f>
        <v>822562.00000000012</v>
      </c>
      <c r="H8" s="57">
        <f>'Հ1 Ձև 2 (1)'!$E$83</f>
        <v>110157.50000000004</v>
      </c>
      <c r="I8" s="57">
        <f>'Հ1 Ձև 2 (1)'!$F$83</f>
        <v>110157.50000000004</v>
      </c>
      <c r="J8" s="57">
        <f>'Հ1 Ձև 2 (1)'!$G$83</f>
        <v>110157.50000000004</v>
      </c>
      <c r="K8" s="57">
        <f>'Հ1 Ձև 2 (1)'!$H$83</f>
        <v>-35093.300000000017</v>
      </c>
      <c r="L8" s="57">
        <f>'Հ1 Ձև 2 (1)'!$I$83</f>
        <v>-29314.600000000053</v>
      </c>
      <c r="M8" s="57">
        <f>'Հ1 Ձև 2 (1)'!$J$83</f>
        <v>-21202.700000000033</v>
      </c>
      <c r="N8" s="57">
        <f>'Հ1 Ձև 2 (1)'!$K$83</f>
        <v>820254.2</v>
      </c>
      <c r="O8" s="57">
        <f>'Հ1 Ձև 2 (1)'!$L$83</f>
        <v>826032.89999999991</v>
      </c>
      <c r="P8" s="57">
        <f>'Հ1 Ձև 2 (1)'!$M$83</f>
        <v>834144.79999999993</v>
      </c>
      <c r="Q8" s="57">
        <f>'Հ1 Ձև 2 (1)'!$N$83</f>
        <v>0</v>
      </c>
      <c r="R8" s="57">
        <f>'Հ1 Ձև 2 (1)'!$O$83</f>
        <v>0</v>
      </c>
      <c r="S8" s="57">
        <f>'Հ1 Ձև 2 (1)'!$P$83</f>
        <v>0</v>
      </c>
      <c r="T8" s="57">
        <f>'Հ1 Ձև 2 (1)'!$Q$83</f>
        <v>820254.2</v>
      </c>
      <c r="U8" s="57">
        <f>'Հ1 Ձև 2 (1)'!$R$83</f>
        <v>826032.89999999991</v>
      </c>
      <c r="V8" s="57">
        <f>'Հ1 Ձև 2 (1)'!$S$83</f>
        <v>834144.79999999993</v>
      </c>
      <c r="W8" s="26" t="str">
        <f>'Հ1 Ձև 2 (1)'!$F$5</f>
        <v>Ավելի քան 25 տարի</v>
      </c>
      <c r="X8" s="26" t="str">
        <f>'Հ1 Ձև 2 (1)'!$F$6</f>
        <v>Անժամկետ շարունակական</v>
      </c>
      <c r="Y8" s="26" t="str">
        <f>'Հ1 Ձև 2 (1)'!$B$13</f>
        <v>Պարտադիր</v>
      </c>
    </row>
    <row r="9" spans="1:25" ht="75.75" customHeight="1" x14ac:dyDescent="0.25">
      <c r="A9" s="26">
        <v>2</v>
      </c>
      <c r="B9" s="26">
        <f>'Հ1 Ձև 2 (2)'!$C$5</f>
        <v>1079</v>
      </c>
      <c r="C9" s="26">
        <f>'Հ1 Ձև 2 (2)'!$C$7</f>
        <v>31001</v>
      </c>
      <c r="D9" s="27" t="str">
        <f>'Հ1 Ձև 2 (2)'!$C$6</f>
        <v>Պետական գույքի կառավարում</v>
      </c>
      <c r="E9" s="27" t="str">
        <f>'Հ1 Ձև 2 (2)'!$C$8</f>
        <v>Պետական գույքի կառավարման կոմիտեի տեխնիկական հագեցվածության բարելավում</v>
      </c>
      <c r="F9" s="58">
        <f>'Հ1 Ձև 2 (2)'!$C$44</f>
        <v>5020.8999999999996</v>
      </c>
      <c r="G9" s="58">
        <f>'Հ1 Ձև 2 (2)'!$D$44</f>
        <v>11783.1</v>
      </c>
      <c r="H9" s="58">
        <f>'Հ1 Ձև 2 (2)'!$E$44</f>
        <v>5309.1</v>
      </c>
      <c r="I9" s="58">
        <f>'Հ1 Ձև 2 (2)'!$F$44</f>
        <v>5309.1</v>
      </c>
      <c r="J9" s="58">
        <f>'Հ1 Ձև 2 (2)'!$G$44</f>
        <v>5309.1</v>
      </c>
      <c r="K9" s="58">
        <f>'Հ1 Ձև 2 (2)'!$H$44</f>
        <v>0</v>
      </c>
      <c r="L9" s="58">
        <f>'Հ1 Ձև 2 (2)'!$I$44</f>
        <v>0</v>
      </c>
      <c r="M9" s="58">
        <f>'Հ1 Ձև 2 (2)'!$J$44</f>
        <v>0</v>
      </c>
      <c r="N9" s="58">
        <f>'Հ1 Ձև 2 (2)'!$K$44</f>
        <v>10330</v>
      </c>
      <c r="O9" s="58">
        <f>'Հ1 Ձև 2 (2)'!$L$44</f>
        <v>10330</v>
      </c>
      <c r="P9" s="58">
        <f>'Հ1 Ձև 2 (2)'!$M$44</f>
        <v>10330</v>
      </c>
      <c r="Q9" s="58">
        <f>'Հ1 Ձև 2 (2)'!$N$44</f>
        <v>0</v>
      </c>
      <c r="R9" s="58">
        <f>'Հ1 Ձև 2 (2)'!$O$44</f>
        <v>0</v>
      </c>
      <c r="S9" s="58">
        <f>'Հ1 Ձև 2 (2)'!$P$44</f>
        <v>0</v>
      </c>
      <c r="T9" s="58">
        <f>'Հ1 Ձև 2 (2)'!$Q$44</f>
        <v>10330</v>
      </c>
      <c r="U9" s="58">
        <f>'Հ1 Ձև 2 (2)'!$R$44</f>
        <v>10330</v>
      </c>
      <c r="V9" s="58">
        <f>'Հ1 Ձև 2 (2)'!$S$44</f>
        <v>10330</v>
      </c>
      <c r="W9" s="27">
        <f>'Հ1 Ձև 2 (2)'!$F$5</f>
        <v>0</v>
      </c>
      <c r="X9" s="27" t="str">
        <f>'Հ1 Ձև 2 (2)'!$F$6</f>
        <v>Անժամկետ շարունակական</v>
      </c>
      <c r="Y9" s="27" t="str">
        <f>'Հ1 Ձև 2 (2)'!$B$13</f>
        <v>Հայեցողական (շարունակական)</v>
      </c>
    </row>
    <row r="10" spans="1:25" ht="50.25" customHeight="1" x14ac:dyDescent="0.25">
      <c r="A10" s="26">
        <v>3</v>
      </c>
      <c r="B10" s="26">
        <f>'Հ1 Ձև 2 (3)'!$C$5</f>
        <v>1079</v>
      </c>
      <c r="C10" s="26">
        <f>'Հ1 Ձև 2 (3)'!$C$7</f>
        <v>31004</v>
      </c>
      <c r="D10" s="27" t="str">
        <f>'Հ1 Ձև 2 (3)'!$C$6</f>
        <v>Պետական գույքի կառավարում</v>
      </c>
      <c r="E10" s="27" t="str">
        <f>'Հ1 Ձև 2 (3)'!$C$8</f>
        <v xml:space="preserve"> Պետական գույքի կառավարման կոմիտեի ենթակայության շենքերի պայմանների բարելավում</v>
      </c>
      <c r="F10" s="58">
        <f>'Հ1 Ձև 2 (3)'!$C$44</f>
        <v>0</v>
      </c>
      <c r="G10" s="58">
        <f>'Հ1 Ձև 2 (3)'!$D$44</f>
        <v>46812.1</v>
      </c>
      <c r="H10" s="58">
        <f>'Հ1 Ձև 2 (3)'!$E$44</f>
        <v>0</v>
      </c>
      <c r="I10" s="58">
        <f>'Հ1 Ձև 2 (3)'!$F$44</f>
        <v>0</v>
      </c>
      <c r="J10" s="58">
        <f>'Հ1 Ձև 2 (3)'!$G$44</f>
        <v>0</v>
      </c>
      <c r="K10" s="58">
        <f>'Հ1 Ձև 2 (3)'!$H$44</f>
        <v>0</v>
      </c>
      <c r="L10" s="58">
        <f>'Հ1 Ձև 2 (3)'!$I$44</f>
        <v>0</v>
      </c>
      <c r="M10" s="58">
        <f>'Հ1 Ձև 2 (3)'!$J$44</f>
        <v>0</v>
      </c>
      <c r="N10" s="58">
        <f>'Հ1 Ձև 2 (3)'!$K$44</f>
        <v>0</v>
      </c>
      <c r="O10" s="58">
        <f>'Հ1 Ձև 2 (3)'!$L$44</f>
        <v>0</v>
      </c>
      <c r="P10" s="58">
        <f>'Հ1 Ձև 2 (3)'!$M$44</f>
        <v>0</v>
      </c>
      <c r="Q10" s="58">
        <f>'Հ1 Ձև 2 (3)'!$N$44</f>
        <v>0</v>
      </c>
      <c r="R10" s="58">
        <f>'Հ1 Ձև 2 (3)'!$O$44</f>
        <v>0</v>
      </c>
      <c r="S10" s="58">
        <f>'Հ1 Ձև 2 (3)'!$P$44</f>
        <v>0</v>
      </c>
      <c r="T10" s="58">
        <f>'Հ1 Ձև 2 (3)'!$Q$44</f>
        <v>0</v>
      </c>
      <c r="U10" s="58">
        <f>'Հ1 Ձև 2 (3)'!$R$44</f>
        <v>0</v>
      </c>
      <c r="V10" s="58">
        <f>'Հ1 Ձև 2 (3)'!$S$44</f>
        <v>0</v>
      </c>
      <c r="W10" s="27">
        <f>'Հ1 Ձև 2 (3)'!$F$5</f>
        <v>2024</v>
      </c>
      <c r="X10" s="27">
        <f>'Հ1 Ձև 2 (3)'!$F$6</f>
        <v>2024</v>
      </c>
      <c r="Y10" s="27" t="str">
        <f>'Հ1 Ձև 2 (3)'!$B$13</f>
        <v>Հայեցողական (ոչ շարունակական)</v>
      </c>
    </row>
    <row r="11" spans="1:25" ht="98.25" customHeight="1" x14ac:dyDescent="0.25">
      <c r="A11" s="27">
        <v>4</v>
      </c>
      <c r="B11" s="27">
        <f>'Հ1 Ձև 2 (4)'!$C$5</f>
        <v>1079</v>
      </c>
      <c r="C11" s="27">
        <f>'Հ1 Ձև 2 (4)'!$C$7</f>
        <v>31005</v>
      </c>
      <c r="D11" s="27" t="str">
        <f>'Հ1 Ձև 2 (4)'!$C$6</f>
        <v>Պետական գույքի կառավարում</v>
      </c>
      <c r="E11" s="27" t="str">
        <f>'Հ1 Ձև 2 (4)'!$C$8</f>
        <v>Հանրային իշխանության մարմիններին տրանսպորտային միջոցներով ապահովվածության բարելավում</v>
      </c>
      <c r="F11" s="58">
        <f>'Հ1 Ձև 2 (4)'!$C$44</f>
        <v>0</v>
      </c>
      <c r="G11" s="58">
        <f>'Հ1 Ձև 2 (4)'!$D$44</f>
        <v>1216316.6000000001</v>
      </c>
      <c r="H11" s="58">
        <f>'Հ1 Ձև 2 (4)'!$E$44</f>
        <v>3398810.69</v>
      </c>
      <c r="I11" s="58">
        <f>'Հ1 Ձև 2 (4)'!$F$44</f>
        <v>0</v>
      </c>
      <c r="J11" s="58">
        <f>'Հ1 Ձև 2 (4)'!$G$44</f>
        <v>0</v>
      </c>
      <c r="K11" s="58">
        <f>'Հ1 Ձև 2 (4)'!$H$44</f>
        <v>0</v>
      </c>
      <c r="L11" s="58">
        <f>'Հ1 Ձև 2 (4)'!$I$44</f>
        <v>0</v>
      </c>
      <c r="M11" s="58">
        <f>'Հ1 Ձև 2 (4)'!$J$44</f>
        <v>0</v>
      </c>
      <c r="N11" s="58">
        <f>'Հ1 Ձև 2 (4)'!$K$44</f>
        <v>3398810.69</v>
      </c>
      <c r="O11" s="58">
        <f>'Հ1 Ձև 2 (4)'!$L$44</f>
        <v>0</v>
      </c>
      <c r="P11" s="58">
        <f>'Հ1 Ձև 2 (4)'!$M$44</f>
        <v>0</v>
      </c>
      <c r="Q11" s="58">
        <f>'Հ1 Ձև 2 (4)'!$N$44</f>
        <v>0</v>
      </c>
      <c r="R11" s="58">
        <f>'Հ1 Ձև 2 (4)'!$O$44</f>
        <v>0</v>
      </c>
      <c r="S11" s="58">
        <f>'Հ1 Ձև 2 (4)'!$P$44</f>
        <v>0</v>
      </c>
      <c r="T11" s="58">
        <f>'Հ1 Ձև 2 (4)'!$Q$44</f>
        <v>3398810.69</v>
      </c>
      <c r="U11" s="58">
        <f>'Հ1 Ձև 2 (4)'!$R$44</f>
        <v>0</v>
      </c>
      <c r="V11" s="58">
        <f>'Հ1 Ձև 2 (4)'!$S$44</f>
        <v>0</v>
      </c>
      <c r="W11" s="27">
        <f>'Հ1 Ձև 2 (4)'!$F$5</f>
        <v>2024</v>
      </c>
      <c r="X11" s="27" t="str">
        <f>'Հ1 Ձև 2 (4)'!$F$6</f>
        <v>Անժամկետ շարունակական</v>
      </c>
      <c r="Y11" s="27" t="str">
        <f>'Հ1 Ձև 2 (4)'!$B$13</f>
        <v>Հայեցողական (շարունակական)</v>
      </c>
    </row>
    <row r="12" spans="1:25" ht="54.75" customHeight="1" x14ac:dyDescent="0.25">
      <c r="A12" s="27">
        <v>5</v>
      </c>
      <c r="B12" s="27">
        <f>'Հ1 Ձև 2 (5)'!$C$5</f>
        <v>1079</v>
      </c>
      <c r="C12" s="27">
        <f>'Հ1 Ձև 2 (5)'!$C$7</f>
        <v>11017</v>
      </c>
      <c r="D12" s="27" t="str">
        <f>'Հ1 Ձև 2 (5)'!$C$6</f>
        <v>Պետական գույքի կառավարում</v>
      </c>
      <c r="E12" s="27" t="str">
        <f>'Հ1 Ձև 2 (5)'!$C$8</f>
        <v>Ավիացիոն ծառայությունների մատուցում</v>
      </c>
      <c r="F12" s="58">
        <f>'Հ1 Ձև 2 (5)'!$C$44</f>
        <v>296401.7</v>
      </c>
      <c r="G12" s="58">
        <f>'Հ1 Ձև 2 (5)'!$D$44</f>
        <v>1077189.1000000001</v>
      </c>
      <c r="H12" s="58">
        <f>'Հ1 Ձև 2 (5)'!$E$44</f>
        <v>780787.4</v>
      </c>
      <c r="I12" s="58">
        <f>'Հ1 Ձև 2 (5)'!$F$44</f>
        <v>780787.4</v>
      </c>
      <c r="J12" s="58">
        <f>'Հ1 Ձև 2 (5)'!$G$44</f>
        <v>780787.4</v>
      </c>
      <c r="K12" s="58">
        <f>'Հ1 Ձև 2 (5)'!$H$44</f>
        <v>0</v>
      </c>
      <c r="L12" s="58">
        <f>'Հ1 Ձև 2 (5)'!$I$44</f>
        <v>0</v>
      </c>
      <c r="M12" s="58">
        <f>'Հ1 Ձև 2 (5)'!$J$44</f>
        <v>0</v>
      </c>
      <c r="N12" s="58">
        <f>'Հ1 Ձև 2 (5)'!$K$44</f>
        <v>1077189.1000000001</v>
      </c>
      <c r="O12" s="58">
        <f>'Հ1 Ձև 2 (5)'!$L$44</f>
        <v>1077189.1000000001</v>
      </c>
      <c r="P12" s="58">
        <f>'Հ1 Ձև 2 (5)'!$M$44</f>
        <v>1077189.1000000001</v>
      </c>
      <c r="Q12" s="58">
        <f>'Հ1 Ձև 2 (5)'!$N$44</f>
        <v>0</v>
      </c>
      <c r="R12" s="58">
        <f>'Հ1 Ձև 2 (5)'!$O$44</f>
        <v>0</v>
      </c>
      <c r="S12" s="58">
        <f>'Հ1 Ձև 2 (5)'!$P$44</f>
        <v>0</v>
      </c>
      <c r="T12" s="58">
        <f>'Հ1 Ձև 2 (5)'!$Q$44</f>
        <v>1077189.1000000001</v>
      </c>
      <c r="U12" s="58">
        <f>'Հ1 Ձև 2 (5)'!$R$44</f>
        <v>1077189.1000000001</v>
      </c>
      <c r="V12" s="58">
        <f>'Հ1 Ձև 2 (5)'!$S$44</f>
        <v>1077189.1000000001</v>
      </c>
      <c r="W12" s="27">
        <f>'Հ1 Ձև 2 (5)'!$F$5</f>
        <v>2023</v>
      </c>
      <c r="X12" s="27" t="str">
        <f>'Հ1 Ձև 2 (5)'!$F$6</f>
        <v>Անժամկետ շարունակական</v>
      </c>
      <c r="Y12" s="27" t="str">
        <f>'Հ1 Ձև 2 (5)'!$B$13</f>
        <v>Պարտադիր</v>
      </c>
    </row>
    <row r="13" spans="1:25" x14ac:dyDescent="0.25">
      <c r="A13" s="27">
        <v>6</v>
      </c>
      <c r="B13" s="27">
        <f>'Հ1 Ձև 2 (6)'!$C$5</f>
        <v>0</v>
      </c>
      <c r="C13" s="27">
        <f>'Հ1 Ձև 2 (6)'!$C$7</f>
        <v>0</v>
      </c>
      <c r="D13" s="27">
        <f>'Հ1 Ձև 2 (6)'!$C$6</f>
        <v>0</v>
      </c>
      <c r="E13" s="27">
        <f>'Հ1 Ձև 2 (6)'!$C$8</f>
        <v>0</v>
      </c>
      <c r="F13" s="58">
        <f>'Հ1 Ձև 2 (6)'!$C$44</f>
        <v>0</v>
      </c>
      <c r="G13" s="58">
        <f>'Հ1 Ձև 2 (6)'!$D$44</f>
        <v>0</v>
      </c>
      <c r="H13" s="58">
        <f>'Հ1 Ձև 2 (6)'!$E$44</f>
        <v>0</v>
      </c>
      <c r="I13" s="58">
        <f>'Հ1 Ձև 2 (6)'!$F$44</f>
        <v>0</v>
      </c>
      <c r="J13" s="58">
        <f>'Հ1 Ձև 2 (6)'!$G$44</f>
        <v>0</v>
      </c>
      <c r="K13" s="58">
        <f>'Հ1 Ձև 2 (6)'!$H$44</f>
        <v>0</v>
      </c>
      <c r="L13" s="58">
        <f>'Հ1 Ձև 2 (6)'!$I$44</f>
        <v>0</v>
      </c>
      <c r="M13" s="58">
        <f>'Հ1 Ձև 2 (6)'!$J$44</f>
        <v>0</v>
      </c>
      <c r="N13" s="58">
        <f>'Հ1 Ձև 2 (6)'!$K$44</f>
        <v>0</v>
      </c>
      <c r="O13" s="58">
        <f>'Հ1 Ձև 2 (6)'!$L$44</f>
        <v>0</v>
      </c>
      <c r="P13" s="58">
        <f>'Հ1 Ձև 2 (6)'!$M$44</f>
        <v>0</v>
      </c>
      <c r="Q13" s="58">
        <f>'Հ1 Ձև 2 (6)'!$N$44</f>
        <v>0</v>
      </c>
      <c r="R13" s="58">
        <f>'Հ1 Ձև 2 (6)'!$O$44</f>
        <v>0</v>
      </c>
      <c r="S13" s="58">
        <f>'Հ1 Ձև 2 (6)'!$P$44</f>
        <v>0</v>
      </c>
      <c r="T13" s="58">
        <f>'Հ1 Ձև 2 (6)'!$Q$44</f>
        <v>0</v>
      </c>
      <c r="U13" s="58">
        <f>'Հ1 Ձև 2 (6)'!$R$44</f>
        <v>0</v>
      </c>
      <c r="V13" s="58">
        <f>'Հ1 Ձև 2 (6)'!$S$44</f>
        <v>0</v>
      </c>
      <c r="W13" s="27">
        <f>'Հ1 Ձև 2 (6)'!$F$5</f>
        <v>0</v>
      </c>
      <c r="X13" s="27">
        <f>'Հ1 Ձև 2 (6)'!$F$6</f>
        <v>0</v>
      </c>
      <c r="Y13" s="27">
        <f>'Հ1 Ձև 2 (6)'!$B$13</f>
        <v>0</v>
      </c>
    </row>
    <row r="14" spans="1:25" x14ac:dyDescent="0.25">
      <c r="A14" s="27">
        <v>7</v>
      </c>
      <c r="B14" s="27">
        <f>'Հ1 Ձև 2 (7)'!$C$5</f>
        <v>0</v>
      </c>
      <c r="C14" s="27">
        <f>'Հ1 Ձև 2 (7)'!$C$7</f>
        <v>0</v>
      </c>
      <c r="D14" s="27">
        <f>'Հ1 Ձև 2 (7)'!$C$6</f>
        <v>0</v>
      </c>
      <c r="E14" s="27">
        <f>'Հ1 Ձև 2 (7)'!$C$8</f>
        <v>0</v>
      </c>
      <c r="F14" s="58">
        <f>'Հ1 Ձև 2 (7)'!$C$44</f>
        <v>0</v>
      </c>
      <c r="G14" s="58">
        <f>'Հ1 Ձև 2 (7)'!$D$44</f>
        <v>0</v>
      </c>
      <c r="H14" s="58">
        <f>'Հ1 Ձև 2 (7)'!$E$44</f>
        <v>0</v>
      </c>
      <c r="I14" s="58">
        <f>'Հ1 Ձև 2 (7)'!$F$44</f>
        <v>0</v>
      </c>
      <c r="J14" s="58">
        <f>'Հ1 Ձև 2 (7)'!$G$44</f>
        <v>0</v>
      </c>
      <c r="K14" s="58">
        <f>'Հ1 Ձև 2 (7)'!$H$44</f>
        <v>0</v>
      </c>
      <c r="L14" s="58">
        <f>'Հ1 Ձև 2 (7)'!$I$44</f>
        <v>0</v>
      </c>
      <c r="M14" s="58">
        <f>'Հ1 Ձև 2 (7)'!$J$44</f>
        <v>0</v>
      </c>
      <c r="N14" s="58">
        <f>'Հ1 Ձև 2 (7)'!$K$44</f>
        <v>0</v>
      </c>
      <c r="O14" s="58">
        <f>'Հ1 Ձև 2 (7)'!$L$44</f>
        <v>0</v>
      </c>
      <c r="P14" s="58">
        <f>'Հ1 Ձև 2 (7)'!$M$44</f>
        <v>0</v>
      </c>
      <c r="Q14" s="58">
        <f>'Հ1 Ձև 2 (7)'!$N$44</f>
        <v>0</v>
      </c>
      <c r="R14" s="58">
        <f>'Հ1 Ձև 2 (7)'!$O$44</f>
        <v>0</v>
      </c>
      <c r="S14" s="58">
        <f>'Հ1 Ձև 2 (7)'!$P$44</f>
        <v>0</v>
      </c>
      <c r="T14" s="58">
        <f>'Հ1 Ձև 2 (7)'!$Q$44</f>
        <v>0</v>
      </c>
      <c r="U14" s="58">
        <f>'Հ1 Ձև 2 (7)'!$R$44</f>
        <v>0</v>
      </c>
      <c r="V14" s="58">
        <f>'Հ1 Ձև 2 (7)'!$S$44</f>
        <v>0</v>
      </c>
      <c r="W14" s="27">
        <f>'Հ1 Ձև 2 (7)'!$F$5</f>
        <v>0</v>
      </c>
      <c r="X14" s="27">
        <f>'Հ1 Ձև 2 (7)'!$F$6</f>
        <v>0</v>
      </c>
      <c r="Y14" s="27">
        <f>'Հ1 Ձև 2 (7)'!$B$13</f>
        <v>0</v>
      </c>
    </row>
    <row r="15" spans="1:25" x14ac:dyDescent="0.25">
      <c r="A15" s="27">
        <v>8</v>
      </c>
      <c r="B15" s="27">
        <f>'Հ1 Ձև 2 (8)'!$C$5</f>
        <v>0</v>
      </c>
      <c r="C15" s="27">
        <f>'Հ1 Ձև 2 (8)'!$C$7</f>
        <v>0</v>
      </c>
      <c r="D15" s="27">
        <f>'Հ1 Ձև 2 (8)'!$C$6</f>
        <v>0</v>
      </c>
      <c r="E15" s="27">
        <f>'Հ1 Ձև 2 (8)'!$C$8</f>
        <v>0</v>
      </c>
      <c r="F15" s="58">
        <f>'Հ1 Ձև 2 (8)'!$C$44</f>
        <v>0</v>
      </c>
      <c r="G15" s="58">
        <f>'Հ1 Ձև 2 (8)'!$D$44</f>
        <v>0</v>
      </c>
      <c r="H15" s="58">
        <f>'Հ1 Ձև 2 (8)'!$E$44</f>
        <v>0</v>
      </c>
      <c r="I15" s="58">
        <f>'Հ1 Ձև 2 (8)'!$F$44</f>
        <v>0</v>
      </c>
      <c r="J15" s="58">
        <f>'Հ1 Ձև 2 (8)'!$G$44</f>
        <v>0</v>
      </c>
      <c r="K15" s="58">
        <f>'Հ1 Ձև 2 (8)'!$H$44</f>
        <v>0</v>
      </c>
      <c r="L15" s="58">
        <f>'Հ1 Ձև 2 (8)'!$I$44</f>
        <v>0</v>
      </c>
      <c r="M15" s="58">
        <f>'Հ1 Ձև 2 (8)'!$J$44</f>
        <v>0</v>
      </c>
      <c r="N15" s="58">
        <f>'Հ1 Ձև 2 (8)'!$K$44</f>
        <v>0</v>
      </c>
      <c r="O15" s="58">
        <f>'Հ1 Ձև 2 (8)'!$L$44</f>
        <v>0</v>
      </c>
      <c r="P15" s="58">
        <f>'Հ1 Ձև 2 (8)'!$M$44</f>
        <v>0</v>
      </c>
      <c r="Q15" s="58">
        <f>'Հ1 Ձև 2 (8)'!$N$44</f>
        <v>0</v>
      </c>
      <c r="R15" s="58">
        <f>'Հ1 Ձև 2 (8)'!$O$44</f>
        <v>0</v>
      </c>
      <c r="S15" s="58">
        <f>'Հ1 Ձև 2 (8)'!$P$44</f>
        <v>0</v>
      </c>
      <c r="T15" s="58">
        <f>'Հ1 Ձև 2 (8)'!$Q$44</f>
        <v>0</v>
      </c>
      <c r="U15" s="58">
        <f>'Հ1 Ձև 2 (8)'!$R$44</f>
        <v>0</v>
      </c>
      <c r="V15" s="58">
        <f>'Հ1 Ձև 2 (8)'!$S$44</f>
        <v>0</v>
      </c>
      <c r="W15" s="27">
        <f>'Հ1 Ձև 2 (8)'!$F$5</f>
        <v>0</v>
      </c>
      <c r="X15" s="27">
        <f>'Հ1 Ձև 2 (8)'!$F$6</f>
        <v>0</v>
      </c>
      <c r="Y15" s="27">
        <f>'Հ1 Ձև 2 (8)'!$B$13</f>
        <v>0</v>
      </c>
    </row>
    <row r="16" spans="1:25" x14ac:dyDescent="0.25">
      <c r="A16" s="27">
        <v>9</v>
      </c>
      <c r="B16" s="27">
        <f>'Հ1 Ձև 2 (9)'!$C$5</f>
        <v>0</v>
      </c>
      <c r="C16" s="27">
        <f>'Հ1 Ձև 2 (9)'!$C$7</f>
        <v>0</v>
      </c>
      <c r="D16" s="27">
        <f>'Հ1 Ձև 2 (9)'!$C$6</f>
        <v>0</v>
      </c>
      <c r="E16" s="27">
        <f>'Հ1 Ձև 2 (9)'!$C$8</f>
        <v>0</v>
      </c>
      <c r="F16" s="58">
        <f>'Հ1 Ձև 2 (9)'!$C$44</f>
        <v>0</v>
      </c>
      <c r="G16" s="58">
        <f>'Հ1 Ձև 2 (9)'!$D$44</f>
        <v>0</v>
      </c>
      <c r="H16" s="58">
        <f>'Հ1 Ձև 2 (9)'!$E$44</f>
        <v>0</v>
      </c>
      <c r="I16" s="58">
        <f>'Հ1 Ձև 2 (9)'!$F$44</f>
        <v>0</v>
      </c>
      <c r="J16" s="58">
        <f>'Հ1 Ձև 2 (9)'!$G$44</f>
        <v>0</v>
      </c>
      <c r="K16" s="58">
        <f>'Հ1 Ձև 2 (9)'!$H$44</f>
        <v>0</v>
      </c>
      <c r="L16" s="58">
        <f>'Հ1 Ձև 2 (9)'!$I$44</f>
        <v>0</v>
      </c>
      <c r="M16" s="58">
        <f>'Հ1 Ձև 2 (9)'!$J$44</f>
        <v>0</v>
      </c>
      <c r="N16" s="58">
        <f>'Հ1 Ձև 2 (9)'!$K$44</f>
        <v>0</v>
      </c>
      <c r="O16" s="58">
        <f>'Հ1 Ձև 2 (9)'!$L$44</f>
        <v>0</v>
      </c>
      <c r="P16" s="58">
        <f>'Հ1 Ձև 2 (9)'!$M$44</f>
        <v>0</v>
      </c>
      <c r="Q16" s="58">
        <f>'Հ1 Ձև 2 (9)'!$N$44</f>
        <v>0</v>
      </c>
      <c r="R16" s="58">
        <f>'Հ1 Ձև 2 (9)'!$O$44</f>
        <v>0</v>
      </c>
      <c r="S16" s="58">
        <f>'Հ1 Ձև 2 (9)'!$P$44</f>
        <v>0</v>
      </c>
      <c r="T16" s="58">
        <f>'Հ1 Ձև 2 (9)'!$Q$44</f>
        <v>0</v>
      </c>
      <c r="U16" s="58">
        <f>'Հ1 Ձև 2 (9)'!$R$44</f>
        <v>0</v>
      </c>
      <c r="V16" s="58">
        <f>'Հ1 Ձև 2 (9)'!$S$44</f>
        <v>0</v>
      </c>
      <c r="W16" s="27">
        <f>'Հ1 Ձև 2 (9)'!$F$5</f>
        <v>0</v>
      </c>
      <c r="X16" s="27">
        <f>'Հ1 Ձև 2 (9)'!$F$6</f>
        <v>0</v>
      </c>
      <c r="Y16" s="27">
        <f>'Հ1 Ձև 2 (9)'!$B$13</f>
        <v>0</v>
      </c>
    </row>
    <row r="17" spans="1:25" x14ac:dyDescent="0.25">
      <c r="A17" s="27">
        <v>10</v>
      </c>
      <c r="B17" s="27">
        <f>'Հ1 Ձև 2 (10)'!$C$5</f>
        <v>0</v>
      </c>
      <c r="C17" s="27">
        <f>'Հ1 Ձև 2 (10)'!$C$7</f>
        <v>0</v>
      </c>
      <c r="D17" s="27">
        <f>'Հ1 Ձև 2 (10)'!$C$6</f>
        <v>0</v>
      </c>
      <c r="E17" s="27">
        <f>'Հ1 Ձև 2 (10)'!$C$8</f>
        <v>0</v>
      </c>
      <c r="F17" s="58">
        <f>'Հ1 Ձև 2 (10)'!$C$44</f>
        <v>0</v>
      </c>
      <c r="G17" s="58">
        <f>'Հ1 Ձև 2 (10)'!$D$44</f>
        <v>0</v>
      </c>
      <c r="H17" s="58">
        <f>'Հ1 Ձև 2 (10)'!$E$44</f>
        <v>0</v>
      </c>
      <c r="I17" s="58">
        <f>'Հ1 Ձև 2 (10)'!$F$44</f>
        <v>0</v>
      </c>
      <c r="J17" s="58">
        <f>'Հ1 Ձև 2 (10)'!$G$44</f>
        <v>0</v>
      </c>
      <c r="K17" s="58">
        <f>'Հ1 Ձև 2 (10)'!$H$44</f>
        <v>0</v>
      </c>
      <c r="L17" s="58">
        <f>'Հ1 Ձև 2 (10)'!$I$44</f>
        <v>0</v>
      </c>
      <c r="M17" s="58">
        <f>'Հ1 Ձև 2 (10)'!$J$44</f>
        <v>0</v>
      </c>
      <c r="N17" s="58">
        <f>'Հ1 Ձև 2 (10)'!$K$44</f>
        <v>0</v>
      </c>
      <c r="O17" s="58">
        <f>'Հ1 Ձև 2 (10)'!$L$44</f>
        <v>0</v>
      </c>
      <c r="P17" s="58">
        <f>'Հ1 Ձև 2 (10)'!$M$44</f>
        <v>0</v>
      </c>
      <c r="Q17" s="58">
        <f>'Հ1 Ձև 2 (10)'!$N$44</f>
        <v>0</v>
      </c>
      <c r="R17" s="58">
        <f>'Հ1 Ձև 2 (10)'!$O$44</f>
        <v>0</v>
      </c>
      <c r="S17" s="58">
        <f>'Հ1 Ձև 2 (10)'!$P$44</f>
        <v>0</v>
      </c>
      <c r="T17" s="58">
        <f>'Հ1 Ձև 2 (10)'!$Q$44</f>
        <v>0</v>
      </c>
      <c r="U17" s="58">
        <f>'Հ1 Ձև 2 (10)'!$R$44</f>
        <v>0</v>
      </c>
      <c r="V17" s="58">
        <f>'Հ1 Ձև 2 (10)'!$S$44</f>
        <v>0</v>
      </c>
      <c r="W17" s="27">
        <f>'Հ1 Ձև 2 (10)'!$F$5</f>
        <v>0</v>
      </c>
      <c r="X17" s="27">
        <f>'Հ1 Ձև 2 (10)'!$F$6</f>
        <v>0</v>
      </c>
      <c r="Y17" s="27">
        <f>'Հ1 Ձև 2 (10)'!$B$13</f>
        <v>0</v>
      </c>
    </row>
    <row r="18" spans="1:25" x14ac:dyDescent="0.25">
      <c r="A18" s="27">
        <v>11</v>
      </c>
      <c r="B18" s="27">
        <f>'Հ1 Ձև 2 (11)'!$C$5</f>
        <v>0</v>
      </c>
      <c r="C18" s="27">
        <f>'Հ1 Ձև 2 (11)'!$C$7</f>
        <v>0</v>
      </c>
      <c r="D18" s="27">
        <f>'Հ1 Ձև 2 (11)'!$C$6</f>
        <v>0</v>
      </c>
      <c r="E18" s="27">
        <f>'Հ1 Ձև 2 (11)'!$C$8</f>
        <v>0</v>
      </c>
      <c r="F18" s="58">
        <f>'Հ1 Ձև 2 (11)'!$C$44</f>
        <v>0</v>
      </c>
      <c r="G18" s="58">
        <f>'Հ1 Ձև 2 (11)'!$D$44</f>
        <v>0</v>
      </c>
      <c r="H18" s="58">
        <f>'Հ1 Ձև 2 (11)'!$E$44</f>
        <v>0</v>
      </c>
      <c r="I18" s="58">
        <f>'Հ1 Ձև 2 (11)'!$F$44</f>
        <v>0</v>
      </c>
      <c r="J18" s="58">
        <f>'Հ1 Ձև 2 (11)'!$G$44</f>
        <v>0</v>
      </c>
      <c r="K18" s="58">
        <f>'Հ1 Ձև 2 (11)'!$H$44</f>
        <v>0</v>
      </c>
      <c r="L18" s="58">
        <f>'Հ1 Ձև 2 (11)'!$I$44</f>
        <v>0</v>
      </c>
      <c r="M18" s="58">
        <f>'Հ1 Ձև 2 (11)'!$J$44</f>
        <v>0</v>
      </c>
      <c r="N18" s="58">
        <f>'Հ1 Ձև 2 (11)'!$K$44</f>
        <v>0</v>
      </c>
      <c r="O18" s="58">
        <f>'Հ1 Ձև 2 (11)'!$L$44</f>
        <v>0</v>
      </c>
      <c r="P18" s="58">
        <f>'Հ1 Ձև 2 (11)'!$M$44</f>
        <v>0</v>
      </c>
      <c r="Q18" s="58">
        <f>'Հ1 Ձև 2 (11)'!$N$44</f>
        <v>0</v>
      </c>
      <c r="R18" s="58">
        <f>'Հ1 Ձև 2 (11)'!$O$44</f>
        <v>0</v>
      </c>
      <c r="S18" s="58">
        <f>'Հ1 Ձև 2 (11)'!$P$44</f>
        <v>0</v>
      </c>
      <c r="T18" s="58">
        <f>'Հ1 Ձև 2 (11)'!$Q$44</f>
        <v>0</v>
      </c>
      <c r="U18" s="58">
        <f>'Հ1 Ձև 2 (11)'!$R$44</f>
        <v>0</v>
      </c>
      <c r="V18" s="58">
        <f>'Հ1 Ձև 2 (11)'!$S$44</f>
        <v>0</v>
      </c>
      <c r="W18" s="27">
        <f>'Հ1 Ձև 2 (11)'!$F$5</f>
        <v>0</v>
      </c>
      <c r="X18" s="27">
        <f>'Հ1 Ձև 2 (11)'!$F$6</f>
        <v>0</v>
      </c>
      <c r="Y18" s="27">
        <f>'Հ1 Ձև 2 (11)'!$B$13</f>
        <v>0</v>
      </c>
    </row>
    <row r="19" spans="1:25" x14ac:dyDescent="0.25">
      <c r="A19" s="27">
        <v>12</v>
      </c>
      <c r="B19" s="27">
        <f>'Հ1 Ձև 2 (12)'!$C$5</f>
        <v>0</v>
      </c>
      <c r="C19" s="27">
        <f>'Հ1 Ձև 2 (12)'!$C$7</f>
        <v>0</v>
      </c>
      <c r="D19" s="27">
        <f>'Հ1 Ձև 2 (12)'!$C$6</f>
        <v>0</v>
      </c>
      <c r="E19" s="27">
        <f>'Հ1 Ձև 2 (12)'!$C$8</f>
        <v>0</v>
      </c>
      <c r="F19" s="58">
        <f>'Հ1 Ձև 2 (12)'!$C$44</f>
        <v>0</v>
      </c>
      <c r="G19" s="58">
        <f>'Հ1 Ձև 2 (12)'!$D$44</f>
        <v>0</v>
      </c>
      <c r="H19" s="58">
        <f>'Հ1 Ձև 2 (12)'!$E$44</f>
        <v>0</v>
      </c>
      <c r="I19" s="58">
        <f>'Հ1 Ձև 2 (12)'!$F$44</f>
        <v>0</v>
      </c>
      <c r="J19" s="58">
        <f>'Հ1 Ձև 2 (12)'!$G$44</f>
        <v>0</v>
      </c>
      <c r="K19" s="58">
        <f>'Հ1 Ձև 2 (12)'!$H$44</f>
        <v>0</v>
      </c>
      <c r="L19" s="58">
        <f>'Հ1 Ձև 2 (12)'!$I$44</f>
        <v>0</v>
      </c>
      <c r="M19" s="58">
        <f>'Հ1 Ձև 2 (12)'!$J$44</f>
        <v>0</v>
      </c>
      <c r="N19" s="58">
        <f>'Հ1 Ձև 2 (12)'!$K$44</f>
        <v>0</v>
      </c>
      <c r="O19" s="58">
        <f>'Հ1 Ձև 2 (12)'!$L$44</f>
        <v>0</v>
      </c>
      <c r="P19" s="58">
        <f>'Հ1 Ձև 2 (12)'!$M$44</f>
        <v>0</v>
      </c>
      <c r="Q19" s="58">
        <f>'Հ1 Ձև 2 (12)'!$N$44</f>
        <v>0</v>
      </c>
      <c r="R19" s="58">
        <f>'Հ1 Ձև 2 (12)'!$O$44</f>
        <v>0</v>
      </c>
      <c r="S19" s="58">
        <f>'Հ1 Ձև 2 (12)'!$P$44</f>
        <v>0</v>
      </c>
      <c r="T19" s="58">
        <f>'Հ1 Ձև 2 (12)'!$Q$44</f>
        <v>0</v>
      </c>
      <c r="U19" s="58">
        <f>'Հ1 Ձև 2 (12)'!$R$44</f>
        <v>0</v>
      </c>
      <c r="V19" s="58">
        <f>'Հ1 Ձև 2 (12)'!$S$44</f>
        <v>0</v>
      </c>
      <c r="W19" s="27">
        <f>'Հ1 Ձև 2 (12)'!$F$5</f>
        <v>0</v>
      </c>
      <c r="X19" s="27">
        <f>'Հ1 Ձև 2 (12)'!$F$6</f>
        <v>0</v>
      </c>
      <c r="Y19" s="27">
        <f>'Հ1 Ձև 2 (12)'!$B$13</f>
        <v>0</v>
      </c>
    </row>
    <row r="20" spans="1:25" x14ac:dyDescent="0.25">
      <c r="A20" s="27">
        <v>13</v>
      </c>
      <c r="B20" s="27">
        <f>'Հ1 Ձև 2 (13)'!$C$5</f>
        <v>0</v>
      </c>
      <c r="C20" s="27">
        <f>'Հ1 Ձև 2 (13)'!$C$7</f>
        <v>0</v>
      </c>
      <c r="D20" s="27">
        <f>'Հ1 Ձև 2 (13)'!$C$6</f>
        <v>0</v>
      </c>
      <c r="E20" s="27">
        <f>'Հ1 Ձև 2 (13)'!$C$8</f>
        <v>0</v>
      </c>
      <c r="F20" s="58">
        <f>'Հ1 Ձև 2 (13)'!$C$44</f>
        <v>0</v>
      </c>
      <c r="G20" s="58">
        <f>'Հ1 Ձև 2 (13)'!$D$44</f>
        <v>0</v>
      </c>
      <c r="H20" s="58">
        <f>'Հ1 Ձև 2 (13)'!$E$44</f>
        <v>0</v>
      </c>
      <c r="I20" s="58">
        <f>'Հ1 Ձև 2 (13)'!$F$44</f>
        <v>0</v>
      </c>
      <c r="J20" s="58">
        <f>'Հ1 Ձև 2 (13)'!$G$44</f>
        <v>0</v>
      </c>
      <c r="K20" s="58">
        <f>'Հ1 Ձև 2 (13)'!$H$44</f>
        <v>0</v>
      </c>
      <c r="L20" s="58">
        <f>'Հ1 Ձև 2 (13)'!$I$44</f>
        <v>0</v>
      </c>
      <c r="M20" s="58">
        <f>'Հ1 Ձև 2 (13)'!$J$44</f>
        <v>0</v>
      </c>
      <c r="N20" s="58">
        <f>'Հ1 Ձև 2 (13)'!$K$44</f>
        <v>0</v>
      </c>
      <c r="O20" s="58">
        <f>'Հ1 Ձև 2 (13)'!$L$44</f>
        <v>0</v>
      </c>
      <c r="P20" s="58">
        <f>'Հ1 Ձև 2 (13)'!$M$44</f>
        <v>0</v>
      </c>
      <c r="Q20" s="58">
        <f>'Հ1 Ձև 2 (13)'!$N$44</f>
        <v>0</v>
      </c>
      <c r="R20" s="58">
        <f>'Հ1 Ձև 2 (13)'!$O$44</f>
        <v>0</v>
      </c>
      <c r="S20" s="58">
        <f>'Հ1 Ձև 2 (13)'!$P$44</f>
        <v>0</v>
      </c>
      <c r="T20" s="58">
        <f>'Հ1 Ձև 2 (13)'!$Q$44</f>
        <v>0</v>
      </c>
      <c r="U20" s="58">
        <f>'Հ1 Ձև 2 (13)'!$R$44</f>
        <v>0</v>
      </c>
      <c r="V20" s="58">
        <f>'Հ1 Ձև 2 (13)'!$S$44</f>
        <v>0</v>
      </c>
      <c r="W20" s="27">
        <f>'Հ1 Ձև 2 (13)'!$F$5</f>
        <v>0</v>
      </c>
      <c r="X20" s="27">
        <f>'Հ1 Ձև 2 (13)'!$F$6</f>
        <v>0</v>
      </c>
      <c r="Y20" s="27">
        <f>'Հ1 Ձև 2 (13)'!$B$13</f>
        <v>0</v>
      </c>
    </row>
    <row r="21" spans="1:25" x14ac:dyDescent="0.25">
      <c r="A21" s="27">
        <v>14</v>
      </c>
      <c r="B21" s="27">
        <f>'Հ1 Ձև 2 (14)'!$C$5</f>
        <v>0</v>
      </c>
      <c r="C21" s="27">
        <f>'Հ1 Ձև 2 (14)'!$C$7</f>
        <v>0</v>
      </c>
      <c r="D21" s="27">
        <f>'Հ1 Ձև 2 (14)'!$C$6</f>
        <v>0</v>
      </c>
      <c r="E21" s="27">
        <f>'Հ1 Ձև 2 (14)'!$C$8</f>
        <v>0</v>
      </c>
      <c r="F21" s="58">
        <f>'Հ1 Ձև 2 (14)'!$C$44</f>
        <v>0</v>
      </c>
      <c r="G21" s="58">
        <f>'Հ1 Ձև 2 (14)'!$D$44</f>
        <v>0</v>
      </c>
      <c r="H21" s="58">
        <f>'Հ1 Ձև 2 (14)'!$E$44</f>
        <v>0</v>
      </c>
      <c r="I21" s="58">
        <f>'Հ1 Ձև 2 (14)'!$F$44</f>
        <v>0</v>
      </c>
      <c r="J21" s="58">
        <f>'Հ1 Ձև 2 (14)'!$G$44</f>
        <v>0</v>
      </c>
      <c r="K21" s="58">
        <f>'Հ1 Ձև 2 (14)'!$H$44</f>
        <v>0</v>
      </c>
      <c r="L21" s="58">
        <f>'Հ1 Ձև 2 (14)'!$I$44</f>
        <v>0</v>
      </c>
      <c r="M21" s="58">
        <f>'Հ1 Ձև 2 (14)'!$J$44</f>
        <v>0</v>
      </c>
      <c r="N21" s="58">
        <f>'Հ1 Ձև 2 (14)'!$K$44</f>
        <v>0</v>
      </c>
      <c r="O21" s="58">
        <f>'Հ1 Ձև 2 (14)'!$L$44</f>
        <v>0</v>
      </c>
      <c r="P21" s="58">
        <f>'Հ1 Ձև 2 (14)'!$M$44</f>
        <v>0</v>
      </c>
      <c r="Q21" s="58">
        <f>'Հ1 Ձև 2 (14)'!$N$44</f>
        <v>0</v>
      </c>
      <c r="R21" s="58">
        <f>'Հ1 Ձև 2 (14)'!$O$44</f>
        <v>0</v>
      </c>
      <c r="S21" s="58">
        <f>'Հ1 Ձև 2 (14)'!$P$44</f>
        <v>0</v>
      </c>
      <c r="T21" s="58">
        <f>'Հ1 Ձև 2 (14)'!$Q$44</f>
        <v>0</v>
      </c>
      <c r="U21" s="58">
        <f>'Հ1 Ձև 2 (14)'!$R$44</f>
        <v>0</v>
      </c>
      <c r="V21" s="58">
        <f>'Հ1 Ձև 2 (14)'!$S$44</f>
        <v>0</v>
      </c>
      <c r="W21" s="27">
        <f>'Հ1 Ձև 2 (14)'!$F$5</f>
        <v>0</v>
      </c>
      <c r="X21" s="27">
        <f>'Հ1 Ձև 2 (14)'!$F$6</f>
        <v>0</v>
      </c>
      <c r="Y21" s="27">
        <f>'Հ1 Ձև 2 (14)'!$B$13</f>
        <v>0</v>
      </c>
    </row>
    <row r="22" spans="1:25" x14ac:dyDescent="0.25">
      <c r="A22" s="27">
        <v>15</v>
      </c>
      <c r="B22" s="27">
        <f>'Հ1 Ձև 2 (15)'!$C$5</f>
        <v>0</v>
      </c>
      <c r="C22" s="27">
        <f>'Հ1 Ձև 2 (15)'!$C$7</f>
        <v>0</v>
      </c>
      <c r="D22" s="27">
        <f>'Հ1 Ձև 2 (15)'!$C$6</f>
        <v>0</v>
      </c>
      <c r="E22" s="27">
        <f>'Հ1 Ձև 2 (15)'!$C$8</f>
        <v>0</v>
      </c>
      <c r="F22" s="58">
        <f>'Հ1 Ձև 2 (15)'!$C$44</f>
        <v>0</v>
      </c>
      <c r="G22" s="58">
        <f>'Հ1 Ձև 2 (15)'!$D$44</f>
        <v>0</v>
      </c>
      <c r="H22" s="58">
        <f>'Հ1 Ձև 2 (15)'!$E$44</f>
        <v>0</v>
      </c>
      <c r="I22" s="58">
        <f>'Հ1 Ձև 2 (15)'!$F$44</f>
        <v>0</v>
      </c>
      <c r="J22" s="58">
        <f>'Հ1 Ձև 2 (15)'!$G$44</f>
        <v>0</v>
      </c>
      <c r="K22" s="58">
        <f>'Հ1 Ձև 2 (15)'!$H$44</f>
        <v>0</v>
      </c>
      <c r="L22" s="58">
        <f>'Հ1 Ձև 2 (15)'!$I$44</f>
        <v>0</v>
      </c>
      <c r="M22" s="58">
        <f>'Հ1 Ձև 2 (15)'!$J$44</f>
        <v>0</v>
      </c>
      <c r="N22" s="58">
        <f>'Հ1 Ձև 2 (15)'!$K$44</f>
        <v>0</v>
      </c>
      <c r="O22" s="58">
        <f>'Հ1 Ձև 2 (15)'!$L$44</f>
        <v>0</v>
      </c>
      <c r="P22" s="58">
        <f>'Հ1 Ձև 2 (15)'!$M$44</f>
        <v>0</v>
      </c>
      <c r="Q22" s="58">
        <f>'Հ1 Ձև 2 (15)'!$N$44</f>
        <v>0</v>
      </c>
      <c r="R22" s="58">
        <f>'Հ1 Ձև 2 (15)'!$O$44</f>
        <v>0</v>
      </c>
      <c r="S22" s="58">
        <f>'Հ1 Ձև 2 (15)'!$P$44</f>
        <v>0</v>
      </c>
      <c r="T22" s="58">
        <f>'Հ1 Ձև 2 (15)'!$Q$44</f>
        <v>0</v>
      </c>
      <c r="U22" s="58">
        <f>'Հ1 Ձև 2 (15)'!$R$44</f>
        <v>0</v>
      </c>
      <c r="V22" s="58">
        <f>'Հ1 Ձև 2 (15)'!$S$44</f>
        <v>0</v>
      </c>
      <c r="W22" s="27">
        <f>'Հ1 Ձև 2 (15)'!$F$5</f>
        <v>0</v>
      </c>
      <c r="X22" s="27">
        <f>'Հ1 Ձև 2 (15)'!$F$6</f>
        <v>0</v>
      </c>
      <c r="Y22" s="27">
        <f>'Հ1 Ձև 2 (15)'!$B$13</f>
        <v>0</v>
      </c>
    </row>
    <row r="23" spans="1:25" x14ac:dyDescent="0.25">
      <c r="A23" s="27">
        <v>16</v>
      </c>
      <c r="B23" s="27">
        <f>'Հ1 Ձև 2 (16)'!$C$5</f>
        <v>0</v>
      </c>
      <c r="C23" s="27">
        <f>'Հ1 Ձև 2 (16)'!$C$7</f>
        <v>0</v>
      </c>
      <c r="D23" s="27">
        <f>'Հ1 Ձև 2 (16)'!$C$6</f>
        <v>0</v>
      </c>
      <c r="E23" s="27">
        <f>'Հ1 Ձև 2 (16)'!$C$8</f>
        <v>0</v>
      </c>
      <c r="F23" s="58">
        <f>'Հ1 Ձև 2 (16)'!$C$44</f>
        <v>0</v>
      </c>
      <c r="G23" s="58">
        <f>'Հ1 Ձև 2 (16)'!$D$44</f>
        <v>0</v>
      </c>
      <c r="H23" s="58">
        <f>'Հ1 Ձև 2 (16)'!$E$44</f>
        <v>0</v>
      </c>
      <c r="I23" s="58">
        <f>'Հ1 Ձև 2 (16)'!$F$44</f>
        <v>0</v>
      </c>
      <c r="J23" s="58">
        <f>'Հ1 Ձև 2 (16)'!$G$44</f>
        <v>0</v>
      </c>
      <c r="K23" s="58">
        <f>'Հ1 Ձև 2 (16)'!$H$44</f>
        <v>0</v>
      </c>
      <c r="L23" s="58">
        <f>'Հ1 Ձև 2 (16)'!$I$44</f>
        <v>0</v>
      </c>
      <c r="M23" s="58">
        <f>'Հ1 Ձև 2 (16)'!$J$44</f>
        <v>0</v>
      </c>
      <c r="N23" s="58">
        <f>'Հ1 Ձև 2 (16)'!$K$44</f>
        <v>0</v>
      </c>
      <c r="O23" s="58">
        <f>'Հ1 Ձև 2 (16)'!$L$44</f>
        <v>0</v>
      </c>
      <c r="P23" s="58">
        <f>'Հ1 Ձև 2 (16)'!$M$44</f>
        <v>0</v>
      </c>
      <c r="Q23" s="58">
        <f>'Հ1 Ձև 2 (16)'!$N$44</f>
        <v>0</v>
      </c>
      <c r="R23" s="58">
        <f>'Հ1 Ձև 2 (16)'!$O$44</f>
        <v>0</v>
      </c>
      <c r="S23" s="58">
        <f>'Հ1 Ձև 2 (16)'!$P$44</f>
        <v>0</v>
      </c>
      <c r="T23" s="58">
        <f>'Հ1 Ձև 2 (16)'!$Q$44</f>
        <v>0</v>
      </c>
      <c r="U23" s="58">
        <f>'Հ1 Ձև 2 (16)'!$R$44</f>
        <v>0</v>
      </c>
      <c r="V23" s="58">
        <f>'Հ1 Ձև 2 (16)'!$S$44</f>
        <v>0</v>
      </c>
      <c r="W23" s="27">
        <f>'Հ1 Ձև 2 (16)'!$F$5</f>
        <v>0</v>
      </c>
      <c r="X23" s="27">
        <f>'Հ1 Ձև 2 (16)'!$F$6</f>
        <v>0</v>
      </c>
      <c r="Y23" s="27">
        <f>'Հ1 Ձև 2 (16)'!$B$13</f>
        <v>0</v>
      </c>
    </row>
    <row r="24" spans="1:25" x14ac:dyDescent="0.25">
      <c r="A24" s="27">
        <v>17</v>
      </c>
      <c r="B24" s="27">
        <f>'Հ1 Ձև 2 (17)'!$C$5</f>
        <v>0</v>
      </c>
      <c r="C24" s="27">
        <f>'Հ1 Ձև 2 (17)'!$C$7</f>
        <v>0</v>
      </c>
      <c r="D24" s="27">
        <f>'Հ1 Ձև 2 (17)'!$C$6</f>
        <v>0</v>
      </c>
      <c r="E24" s="27">
        <f>'Հ1 Ձև 2 (17)'!$C$8</f>
        <v>0</v>
      </c>
      <c r="F24" s="58">
        <f>'Հ1 Ձև 2 (17)'!$C$44</f>
        <v>0</v>
      </c>
      <c r="G24" s="58">
        <f>'Հ1 Ձև 2 (17)'!$D$44</f>
        <v>0</v>
      </c>
      <c r="H24" s="58">
        <f>'Հ1 Ձև 2 (17)'!$E$44</f>
        <v>0</v>
      </c>
      <c r="I24" s="58">
        <f>'Հ1 Ձև 2 (17)'!$F$44</f>
        <v>0</v>
      </c>
      <c r="J24" s="58">
        <f>'Հ1 Ձև 2 (17)'!$G$44</f>
        <v>0</v>
      </c>
      <c r="K24" s="58">
        <f>'Հ1 Ձև 2 (17)'!$H$44</f>
        <v>0</v>
      </c>
      <c r="L24" s="58">
        <f>'Հ1 Ձև 2 (17)'!$I$44</f>
        <v>0</v>
      </c>
      <c r="M24" s="58">
        <f>'Հ1 Ձև 2 (17)'!$J$44</f>
        <v>0</v>
      </c>
      <c r="N24" s="58">
        <f>'Հ1 Ձև 2 (17)'!$K$44</f>
        <v>0</v>
      </c>
      <c r="O24" s="58">
        <f>'Հ1 Ձև 2 (17)'!$L$44</f>
        <v>0</v>
      </c>
      <c r="P24" s="58">
        <f>'Հ1 Ձև 2 (17)'!$M$44</f>
        <v>0</v>
      </c>
      <c r="Q24" s="58">
        <f>'Հ1 Ձև 2 (17)'!$N$44</f>
        <v>0</v>
      </c>
      <c r="R24" s="58">
        <f>'Հ1 Ձև 2 (17)'!$O$44</f>
        <v>0</v>
      </c>
      <c r="S24" s="58">
        <f>'Հ1 Ձև 2 (17)'!$P$44</f>
        <v>0</v>
      </c>
      <c r="T24" s="58">
        <f>'Հ1 Ձև 2 (17)'!$Q$44</f>
        <v>0</v>
      </c>
      <c r="U24" s="58">
        <f>'Հ1 Ձև 2 (17)'!$R$44</f>
        <v>0</v>
      </c>
      <c r="V24" s="58">
        <f>'Հ1 Ձև 2 (17)'!$S$44</f>
        <v>0</v>
      </c>
      <c r="W24" s="27">
        <f>'Հ1 Ձև 2 (17)'!$F$5</f>
        <v>0</v>
      </c>
      <c r="X24" s="27">
        <f>'Հ1 Ձև 2 (17)'!$F$6</f>
        <v>0</v>
      </c>
      <c r="Y24" s="27">
        <f>'Հ1 Ձև 2 (17)'!$B$13</f>
        <v>0</v>
      </c>
    </row>
    <row r="25" spans="1:25" x14ac:dyDescent="0.25">
      <c r="A25" s="27">
        <v>18</v>
      </c>
      <c r="B25" s="27">
        <f>'Հ1 Ձև 2 (18)'!$C$5</f>
        <v>0</v>
      </c>
      <c r="C25" s="27">
        <f>'Հ1 Ձև 2 (18)'!$C$7</f>
        <v>0</v>
      </c>
      <c r="D25" s="27">
        <f>'Հ1 Ձև 2 (18)'!$C$6</f>
        <v>0</v>
      </c>
      <c r="E25" s="27">
        <f>'Հ1 Ձև 2 (18)'!$C$8</f>
        <v>0</v>
      </c>
      <c r="F25" s="58">
        <f>'Հ1 Ձև 2 (18)'!$C$44</f>
        <v>0</v>
      </c>
      <c r="G25" s="58">
        <f>'Հ1 Ձև 2 (18)'!$D$44</f>
        <v>0</v>
      </c>
      <c r="H25" s="58">
        <f>'Հ1 Ձև 2 (18)'!$E$44</f>
        <v>0</v>
      </c>
      <c r="I25" s="58">
        <f>'Հ1 Ձև 2 (18)'!$F$44</f>
        <v>0</v>
      </c>
      <c r="J25" s="58">
        <f>'Հ1 Ձև 2 (18)'!$G$44</f>
        <v>0</v>
      </c>
      <c r="K25" s="58">
        <f>'Հ1 Ձև 2 (18)'!$H$44</f>
        <v>0</v>
      </c>
      <c r="L25" s="58">
        <f>'Հ1 Ձև 2 (18)'!$I$44</f>
        <v>0</v>
      </c>
      <c r="M25" s="58">
        <f>'Հ1 Ձև 2 (18)'!$J$44</f>
        <v>0</v>
      </c>
      <c r="N25" s="58">
        <f>'Հ1 Ձև 2 (18)'!$K$44</f>
        <v>0</v>
      </c>
      <c r="O25" s="58">
        <f>'Հ1 Ձև 2 (18)'!$L$44</f>
        <v>0</v>
      </c>
      <c r="P25" s="58">
        <f>'Հ1 Ձև 2 (18)'!$M$44</f>
        <v>0</v>
      </c>
      <c r="Q25" s="58">
        <f>'Հ1 Ձև 2 (18)'!$N$44</f>
        <v>0</v>
      </c>
      <c r="R25" s="58">
        <f>'Հ1 Ձև 2 (18)'!$O$44</f>
        <v>0</v>
      </c>
      <c r="S25" s="58">
        <f>'Հ1 Ձև 2 (18)'!$P$44</f>
        <v>0</v>
      </c>
      <c r="T25" s="58">
        <f>'Հ1 Ձև 2 (18)'!$Q$44</f>
        <v>0</v>
      </c>
      <c r="U25" s="58">
        <f>'Հ1 Ձև 2 (18)'!$R$44</f>
        <v>0</v>
      </c>
      <c r="V25" s="58">
        <f>'Հ1 Ձև 2 (18)'!$S$44</f>
        <v>0</v>
      </c>
      <c r="W25" s="27">
        <f>'Հ1 Ձև 2 (18)'!$F$5</f>
        <v>0</v>
      </c>
      <c r="X25" s="27">
        <f>'Հ1 Ձև 2 (18)'!$F$6</f>
        <v>0</v>
      </c>
      <c r="Y25" s="27">
        <f>'Հ1 Ձև 2 (18)'!$B$13</f>
        <v>0</v>
      </c>
    </row>
    <row r="26" spans="1:25" x14ac:dyDescent="0.25">
      <c r="A26" s="27">
        <v>19</v>
      </c>
      <c r="B26" s="27">
        <f>'Հ1 Ձև 2 (19)'!$C$5</f>
        <v>0</v>
      </c>
      <c r="C26" s="27">
        <f>'Հ1 Ձև 2 (19)'!$C$7</f>
        <v>0</v>
      </c>
      <c r="D26" s="27">
        <f>'Հ1 Ձև 2 (19)'!$C$6</f>
        <v>0</v>
      </c>
      <c r="E26" s="27">
        <f>'Հ1 Ձև 2 (19)'!$C$8</f>
        <v>0</v>
      </c>
      <c r="F26" s="58">
        <f>'Հ1 Ձև 2 (19)'!$C$44</f>
        <v>0</v>
      </c>
      <c r="G26" s="58">
        <f>'Հ1 Ձև 2 (19)'!$D$44</f>
        <v>0</v>
      </c>
      <c r="H26" s="58">
        <f>'Հ1 Ձև 2 (19)'!$E$44</f>
        <v>0</v>
      </c>
      <c r="I26" s="58">
        <f>'Հ1 Ձև 2 (19)'!$F$44</f>
        <v>0</v>
      </c>
      <c r="J26" s="58">
        <f>'Հ1 Ձև 2 (19)'!$G$44</f>
        <v>0</v>
      </c>
      <c r="K26" s="58">
        <f>'Հ1 Ձև 2 (19)'!$H$44</f>
        <v>0</v>
      </c>
      <c r="L26" s="58">
        <f>'Հ1 Ձև 2 (19)'!$I$44</f>
        <v>0</v>
      </c>
      <c r="M26" s="58">
        <f>'Հ1 Ձև 2 (19)'!$J$44</f>
        <v>0</v>
      </c>
      <c r="N26" s="58">
        <f>'Հ1 Ձև 2 (19)'!$K$44</f>
        <v>0</v>
      </c>
      <c r="O26" s="58">
        <f>'Հ1 Ձև 2 (19)'!$L$44</f>
        <v>0</v>
      </c>
      <c r="P26" s="58">
        <f>'Հ1 Ձև 2 (19)'!$M$44</f>
        <v>0</v>
      </c>
      <c r="Q26" s="58">
        <f>'Հ1 Ձև 2 (19)'!$N$44</f>
        <v>0</v>
      </c>
      <c r="R26" s="58">
        <f>'Հ1 Ձև 2 (19)'!$O$44</f>
        <v>0</v>
      </c>
      <c r="S26" s="58">
        <f>'Հ1 Ձև 2 (19)'!$P$44</f>
        <v>0</v>
      </c>
      <c r="T26" s="58">
        <f>'Հ1 Ձև 2 (19)'!$Q$44</f>
        <v>0</v>
      </c>
      <c r="U26" s="58">
        <f>'Հ1 Ձև 2 (19)'!$R$44</f>
        <v>0</v>
      </c>
      <c r="V26" s="58">
        <f>'Հ1 Ձև 2 (19)'!$S$44</f>
        <v>0</v>
      </c>
      <c r="W26" s="27">
        <f>'Հ1 Ձև 2 (19)'!$F$5</f>
        <v>0</v>
      </c>
      <c r="X26" s="27">
        <f>'Հ1 Ձև 2 (19)'!$F$6</f>
        <v>0</v>
      </c>
      <c r="Y26" s="27">
        <f>'Հ1 Ձև 2 (19)'!$B$13</f>
        <v>0</v>
      </c>
    </row>
    <row r="27" spans="1:25" x14ac:dyDescent="0.25">
      <c r="A27" s="27">
        <v>20</v>
      </c>
      <c r="B27" s="27">
        <f>'Հ1 Ձև 2 (20)'!$C$5</f>
        <v>0</v>
      </c>
      <c r="C27" s="27">
        <f>'Հ1 Ձև 2 (20)'!$C$7</f>
        <v>0</v>
      </c>
      <c r="D27" s="27">
        <f>'Հ1 Ձև 2 (20)'!$C$6</f>
        <v>0</v>
      </c>
      <c r="E27" s="27">
        <f>'Հ1 Ձև 2 (20)'!$C$8</f>
        <v>0</v>
      </c>
      <c r="F27" s="58">
        <f>'Հ1 Ձև 2 (20)'!$C$44</f>
        <v>0</v>
      </c>
      <c r="G27" s="58">
        <f>'Հ1 Ձև 2 (20)'!$D$44</f>
        <v>0</v>
      </c>
      <c r="H27" s="58">
        <f>'Հ1 Ձև 2 (20)'!$E$44</f>
        <v>0</v>
      </c>
      <c r="I27" s="58">
        <f>'Հ1 Ձև 2 (20)'!$F$44</f>
        <v>0</v>
      </c>
      <c r="J27" s="58">
        <f>'Հ1 Ձև 2 (20)'!$G$44</f>
        <v>0</v>
      </c>
      <c r="K27" s="58">
        <f>'Հ1 Ձև 2 (20)'!$H$44</f>
        <v>0</v>
      </c>
      <c r="L27" s="58">
        <f>'Հ1 Ձև 2 (20)'!$I$44</f>
        <v>0</v>
      </c>
      <c r="M27" s="58">
        <f>'Հ1 Ձև 2 (20)'!$J$44</f>
        <v>0</v>
      </c>
      <c r="N27" s="58">
        <f>'Հ1 Ձև 2 (20)'!$K$44</f>
        <v>0</v>
      </c>
      <c r="O27" s="58">
        <f>'Հ1 Ձև 2 (20)'!$L$44</f>
        <v>0</v>
      </c>
      <c r="P27" s="58">
        <f>'Հ1 Ձև 2 (20)'!$M$44</f>
        <v>0</v>
      </c>
      <c r="Q27" s="58">
        <f>'Հ1 Ձև 2 (20)'!$N$44</f>
        <v>0</v>
      </c>
      <c r="R27" s="58">
        <f>'Հ1 Ձև 2 (20)'!$O$44</f>
        <v>0</v>
      </c>
      <c r="S27" s="58">
        <f>'Հ1 Ձև 2 (20)'!$P$44</f>
        <v>0</v>
      </c>
      <c r="T27" s="58">
        <f>'Հ1 Ձև 2 (20)'!$Q$44</f>
        <v>0</v>
      </c>
      <c r="U27" s="58">
        <f>'Հ1 Ձև 2 (20)'!$R$44</f>
        <v>0</v>
      </c>
      <c r="V27" s="58">
        <f>'Հ1 Ձև 2 (20)'!$S$44</f>
        <v>0</v>
      </c>
      <c r="W27" s="27">
        <f>'Հ1 Ձև 2 (20)'!$F$5</f>
        <v>0</v>
      </c>
      <c r="X27" s="27">
        <f>'Հ1 Ձև 2 (20)'!$F$6</f>
        <v>0</v>
      </c>
      <c r="Y27" s="27">
        <f>'Հ1 Ձև 2 (20)'!$B$13</f>
        <v>0</v>
      </c>
    </row>
    <row r="28" spans="1:25" x14ac:dyDescent="0.25">
      <c r="A28" s="20"/>
      <c r="B28" s="101" t="s">
        <v>35</v>
      </c>
      <c r="C28" s="102"/>
      <c r="D28" s="102"/>
      <c r="E28" s="103"/>
      <c r="F28" s="59">
        <f t="shared" ref="F28:V28" si="0">SUM(F8:F27)</f>
        <v>1046612.6000000001</v>
      </c>
      <c r="G28" s="59">
        <f t="shared" si="0"/>
        <v>3174662.9000000004</v>
      </c>
      <c r="H28" s="59">
        <f t="shared" si="0"/>
        <v>4295064.6900000004</v>
      </c>
      <c r="I28" s="59">
        <f t="shared" si="0"/>
        <v>896254.00000000012</v>
      </c>
      <c r="J28" s="59">
        <f t="shared" si="0"/>
        <v>896254.00000000012</v>
      </c>
      <c r="K28" s="59">
        <f t="shared" si="0"/>
        <v>-35093.300000000017</v>
      </c>
      <c r="L28" s="59">
        <f t="shared" si="0"/>
        <v>-29314.600000000053</v>
      </c>
      <c r="M28" s="59">
        <f t="shared" si="0"/>
        <v>-21202.700000000033</v>
      </c>
      <c r="N28" s="59">
        <f t="shared" si="0"/>
        <v>5306583.99</v>
      </c>
      <c r="O28" s="59">
        <f t="shared" si="0"/>
        <v>1913552</v>
      </c>
      <c r="P28" s="59">
        <f t="shared" si="0"/>
        <v>1921663.9</v>
      </c>
      <c r="Q28" s="59">
        <f t="shared" si="0"/>
        <v>0</v>
      </c>
      <c r="R28" s="59">
        <f t="shared" si="0"/>
        <v>0</v>
      </c>
      <c r="S28" s="59">
        <f t="shared" si="0"/>
        <v>0</v>
      </c>
      <c r="T28" s="60">
        <f t="shared" si="0"/>
        <v>5306583.99</v>
      </c>
      <c r="U28" s="60">
        <f t="shared" si="0"/>
        <v>1913552</v>
      </c>
      <c r="V28" s="60">
        <f t="shared" si="0"/>
        <v>1921663.9</v>
      </c>
      <c r="W28" s="28" t="s">
        <v>34</v>
      </c>
      <c r="X28" s="28" t="s">
        <v>34</v>
      </c>
      <c r="Y28" s="28" t="s">
        <v>34</v>
      </c>
    </row>
    <row r="31" spans="1:25" x14ac:dyDescent="0.25">
      <c r="A31" t="s">
        <v>41</v>
      </c>
      <c r="B31" s="29" t="s">
        <v>36</v>
      </c>
      <c r="C31" s="29"/>
      <c r="D31" s="29"/>
      <c r="E31" s="29"/>
    </row>
    <row r="32" spans="1:25" x14ac:dyDescent="0.25">
      <c r="A32" t="s">
        <v>42</v>
      </c>
      <c r="B32" t="s">
        <v>99</v>
      </c>
    </row>
  </sheetData>
  <mergeCells count="12">
    <mergeCell ref="Y6:Y7"/>
    <mergeCell ref="B6:C6"/>
    <mergeCell ref="D6:E6"/>
    <mergeCell ref="N6:P6"/>
    <mergeCell ref="B28:E28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W44"/>
  <sheetViews>
    <sheetView topLeftCell="B16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8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 t="s">
        <v>100</v>
      </c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43.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30" customHeight="1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 xr:uid="{00000000-0002-0000-1300-000000000000}">
      <formula1>0</formula1>
    </dataValidation>
    <dataValidation type="list" allowBlank="1" showInputMessage="1" showErrorMessage="1" sqref="B13" xr:uid="{00000000-0002-0000-1300-000001000000}">
      <formula1>$U$2:$U$4</formula1>
    </dataValidation>
    <dataValidation type="list" allowBlank="1" showInputMessage="1" showErrorMessage="1" sqref="D19:D22" xr:uid="{00000000-0002-0000-1300-000002000000}">
      <formula1>$V$2:$V$3</formula1>
    </dataValidation>
    <dataValidation showInputMessage="1" showErrorMessage="1" sqref="E19:E22" xr:uid="{00000000-0002-0000-1300-000003000000}"/>
  </dataValidations>
  <hyperlinks>
    <hyperlink ref="C12" location="_ftn1" display="_ftn1" xr:uid="{00000000-0004-0000-1300-000000000000}"/>
    <hyperlink ref="D12" location="_ftn2" display="_ftn2" xr:uid="{00000000-0004-0000-1300-000001000000}"/>
    <hyperlink ref="E12" location="_ftn3" display="_ftn3" xr:uid="{00000000-0004-0000-13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W44"/>
  <sheetViews>
    <sheetView topLeftCell="B14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35" t="s">
        <v>60</v>
      </c>
      <c r="D36" s="35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18">
        <f>C38+E38+H38</f>
        <v>0</v>
      </c>
      <c r="L38" s="18">
        <f>C38+F38+I38</f>
        <v>0</v>
      </c>
      <c r="M38" s="18">
        <f>C38+G38+J38</f>
        <v>0</v>
      </c>
      <c r="N38" s="25"/>
      <c r="O38" s="25"/>
      <c r="P38" s="25"/>
      <c r="Q38" s="32">
        <f>K38+N38</f>
        <v>0</v>
      </c>
      <c r="R38" s="32">
        <f>L38+O38</f>
        <v>0</v>
      </c>
      <c r="S38" s="32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5"/>
      <c r="O39" s="25"/>
      <c r="P39" s="25"/>
      <c r="Q39" s="32">
        <f t="shared" ref="Q39:S41" si="1">K39+N39</f>
        <v>0</v>
      </c>
      <c r="R39" s="32">
        <f t="shared" si="1"/>
        <v>0</v>
      </c>
      <c r="S39" s="32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18">
        <f t="shared" si="0"/>
        <v>0</v>
      </c>
      <c r="L40" s="18">
        <f t="shared" si="0"/>
        <v>0</v>
      </c>
      <c r="M40" s="18">
        <f t="shared" si="0"/>
        <v>0</v>
      </c>
      <c r="N40" s="25"/>
      <c r="O40" s="25"/>
      <c r="P40" s="25"/>
      <c r="Q40" s="32">
        <f t="shared" si="1"/>
        <v>0</v>
      </c>
      <c r="R40" s="32">
        <f t="shared" si="1"/>
        <v>0</v>
      </c>
      <c r="S40" s="32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18">
        <f t="shared" si="0"/>
        <v>0</v>
      </c>
      <c r="L41" s="18">
        <f t="shared" si="0"/>
        <v>0</v>
      </c>
      <c r="M41" s="18">
        <f t="shared" si="0"/>
        <v>0</v>
      </c>
      <c r="N41" s="25"/>
      <c r="O41" s="25"/>
      <c r="P41" s="25"/>
      <c r="Q41" s="32">
        <f t="shared" si="1"/>
        <v>0</v>
      </c>
      <c r="R41" s="32">
        <f t="shared" si="1"/>
        <v>0</v>
      </c>
      <c r="S41" s="32">
        <f t="shared" si="1"/>
        <v>0</v>
      </c>
    </row>
    <row r="42" spans="1:19" ht="28.5" x14ac:dyDescent="0.25">
      <c r="B42" s="17" t="s">
        <v>95</v>
      </c>
      <c r="C42" s="24"/>
      <c r="D42" s="24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 x14ac:dyDescent="0.25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2">
        <f>K44+N44</f>
        <v>0</v>
      </c>
      <c r="R44" s="32">
        <f>L44+O44</f>
        <v>0</v>
      </c>
      <c r="S44" s="32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 xr:uid="{00000000-0002-0000-1400-000000000000}">
      <formula1>0</formula1>
    </dataValidation>
    <dataValidation type="list" allowBlank="1" showInputMessage="1" showErrorMessage="1" sqref="B13" xr:uid="{00000000-0002-0000-1400-000001000000}">
      <formula1>$U$2:$U$4</formula1>
    </dataValidation>
    <dataValidation type="list" allowBlank="1" showInputMessage="1" showErrorMessage="1" sqref="D19:D22" xr:uid="{00000000-0002-0000-1400-000002000000}">
      <formula1>$V$2:$V$3</formula1>
    </dataValidation>
    <dataValidation showInputMessage="1" showErrorMessage="1" sqref="E19:E22" xr:uid="{00000000-0002-0000-1400-000003000000}"/>
  </dataValidations>
  <hyperlinks>
    <hyperlink ref="C12" location="_ftn1" display="_ftn1" xr:uid="{00000000-0004-0000-1400-000000000000}"/>
    <hyperlink ref="D12" location="_ftn2" display="_ftn2" xr:uid="{00000000-0004-0000-1400-000001000000}"/>
    <hyperlink ref="E12" location="_ftn3" display="_ftn3" xr:uid="{00000000-0004-0000-14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W44"/>
  <sheetViews>
    <sheetView topLeftCell="A28" zoomScaleNormal="100" workbookViewId="0">
      <selection activeCell="O32" sqref="O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1500-000000000000}"/>
    <dataValidation type="list" allowBlank="1" showInputMessage="1" showErrorMessage="1" sqref="D19:D22" xr:uid="{00000000-0002-0000-1500-000001000000}">
      <formula1>$V$2:$V$3</formula1>
    </dataValidation>
    <dataValidation type="list" allowBlank="1" showInputMessage="1" showErrorMessage="1" sqref="B13" xr:uid="{00000000-0002-0000-1500-000002000000}">
      <formula1>$U$2:$U$4</formula1>
    </dataValidation>
    <dataValidation type="whole" operator="lessThan" allowBlank="1" showInputMessage="1" showErrorMessage="1" sqref="N38:P41" xr:uid="{00000000-0002-0000-1500-000003000000}">
      <formula1>0</formula1>
    </dataValidation>
  </dataValidations>
  <hyperlinks>
    <hyperlink ref="C12" location="_ftn1" display="_ftn1" xr:uid="{00000000-0004-0000-1500-000000000000}"/>
    <hyperlink ref="D12" location="_ftn2" display="_ftn2" xr:uid="{00000000-0004-0000-1500-000001000000}"/>
    <hyperlink ref="E12" location="_ftn3" display="_ftn3" xr:uid="{00000000-0004-0000-15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83"/>
  <sheetViews>
    <sheetView topLeftCell="D44" zoomScaleNormal="100" workbookViewId="0">
      <selection activeCell="H41" sqref="H19:H41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8" width="11.42578125" customWidth="1"/>
    <col min="9" max="9" width="11.7109375" customWidth="1"/>
    <col min="10" max="10" width="12.7109375" customWidth="1"/>
    <col min="11" max="11" width="24.5703125" customWidth="1"/>
    <col min="12" max="12" width="8.5703125" customWidth="1"/>
    <col min="13" max="13" width="8.85546875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80">
        <v>1079</v>
      </c>
      <c r="E5" s="30" t="s">
        <v>47</v>
      </c>
      <c r="F5" s="75" t="s">
        <v>122</v>
      </c>
      <c r="H5" s="2"/>
      <c r="I5" s="2"/>
      <c r="J5" s="2"/>
    </row>
    <row r="6" spans="1:23" ht="27.75" customHeight="1" x14ac:dyDescent="0.25">
      <c r="B6" s="30" t="s">
        <v>44</v>
      </c>
      <c r="C6" s="81" t="s">
        <v>120</v>
      </c>
      <c r="E6" s="30" t="s">
        <v>48</v>
      </c>
      <c r="F6" s="75" t="s">
        <v>123</v>
      </c>
      <c r="H6" s="2"/>
      <c r="I6" s="2"/>
      <c r="J6" s="2"/>
    </row>
    <row r="7" spans="1:23" ht="18" customHeight="1" x14ac:dyDescent="0.25">
      <c r="B7" s="30" t="s">
        <v>45</v>
      </c>
      <c r="C7" s="80">
        <v>11001</v>
      </c>
      <c r="H7" s="2"/>
      <c r="I7" s="2"/>
      <c r="J7" s="2"/>
    </row>
    <row r="8" spans="1:23" ht="87" customHeight="1" x14ac:dyDescent="0.25">
      <c r="B8" s="30" t="s">
        <v>46</v>
      </c>
      <c r="C8" s="81" t="s">
        <v>121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 t="s">
        <v>14</v>
      </c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2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2:11" x14ac:dyDescent="0.25">
      <c r="B18" s="111"/>
      <c r="C18" s="111"/>
      <c r="D18" s="111"/>
      <c r="E18" s="111"/>
      <c r="F18" s="36" t="s">
        <v>109</v>
      </c>
      <c r="G18" s="36" t="s">
        <v>110</v>
      </c>
      <c r="H18" s="36" t="s">
        <v>1</v>
      </c>
      <c r="I18" s="36" t="s">
        <v>3</v>
      </c>
      <c r="J18" s="36" t="s">
        <v>105</v>
      </c>
      <c r="K18" s="110"/>
    </row>
    <row r="19" spans="2:11" ht="51.75" customHeight="1" x14ac:dyDescent="0.25">
      <c r="B19" s="89" t="s">
        <v>124</v>
      </c>
      <c r="C19" s="83" t="s">
        <v>147</v>
      </c>
      <c r="D19" s="23" t="s">
        <v>18</v>
      </c>
      <c r="E19" s="83" t="s">
        <v>148</v>
      </c>
      <c r="F19" s="84">
        <v>391105.9</v>
      </c>
      <c r="G19" s="84">
        <v>414279.7</v>
      </c>
      <c r="H19" s="84">
        <v>417394</v>
      </c>
      <c r="I19" s="84">
        <v>422395.6</v>
      </c>
      <c r="J19" s="84">
        <v>429417.3</v>
      </c>
      <c r="K19" s="23"/>
    </row>
    <row r="20" spans="2:11" s="73" customFormat="1" ht="51.75" customHeight="1" x14ac:dyDescent="0.25">
      <c r="B20" s="72" t="s">
        <v>125</v>
      </c>
      <c r="C20" s="83" t="s">
        <v>147</v>
      </c>
      <c r="D20" s="76" t="s">
        <v>18</v>
      </c>
      <c r="E20" s="83" t="s">
        <v>148</v>
      </c>
      <c r="F20" s="84">
        <v>100333.2</v>
      </c>
      <c r="G20" s="84">
        <v>45290.3</v>
      </c>
      <c r="H20" s="84">
        <v>34111.699999999997</v>
      </c>
      <c r="I20" s="84">
        <v>34583.599999999999</v>
      </c>
      <c r="J20" s="84">
        <v>35100.699999999997</v>
      </c>
      <c r="K20" s="76"/>
    </row>
    <row r="21" spans="2:11" s="73" customFormat="1" ht="51.75" customHeight="1" x14ac:dyDescent="0.25">
      <c r="B21" s="72" t="s">
        <v>126</v>
      </c>
      <c r="C21" s="83" t="s">
        <v>147</v>
      </c>
      <c r="D21" s="76" t="s">
        <v>18</v>
      </c>
      <c r="E21" s="83" t="s">
        <v>148</v>
      </c>
      <c r="F21" s="84">
        <v>26911.3</v>
      </c>
      <c r="G21" s="84">
        <v>34498.5</v>
      </c>
      <c r="H21" s="84">
        <v>30175.1</v>
      </c>
      <c r="I21" s="84">
        <v>30480.3</v>
      </c>
      <c r="J21" s="84">
        <v>31053.4</v>
      </c>
      <c r="K21" s="76"/>
    </row>
    <row r="22" spans="2:11" s="73" customFormat="1" ht="51.75" customHeight="1" x14ac:dyDescent="0.25">
      <c r="B22" s="72" t="s">
        <v>127</v>
      </c>
      <c r="C22" s="83" t="s">
        <v>147</v>
      </c>
      <c r="D22" s="76" t="s">
        <v>15</v>
      </c>
      <c r="E22" s="83" t="s">
        <v>149</v>
      </c>
      <c r="F22" s="84">
        <v>194365.19999999998</v>
      </c>
      <c r="G22" s="84">
        <v>275916.90000000002</v>
      </c>
      <c r="H22" s="84">
        <v>273373.90000000002</v>
      </c>
      <c r="I22" s="84">
        <v>273373.90000000002</v>
      </c>
      <c r="J22" s="84">
        <v>273373.90000000002</v>
      </c>
      <c r="K22" s="76"/>
    </row>
    <row r="23" spans="2:11" s="73" customFormat="1" ht="51.75" customHeight="1" x14ac:dyDescent="0.25">
      <c r="B23" s="72" t="s">
        <v>128</v>
      </c>
      <c r="C23" s="83" t="s">
        <v>147</v>
      </c>
      <c r="D23" s="76" t="s">
        <v>15</v>
      </c>
      <c r="E23" s="83" t="s">
        <v>149</v>
      </c>
      <c r="F23" s="84">
        <v>6522.4</v>
      </c>
      <c r="G23" s="84">
        <v>6424.5999999999995</v>
      </c>
      <c r="H23" s="84">
        <v>6599.2</v>
      </c>
      <c r="I23" s="84">
        <v>6599.2</v>
      </c>
      <c r="J23" s="84">
        <v>6599.2</v>
      </c>
      <c r="K23" s="76"/>
    </row>
    <row r="24" spans="2:11" s="73" customFormat="1" ht="51.75" customHeight="1" x14ac:dyDescent="0.25">
      <c r="B24" s="72" t="s">
        <v>129</v>
      </c>
      <c r="C24" s="83" t="s">
        <v>147</v>
      </c>
      <c r="D24" s="76" t="s">
        <v>15</v>
      </c>
      <c r="E24" s="83" t="s">
        <v>149</v>
      </c>
      <c r="F24" s="84">
        <v>1870.7</v>
      </c>
      <c r="G24" s="84">
        <v>3194.1</v>
      </c>
      <c r="H24" s="84">
        <v>3252.4</v>
      </c>
      <c r="I24" s="84">
        <v>3252.4</v>
      </c>
      <c r="J24" s="84">
        <v>3252.4</v>
      </c>
      <c r="K24" s="76"/>
    </row>
    <row r="25" spans="2:11" s="73" customFormat="1" ht="51.75" customHeight="1" x14ac:dyDescent="0.25">
      <c r="B25" s="72" t="s">
        <v>130</v>
      </c>
      <c r="C25" s="83" t="s">
        <v>147</v>
      </c>
      <c r="D25" s="76" t="s">
        <v>15</v>
      </c>
      <c r="E25" s="83" t="s">
        <v>149</v>
      </c>
      <c r="F25" s="84">
        <v>80</v>
      </c>
      <c r="G25" s="84">
        <v>80</v>
      </c>
      <c r="H25" s="84">
        <v>80</v>
      </c>
      <c r="I25" s="84">
        <v>80</v>
      </c>
      <c r="J25" s="84">
        <v>80</v>
      </c>
      <c r="K25" s="76"/>
    </row>
    <row r="26" spans="2:11" s="73" customFormat="1" ht="51.75" customHeight="1" x14ac:dyDescent="0.25">
      <c r="B26" s="72" t="s">
        <v>131</v>
      </c>
      <c r="C26" s="83" t="s">
        <v>147</v>
      </c>
      <c r="D26" s="76" t="s">
        <v>15</v>
      </c>
      <c r="E26" s="83" t="s">
        <v>149</v>
      </c>
      <c r="F26" s="84">
        <v>2000</v>
      </c>
      <c r="G26" s="84">
        <v>2000</v>
      </c>
      <c r="H26" s="84">
        <v>2000</v>
      </c>
      <c r="I26" s="84">
        <v>2000</v>
      </c>
      <c r="J26" s="84">
        <v>2000</v>
      </c>
      <c r="K26" s="76"/>
    </row>
    <row r="27" spans="2:11" s="73" customFormat="1" ht="51.75" customHeight="1" x14ac:dyDescent="0.25">
      <c r="B27" s="72" t="s">
        <v>132</v>
      </c>
      <c r="C27" s="83" t="s">
        <v>147</v>
      </c>
      <c r="D27" s="76" t="s">
        <v>15</v>
      </c>
      <c r="E27" s="83" t="s">
        <v>149</v>
      </c>
      <c r="F27" s="84">
        <v>1265.5999999999999</v>
      </c>
      <c r="G27" s="84">
        <v>3634</v>
      </c>
      <c r="H27" s="84">
        <v>5590.6</v>
      </c>
      <c r="I27" s="84">
        <v>5590.6</v>
      </c>
      <c r="J27" s="84">
        <v>5590.6</v>
      </c>
      <c r="K27" s="76"/>
    </row>
    <row r="28" spans="2:11" s="73" customFormat="1" ht="51.75" customHeight="1" x14ac:dyDescent="0.25">
      <c r="B28" s="72" t="s">
        <v>146</v>
      </c>
      <c r="C28" s="83" t="s">
        <v>147</v>
      </c>
      <c r="D28" s="76" t="s">
        <v>15</v>
      </c>
      <c r="E28" s="83" t="s">
        <v>149</v>
      </c>
      <c r="F28" s="84"/>
      <c r="G28" s="84">
        <v>1360</v>
      </c>
      <c r="H28" s="84">
        <v>1360</v>
      </c>
      <c r="I28" s="84">
        <v>1360</v>
      </c>
      <c r="J28" s="84">
        <v>1360</v>
      </c>
      <c r="K28" s="76"/>
    </row>
    <row r="29" spans="2:11" s="73" customFormat="1" ht="51.75" customHeight="1" x14ac:dyDescent="0.25">
      <c r="B29" s="72" t="s">
        <v>133</v>
      </c>
      <c r="C29" s="83" t="s">
        <v>147</v>
      </c>
      <c r="D29" s="76" t="s">
        <v>15</v>
      </c>
      <c r="E29" s="83" t="s">
        <v>149</v>
      </c>
      <c r="F29" s="84">
        <v>3579.3</v>
      </c>
      <c r="G29" s="84">
        <v>3444.3</v>
      </c>
      <c r="H29" s="84">
        <v>3706</v>
      </c>
      <c r="I29" s="84">
        <v>3706</v>
      </c>
      <c r="J29" s="84">
        <v>3706</v>
      </c>
      <c r="K29" s="76"/>
    </row>
    <row r="30" spans="2:11" s="73" customFormat="1" ht="51.75" customHeight="1" x14ac:dyDescent="0.25">
      <c r="B30" s="72" t="s">
        <v>134</v>
      </c>
      <c r="C30" s="83" t="s">
        <v>147</v>
      </c>
      <c r="D30" s="76" t="s">
        <v>15</v>
      </c>
      <c r="E30" s="83" t="s">
        <v>149</v>
      </c>
      <c r="F30" s="84">
        <v>11</v>
      </c>
      <c r="G30" s="84">
        <v>602.9</v>
      </c>
      <c r="H30" s="84">
        <v>602.9</v>
      </c>
      <c r="I30" s="84">
        <v>602.9</v>
      </c>
      <c r="J30" s="84">
        <v>602.9</v>
      </c>
      <c r="K30" s="76"/>
    </row>
    <row r="31" spans="2:11" s="73" customFormat="1" ht="51.75" customHeight="1" x14ac:dyDescent="0.25">
      <c r="B31" s="72" t="s">
        <v>135</v>
      </c>
      <c r="C31" s="83" t="s">
        <v>147</v>
      </c>
      <c r="D31" s="76" t="s">
        <v>15</v>
      </c>
      <c r="E31" s="83" t="s">
        <v>149</v>
      </c>
      <c r="F31" s="84">
        <v>280.89999999999998</v>
      </c>
      <c r="G31" s="84">
        <v>900</v>
      </c>
      <c r="H31" s="84">
        <v>900</v>
      </c>
      <c r="I31" s="84">
        <v>900</v>
      </c>
      <c r="J31" s="84">
        <v>900</v>
      </c>
      <c r="K31" s="76"/>
    </row>
    <row r="32" spans="2:11" s="73" customFormat="1" ht="51.75" customHeight="1" x14ac:dyDescent="0.25">
      <c r="B32" s="72" t="s">
        <v>136</v>
      </c>
      <c r="C32" s="83" t="s">
        <v>147</v>
      </c>
      <c r="D32" s="76" t="s">
        <v>15</v>
      </c>
      <c r="E32" s="83" t="s">
        <v>149</v>
      </c>
      <c r="F32" s="84">
        <v>3341</v>
      </c>
      <c r="G32" s="84">
        <v>8554.7999999999993</v>
      </c>
      <c r="H32" s="84">
        <v>18510</v>
      </c>
      <c r="I32" s="84">
        <v>18510</v>
      </c>
      <c r="J32" s="84">
        <v>18510</v>
      </c>
      <c r="K32" s="76"/>
    </row>
    <row r="33" spans="1:11" s="73" customFormat="1" ht="51.75" customHeight="1" x14ac:dyDescent="0.25">
      <c r="B33" s="72" t="s">
        <v>137</v>
      </c>
      <c r="C33" s="83" t="s">
        <v>147</v>
      </c>
      <c r="D33" s="76" t="s">
        <v>15</v>
      </c>
      <c r="E33" s="83" t="s">
        <v>149</v>
      </c>
      <c r="F33" s="84">
        <v>296.2</v>
      </c>
      <c r="G33" s="84">
        <v>300</v>
      </c>
      <c r="H33" s="84">
        <v>346</v>
      </c>
      <c r="I33" s="84">
        <v>346</v>
      </c>
      <c r="J33" s="84">
        <v>346</v>
      </c>
      <c r="K33" s="76"/>
    </row>
    <row r="34" spans="1:11" s="73" customFormat="1" ht="51.75" customHeight="1" x14ac:dyDescent="0.25">
      <c r="B34" s="72" t="s">
        <v>138</v>
      </c>
      <c r="C34" s="83" t="s">
        <v>147</v>
      </c>
      <c r="D34" s="76" t="s">
        <v>15</v>
      </c>
      <c r="E34" s="83" t="s">
        <v>149</v>
      </c>
      <c r="F34" s="84">
        <v>2139.3000000000002</v>
      </c>
      <c r="G34" s="84">
        <v>6625</v>
      </c>
      <c r="H34" s="84">
        <v>5006.7</v>
      </c>
      <c r="I34" s="84">
        <v>5006.7</v>
      </c>
      <c r="J34" s="84">
        <v>5006.7</v>
      </c>
      <c r="K34" s="76"/>
    </row>
    <row r="35" spans="1:11" s="73" customFormat="1" ht="51.75" customHeight="1" x14ac:dyDescent="0.25">
      <c r="B35" s="72" t="s">
        <v>139</v>
      </c>
      <c r="C35" s="83" t="s">
        <v>147</v>
      </c>
      <c r="D35" s="76" t="s">
        <v>15</v>
      </c>
      <c r="E35" s="83" t="s">
        <v>149</v>
      </c>
      <c r="F35" s="84">
        <v>457.6</v>
      </c>
      <c r="G35" s="84">
        <v>1934</v>
      </c>
      <c r="H35" s="84">
        <v>1934</v>
      </c>
      <c r="I35" s="84">
        <v>1934</v>
      </c>
      <c r="J35" s="84">
        <v>1934</v>
      </c>
      <c r="K35" s="76"/>
    </row>
    <row r="36" spans="1:11" s="73" customFormat="1" ht="51.75" customHeight="1" x14ac:dyDescent="0.25">
      <c r="B36" s="72" t="s">
        <v>140</v>
      </c>
      <c r="C36" s="83" t="s">
        <v>147</v>
      </c>
      <c r="D36" s="76" t="s">
        <v>15</v>
      </c>
      <c r="E36" s="83" t="s">
        <v>149</v>
      </c>
      <c r="F36" s="84"/>
      <c r="G36" s="84">
        <v>1869.1</v>
      </c>
      <c r="H36" s="84">
        <v>1869.1</v>
      </c>
      <c r="I36" s="84">
        <v>1869.1</v>
      </c>
      <c r="J36" s="84">
        <v>1869.1</v>
      </c>
      <c r="K36" s="76"/>
    </row>
    <row r="37" spans="1:11" s="73" customFormat="1" ht="51.75" customHeight="1" x14ac:dyDescent="0.25">
      <c r="B37" s="72" t="s">
        <v>141</v>
      </c>
      <c r="C37" s="83" t="s">
        <v>147</v>
      </c>
      <c r="D37" s="76" t="s">
        <v>15</v>
      </c>
      <c r="E37" s="83" t="s">
        <v>149</v>
      </c>
      <c r="F37" s="84">
        <v>1300</v>
      </c>
      <c r="G37" s="84">
        <v>1300</v>
      </c>
      <c r="H37" s="84">
        <v>1300</v>
      </c>
      <c r="I37" s="84">
        <v>1300</v>
      </c>
      <c r="J37" s="84">
        <v>1300</v>
      </c>
      <c r="K37" s="76"/>
    </row>
    <row r="38" spans="1:11" s="73" customFormat="1" ht="51.75" customHeight="1" x14ac:dyDescent="0.25">
      <c r="B38" s="72" t="s">
        <v>142</v>
      </c>
      <c r="C38" s="83" t="s">
        <v>147</v>
      </c>
      <c r="D38" s="76" t="s">
        <v>15</v>
      </c>
      <c r="E38" s="83" t="s">
        <v>149</v>
      </c>
      <c r="F38" s="84">
        <v>1225.9000000000001</v>
      </c>
      <c r="G38" s="84">
        <v>1235</v>
      </c>
      <c r="H38" s="84">
        <v>1590</v>
      </c>
      <c r="I38" s="84">
        <v>1590</v>
      </c>
      <c r="J38" s="84">
        <v>1590</v>
      </c>
      <c r="K38" s="76"/>
    </row>
    <row r="39" spans="1:11" s="73" customFormat="1" ht="51.75" customHeight="1" x14ac:dyDescent="0.25">
      <c r="B39" s="72" t="s">
        <v>143</v>
      </c>
      <c r="C39" s="83" t="s">
        <v>147</v>
      </c>
      <c r="D39" s="76" t="s">
        <v>15</v>
      </c>
      <c r="E39" s="83" t="s">
        <v>149</v>
      </c>
      <c r="F39" s="84">
        <v>1577.5</v>
      </c>
      <c r="G39" s="84">
        <v>1878</v>
      </c>
      <c r="H39" s="84">
        <v>2544</v>
      </c>
      <c r="I39" s="84">
        <v>2544</v>
      </c>
      <c r="J39" s="84">
        <v>2544</v>
      </c>
      <c r="K39" s="76"/>
    </row>
    <row r="40" spans="1:11" s="73" customFormat="1" ht="51.75" customHeight="1" x14ac:dyDescent="0.25">
      <c r="B40" s="72" t="s">
        <v>144</v>
      </c>
      <c r="C40" s="83" t="s">
        <v>147</v>
      </c>
      <c r="D40" s="76" t="s">
        <v>15</v>
      </c>
      <c r="E40" s="83" t="s">
        <v>149</v>
      </c>
      <c r="F40" s="84">
        <v>803.7</v>
      </c>
      <c r="G40" s="84">
        <v>323</v>
      </c>
      <c r="H40" s="84">
        <v>709</v>
      </c>
      <c r="I40" s="84">
        <v>709</v>
      </c>
      <c r="J40" s="84">
        <v>709</v>
      </c>
      <c r="K40" s="76"/>
    </row>
    <row r="41" spans="1:11" s="73" customFormat="1" ht="51.75" customHeight="1" x14ac:dyDescent="0.25">
      <c r="B41" s="72" t="s">
        <v>145</v>
      </c>
      <c r="C41" s="83" t="s">
        <v>147</v>
      </c>
      <c r="D41" s="76" t="s">
        <v>18</v>
      </c>
      <c r="E41" s="83" t="s">
        <v>148</v>
      </c>
      <c r="F41" s="84">
        <v>5723.3</v>
      </c>
      <c r="G41" s="84">
        <v>6917.8</v>
      </c>
      <c r="H41" s="84">
        <v>7299.6</v>
      </c>
      <c r="I41" s="84">
        <v>7299.6</v>
      </c>
      <c r="J41" s="84">
        <v>7299.6</v>
      </c>
      <c r="K41" s="76"/>
    </row>
    <row r="42" spans="1:11" x14ac:dyDescent="0.25">
      <c r="B42" s="23"/>
      <c r="C42" s="23"/>
      <c r="D42" s="23"/>
      <c r="E42" s="23"/>
      <c r="F42" s="56">
        <f>SUM(F19:F41)</f>
        <v>745190</v>
      </c>
      <c r="G42" s="56">
        <f>SUM(G19:G41)</f>
        <v>822562.00000000012</v>
      </c>
      <c r="H42" s="56">
        <f>SUM(H19:H41)</f>
        <v>820254.19999999984</v>
      </c>
      <c r="I42" s="56">
        <f>SUM(I19:I41)</f>
        <v>826032.89999999979</v>
      </c>
      <c r="J42" s="56">
        <f>SUM(J19:J41)</f>
        <v>834144.79999999993</v>
      </c>
      <c r="K42" s="23"/>
    </row>
    <row r="43" spans="1:11" ht="17.25" x14ac:dyDescent="0.25">
      <c r="B43" s="2"/>
      <c r="C43" s="2"/>
      <c r="D43" s="2"/>
      <c r="E43" s="2"/>
      <c r="F43" s="2"/>
      <c r="G43" s="2"/>
      <c r="H43" s="2"/>
      <c r="I43" s="2"/>
      <c r="J43" s="2"/>
    </row>
    <row r="44" spans="1:11" ht="15.75" x14ac:dyDescent="0.25">
      <c r="A44" s="11" t="s">
        <v>22</v>
      </c>
      <c r="C44" s="12"/>
      <c r="D44" s="12"/>
      <c r="E44" s="12"/>
      <c r="F44" s="12"/>
      <c r="G44" s="12"/>
      <c r="H44" s="12"/>
      <c r="I44" s="12"/>
      <c r="J44" s="12"/>
    </row>
    <row r="45" spans="1:11" x14ac:dyDescent="0.25">
      <c r="A45" s="13"/>
      <c r="C45" s="14"/>
      <c r="D45" s="14"/>
      <c r="E45" s="14"/>
      <c r="F45" s="14"/>
      <c r="G45" s="14"/>
      <c r="H45" s="14"/>
      <c r="I45" s="14"/>
      <c r="J45" s="14"/>
    </row>
    <row r="46" spans="1:11" x14ac:dyDescent="0.25">
      <c r="A46" s="15" t="s">
        <v>23</v>
      </c>
      <c r="C46" s="16"/>
      <c r="D46" s="16"/>
      <c r="E46" s="12"/>
      <c r="F46" s="12"/>
      <c r="G46" s="12"/>
      <c r="H46" s="12"/>
      <c r="I46" s="12"/>
      <c r="J46" s="12"/>
    </row>
    <row r="47" spans="1:11" ht="18.75" customHeight="1" x14ac:dyDescent="0.25">
      <c r="B47" s="16"/>
      <c r="C47" s="16"/>
      <c r="D47" s="16"/>
      <c r="E47" s="12"/>
      <c r="F47" s="12"/>
      <c r="G47" s="12"/>
      <c r="H47" s="12"/>
      <c r="I47" s="12"/>
      <c r="J47" s="12"/>
    </row>
    <row r="48" spans="1:11" ht="24" customHeight="1" x14ac:dyDescent="0.25">
      <c r="B48" s="16"/>
      <c r="C48" s="16"/>
      <c r="D48" s="16"/>
      <c r="E48" s="12"/>
      <c r="F48" s="12"/>
      <c r="G48" s="12"/>
      <c r="H48" s="12"/>
      <c r="I48" s="12"/>
      <c r="J48" s="12"/>
    </row>
    <row r="49" spans="1:19" ht="21.75" customHeight="1" x14ac:dyDescent="0.25">
      <c r="B49" s="16"/>
      <c r="C49" s="16"/>
      <c r="D49" s="16"/>
      <c r="E49" s="12"/>
      <c r="F49" s="12"/>
      <c r="G49" s="12"/>
      <c r="H49" s="12"/>
      <c r="I49" s="12"/>
      <c r="J49" s="12"/>
    </row>
    <row r="50" spans="1:19" ht="22.5" customHeight="1" x14ac:dyDescent="0.25">
      <c r="B50" s="16"/>
      <c r="C50" s="16"/>
      <c r="D50" s="16"/>
      <c r="E50" s="12"/>
      <c r="F50" s="12"/>
      <c r="G50" s="12"/>
      <c r="H50" s="12"/>
      <c r="I50" s="12"/>
      <c r="J50" s="12"/>
    </row>
    <row r="51" spans="1:19" x14ac:dyDescent="0.25">
      <c r="A51" s="15" t="s">
        <v>24</v>
      </c>
      <c r="E51" s="12"/>
      <c r="F51" s="12"/>
      <c r="G51" s="12"/>
      <c r="H51" s="12"/>
      <c r="I51" s="12"/>
      <c r="J51" s="12"/>
    </row>
    <row r="52" spans="1:19" ht="62.25" customHeight="1" x14ac:dyDescent="0.25">
      <c r="B52" s="106"/>
      <c r="C52" s="107"/>
      <c r="D52" s="107"/>
      <c r="E52" s="108"/>
      <c r="F52" s="12"/>
      <c r="G52" s="12"/>
      <c r="H52" s="12"/>
      <c r="I52" s="12"/>
      <c r="J52" s="12"/>
    </row>
    <row r="53" spans="1:19" ht="17.25" x14ac:dyDescent="0.25">
      <c r="B53" s="2"/>
      <c r="C53" s="2"/>
      <c r="D53" s="2"/>
      <c r="E53" s="12"/>
      <c r="F53" s="12"/>
      <c r="G53" s="12"/>
      <c r="H53" s="12"/>
      <c r="I53" s="12"/>
      <c r="J53" s="12"/>
    </row>
    <row r="54" spans="1:19" x14ac:dyDescent="0.25">
      <c r="A54" s="6" t="s">
        <v>25</v>
      </c>
    </row>
    <row r="56" spans="1:19" ht="43.5" customHeight="1" x14ac:dyDescent="0.25">
      <c r="B56" s="109" t="s">
        <v>59</v>
      </c>
      <c r="C56" s="35" t="s">
        <v>60</v>
      </c>
      <c r="D56" s="35" t="s">
        <v>61</v>
      </c>
      <c r="E56" s="100" t="s">
        <v>62</v>
      </c>
      <c r="F56" s="100"/>
      <c r="G56" s="100"/>
      <c r="H56" s="100" t="s">
        <v>63</v>
      </c>
      <c r="I56" s="100"/>
      <c r="J56" s="100"/>
      <c r="K56" s="100" t="s">
        <v>64</v>
      </c>
      <c r="L56" s="100"/>
      <c r="M56" s="100"/>
      <c r="N56" s="100" t="s">
        <v>65</v>
      </c>
      <c r="O56" s="100"/>
      <c r="P56" s="100"/>
      <c r="Q56" s="105" t="s">
        <v>66</v>
      </c>
      <c r="R56" s="105"/>
      <c r="S56" s="105"/>
    </row>
    <row r="57" spans="1:19" ht="30" customHeight="1" x14ac:dyDescent="0.25">
      <c r="B57" s="109"/>
      <c r="C57" s="35" t="s">
        <v>8</v>
      </c>
      <c r="D57" s="35" t="s">
        <v>0</v>
      </c>
      <c r="E57" s="33" t="s">
        <v>1</v>
      </c>
      <c r="F57" s="33" t="s">
        <v>3</v>
      </c>
      <c r="G57" s="33" t="s">
        <v>105</v>
      </c>
      <c r="H57" s="33" t="s">
        <v>1</v>
      </c>
      <c r="I57" s="33" t="s">
        <v>3</v>
      </c>
      <c r="J57" s="33" t="s">
        <v>105</v>
      </c>
      <c r="K57" s="33" t="s">
        <v>10</v>
      </c>
      <c r="L57" s="33" t="s">
        <v>9</v>
      </c>
      <c r="M57" s="33" t="s">
        <v>106</v>
      </c>
      <c r="N57" s="33" t="s">
        <v>10</v>
      </c>
      <c r="O57" s="33" t="s">
        <v>9</v>
      </c>
      <c r="P57" s="33" t="s">
        <v>106</v>
      </c>
      <c r="Q57" s="34" t="s">
        <v>1</v>
      </c>
      <c r="R57" s="34" t="s">
        <v>3</v>
      </c>
      <c r="S57" s="34" t="s">
        <v>105</v>
      </c>
    </row>
    <row r="58" spans="1:19" ht="27" x14ac:dyDescent="0.25">
      <c r="B58" s="82" t="s">
        <v>124</v>
      </c>
      <c r="C58" s="84">
        <v>391105.9</v>
      </c>
      <c r="D58" s="84">
        <v>414279.7</v>
      </c>
      <c r="E58" s="55"/>
      <c r="F58" s="55"/>
      <c r="G58" s="55"/>
      <c r="H58" s="85">
        <f>H19-F19</f>
        <v>26288.099999999977</v>
      </c>
      <c r="I58" s="85">
        <f>I19-F19</f>
        <v>31289.699999999953</v>
      </c>
      <c r="J58" s="85">
        <f>J19-F19</f>
        <v>38311.399999999965</v>
      </c>
      <c r="K58" s="18">
        <f>C58+E58+H58</f>
        <v>417394</v>
      </c>
      <c r="L58" s="18">
        <f>C58+F58+I58</f>
        <v>422395.6</v>
      </c>
      <c r="M58" s="18">
        <f>C58+G58+J58</f>
        <v>429417.3</v>
      </c>
      <c r="N58" s="25"/>
      <c r="O58" s="25"/>
      <c r="P58" s="25"/>
      <c r="Q58" s="32">
        <f>K58+N58</f>
        <v>417394</v>
      </c>
      <c r="R58" s="32">
        <f>L58+O58</f>
        <v>422395.6</v>
      </c>
      <c r="S58" s="32">
        <f>M58+P58</f>
        <v>429417.3</v>
      </c>
    </row>
    <row r="59" spans="1:19" ht="27" x14ac:dyDescent="0.25">
      <c r="B59" s="82" t="s">
        <v>125</v>
      </c>
      <c r="C59" s="84">
        <v>100333.2</v>
      </c>
      <c r="D59" s="84">
        <v>45290.3</v>
      </c>
      <c r="E59" s="25"/>
      <c r="F59" s="25"/>
      <c r="G59" s="25"/>
      <c r="H59" s="85">
        <f t="shared" ref="H59:H80" si="0">H20-F20</f>
        <v>-66221.5</v>
      </c>
      <c r="I59" s="85">
        <f t="shared" ref="I59:I80" si="1">I20-F20</f>
        <v>-65749.600000000006</v>
      </c>
      <c r="J59" s="85">
        <f t="shared" ref="J59:J80" si="2">J20-F20</f>
        <v>-65232.5</v>
      </c>
      <c r="K59" s="61">
        <f t="shared" ref="K59:K80" si="3">C59+E59+H59</f>
        <v>34111.699999999997</v>
      </c>
      <c r="L59" s="61">
        <f t="shared" ref="L59:L80" si="4">C59+F59+I59</f>
        <v>34583.599999999991</v>
      </c>
      <c r="M59" s="61">
        <f t="shared" ref="M59:M80" si="5">C59+G59+J59</f>
        <v>35100.699999999997</v>
      </c>
      <c r="N59" s="25"/>
      <c r="O59" s="25"/>
      <c r="P59" s="25"/>
      <c r="Q59" s="32">
        <f t="shared" ref="Q59" si="6">K59+N59</f>
        <v>34111.699999999997</v>
      </c>
      <c r="R59" s="32">
        <f t="shared" ref="R59" si="7">L59+O59</f>
        <v>34583.599999999991</v>
      </c>
      <c r="S59" s="32">
        <f t="shared" ref="S59" si="8">M59+P59</f>
        <v>35100.699999999997</v>
      </c>
    </row>
    <row r="60" spans="1:19" s="73" customFormat="1" ht="40.5" x14ac:dyDescent="0.25">
      <c r="B60" s="82" t="s">
        <v>126</v>
      </c>
      <c r="C60" s="84">
        <v>26911.3</v>
      </c>
      <c r="D60" s="84">
        <v>34498.5</v>
      </c>
      <c r="E60" s="78"/>
      <c r="F60" s="78"/>
      <c r="G60" s="78"/>
      <c r="H60" s="85">
        <f t="shared" si="0"/>
        <v>3263.7999999999993</v>
      </c>
      <c r="I60" s="85">
        <f t="shared" si="1"/>
        <v>3569</v>
      </c>
      <c r="J60" s="85">
        <f t="shared" si="2"/>
        <v>4142.1000000000022</v>
      </c>
      <c r="K60" s="74">
        <f t="shared" si="3"/>
        <v>30175.1</v>
      </c>
      <c r="L60" s="74">
        <f t="shared" si="4"/>
        <v>30480.3</v>
      </c>
      <c r="M60" s="74">
        <f t="shared" si="5"/>
        <v>31053.4</v>
      </c>
      <c r="N60" s="78"/>
      <c r="O60" s="78"/>
      <c r="P60" s="78"/>
      <c r="Q60" s="79">
        <f t="shared" ref="Q60:Q80" si="9">K60+N60</f>
        <v>30175.1</v>
      </c>
      <c r="R60" s="79">
        <f t="shared" ref="R60:R80" si="10">L60+O60</f>
        <v>30480.3</v>
      </c>
      <c r="S60" s="79">
        <f t="shared" ref="S60:S80" si="11">M60+P60</f>
        <v>31053.4</v>
      </c>
    </row>
    <row r="61" spans="1:19" s="73" customFormat="1" x14ac:dyDescent="0.25">
      <c r="B61" s="82" t="s">
        <v>127</v>
      </c>
      <c r="C61" s="84">
        <v>194365.19999999998</v>
      </c>
      <c r="D61" s="84">
        <v>275916.90000000002</v>
      </c>
      <c r="E61" s="85">
        <f>H22-F22</f>
        <v>79008.700000000041</v>
      </c>
      <c r="F61" s="85">
        <f>I22-F22</f>
        <v>79008.700000000041</v>
      </c>
      <c r="G61" s="85">
        <f>J22-F22</f>
        <v>79008.700000000041</v>
      </c>
      <c r="H61" s="85"/>
      <c r="I61" s="85"/>
      <c r="J61" s="85"/>
      <c r="K61" s="74">
        <f t="shared" ref="K61:K72" si="12">C61+E61+H61</f>
        <v>273373.90000000002</v>
      </c>
      <c r="L61" s="74">
        <f t="shared" ref="L61:L72" si="13">C61+F61+I61</f>
        <v>273373.90000000002</v>
      </c>
      <c r="M61" s="74">
        <f t="shared" ref="M61:M72" si="14">C61+G61+J61</f>
        <v>273373.90000000002</v>
      </c>
      <c r="N61" s="78"/>
      <c r="O61" s="78"/>
      <c r="P61" s="78"/>
      <c r="Q61" s="79">
        <f t="shared" ref="Q61:Q72" si="15">K61+N61</f>
        <v>273373.90000000002</v>
      </c>
      <c r="R61" s="79">
        <f t="shared" ref="R61:R72" si="16">L61+O61</f>
        <v>273373.90000000002</v>
      </c>
      <c r="S61" s="79">
        <f t="shared" ref="S61:S72" si="17">M61+P61</f>
        <v>273373.90000000002</v>
      </c>
    </row>
    <row r="62" spans="1:19" s="73" customFormat="1" x14ac:dyDescent="0.25">
      <c r="B62" s="82" t="s">
        <v>128</v>
      </c>
      <c r="C62" s="84">
        <v>6522.4</v>
      </c>
      <c r="D62" s="84">
        <v>6424.5999999999995</v>
      </c>
      <c r="E62" s="85">
        <f t="shared" ref="E62:E79" si="18">H23-F23</f>
        <v>76.800000000000182</v>
      </c>
      <c r="F62" s="85">
        <f t="shared" ref="F62:F79" si="19">I23-F23</f>
        <v>76.800000000000182</v>
      </c>
      <c r="G62" s="85">
        <f t="shared" ref="G62:G79" si="20">J23-F23</f>
        <v>76.800000000000182</v>
      </c>
      <c r="H62" s="85"/>
      <c r="I62" s="85"/>
      <c r="J62" s="85"/>
      <c r="K62" s="74">
        <f t="shared" si="12"/>
        <v>6599.2</v>
      </c>
      <c r="L62" s="74">
        <f t="shared" si="13"/>
        <v>6599.2</v>
      </c>
      <c r="M62" s="74">
        <f t="shared" si="14"/>
        <v>6599.2</v>
      </c>
      <c r="N62" s="78"/>
      <c r="O62" s="78"/>
      <c r="P62" s="78"/>
      <c r="Q62" s="79">
        <f t="shared" si="15"/>
        <v>6599.2</v>
      </c>
      <c r="R62" s="79">
        <f t="shared" si="16"/>
        <v>6599.2</v>
      </c>
      <c r="S62" s="79">
        <f t="shared" si="17"/>
        <v>6599.2</v>
      </c>
    </row>
    <row r="63" spans="1:19" s="73" customFormat="1" x14ac:dyDescent="0.25">
      <c r="B63" s="82" t="s">
        <v>129</v>
      </c>
      <c r="C63" s="84">
        <v>1870.7</v>
      </c>
      <c r="D63" s="84">
        <v>3194.1</v>
      </c>
      <c r="E63" s="85">
        <f t="shared" si="18"/>
        <v>1381.7</v>
      </c>
      <c r="F63" s="85">
        <f t="shared" si="19"/>
        <v>1381.7</v>
      </c>
      <c r="G63" s="85">
        <f t="shared" si="20"/>
        <v>1381.7</v>
      </c>
      <c r="H63" s="85"/>
      <c r="I63" s="85"/>
      <c r="J63" s="85"/>
      <c r="K63" s="74">
        <f t="shared" si="12"/>
        <v>3252.4</v>
      </c>
      <c r="L63" s="74">
        <f t="shared" si="13"/>
        <v>3252.4</v>
      </c>
      <c r="M63" s="74">
        <f t="shared" si="14"/>
        <v>3252.4</v>
      </c>
      <c r="N63" s="78"/>
      <c r="O63" s="78"/>
      <c r="P63" s="78"/>
      <c r="Q63" s="79">
        <f t="shared" si="15"/>
        <v>3252.4</v>
      </c>
      <c r="R63" s="79">
        <f t="shared" si="16"/>
        <v>3252.4</v>
      </c>
      <c r="S63" s="79">
        <f t="shared" si="17"/>
        <v>3252.4</v>
      </c>
    </row>
    <row r="64" spans="1:19" s="73" customFormat="1" x14ac:dyDescent="0.25">
      <c r="B64" s="82" t="s">
        <v>130</v>
      </c>
      <c r="C64" s="84">
        <v>80</v>
      </c>
      <c r="D64" s="84">
        <v>80</v>
      </c>
      <c r="E64" s="85">
        <f t="shared" si="18"/>
        <v>0</v>
      </c>
      <c r="F64" s="85">
        <f t="shared" si="19"/>
        <v>0</v>
      </c>
      <c r="G64" s="85">
        <f t="shared" si="20"/>
        <v>0</v>
      </c>
      <c r="H64" s="85"/>
      <c r="I64" s="85"/>
      <c r="J64" s="85"/>
      <c r="K64" s="74">
        <f t="shared" si="12"/>
        <v>80</v>
      </c>
      <c r="L64" s="74">
        <f t="shared" si="13"/>
        <v>80</v>
      </c>
      <c r="M64" s="74">
        <f t="shared" si="14"/>
        <v>80</v>
      </c>
      <c r="N64" s="78"/>
      <c r="O64" s="78"/>
      <c r="P64" s="78"/>
      <c r="Q64" s="79">
        <f t="shared" si="15"/>
        <v>80</v>
      </c>
      <c r="R64" s="79">
        <f t="shared" si="16"/>
        <v>80</v>
      </c>
      <c r="S64" s="79">
        <f t="shared" si="17"/>
        <v>80</v>
      </c>
    </row>
    <row r="65" spans="2:19" s="73" customFormat="1" ht="27" x14ac:dyDescent="0.25">
      <c r="B65" s="82" t="s">
        <v>131</v>
      </c>
      <c r="C65" s="84">
        <v>2000</v>
      </c>
      <c r="D65" s="84">
        <v>2000</v>
      </c>
      <c r="E65" s="85">
        <f t="shared" si="18"/>
        <v>0</v>
      </c>
      <c r="F65" s="85">
        <f t="shared" si="19"/>
        <v>0</v>
      </c>
      <c r="G65" s="85">
        <f t="shared" si="20"/>
        <v>0</v>
      </c>
      <c r="H65" s="85"/>
      <c r="I65" s="85"/>
      <c r="J65" s="85"/>
      <c r="K65" s="74">
        <f t="shared" si="12"/>
        <v>2000</v>
      </c>
      <c r="L65" s="74">
        <f t="shared" si="13"/>
        <v>2000</v>
      </c>
      <c r="M65" s="74">
        <f t="shared" si="14"/>
        <v>2000</v>
      </c>
      <c r="N65" s="78"/>
      <c r="O65" s="78"/>
      <c r="P65" s="78"/>
      <c r="Q65" s="79">
        <f t="shared" si="15"/>
        <v>2000</v>
      </c>
      <c r="R65" s="79">
        <f t="shared" si="16"/>
        <v>2000</v>
      </c>
      <c r="S65" s="79">
        <f t="shared" si="17"/>
        <v>2000</v>
      </c>
    </row>
    <row r="66" spans="2:19" s="73" customFormat="1" x14ac:dyDescent="0.25">
      <c r="B66" s="82" t="s">
        <v>132</v>
      </c>
      <c r="C66" s="84">
        <v>1265.5999999999999</v>
      </c>
      <c r="D66" s="84">
        <v>3634</v>
      </c>
      <c r="E66" s="85">
        <f t="shared" si="18"/>
        <v>4325</v>
      </c>
      <c r="F66" s="85">
        <f t="shared" si="19"/>
        <v>4325</v>
      </c>
      <c r="G66" s="85">
        <f t="shared" si="20"/>
        <v>4325</v>
      </c>
      <c r="H66" s="85"/>
      <c r="I66" s="85"/>
      <c r="J66" s="85"/>
      <c r="K66" s="74">
        <f t="shared" si="12"/>
        <v>5590.6</v>
      </c>
      <c r="L66" s="74">
        <f t="shared" si="13"/>
        <v>5590.6</v>
      </c>
      <c r="M66" s="74">
        <f t="shared" si="14"/>
        <v>5590.6</v>
      </c>
      <c r="N66" s="78"/>
      <c r="O66" s="78"/>
      <c r="P66" s="78"/>
      <c r="Q66" s="79">
        <f t="shared" si="15"/>
        <v>5590.6</v>
      </c>
      <c r="R66" s="79">
        <f t="shared" si="16"/>
        <v>5590.6</v>
      </c>
      <c r="S66" s="79">
        <f t="shared" si="17"/>
        <v>5590.6</v>
      </c>
    </row>
    <row r="67" spans="2:19" s="73" customFormat="1" ht="27" x14ac:dyDescent="0.25">
      <c r="B67" s="72" t="s">
        <v>146</v>
      </c>
      <c r="C67" s="84"/>
      <c r="D67" s="84">
        <v>1360</v>
      </c>
      <c r="E67" s="85">
        <f t="shared" si="18"/>
        <v>1360</v>
      </c>
      <c r="F67" s="85">
        <f t="shared" si="19"/>
        <v>1360</v>
      </c>
      <c r="G67" s="85">
        <f t="shared" si="20"/>
        <v>1360</v>
      </c>
      <c r="H67" s="85"/>
      <c r="I67" s="85"/>
      <c r="J67" s="85"/>
      <c r="K67" s="74">
        <f t="shared" ref="K67" si="21">C67+E67+H67</f>
        <v>1360</v>
      </c>
      <c r="L67" s="74">
        <f t="shared" ref="L67" si="22">C67+F67+I67</f>
        <v>1360</v>
      </c>
      <c r="M67" s="74">
        <f t="shared" ref="M67" si="23">C67+G67+J67</f>
        <v>1360</v>
      </c>
      <c r="N67" s="78"/>
      <c r="O67" s="78"/>
      <c r="P67" s="78"/>
      <c r="Q67" s="79">
        <f t="shared" ref="Q67" si="24">K67+N67</f>
        <v>1360</v>
      </c>
      <c r="R67" s="79">
        <f t="shared" ref="R67" si="25">L67+O67</f>
        <v>1360</v>
      </c>
      <c r="S67" s="79">
        <f t="shared" ref="S67" si="26">M67+P67</f>
        <v>1360</v>
      </c>
    </row>
    <row r="68" spans="2:19" s="73" customFormat="1" ht="27" x14ac:dyDescent="0.25">
      <c r="B68" s="82" t="s">
        <v>133</v>
      </c>
      <c r="C68" s="84">
        <v>3579.3</v>
      </c>
      <c r="D68" s="84">
        <v>3444.3</v>
      </c>
      <c r="E68" s="85">
        <f t="shared" si="18"/>
        <v>126.69999999999982</v>
      </c>
      <c r="F68" s="85">
        <f t="shared" si="19"/>
        <v>126.69999999999982</v>
      </c>
      <c r="G68" s="85">
        <f t="shared" si="20"/>
        <v>126.69999999999982</v>
      </c>
      <c r="H68" s="85"/>
      <c r="I68" s="85"/>
      <c r="J68" s="85"/>
      <c r="K68" s="74">
        <f t="shared" si="12"/>
        <v>3706</v>
      </c>
      <c r="L68" s="74">
        <f t="shared" si="13"/>
        <v>3706</v>
      </c>
      <c r="M68" s="74">
        <f t="shared" si="14"/>
        <v>3706</v>
      </c>
      <c r="N68" s="78"/>
      <c r="O68" s="78"/>
      <c r="P68" s="78"/>
      <c r="Q68" s="79">
        <f t="shared" si="15"/>
        <v>3706</v>
      </c>
      <c r="R68" s="79">
        <f t="shared" si="16"/>
        <v>3706</v>
      </c>
      <c r="S68" s="79">
        <f t="shared" si="17"/>
        <v>3706</v>
      </c>
    </row>
    <row r="69" spans="2:19" s="73" customFormat="1" ht="40.5" x14ac:dyDescent="0.25">
      <c r="B69" s="82" t="s">
        <v>134</v>
      </c>
      <c r="C69" s="84">
        <v>11</v>
      </c>
      <c r="D69" s="84">
        <v>602.9</v>
      </c>
      <c r="E69" s="85">
        <f t="shared" si="18"/>
        <v>591.9</v>
      </c>
      <c r="F69" s="85">
        <f t="shared" si="19"/>
        <v>591.9</v>
      </c>
      <c r="G69" s="85">
        <f t="shared" si="20"/>
        <v>591.9</v>
      </c>
      <c r="H69" s="85"/>
      <c r="I69" s="85"/>
      <c r="J69" s="85"/>
      <c r="K69" s="74">
        <f t="shared" si="12"/>
        <v>602.9</v>
      </c>
      <c r="L69" s="74">
        <f t="shared" si="13"/>
        <v>602.9</v>
      </c>
      <c r="M69" s="74">
        <f t="shared" si="14"/>
        <v>602.9</v>
      </c>
      <c r="N69" s="78"/>
      <c r="O69" s="78"/>
      <c r="P69" s="78"/>
      <c r="Q69" s="79">
        <f t="shared" si="15"/>
        <v>602.9</v>
      </c>
      <c r="R69" s="79">
        <f t="shared" si="16"/>
        <v>602.9</v>
      </c>
      <c r="S69" s="79">
        <f t="shared" si="17"/>
        <v>602.9</v>
      </c>
    </row>
    <row r="70" spans="2:19" s="73" customFormat="1" ht="27" x14ac:dyDescent="0.25">
      <c r="B70" s="82" t="s">
        <v>135</v>
      </c>
      <c r="C70" s="84">
        <v>280.89999999999998</v>
      </c>
      <c r="D70" s="84">
        <v>900</v>
      </c>
      <c r="E70" s="85">
        <f t="shared" si="18"/>
        <v>619.1</v>
      </c>
      <c r="F70" s="85">
        <f t="shared" si="19"/>
        <v>619.1</v>
      </c>
      <c r="G70" s="85">
        <f t="shared" si="20"/>
        <v>619.1</v>
      </c>
      <c r="H70" s="85"/>
      <c r="I70" s="85"/>
      <c r="J70" s="85"/>
      <c r="K70" s="74">
        <f t="shared" si="12"/>
        <v>900</v>
      </c>
      <c r="L70" s="74">
        <f t="shared" si="13"/>
        <v>900</v>
      </c>
      <c r="M70" s="74">
        <f t="shared" si="14"/>
        <v>900</v>
      </c>
      <c r="N70" s="78"/>
      <c r="O70" s="78"/>
      <c r="P70" s="78"/>
      <c r="Q70" s="79">
        <f t="shared" si="15"/>
        <v>900</v>
      </c>
      <c r="R70" s="79">
        <f t="shared" si="16"/>
        <v>900</v>
      </c>
      <c r="S70" s="79">
        <f t="shared" si="17"/>
        <v>900</v>
      </c>
    </row>
    <row r="71" spans="2:19" s="73" customFormat="1" ht="27" x14ac:dyDescent="0.25">
      <c r="B71" s="82" t="s">
        <v>136</v>
      </c>
      <c r="C71" s="84">
        <v>3341</v>
      </c>
      <c r="D71" s="84">
        <v>8554.7999999999993</v>
      </c>
      <c r="E71" s="85">
        <f t="shared" si="18"/>
        <v>15169</v>
      </c>
      <c r="F71" s="85">
        <f t="shared" si="19"/>
        <v>15169</v>
      </c>
      <c r="G71" s="85">
        <f t="shared" si="20"/>
        <v>15169</v>
      </c>
      <c r="H71" s="85"/>
      <c r="I71" s="85"/>
      <c r="J71" s="85"/>
      <c r="K71" s="74">
        <f t="shared" si="12"/>
        <v>18510</v>
      </c>
      <c r="L71" s="74">
        <f t="shared" si="13"/>
        <v>18510</v>
      </c>
      <c r="M71" s="74">
        <f t="shared" si="14"/>
        <v>18510</v>
      </c>
      <c r="N71" s="78"/>
      <c r="O71" s="78"/>
      <c r="P71" s="78"/>
      <c r="Q71" s="79">
        <f t="shared" si="15"/>
        <v>18510</v>
      </c>
      <c r="R71" s="79">
        <f t="shared" si="16"/>
        <v>18510</v>
      </c>
      <c r="S71" s="79">
        <f t="shared" si="17"/>
        <v>18510</v>
      </c>
    </row>
    <row r="72" spans="2:19" s="73" customFormat="1" x14ac:dyDescent="0.25">
      <c r="B72" s="82" t="s">
        <v>137</v>
      </c>
      <c r="C72" s="84">
        <v>296.2</v>
      </c>
      <c r="D72" s="84">
        <v>300</v>
      </c>
      <c r="E72" s="85">
        <f t="shared" si="18"/>
        <v>49.800000000000011</v>
      </c>
      <c r="F72" s="85">
        <f t="shared" si="19"/>
        <v>49.800000000000011</v>
      </c>
      <c r="G72" s="85">
        <f t="shared" si="20"/>
        <v>49.800000000000011</v>
      </c>
      <c r="H72" s="85"/>
      <c r="I72" s="85"/>
      <c r="J72" s="85"/>
      <c r="K72" s="74">
        <f t="shared" si="12"/>
        <v>346</v>
      </c>
      <c r="L72" s="74">
        <f t="shared" si="13"/>
        <v>346</v>
      </c>
      <c r="M72" s="74">
        <f t="shared" si="14"/>
        <v>346</v>
      </c>
      <c r="N72" s="78"/>
      <c r="O72" s="78"/>
      <c r="P72" s="78"/>
      <c r="Q72" s="79">
        <f t="shared" si="15"/>
        <v>346</v>
      </c>
      <c r="R72" s="79">
        <f t="shared" si="16"/>
        <v>346</v>
      </c>
      <c r="S72" s="79">
        <f t="shared" si="17"/>
        <v>346</v>
      </c>
    </row>
    <row r="73" spans="2:19" s="73" customFormat="1" ht="27" x14ac:dyDescent="0.25">
      <c r="B73" s="82" t="s">
        <v>138</v>
      </c>
      <c r="C73" s="84">
        <v>2139.3000000000002</v>
      </c>
      <c r="D73" s="84">
        <v>6625</v>
      </c>
      <c r="E73" s="85">
        <f t="shared" si="18"/>
        <v>2867.3999999999996</v>
      </c>
      <c r="F73" s="85">
        <f t="shared" si="19"/>
        <v>2867.3999999999996</v>
      </c>
      <c r="G73" s="85">
        <f t="shared" si="20"/>
        <v>2867.3999999999996</v>
      </c>
      <c r="H73" s="85"/>
      <c r="I73" s="85"/>
      <c r="J73" s="85"/>
      <c r="K73" s="74">
        <f t="shared" si="3"/>
        <v>5006.7</v>
      </c>
      <c r="L73" s="74">
        <f t="shared" si="4"/>
        <v>5006.7</v>
      </c>
      <c r="M73" s="74">
        <f t="shared" si="5"/>
        <v>5006.7</v>
      </c>
      <c r="N73" s="78"/>
      <c r="O73" s="78"/>
      <c r="P73" s="78"/>
      <c r="Q73" s="79">
        <f t="shared" si="9"/>
        <v>5006.7</v>
      </c>
      <c r="R73" s="79">
        <f t="shared" si="10"/>
        <v>5006.7</v>
      </c>
      <c r="S73" s="79">
        <f t="shared" si="11"/>
        <v>5006.7</v>
      </c>
    </row>
    <row r="74" spans="2:19" s="73" customFormat="1" ht="27" x14ac:dyDescent="0.25">
      <c r="B74" s="82" t="s">
        <v>139</v>
      </c>
      <c r="C74" s="84">
        <v>457.6</v>
      </c>
      <c r="D74" s="84">
        <v>1934</v>
      </c>
      <c r="E74" s="85">
        <f t="shared" si="18"/>
        <v>1476.4</v>
      </c>
      <c r="F74" s="85">
        <f t="shared" si="19"/>
        <v>1476.4</v>
      </c>
      <c r="G74" s="85">
        <f t="shared" si="20"/>
        <v>1476.4</v>
      </c>
      <c r="H74" s="85"/>
      <c r="I74" s="85"/>
      <c r="J74" s="85"/>
      <c r="K74" s="74">
        <f t="shared" si="3"/>
        <v>1934</v>
      </c>
      <c r="L74" s="74">
        <f t="shared" si="4"/>
        <v>1934</v>
      </c>
      <c r="M74" s="74">
        <f t="shared" si="5"/>
        <v>1934</v>
      </c>
      <c r="N74" s="78"/>
      <c r="O74" s="78"/>
      <c r="P74" s="78"/>
      <c r="Q74" s="79">
        <f t="shared" si="9"/>
        <v>1934</v>
      </c>
      <c r="R74" s="79">
        <f t="shared" si="10"/>
        <v>1934</v>
      </c>
      <c r="S74" s="79">
        <f t="shared" si="11"/>
        <v>1934</v>
      </c>
    </row>
    <row r="75" spans="2:19" s="73" customFormat="1" ht="27" x14ac:dyDescent="0.25">
      <c r="B75" s="82" t="s">
        <v>140</v>
      </c>
      <c r="C75" s="84"/>
      <c r="D75" s="84">
        <v>1869.1</v>
      </c>
      <c r="E75" s="85">
        <f t="shared" si="18"/>
        <v>1869.1</v>
      </c>
      <c r="F75" s="85">
        <f t="shared" si="19"/>
        <v>1869.1</v>
      </c>
      <c r="G75" s="85">
        <f t="shared" si="20"/>
        <v>1869.1</v>
      </c>
      <c r="H75" s="85"/>
      <c r="I75" s="85"/>
      <c r="J75" s="85"/>
      <c r="K75" s="74">
        <f t="shared" si="3"/>
        <v>1869.1</v>
      </c>
      <c r="L75" s="74">
        <f t="shared" si="4"/>
        <v>1869.1</v>
      </c>
      <c r="M75" s="74">
        <f t="shared" si="5"/>
        <v>1869.1</v>
      </c>
      <c r="N75" s="78"/>
      <c r="O75" s="78"/>
      <c r="P75" s="78"/>
      <c r="Q75" s="79">
        <f t="shared" si="9"/>
        <v>1869.1</v>
      </c>
      <c r="R75" s="79">
        <f t="shared" si="10"/>
        <v>1869.1</v>
      </c>
      <c r="S75" s="79">
        <f t="shared" si="11"/>
        <v>1869.1</v>
      </c>
    </row>
    <row r="76" spans="2:19" s="73" customFormat="1" ht="40.5" x14ac:dyDescent="0.25">
      <c r="B76" s="82" t="s">
        <v>141</v>
      </c>
      <c r="C76" s="84">
        <v>1300</v>
      </c>
      <c r="D76" s="84">
        <v>1300</v>
      </c>
      <c r="E76" s="85">
        <f t="shared" si="18"/>
        <v>0</v>
      </c>
      <c r="F76" s="85">
        <f t="shared" si="19"/>
        <v>0</v>
      </c>
      <c r="G76" s="85">
        <f t="shared" si="20"/>
        <v>0</v>
      </c>
      <c r="H76" s="85"/>
      <c r="I76" s="85"/>
      <c r="J76" s="85"/>
      <c r="K76" s="74">
        <f t="shared" si="3"/>
        <v>1300</v>
      </c>
      <c r="L76" s="74">
        <f t="shared" si="4"/>
        <v>1300</v>
      </c>
      <c r="M76" s="74">
        <f t="shared" si="5"/>
        <v>1300</v>
      </c>
      <c r="N76" s="78"/>
      <c r="O76" s="78"/>
      <c r="P76" s="78"/>
      <c r="Q76" s="79">
        <f t="shared" si="9"/>
        <v>1300</v>
      </c>
      <c r="R76" s="79">
        <f t="shared" si="10"/>
        <v>1300</v>
      </c>
      <c r="S76" s="79">
        <f t="shared" si="11"/>
        <v>1300</v>
      </c>
    </row>
    <row r="77" spans="2:19" s="73" customFormat="1" ht="27" x14ac:dyDescent="0.25">
      <c r="B77" s="82" t="s">
        <v>142</v>
      </c>
      <c r="C77" s="84">
        <v>1225.9000000000001</v>
      </c>
      <c r="D77" s="84">
        <v>1235</v>
      </c>
      <c r="E77" s="85">
        <f t="shared" si="18"/>
        <v>364.09999999999991</v>
      </c>
      <c r="F77" s="85">
        <f t="shared" si="19"/>
        <v>364.09999999999991</v>
      </c>
      <c r="G77" s="85">
        <f t="shared" si="20"/>
        <v>364.09999999999991</v>
      </c>
      <c r="H77" s="85"/>
      <c r="I77" s="85"/>
      <c r="J77" s="85"/>
      <c r="K77" s="74">
        <f t="shared" si="3"/>
        <v>1590</v>
      </c>
      <c r="L77" s="74">
        <f t="shared" si="4"/>
        <v>1590</v>
      </c>
      <c r="M77" s="74">
        <f t="shared" si="5"/>
        <v>1590</v>
      </c>
      <c r="N77" s="78"/>
      <c r="O77" s="78"/>
      <c r="P77" s="78"/>
      <c r="Q77" s="79">
        <f t="shared" si="9"/>
        <v>1590</v>
      </c>
      <c r="R77" s="79">
        <f t="shared" si="10"/>
        <v>1590</v>
      </c>
      <c r="S77" s="79">
        <f t="shared" si="11"/>
        <v>1590</v>
      </c>
    </row>
    <row r="78" spans="2:19" s="73" customFormat="1" x14ac:dyDescent="0.25">
      <c r="B78" s="82" t="s">
        <v>143</v>
      </c>
      <c r="C78" s="84">
        <v>1577.5</v>
      </c>
      <c r="D78" s="84">
        <v>1878</v>
      </c>
      <c r="E78" s="85">
        <f t="shared" si="18"/>
        <v>966.5</v>
      </c>
      <c r="F78" s="85">
        <f t="shared" si="19"/>
        <v>966.5</v>
      </c>
      <c r="G78" s="85">
        <f t="shared" si="20"/>
        <v>966.5</v>
      </c>
      <c r="H78" s="85"/>
      <c r="I78" s="85"/>
      <c r="J78" s="85"/>
      <c r="K78" s="74">
        <f t="shared" si="3"/>
        <v>2544</v>
      </c>
      <c r="L78" s="74">
        <f t="shared" si="4"/>
        <v>2544</v>
      </c>
      <c r="M78" s="74">
        <f t="shared" si="5"/>
        <v>2544</v>
      </c>
      <c r="N78" s="78"/>
      <c r="O78" s="78"/>
      <c r="P78" s="78"/>
      <c r="Q78" s="79">
        <f t="shared" si="9"/>
        <v>2544</v>
      </c>
      <c r="R78" s="79">
        <f t="shared" si="10"/>
        <v>2544</v>
      </c>
      <c r="S78" s="79">
        <f t="shared" si="11"/>
        <v>2544</v>
      </c>
    </row>
    <row r="79" spans="2:19" s="73" customFormat="1" ht="27" x14ac:dyDescent="0.25">
      <c r="B79" s="82" t="s">
        <v>144</v>
      </c>
      <c r="C79" s="84">
        <v>803.7</v>
      </c>
      <c r="D79" s="84">
        <v>323</v>
      </c>
      <c r="E79" s="85">
        <f t="shared" si="18"/>
        <v>-94.700000000000045</v>
      </c>
      <c r="F79" s="85">
        <f t="shared" si="19"/>
        <v>-94.700000000000045</v>
      </c>
      <c r="G79" s="85">
        <f t="shared" si="20"/>
        <v>-94.700000000000045</v>
      </c>
      <c r="H79" s="85"/>
      <c r="I79" s="85"/>
      <c r="J79" s="85"/>
      <c r="K79" s="74">
        <f t="shared" si="3"/>
        <v>709</v>
      </c>
      <c r="L79" s="74">
        <f t="shared" si="4"/>
        <v>709</v>
      </c>
      <c r="M79" s="74">
        <f t="shared" si="5"/>
        <v>709</v>
      </c>
      <c r="N79" s="78"/>
      <c r="O79" s="78"/>
      <c r="P79" s="78"/>
      <c r="Q79" s="79">
        <f t="shared" si="9"/>
        <v>709</v>
      </c>
      <c r="R79" s="79">
        <f t="shared" si="10"/>
        <v>709</v>
      </c>
      <c r="S79" s="79">
        <f t="shared" si="11"/>
        <v>709</v>
      </c>
    </row>
    <row r="80" spans="2:19" s="73" customFormat="1" x14ac:dyDescent="0.25">
      <c r="B80" s="82" t="s">
        <v>145</v>
      </c>
      <c r="C80" s="84">
        <v>5723.3</v>
      </c>
      <c r="D80" s="84">
        <v>6917.8</v>
      </c>
      <c r="E80" s="85"/>
      <c r="F80" s="85"/>
      <c r="G80" s="85"/>
      <c r="H80" s="85">
        <f t="shared" si="0"/>
        <v>1576.3000000000002</v>
      </c>
      <c r="I80" s="85">
        <f t="shared" si="1"/>
        <v>1576.3000000000002</v>
      </c>
      <c r="J80" s="85">
        <f t="shared" si="2"/>
        <v>1576.3000000000002</v>
      </c>
      <c r="K80" s="74">
        <f t="shared" si="3"/>
        <v>7299.6</v>
      </c>
      <c r="L80" s="74">
        <f t="shared" si="4"/>
        <v>7299.6</v>
      </c>
      <c r="M80" s="74">
        <f t="shared" si="5"/>
        <v>7299.6</v>
      </c>
      <c r="N80" s="78"/>
      <c r="O80" s="78"/>
      <c r="P80" s="78"/>
      <c r="Q80" s="79">
        <f t="shared" si="9"/>
        <v>7299.6</v>
      </c>
      <c r="R80" s="79">
        <f t="shared" si="10"/>
        <v>7299.6</v>
      </c>
      <c r="S80" s="79">
        <f t="shared" si="11"/>
        <v>7299.6</v>
      </c>
    </row>
    <row r="81" spans="2:19" ht="28.5" x14ac:dyDescent="0.25">
      <c r="B81" s="17" t="s">
        <v>95</v>
      </c>
      <c r="C81" s="84">
        <f t="shared" ref="C81:J81" si="27">SUM(C58:C80)</f>
        <v>745190</v>
      </c>
      <c r="D81" s="84">
        <f t="shared" si="27"/>
        <v>822562.00000000012</v>
      </c>
      <c r="E81" s="18">
        <f t="shared" si="27"/>
        <v>110157.50000000004</v>
      </c>
      <c r="F81" s="18">
        <f t="shared" si="27"/>
        <v>110157.50000000004</v>
      </c>
      <c r="G81" s="18">
        <f t="shared" si="27"/>
        <v>110157.50000000004</v>
      </c>
      <c r="H81" s="18">
        <f t="shared" si="27"/>
        <v>-35093.300000000017</v>
      </c>
      <c r="I81" s="18">
        <f t="shared" si="27"/>
        <v>-29314.600000000053</v>
      </c>
      <c r="J81" s="18">
        <f t="shared" si="27"/>
        <v>-21202.700000000033</v>
      </c>
      <c r="K81" s="18">
        <f>C81+E81+H81</f>
        <v>820254.2</v>
      </c>
      <c r="L81" s="18">
        <f>C81+F81+I81</f>
        <v>826032.89999999991</v>
      </c>
      <c r="M81" s="18">
        <f>C81+G81+J81</f>
        <v>834144.79999999993</v>
      </c>
      <c r="N81" s="3" t="s">
        <v>2</v>
      </c>
      <c r="O81" s="3" t="s">
        <v>2</v>
      </c>
      <c r="P81" s="3" t="s">
        <v>2</v>
      </c>
      <c r="Q81" s="32" t="s">
        <v>2</v>
      </c>
      <c r="R81" s="32" t="s">
        <v>2</v>
      </c>
      <c r="S81" s="32" t="s">
        <v>2</v>
      </c>
    </row>
    <row r="82" spans="2:19" ht="28.5" x14ac:dyDescent="0.25">
      <c r="B82" s="17" t="s">
        <v>96</v>
      </c>
      <c r="C82" s="24"/>
      <c r="D82" s="24"/>
      <c r="E82" s="18" t="s">
        <v>34</v>
      </c>
      <c r="F82" s="18" t="s">
        <v>34</v>
      </c>
      <c r="G82" s="18" t="s">
        <v>34</v>
      </c>
      <c r="H82" s="18" t="s">
        <v>34</v>
      </c>
      <c r="I82" s="18" t="s">
        <v>34</v>
      </c>
      <c r="J82" s="18" t="s">
        <v>34</v>
      </c>
      <c r="K82" s="18">
        <f>C82</f>
        <v>0</v>
      </c>
      <c r="L82" s="18">
        <f>C82</f>
        <v>0</v>
      </c>
      <c r="M82" s="18">
        <f>C82</f>
        <v>0</v>
      </c>
      <c r="N82" s="3" t="s">
        <v>2</v>
      </c>
      <c r="O82" s="3" t="s">
        <v>2</v>
      </c>
      <c r="P82" s="3" t="s">
        <v>2</v>
      </c>
      <c r="Q82" s="32" t="s">
        <v>2</v>
      </c>
      <c r="R82" s="32" t="s">
        <v>2</v>
      </c>
      <c r="S82" s="32" t="s">
        <v>2</v>
      </c>
    </row>
    <row r="83" spans="2:19" x14ac:dyDescent="0.25">
      <c r="B83" s="17" t="s">
        <v>97</v>
      </c>
      <c r="C83" s="18">
        <f>SUM(C58:C80)</f>
        <v>745190</v>
      </c>
      <c r="D83" s="18">
        <f>SUM(D58:D80)</f>
        <v>822562.00000000012</v>
      </c>
      <c r="E83" s="18">
        <f>E81</f>
        <v>110157.50000000004</v>
      </c>
      <c r="F83" s="18">
        <f t="shared" ref="F83:J83" si="28">F81</f>
        <v>110157.50000000004</v>
      </c>
      <c r="G83" s="18">
        <f t="shared" si="28"/>
        <v>110157.50000000004</v>
      </c>
      <c r="H83" s="18">
        <f t="shared" si="28"/>
        <v>-35093.300000000017</v>
      </c>
      <c r="I83" s="18">
        <f t="shared" si="28"/>
        <v>-29314.600000000053</v>
      </c>
      <c r="J83" s="18">
        <f t="shared" si="28"/>
        <v>-21202.700000000033</v>
      </c>
      <c r="K83" s="3">
        <f>K81+K82</f>
        <v>820254.2</v>
      </c>
      <c r="L83" s="3">
        <f t="shared" ref="L83:M83" si="29">L81+L82</f>
        <v>826032.89999999991</v>
      </c>
      <c r="M83" s="3">
        <f t="shared" si="29"/>
        <v>834144.79999999993</v>
      </c>
      <c r="N83" s="3">
        <f>SUM(N58:N80)</f>
        <v>0</v>
      </c>
      <c r="O83" s="3">
        <f>SUM(O58:O80)</f>
        <v>0</v>
      </c>
      <c r="P83" s="3">
        <f>SUM(P58:P80)</f>
        <v>0</v>
      </c>
      <c r="Q83" s="32">
        <f>K83+N83</f>
        <v>820254.2</v>
      </c>
      <c r="R83" s="32">
        <f>L83+O83</f>
        <v>826032.89999999991</v>
      </c>
      <c r="S83" s="32">
        <f>M83+P83</f>
        <v>834144.79999999993</v>
      </c>
    </row>
  </sheetData>
  <mergeCells count="13">
    <mergeCell ref="K17:K18"/>
    <mergeCell ref="B17:B18"/>
    <mergeCell ref="C17:C18"/>
    <mergeCell ref="D17:D18"/>
    <mergeCell ref="E17:E18"/>
    <mergeCell ref="F17:J17"/>
    <mergeCell ref="N56:P56"/>
    <mergeCell ref="Q56:S56"/>
    <mergeCell ref="B52:E52"/>
    <mergeCell ref="B56:B57"/>
    <mergeCell ref="E56:G56"/>
    <mergeCell ref="H56:J56"/>
    <mergeCell ref="K56:M56"/>
  </mergeCells>
  <dataValidations count="4">
    <dataValidation type="list" allowBlank="1" showInputMessage="1" showErrorMessage="1" sqref="B13" xr:uid="{00000000-0002-0000-0200-000002000000}">
      <formula1>$U$2:$U$4</formula1>
    </dataValidation>
    <dataValidation showInputMessage="1" showErrorMessage="1" sqref="E19:E42" xr:uid="{00000000-0002-0000-0200-000000000000}"/>
    <dataValidation type="list" allowBlank="1" showInputMessage="1" showErrorMessage="1" sqref="D19:D42" xr:uid="{00000000-0002-0000-0200-000001000000}">
      <formula1>$V$2:$V$3</formula1>
    </dataValidation>
    <dataValidation type="whole" operator="lessThan" allowBlank="1" showInputMessage="1" showErrorMessage="1" sqref="N58:P80" xr:uid="{00000000-0002-0000-0200-000003000000}">
      <formula1>0</formula1>
    </dataValidation>
  </dataValidations>
  <hyperlinks>
    <hyperlink ref="C12" location="_ftn1" display="_ftn1" xr:uid="{00000000-0004-0000-0200-000000000000}"/>
    <hyperlink ref="D12" location="_ftn2" display="_ftn2" xr:uid="{00000000-0004-0000-0200-000001000000}"/>
    <hyperlink ref="E12" location="_ftn3" display="_ftn3" xr:uid="{00000000-0004-0000-02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</xdr:col>
                    <xdr:colOff>85725</xdr:colOff>
                    <xdr:row>48</xdr:row>
                    <xdr:rowOff>0</xdr:rowOff>
                  </from>
                  <to>
                    <xdr:col>2</xdr:col>
                    <xdr:colOff>1171575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</xdr:col>
                    <xdr:colOff>85725</xdr:colOff>
                    <xdr:row>45</xdr:row>
                    <xdr:rowOff>171450</xdr:rowOff>
                  </from>
                  <to>
                    <xdr:col>3</xdr:col>
                    <xdr:colOff>266700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1</xdr:col>
                    <xdr:colOff>85725</xdr:colOff>
                    <xdr:row>47</xdr:row>
                    <xdr:rowOff>28575</xdr:rowOff>
                  </from>
                  <to>
                    <xdr:col>3</xdr:col>
                    <xdr:colOff>266700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95250</xdr:colOff>
                    <xdr:row>49</xdr:row>
                    <xdr:rowOff>9525</xdr:rowOff>
                  </from>
                  <to>
                    <xdr:col>2</xdr:col>
                    <xdr:colOff>571500</xdr:colOff>
                    <xdr:row>49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zoomScaleNormal="100" workbookViewId="0">
      <selection activeCell="F32" sqref="F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3.85546875" customWidth="1"/>
    <col min="9" max="9" width="12.5703125" customWidth="1"/>
    <col min="10" max="10" width="16.8554687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27.75" customHeight="1" x14ac:dyDescent="0.25">
      <c r="B5" s="30" t="s">
        <v>43</v>
      </c>
      <c r="C5" s="80">
        <v>1079</v>
      </c>
      <c r="E5" s="30" t="s">
        <v>47</v>
      </c>
      <c r="F5" s="22"/>
      <c r="H5" s="2"/>
      <c r="I5" s="2"/>
      <c r="J5" s="2"/>
    </row>
    <row r="6" spans="1:23" ht="27.75" customHeight="1" x14ac:dyDescent="0.25">
      <c r="B6" s="30" t="s">
        <v>44</v>
      </c>
      <c r="C6" s="81" t="s">
        <v>120</v>
      </c>
      <c r="E6" s="30" t="s">
        <v>48</v>
      </c>
      <c r="F6" s="75" t="s">
        <v>123</v>
      </c>
      <c r="H6" s="2"/>
      <c r="I6" s="2"/>
      <c r="J6" s="2"/>
    </row>
    <row r="7" spans="1:23" ht="27.75" customHeight="1" x14ac:dyDescent="0.25">
      <c r="B7" s="30" t="s">
        <v>45</v>
      </c>
      <c r="C7" s="86">
        <v>31001</v>
      </c>
      <c r="H7" s="2"/>
      <c r="I7" s="2"/>
      <c r="J7" s="2"/>
    </row>
    <row r="8" spans="1:23" ht="73.5" customHeight="1" x14ac:dyDescent="0.25">
      <c r="B8" s="30" t="s">
        <v>46</v>
      </c>
      <c r="C8" s="81" t="s">
        <v>150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 t="s">
        <v>17</v>
      </c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15" customHeight="1" x14ac:dyDescent="0.25">
      <c r="B19" s="87" t="s">
        <v>151</v>
      </c>
      <c r="C19" s="83" t="s">
        <v>147</v>
      </c>
      <c r="D19" s="23" t="s">
        <v>15</v>
      </c>
      <c r="E19" s="83" t="s">
        <v>149</v>
      </c>
      <c r="F19" s="88">
        <v>5020.8999999999996</v>
      </c>
      <c r="G19" s="88">
        <v>11783.1</v>
      </c>
      <c r="H19" s="88">
        <v>10330</v>
      </c>
      <c r="I19" s="88">
        <v>10330</v>
      </c>
      <c r="J19" s="88">
        <v>10330</v>
      </c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87" t="s">
        <v>151</v>
      </c>
      <c r="C38" s="88">
        <v>5020.8999999999996</v>
      </c>
      <c r="D38" s="88">
        <v>11783.1</v>
      </c>
      <c r="E38" s="85">
        <f>H19-F19</f>
        <v>5309.1</v>
      </c>
      <c r="F38" s="85">
        <f>I19-F19</f>
        <v>5309.1</v>
      </c>
      <c r="G38" s="85">
        <f>J19-F19</f>
        <v>5309.1</v>
      </c>
      <c r="H38" s="25"/>
      <c r="I38" s="25"/>
      <c r="J38" s="25"/>
      <c r="K38" s="45">
        <f>C38+E38+H38</f>
        <v>10330</v>
      </c>
      <c r="L38" s="45">
        <f>C38+F38+I38</f>
        <v>10330</v>
      </c>
      <c r="M38" s="45">
        <f>C38+G38+J38</f>
        <v>10330</v>
      </c>
      <c r="N38" s="25"/>
      <c r="O38" s="25"/>
      <c r="P38" s="25"/>
      <c r="Q38" s="46">
        <f>K38+N38</f>
        <v>10330</v>
      </c>
      <c r="R38" s="46">
        <f>L38+O38</f>
        <v>10330</v>
      </c>
      <c r="S38" s="46">
        <f>M38+P38</f>
        <v>10330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7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84">
        <f t="shared" ref="C42:D42" si="4">SUM(C19:C41)</f>
        <v>5020.8999999999996</v>
      </c>
      <c r="D42" s="84">
        <f t="shared" si="4"/>
        <v>11783.1</v>
      </c>
      <c r="E42" s="45">
        <f>SUM(E38:E41)</f>
        <v>5309.1</v>
      </c>
      <c r="F42" s="45">
        <f t="shared" ref="F42:J42" si="5">SUM(F38:F41)</f>
        <v>5309.1</v>
      </c>
      <c r="G42" s="45">
        <f t="shared" si="5"/>
        <v>5309.1</v>
      </c>
      <c r="H42" s="45">
        <f t="shared" si="5"/>
        <v>0</v>
      </c>
      <c r="I42" s="45">
        <f t="shared" si="5"/>
        <v>0</v>
      </c>
      <c r="J42" s="45">
        <f t="shared" si="5"/>
        <v>0</v>
      </c>
      <c r="K42" s="45">
        <f>C42+E42+H42</f>
        <v>10330</v>
      </c>
      <c r="L42" s="45">
        <f>C42+F42+I42</f>
        <v>10330</v>
      </c>
      <c r="M42" s="45">
        <f>C42+G42+J42</f>
        <v>10330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5020.8999999999996</v>
      </c>
      <c r="D44" s="45">
        <f>SUM(D38:D41)</f>
        <v>11783.1</v>
      </c>
      <c r="E44" s="45">
        <f>E42</f>
        <v>5309.1</v>
      </c>
      <c r="F44" s="45">
        <f t="shared" ref="F44:J44" si="6">F42</f>
        <v>5309.1</v>
      </c>
      <c r="G44" s="45">
        <f t="shared" si="6"/>
        <v>5309.1</v>
      </c>
      <c r="H44" s="45">
        <f t="shared" si="6"/>
        <v>0</v>
      </c>
      <c r="I44" s="45">
        <f t="shared" si="6"/>
        <v>0</v>
      </c>
      <c r="J44" s="45">
        <f t="shared" si="6"/>
        <v>0</v>
      </c>
      <c r="K44" s="47">
        <f>K42+K43</f>
        <v>10330</v>
      </c>
      <c r="L44" s="47">
        <f t="shared" ref="L44:M44" si="7">L42+L43</f>
        <v>10330</v>
      </c>
      <c r="M44" s="47">
        <f t="shared" si="7"/>
        <v>10330</v>
      </c>
      <c r="N44" s="47">
        <f>SUM(N38:N41)</f>
        <v>0</v>
      </c>
      <c r="O44" s="47">
        <f t="shared" ref="O44:P44" si="8">SUM(O38:O41)</f>
        <v>0</v>
      </c>
      <c r="P44" s="47">
        <f t="shared" si="8"/>
        <v>0</v>
      </c>
      <c r="Q44" s="46">
        <f>K44+N44</f>
        <v>10330</v>
      </c>
      <c r="R44" s="46">
        <f>L44+O44</f>
        <v>10330</v>
      </c>
      <c r="S44" s="46">
        <f>M44+P44</f>
        <v>10330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 xr:uid="{00000000-0002-0000-0300-000000000000}">
      <formula1>$U$2:$U$4</formula1>
    </dataValidation>
    <dataValidation type="list" allowBlank="1" showInputMessage="1" showErrorMessage="1" sqref="D19:D22" xr:uid="{00000000-0002-0000-0300-000001000000}">
      <formula1>$V$2:$V$3</formula1>
    </dataValidation>
    <dataValidation showInputMessage="1" showErrorMessage="1" sqref="E19:E22" xr:uid="{00000000-0002-0000-0300-000002000000}"/>
    <dataValidation type="whole" operator="lessThan" allowBlank="1" showInputMessage="1" showErrorMessage="1" sqref="N38:P41" xr:uid="{00000000-0002-0000-0300-000003000000}">
      <formula1>0</formula1>
    </dataValidation>
  </dataValidations>
  <hyperlinks>
    <hyperlink ref="C12" location="_ftn1" display="_ftn1" xr:uid="{00000000-0004-0000-0300-000000000000}"/>
    <hyperlink ref="D12" location="_ftn2" display="_ftn2" xr:uid="{00000000-0004-0000-0300-000001000000}"/>
    <hyperlink ref="E12" location="_ftn3" display="_ftn3" xr:uid="{00000000-0004-0000-03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4"/>
  <sheetViews>
    <sheetView zoomScaleNormal="100" workbookViewId="0">
      <selection activeCell="G19" sqref="G1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80">
        <v>1079</v>
      </c>
      <c r="E5" s="30" t="s">
        <v>47</v>
      </c>
      <c r="F5" s="80">
        <v>2024</v>
      </c>
      <c r="H5" s="2"/>
      <c r="I5" s="2"/>
      <c r="J5" s="2"/>
    </row>
    <row r="6" spans="1:23" ht="28.5" x14ac:dyDescent="0.25">
      <c r="B6" s="30" t="s">
        <v>44</v>
      </c>
      <c r="C6" s="81" t="s">
        <v>120</v>
      </c>
      <c r="E6" s="30" t="s">
        <v>48</v>
      </c>
      <c r="F6" s="80">
        <v>2024</v>
      </c>
      <c r="H6" s="2"/>
      <c r="I6" s="2"/>
      <c r="J6" s="2"/>
    </row>
    <row r="7" spans="1:23" ht="17.25" x14ac:dyDescent="0.25">
      <c r="B7" s="30" t="s">
        <v>45</v>
      </c>
      <c r="C7" s="86">
        <v>31004</v>
      </c>
      <c r="H7" s="2"/>
      <c r="I7" s="2"/>
      <c r="J7" s="2"/>
    </row>
    <row r="8" spans="1:23" ht="55.5" customHeight="1" x14ac:dyDescent="0.25">
      <c r="B8" s="30" t="s">
        <v>46</v>
      </c>
      <c r="C8" s="81" t="s">
        <v>152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 t="s">
        <v>19</v>
      </c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30" customHeight="1" x14ac:dyDescent="0.25">
      <c r="B19" s="82" t="s">
        <v>153</v>
      </c>
      <c r="C19" s="83" t="s">
        <v>147</v>
      </c>
      <c r="D19" s="83" t="s">
        <v>15</v>
      </c>
      <c r="E19" s="83" t="s">
        <v>148</v>
      </c>
      <c r="F19" s="23"/>
      <c r="G19" s="83">
        <v>46812.1</v>
      </c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ht="27" x14ac:dyDescent="0.25">
      <c r="B38" s="82" t="s">
        <v>153</v>
      </c>
      <c r="C38" s="24"/>
      <c r="D38" s="83">
        <v>46812.1</v>
      </c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46812.1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0400-000000000000}"/>
    <dataValidation type="list" allowBlank="1" showInputMessage="1" showErrorMessage="1" sqref="D19:D22" xr:uid="{00000000-0002-0000-0400-000001000000}">
      <formula1>$V$2:$V$3</formula1>
    </dataValidation>
    <dataValidation type="list" allowBlank="1" showInputMessage="1" showErrorMessage="1" sqref="B13" xr:uid="{00000000-0002-0000-0400-000002000000}">
      <formula1>$U$2:$U$4</formula1>
    </dataValidation>
    <dataValidation type="whole" operator="lessThan" allowBlank="1" showInputMessage="1" showErrorMessage="1" sqref="N38:P41" xr:uid="{00000000-0002-0000-0400-000003000000}">
      <formula1>0</formula1>
    </dataValidation>
  </dataValidations>
  <hyperlinks>
    <hyperlink ref="C12" location="_ftn1" display="_ftn1" xr:uid="{00000000-0004-0000-0400-000000000000}"/>
    <hyperlink ref="D12" location="_ftn2" display="_ftn2" xr:uid="{00000000-0004-0000-0400-000001000000}"/>
    <hyperlink ref="E12" location="_ftn3" display="_ftn3" xr:uid="{00000000-0004-0000-04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44"/>
  <sheetViews>
    <sheetView topLeftCell="B16" zoomScaleNormal="100" workbookViewId="0">
      <selection activeCell="F32" sqref="F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17" max="17" width="11.7109375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80">
        <v>1079</v>
      </c>
      <c r="E5" s="30" t="s">
        <v>47</v>
      </c>
      <c r="F5" s="80">
        <v>2024</v>
      </c>
      <c r="H5" s="2"/>
      <c r="I5" s="2"/>
      <c r="J5" s="2"/>
    </row>
    <row r="6" spans="1:23" ht="29.25" customHeight="1" x14ac:dyDescent="0.25">
      <c r="B6" s="30" t="s">
        <v>44</v>
      </c>
      <c r="C6" s="81" t="s">
        <v>120</v>
      </c>
      <c r="E6" s="30" t="s">
        <v>48</v>
      </c>
      <c r="F6" s="75" t="s">
        <v>123</v>
      </c>
      <c r="H6" s="2"/>
      <c r="I6" s="2"/>
      <c r="J6" s="2"/>
    </row>
    <row r="7" spans="1:23" ht="18" customHeight="1" x14ac:dyDescent="0.25">
      <c r="B7" s="30" t="s">
        <v>45</v>
      </c>
      <c r="C7" s="86">
        <v>31005</v>
      </c>
      <c r="H7" s="2"/>
      <c r="I7" s="2"/>
      <c r="J7" s="2"/>
    </row>
    <row r="8" spans="1:23" ht="90.75" customHeight="1" x14ac:dyDescent="0.25">
      <c r="B8" s="30" t="s">
        <v>46</v>
      </c>
      <c r="C8" s="81" t="s">
        <v>154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 t="s">
        <v>17</v>
      </c>
      <c r="C13" s="23"/>
      <c r="D13" s="23"/>
      <c r="E13" s="23" t="s">
        <v>155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33" customHeight="1" x14ac:dyDescent="0.25">
      <c r="B19" s="89" t="s">
        <v>156</v>
      </c>
      <c r="C19" s="83" t="s">
        <v>147</v>
      </c>
      <c r="D19" s="83" t="s">
        <v>15</v>
      </c>
      <c r="E19" s="83" t="s">
        <v>149</v>
      </c>
      <c r="F19" s="83"/>
      <c r="G19" s="83">
        <v>1216316.6000000001</v>
      </c>
      <c r="H19" s="83">
        <v>3398810.69</v>
      </c>
      <c r="I19" s="23"/>
      <c r="J19" s="23"/>
      <c r="K19" s="23"/>
    </row>
    <row r="20" spans="1:11" x14ac:dyDescent="0.25">
      <c r="B20" s="90"/>
      <c r="C20" s="23"/>
      <c r="D20" s="23"/>
      <c r="E20" s="23"/>
      <c r="F20" s="8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ht="27" x14ac:dyDescent="0.25">
      <c r="B38" s="89" t="s">
        <v>156</v>
      </c>
      <c r="C38" s="24"/>
      <c r="D38" s="83">
        <v>1216316.6000000001</v>
      </c>
      <c r="E38" s="93">
        <f>H19-C38</f>
        <v>3398810.69</v>
      </c>
      <c r="F38" s="25"/>
      <c r="G38" s="25"/>
      <c r="H38" s="25"/>
      <c r="I38" s="25"/>
      <c r="J38" s="25"/>
      <c r="K38" s="92">
        <f>C38+E38+H38</f>
        <v>3398810.69</v>
      </c>
      <c r="L38" s="45">
        <f>C38+F38+I38</f>
        <v>0</v>
      </c>
      <c r="M38" s="45">
        <f>C38+G38+J38</f>
        <v>0</v>
      </c>
      <c r="N38" s="25"/>
      <c r="O38" s="25"/>
      <c r="P38" s="25"/>
      <c r="Q38" s="96">
        <f>K38+N38</f>
        <v>3398810.69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94">
        <f>SUM(E38:E41)</f>
        <v>3398810.69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94">
        <f>C42+E42+H42</f>
        <v>3398810.69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1216316.6000000001</v>
      </c>
      <c r="E44" s="97">
        <f>E42</f>
        <v>3398810.69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95">
        <f>K42+K43</f>
        <v>3398810.69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96">
        <f>K44+N44</f>
        <v>3398810.69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0500-000000000000}"/>
    <dataValidation type="list" allowBlank="1" showInputMessage="1" showErrorMessage="1" sqref="D19:D22" xr:uid="{00000000-0002-0000-0500-000001000000}">
      <formula1>$V$2:$V$3</formula1>
    </dataValidation>
    <dataValidation type="list" allowBlank="1" showInputMessage="1" showErrorMessage="1" sqref="B13" xr:uid="{00000000-0002-0000-0500-000002000000}">
      <formula1>$U$2:$U$4</formula1>
    </dataValidation>
    <dataValidation type="whole" operator="lessThan" allowBlank="1" showInputMessage="1" showErrorMessage="1" sqref="N38:P41" xr:uid="{00000000-0002-0000-0500-000003000000}">
      <formula1>0</formula1>
    </dataValidation>
  </dataValidations>
  <hyperlinks>
    <hyperlink ref="C12" location="_ftn1" display="_ftn1" xr:uid="{00000000-0004-0000-0500-000000000000}"/>
    <hyperlink ref="D12" location="_ftn2" display="_ftn2" xr:uid="{00000000-0004-0000-0500-000001000000}"/>
    <hyperlink ref="E12" location="_ftn3" display="_ftn3" xr:uid="{00000000-0004-0000-05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44"/>
  <sheetViews>
    <sheetView zoomScaleNormal="100" workbookViewId="0">
      <selection activeCell="E38" sqref="E38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3" width="13.570312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80">
        <v>1079</v>
      </c>
      <c r="E5" s="30" t="s">
        <v>47</v>
      </c>
      <c r="F5" s="80">
        <v>2023</v>
      </c>
      <c r="H5" s="2"/>
      <c r="I5" s="2"/>
      <c r="J5" s="2"/>
    </row>
    <row r="6" spans="1:23" ht="32.25" customHeight="1" x14ac:dyDescent="0.25">
      <c r="B6" s="30" t="s">
        <v>44</v>
      </c>
      <c r="C6" s="81" t="s">
        <v>120</v>
      </c>
      <c r="E6" s="30" t="s">
        <v>48</v>
      </c>
      <c r="F6" s="75" t="s">
        <v>123</v>
      </c>
      <c r="H6" s="2"/>
      <c r="I6" s="2"/>
      <c r="J6" s="2"/>
    </row>
    <row r="7" spans="1:23" ht="18" customHeight="1" x14ac:dyDescent="0.25">
      <c r="B7" s="30" t="s">
        <v>45</v>
      </c>
      <c r="C7" s="86">
        <v>11017</v>
      </c>
      <c r="H7" s="2"/>
      <c r="I7" s="2"/>
      <c r="J7" s="2"/>
    </row>
    <row r="8" spans="1:23" ht="45" customHeight="1" x14ac:dyDescent="0.25">
      <c r="B8" s="30" t="s">
        <v>46</v>
      </c>
      <c r="C8" s="81" t="s">
        <v>157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27.75" x14ac:dyDescent="0.3">
      <c r="B13" s="23" t="s">
        <v>14</v>
      </c>
      <c r="C13" s="23"/>
      <c r="D13" s="23"/>
      <c r="E13" s="91" t="s">
        <v>158</v>
      </c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30" customHeight="1" x14ac:dyDescent="0.25">
      <c r="B19" s="72" t="s">
        <v>138</v>
      </c>
      <c r="C19" s="83" t="s">
        <v>147</v>
      </c>
      <c r="D19" s="23" t="s">
        <v>15</v>
      </c>
      <c r="E19" s="83" t="s">
        <v>149</v>
      </c>
      <c r="F19" s="83">
        <v>143588</v>
      </c>
      <c r="G19" s="83">
        <v>503187.8</v>
      </c>
      <c r="H19" s="83">
        <v>503187.8</v>
      </c>
      <c r="I19" s="83">
        <v>503187.8</v>
      </c>
      <c r="J19" s="83">
        <v>503187.8</v>
      </c>
      <c r="K19" s="23"/>
    </row>
    <row r="20" spans="1:11" ht="40.5" x14ac:dyDescent="0.25">
      <c r="B20" s="72" t="s">
        <v>141</v>
      </c>
      <c r="C20" s="83" t="s">
        <v>147</v>
      </c>
      <c r="D20" s="23" t="s">
        <v>15</v>
      </c>
      <c r="E20" s="83" t="s">
        <v>149</v>
      </c>
      <c r="F20" s="83">
        <v>152813.70000000001</v>
      </c>
      <c r="G20" s="83">
        <v>574001.30000000005</v>
      </c>
      <c r="H20" s="83">
        <v>574001.30000000005</v>
      </c>
      <c r="I20" s="83">
        <v>574001.30000000005</v>
      </c>
      <c r="J20" s="83">
        <v>574001.30000000005</v>
      </c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ht="27" x14ac:dyDescent="0.25">
      <c r="B38" s="72" t="s">
        <v>138</v>
      </c>
      <c r="C38" s="83">
        <v>143588</v>
      </c>
      <c r="D38" s="83">
        <v>503187.8</v>
      </c>
      <c r="E38" s="25">
        <f>H19-F19</f>
        <v>359599.8</v>
      </c>
      <c r="F38" s="25">
        <f>I19-F19</f>
        <v>359599.8</v>
      </c>
      <c r="G38" s="25">
        <f>J19-F19</f>
        <v>359599.8</v>
      </c>
      <c r="H38" s="25"/>
      <c r="I38" s="25"/>
      <c r="J38" s="25"/>
      <c r="K38" s="45">
        <f>C38+E38+H38</f>
        <v>503187.8</v>
      </c>
      <c r="L38" s="45">
        <f>C38+F38+I38</f>
        <v>503187.8</v>
      </c>
      <c r="M38" s="45">
        <f>C38+G38+J38</f>
        <v>503187.8</v>
      </c>
      <c r="N38" s="25"/>
      <c r="O38" s="25"/>
      <c r="P38" s="25"/>
      <c r="Q38" s="46">
        <f>K38+N38</f>
        <v>503187.8</v>
      </c>
      <c r="R38" s="46">
        <f>L38+O38</f>
        <v>503187.8</v>
      </c>
      <c r="S38" s="46">
        <f>M38+P38</f>
        <v>503187.8</v>
      </c>
    </row>
    <row r="39" spans="1:19" ht="40.5" x14ac:dyDescent="0.25">
      <c r="B39" s="72" t="s">
        <v>141</v>
      </c>
      <c r="C39" s="83">
        <v>152813.70000000001</v>
      </c>
      <c r="D39" s="83">
        <v>574001.30000000005</v>
      </c>
      <c r="E39" s="78">
        <f>H20-F20</f>
        <v>421187.60000000003</v>
      </c>
      <c r="F39" s="78">
        <f>I20-F20</f>
        <v>421187.60000000003</v>
      </c>
      <c r="G39" s="78">
        <f>J20-F20</f>
        <v>421187.60000000003</v>
      </c>
      <c r="H39" s="25"/>
      <c r="I39" s="25"/>
      <c r="J39" s="25"/>
      <c r="K39" s="61">
        <f t="shared" ref="K39:K41" si="0">C39+E39+H39</f>
        <v>574001.30000000005</v>
      </c>
      <c r="L39" s="61">
        <f t="shared" ref="L39:L41" si="1">C39+F39+I39</f>
        <v>574001.30000000005</v>
      </c>
      <c r="M39" s="61">
        <f t="shared" ref="M39:M41" si="2">C39+G39+J39</f>
        <v>574001.30000000005</v>
      </c>
      <c r="N39" s="25"/>
      <c r="O39" s="25"/>
      <c r="P39" s="25"/>
      <c r="Q39" s="46">
        <f t="shared" ref="Q39:S41" si="3">K39+N39</f>
        <v>574001.30000000005</v>
      </c>
      <c r="R39" s="46">
        <f t="shared" si="3"/>
        <v>574001.30000000005</v>
      </c>
      <c r="S39" s="46">
        <f t="shared" si="3"/>
        <v>574001.30000000005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>
        <f>SUM(C38:C41)</f>
        <v>296401.7</v>
      </c>
      <c r="D42" s="77">
        <f>SUM(D38:D41)</f>
        <v>1077189.1000000001</v>
      </c>
      <c r="E42" s="45">
        <f>SUM(E38:E41)</f>
        <v>780787.4</v>
      </c>
      <c r="F42" s="45">
        <f t="shared" ref="F42:J42" si="4">SUM(F38:F41)</f>
        <v>780787.4</v>
      </c>
      <c r="G42" s="45">
        <f t="shared" si="4"/>
        <v>780787.4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1077189.1000000001</v>
      </c>
      <c r="L42" s="45">
        <f>C42+F42+I42</f>
        <v>1077189.1000000001</v>
      </c>
      <c r="M42" s="45">
        <f>C42+G42+J42</f>
        <v>1077189.1000000001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296401.7</v>
      </c>
      <c r="D44" s="45">
        <f>SUM(D38:D41)</f>
        <v>1077189.1000000001</v>
      </c>
      <c r="E44" s="45">
        <f>E42</f>
        <v>780787.4</v>
      </c>
      <c r="F44" s="45">
        <f t="shared" ref="F44:J44" si="5">F42</f>
        <v>780787.4</v>
      </c>
      <c r="G44" s="45">
        <f t="shared" si="5"/>
        <v>780787.4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1077189.1000000001</v>
      </c>
      <c r="L44" s="47">
        <f t="shared" ref="L44:M44" si="6">L42+L43</f>
        <v>1077189.1000000001</v>
      </c>
      <c r="M44" s="47">
        <f t="shared" si="6"/>
        <v>1077189.1000000001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1077189.1000000001</v>
      </c>
      <c r="R44" s="46">
        <f>L44+O44</f>
        <v>1077189.1000000001</v>
      </c>
      <c r="S44" s="46">
        <f>M44+P44</f>
        <v>1077189.1000000001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 xr:uid="{00000000-0002-0000-0600-000000000000}">
      <formula1>$U$2:$U$4</formula1>
    </dataValidation>
    <dataValidation type="list" allowBlank="1" showInputMessage="1" showErrorMessage="1" sqref="D19:D22" xr:uid="{00000000-0002-0000-0600-000001000000}">
      <formula1>$V$2:$V$3</formula1>
    </dataValidation>
    <dataValidation showInputMessage="1" showErrorMessage="1" sqref="E19:E22" xr:uid="{00000000-0002-0000-0600-000002000000}"/>
    <dataValidation type="whole" operator="lessThan" allowBlank="1" showInputMessage="1" showErrorMessage="1" sqref="N38:P41" xr:uid="{00000000-0002-0000-0600-000003000000}">
      <formula1>0</formula1>
    </dataValidation>
  </dataValidations>
  <hyperlinks>
    <hyperlink ref="C12" location="_ftn1" display="_ftn1" xr:uid="{00000000-0004-0000-0600-000000000000}"/>
    <hyperlink ref="D12" location="_ftn2" display="_ftn2" xr:uid="{00000000-0004-0000-0600-000001000000}"/>
    <hyperlink ref="E12" location="_ftn3" display="_ftn3" xr:uid="{00000000-0004-0000-06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44"/>
  <sheetViews>
    <sheetView topLeftCell="A31" zoomScaleNormal="100" workbookViewId="0">
      <selection activeCell="D52" sqref="D5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47" t="s">
        <v>60</v>
      </c>
      <c r="D36" s="47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 xr:uid="{00000000-0002-0000-0700-000000000000}"/>
    <dataValidation type="list" allowBlank="1" showInputMessage="1" showErrorMessage="1" sqref="D19:D22" xr:uid="{00000000-0002-0000-0700-000001000000}">
      <formula1>$V$2:$V$3</formula1>
    </dataValidation>
    <dataValidation type="list" allowBlank="1" showInputMessage="1" showErrorMessage="1" sqref="B13" xr:uid="{00000000-0002-0000-0700-000002000000}">
      <formula1>$U$2:$U$4</formula1>
    </dataValidation>
    <dataValidation type="whole" operator="lessThan" allowBlank="1" showInputMessage="1" showErrorMessage="1" sqref="N38:P41" xr:uid="{00000000-0002-0000-0700-000003000000}">
      <formula1>0</formula1>
    </dataValidation>
  </dataValidations>
  <hyperlinks>
    <hyperlink ref="C12" location="_ftn1" display="_ftn1" xr:uid="{00000000-0004-0000-0700-000000000000}"/>
    <hyperlink ref="D12" location="_ftn2" display="_ftn2" xr:uid="{00000000-0004-0000-0700-000001000000}"/>
    <hyperlink ref="E12" location="_ftn3" display="_ftn3" xr:uid="{00000000-0004-0000-07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44"/>
  <sheetViews>
    <sheetView topLeftCell="A28" zoomScaleNormal="100" workbookViewId="0">
      <selection activeCell="R32" sqref="R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111" t="s">
        <v>53</v>
      </c>
      <c r="C17" s="111" t="s">
        <v>54</v>
      </c>
      <c r="D17" s="111" t="s">
        <v>55</v>
      </c>
      <c r="E17" s="111" t="s">
        <v>56</v>
      </c>
      <c r="F17" s="110" t="s">
        <v>57</v>
      </c>
      <c r="G17" s="110"/>
      <c r="H17" s="110"/>
      <c r="I17" s="110"/>
      <c r="J17" s="110"/>
      <c r="K17" s="110" t="s">
        <v>58</v>
      </c>
    </row>
    <row r="18" spans="1:11" ht="27" x14ac:dyDescent="0.25">
      <c r="B18" s="111"/>
      <c r="C18" s="111"/>
      <c r="D18" s="111"/>
      <c r="E18" s="111"/>
      <c r="F18" s="50" t="s">
        <v>109</v>
      </c>
      <c r="G18" s="50" t="s">
        <v>110</v>
      </c>
      <c r="H18" s="50" t="s">
        <v>1</v>
      </c>
      <c r="I18" s="50" t="s">
        <v>3</v>
      </c>
      <c r="J18" s="50" t="s">
        <v>105</v>
      </c>
      <c r="K18" s="110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106"/>
      <c r="C32" s="107"/>
      <c r="D32" s="107"/>
      <c r="E32" s="108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109" t="s">
        <v>59</v>
      </c>
      <c r="C36" s="52" t="s">
        <v>60</v>
      </c>
      <c r="D36" s="52" t="s">
        <v>61</v>
      </c>
      <c r="E36" s="100" t="s">
        <v>62</v>
      </c>
      <c r="F36" s="100"/>
      <c r="G36" s="100"/>
      <c r="H36" s="100" t="s">
        <v>63</v>
      </c>
      <c r="I36" s="100"/>
      <c r="J36" s="100"/>
      <c r="K36" s="100" t="s">
        <v>64</v>
      </c>
      <c r="L36" s="100"/>
      <c r="M36" s="100"/>
      <c r="N36" s="100" t="s">
        <v>65</v>
      </c>
      <c r="O36" s="100"/>
      <c r="P36" s="100"/>
      <c r="Q36" s="105" t="s">
        <v>66</v>
      </c>
      <c r="R36" s="105"/>
      <c r="S36" s="105"/>
    </row>
    <row r="37" spans="1:19" ht="27" x14ac:dyDescent="0.25">
      <c r="B37" s="109"/>
      <c r="C37" s="52" t="s">
        <v>8</v>
      </c>
      <c r="D37" s="52" t="s">
        <v>0</v>
      </c>
      <c r="E37" s="49" t="s">
        <v>1</v>
      </c>
      <c r="F37" s="49" t="s">
        <v>3</v>
      </c>
      <c r="G37" s="49" t="s">
        <v>105</v>
      </c>
      <c r="H37" s="49" t="s">
        <v>1</v>
      </c>
      <c r="I37" s="49" t="s">
        <v>3</v>
      </c>
      <c r="J37" s="49" t="s">
        <v>105</v>
      </c>
      <c r="K37" s="49" t="s">
        <v>10</v>
      </c>
      <c r="L37" s="49" t="s">
        <v>9</v>
      </c>
      <c r="M37" s="49" t="s">
        <v>106</v>
      </c>
      <c r="N37" s="49" t="s">
        <v>10</v>
      </c>
      <c r="O37" s="49" t="s">
        <v>9</v>
      </c>
      <c r="P37" s="49" t="s">
        <v>106</v>
      </c>
      <c r="Q37" s="51" t="s">
        <v>1</v>
      </c>
      <c r="R37" s="51" t="s">
        <v>3</v>
      </c>
      <c r="S37" s="51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9">
        <f>C38+E38+H38</f>
        <v>0</v>
      </c>
      <c r="L38" s="49">
        <f>C38+F38+I38</f>
        <v>0</v>
      </c>
      <c r="M38" s="49">
        <f>C38+G38+J38</f>
        <v>0</v>
      </c>
      <c r="N38" s="25"/>
      <c r="O38" s="25"/>
      <c r="P38" s="25"/>
      <c r="Q38" s="51">
        <f>K38+N38</f>
        <v>0</v>
      </c>
      <c r="R38" s="51">
        <f>L38+O38</f>
        <v>0</v>
      </c>
      <c r="S38" s="51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51">
        <f t="shared" ref="Q39:S41" si="3">K39+N39</f>
        <v>0</v>
      </c>
      <c r="R39" s="51">
        <f t="shared" si="3"/>
        <v>0</v>
      </c>
      <c r="S39" s="51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51">
        <f t="shared" si="3"/>
        <v>0</v>
      </c>
      <c r="R40" s="51">
        <f t="shared" si="3"/>
        <v>0</v>
      </c>
      <c r="S40" s="51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51">
        <f t="shared" si="3"/>
        <v>0</v>
      </c>
      <c r="R41" s="51">
        <f t="shared" si="3"/>
        <v>0</v>
      </c>
      <c r="S41" s="51">
        <f t="shared" si="3"/>
        <v>0</v>
      </c>
    </row>
    <row r="42" spans="1:19" ht="28.5" x14ac:dyDescent="0.25">
      <c r="B42" s="17" t="s">
        <v>95</v>
      </c>
      <c r="C42" s="24"/>
      <c r="D42" s="24"/>
      <c r="E42" s="49">
        <f>SUM(E38:E41)</f>
        <v>0</v>
      </c>
      <c r="F42" s="49">
        <f t="shared" ref="F42:J42" si="4">SUM(F38:F41)</f>
        <v>0</v>
      </c>
      <c r="G42" s="49">
        <f t="shared" si="4"/>
        <v>0</v>
      </c>
      <c r="H42" s="49">
        <f t="shared" si="4"/>
        <v>0</v>
      </c>
      <c r="I42" s="49">
        <f t="shared" si="4"/>
        <v>0</v>
      </c>
      <c r="J42" s="49">
        <f t="shared" si="4"/>
        <v>0</v>
      </c>
      <c r="K42" s="49">
        <f>C42+E42+H42</f>
        <v>0</v>
      </c>
      <c r="L42" s="49">
        <f>C42+F42+I42</f>
        <v>0</v>
      </c>
      <c r="M42" s="49">
        <f>C42+G42+J42</f>
        <v>0</v>
      </c>
      <c r="N42" s="52" t="s">
        <v>2</v>
      </c>
      <c r="O42" s="52" t="s">
        <v>2</v>
      </c>
      <c r="P42" s="52" t="s">
        <v>2</v>
      </c>
      <c r="Q42" s="51" t="s">
        <v>2</v>
      </c>
      <c r="R42" s="51" t="s">
        <v>2</v>
      </c>
      <c r="S42" s="51" t="s">
        <v>2</v>
      </c>
    </row>
    <row r="43" spans="1:19" ht="28.5" x14ac:dyDescent="0.25">
      <c r="B43" s="17" t="s">
        <v>96</v>
      </c>
      <c r="C43" s="24"/>
      <c r="D43" s="24"/>
      <c r="E43" s="49" t="s">
        <v>34</v>
      </c>
      <c r="F43" s="49" t="s">
        <v>34</v>
      </c>
      <c r="G43" s="49" t="s">
        <v>34</v>
      </c>
      <c r="H43" s="49" t="s">
        <v>34</v>
      </c>
      <c r="I43" s="49" t="s">
        <v>34</v>
      </c>
      <c r="J43" s="49" t="s">
        <v>34</v>
      </c>
      <c r="K43" s="49">
        <f>C43</f>
        <v>0</v>
      </c>
      <c r="L43" s="49">
        <f>C43</f>
        <v>0</v>
      </c>
      <c r="M43" s="49">
        <f>C43</f>
        <v>0</v>
      </c>
      <c r="N43" s="52" t="s">
        <v>2</v>
      </c>
      <c r="O43" s="52" t="s">
        <v>2</v>
      </c>
      <c r="P43" s="52" t="s">
        <v>2</v>
      </c>
      <c r="Q43" s="51" t="s">
        <v>2</v>
      </c>
      <c r="R43" s="51" t="s">
        <v>2</v>
      </c>
      <c r="S43" s="51" t="s">
        <v>2</v>
      </c>
    </row>
    <row r="44" spans="1:19" x14ac:dyDescent="0.25">
      <c r="B44" s="17" t="s">
        <v>97</v>
      </c>
      <c r="C44" s="49">
        <f>SUM(C38:C41)</f>
        <v>0</v>
      </c>
      <c r="D44" s="49">
        <f>SUM(D38:D41)</f>
        <v>0</v>
      </c>
      <c r="E44" s="49">
        <f>E42</f>
        <v>0</v>
      </c>
      <c r="F44" s="49">
        <f t="shared" ref="F44:J44" si="5">F42</f>
        <v>0</v>
      </c>
      <c r="G44" s="49">
        <f t="shared" si="5"/>
        <v>0</v>
      </c>
      <c r="H44" s="49">
        <f t="shared" si="5"/>
        <v>0</v>
      </c>
      <c r="I44" s="49">
        <f t="shared" si="5"/>
        <v>0</v>
      </c>
      <c r="J44" s="49">
        <f t="shared" si="5"/>
        <v>0</v>
      </c>
      <c r="K44" s="52">
        <f>K42+K43</f>
        <v>0</v>
      </c>
      <c r="L44" s="52">
        <f t="shared" ref="L44:M44" si="6">L42+L43</f>
        <v>0</v>
      </c>
      <c r="M44" s="52">
        <f t="shared" si="6"/>
        <v>0</v>
      </c>
      <c r="N44" s="52">
        <f>SUM(N38:N41)</f>
        <v>0</v>
      </c>
      <c r="O44" s="52">
        <f t="shared" ref="O44:P44" si="7">SUM(O38:O41)</f>
        <v>0</v>
      </c>
      <c r="P44" s="52">
        <f t="shared" si="7"/>
        <v>0</v>
      </c>
      <c r="Q44" s="51">
        <f>K44+N44</f>
        <v>0</v>
      </c>
      <c r="R44" s="51">
        <f>L44+O44</f>
        <v>0</v>
      </c>
      <c r="S44" s="5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 xr:uid="{00000000-0002-0000-0800-000000000000}">
      <formula1>0</formula1>
    </dataValidation>
    <dataValidation showInputMessage="1" showErrorMessage="1" sqref="E19:E22" xr:uid="{00000000-0002-0000-0800-000001000000}"/>
    <dataValidation type="list" allowBlank="1" showInputMessage="1" showErrorMessage="1" sqref="D19:D22" xr:uid="{00000000-0002-0000-0800-000002000000}">
      <formula1>$V$2:$V$3</formula1>
    </dataValidation>
    <dataValidation type="list" allowBlank="1" showInputMessage="1" showErrorMessage="1" sqref="B13" xr:uid="{00000000-0002-0000-0800-000003000000}">
      <formula1>$U$2:$U$4</formula1>
    </dataValidation>
  </dataValidations>
  <hyperlinks>
    <hyperlink ref="C12" location="_ftn1" display="_ftn1" xr:uid="{00000000-0004-0000-0800-000000000000}"/>
    <hyperlink ref="D12" location="_ftn2" display="_ftn2" xr:uid="{00000000-0004-0000-0800-000001000000}"/>
    <hyperlink ref="E12" location="_ftn3" display="_ftn3" xr:uid="{00000000-0004-0000-08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</vt:i4>
      </vt:variant>
    </vt:vector>
  </HeadingPairs>
  <TitlesOfParts>
    <vt:vector size="25" baseType="lpstr">
      <vt:lpstr>Լրացման պահանջներ</vt:lpstr>
      <vt:lpstr>Հ1 Ձև1 </vt:lpstr>
      <vt:lpstr>Հ1 Ձև 2 (1)</vt:lpstr>
      <vt:lpstr>Հ1 Ձև 2 (2)</vt:lpstr>
      <vt:lpstr>Հ1 Ձև 2 (3)</vt:lpstr>
      <vt:lpstr>Հ1 Ձև 2 (4)</vt:lpstr>
      <vt:lpstr>Հ1 Ձև 2 (5)</vt:lpstr>
      <vt:lpstr>Հ1 Ձև 2 (6)</vt:lpstr>
      <vt:lpstr>Հ1 Ձև 2 (7)</vt:lpstr>
      <vt:lpstr>Հ1 Ձև 2 (8)</vt:lpstr>
      <vt:lpstr>Հ1 Ձև 2 (9)</vt:lpstr>
      <vt:lpstr>Հ1 Ձև 2 (10)</vt:lpstr>
      <vt:lpstr>Հ1 Ձև 2 (11)</vt:lpstr>
      <vt:lpstr>Հ1 Ձև 2 (12)</vt:lpstr>
      <vt:lpstr>Հ1 Ձև 2 (13)</vt:lpstr>
      <vt:lpstr>Հ1 Ձև 2 (14)</vt:lpstr>
      <vt:lpstr>Հ1 Ձև 2 (15)</vt:lpstr>
      <vt:lpstr>Հ1 Ձև 2 (16)</vt:lpstr>
      <vt:lpstr>Հ1 Ձև 2 (17)</vt:lpstr>
      <vt:lpstr>Հ1 Ձև 2 (18)</vt:lpstr>
      <vt:lpstr>Հ1 Ձև 2 (19)</vt:lpstr>
      <vt:lpstr>Հ1 Ձև 2 (20)</vt:lpstr>
      <vt:lpstr>Sheet1</vt:lpstr>
      <vt:lpstr>'Հ1 Ձև1 '!_ftnref1</vt:lpstr>
      <vt:lpstr>'Հ1 Ձև1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2024-02-29T05:39:19Z</dcterms:modified>
</cp:coreProperties>
</file>