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D5F141A3-539E-4DA6-A655-5AEB475FBFB4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Հ1 Ձև1 " sheetId="9" r:id="rId1"/>
    <sheet name="Հ1 Ձև 2 11001 " sheetId="1" r:id="rId2"/>
    <sheet name="Հ1 Ձև 2 11002" sheetId="11" r:id="rId3"/>
    <sheet name="Հ1 Ձև 2 21001" sheetId="12" r:id="rId4"/>
    <sheet name="Հ1 Ձև 2 21002" sheetId="13" r:id="rId5"/>
    <sheet name="Հ1 Ձև 2 21020" sheetId="14" r:id="rId6"/>
  </sheets>
  <externalReferences>
    <externalReference r:id="rId7"/>
  </externalReferences>
  <definedNames>
    <definedName name="_ftn1" localSheetId="0">'Հ1 Ձև1 '!#REF!</definedName>
    <definedName name="_ftn2" localSheetId="0">'Հ1 Ձև1 '!#REF!</definedName>
    <definedName name="_ftnref1" localSheetId="0">'Հ1 Ձև1 '!$W$6</definedName>
    <definedName name="_ftnref2" localSheetId="0">'Հ1 Ձև1 '!$X$6</definedName>
    <definedName name="_Toc501014752" localSheetId="1">'Հ1 Ձև 2 11001 '!#REF!</definedName>
    <definedName name="_Toc501014752" localSheetId="2">'Հ1 Ձև 2 11002'!#REF!</definedName>
    <definedName name="_Toc501014752" localSheetId="3">'Հ1 Ձև 2 21001'!#REF!</definedName>
    <definedName name="_Toc501014752" localSheetId="4">'Հ1 Ձև 2 21002'!#REF!</definedName>
    <definedName name="_Toc501014752" localSheetId="5">'Հ1 Ձև 2 21020'!#REF!</definedName>
    <definedName name="_Toc501014753" localSheetId="1">'Հ1 Ձև 2 11001 '!#REF!</definedName>
    <definedName name="_Toc501014753" localSheetId="2">'Հ1 Ձև 2 11002'!#REF!</definedName>
    <definedName name="_Toc501014753" localSheetId="3">'Հ1 Ձև 2 21001'!#REF!</definedName>
    <definedName name="_Toc501014753" localSheetId="4">'Հ1 Ձև 2 21002'!#REF!</definedName>
    <definedName name="_Toc501014753" localSheetId="5">'Հ1 Ձև 2 21020'!#REF!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3" l="1"/>
  <c r="Q10" i="9"/>
  <c r="E42" i="12"/>
  <c r="E44" i="12"/>
  <c r="D44" i="12"/>
  <c r="K38" i="12" l="1"/>
  <c r="K38" i="14"/>
  <c r="K36" i="1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J10" i="9" l="1"/>
  <c r="K39" i="12" l="1"/>
  <c r="F11" i="9" l="1"/>
  <c r="E12" i="9"/>
  <c r="D12" i="9"/>
  <c r="C12" i="9"/>
  <c r="B12" i="9"/>
  <c r="P44" i="14"/>
  <c r="S12" i="9" s="1"/>
  <c r="O44" i="14"/>
  <c r="R12" i="9" s="1"/>
  <c r="N44" i="14"/>
  <c r="Q12" i="9" s="1"/>
  <c r="D44" i="14"/>
  <c r="G12" i="9" s="1"/>
  <c r="C44" i="14"/>
  <c r="F12" i="9" s="1"/>
  <c r="M43" i="14"/>
  <c r="L43" i="14"/>
  <c r="K43" i="14"/>
  <c r="J42" i="14"/>
  <c r="J44" i="14" s="1"/>
  <c r="M12" i="9" s="1"/>
  <c r="I42" i="14"/>
  <c r="I44" i="14" s="1"/>
  <c r="L12" i="9" s="1"/>
  <c r="H42" i="14"/>
  <c r="H44" i="14" s="1"/>
  <c r="K12" i="9" s="1"/>
  <c r="G42" i="14"/>
  <c r="G44" i="14" s="1"/>
  <c r="J12" i="9" s="1"/>
  <c r="F42" i="14"/>
  <c r="F44" i="14" s="1"/>
  <c r="I12" i="9" s="1"/>
  <c r="E42" i="14"/>
  <c r="E44" i="14" s="1"/>
  <c r="H12" i="9" s="1"/>
  <c r="M41" i="14"/>
  <c r="S41" i="14" s="1"/>
  <c r="L41" i="14"/>
  <c r="R41" i="14" s="1"/>
  <c r="K41" i="14"/>
  <c r="Q41" i="14" s="1"/>
  <c r="M40" i="14"/>
  <c r="S40" i="14" s="1"/>
  <c r="L40" i="14"/>
  <c r="R40" i="14" s="1"/>
  <c r="K40" i="14"/>
  <c r="Q40" i="14" s="1"/>
  <c r="M39" i="14"/>
  <c r="S39" i="14" s="1"/>
  <c r="L39" i="14"/>
  <c r="R39" i="14" s="1"/>
  <c r="K39" i="14"/>
  <c r="Q39" i="14" s="1"/>
  <c r="M38" i="14"/>
  <c r="S38" i="14" s="1"/>
  <c r="L38" i="14"/>
  <c r="R38" i="14" s="1"/>
  <c r="Q38" i="14"/>
  <c r="B11" i="9"/>
  <c r="C11" i="9"/>
  <c r="D11" i="9"/>
  <c r="E11" i="9"/>
  <c r="W10" i="9"/>
  <c r="P44" i="13"/>
  <c r="S11" i="9" s="1"/>
  <c r="O44" i="13"/>
  <c r="R11" i="9" s="1"/>
  <c r="N44" i="13"/>
  <c r="Q11" i="9" s="1"/>
  <c r="G11" i="9"/>
  <c r="C44" i="13"/>
  <c r="M43" i="13"/>
  <c r="L43" i="13"/>
  <c r="K43" i="13"/>
  <c r="J42" i="13"/>
  <c r="J44" i="13" s="1"/>
  <c r="M11" i="9" s="1"/>
  <c r="I42" i="13"/>
  <c r="I44" i="13" s="1"/>
  <c r="H42" i="13"/>
  <c r="H44" i="13" s="1"/>
  <c r="L11" i="9" s="1"/>
  <c r="F42" i="13"/>
  <c r="F44" i="13" s="1"/>
  <c r="I11" i="9" s="1"/>
  <c r="E42" i="13"/>
  <c r="E44" i="13" s="1"/>
  <c r="H11" i="9" s="1"/>
  <c r="M41" i="13"/>
  <c r="S41" i="13" s="1"/>
  <c r="L41" i="13"/>
  <c r="R41" i="13" s="1"/>
  <c r="K41" i="13"/>
  <c r="Q41" i="13" s="1"/>
  <c r="M40" i="13"/>
  <c r="S40" i="13" s="1"/>
  <c r="L40" i="13"/>
  <c r="R40" i="13" s="1"/>
  <c r="K40" i="13"/>
  <c r="Q40" i="13" s="1"/>
  <c r="M39" i="13"/>
  <c r="S39" i="13" s="1"/>
  <c r="L39" i="13"/>
  <c r="R39" i="13" s="1"/>
  <c r="K39" i="13"/>
  <c r="Q39" i="13" s="1"/>
  <c r="L38" i="13"/>
  <c r="R38" i="13" s="1"/>
  <c r="K38" i="13"/>
  <c r="Q38" i="13" s="1"/>
  <c r="S10" i="9"/>
  <c r="R10" i="9"/>
  <c r="E10" i="9"/>
  <c r="D10" i="9"/>
  <c r="C10" i="9"/>
  <c r="B10" i="9"/>
  <c r="P44" i="12"/>
  <c r="O44" i="12"/>
  <c r="L10" i="9" s="1"/>
  <c r="N44" i="12"/>
  <c r="K10" i="9" s="1"/>
  <c r="G10" i="9"/>
  <c r="C44" i="12"/>
  <c r="F10" i="9" s="1"/>
  <c r="M43" i="12"/>
  <c r="L43" i="12"/>
  <c r="K43" i="12"/>
  <c r="J42" i="12"/>
  <c r="J44" i="12" s="1"/>
  <c r="I42" i="12"/>
  <c r="I44" i="12" s="1"/>
  <c r="H42" i="12"/>
  <c r="H44" i="12" s="1"/>
  <c r="G42" i="12"/>
  <c r="G44" i="12" s="1"/>
  <c r="H10" i="9"/>
  <c r="M41" i="12"/>
  <c r="S41" i="12" s="1"/>
  <c r="L41" i="12"/>
  <c r="R41" i="12" s="1"/>
  <c r="K41" i="12"/>
  <c r="Q41" i="12" s="1"/>
  <c r="M40" i="12"/>
  <c r="S40" i="12" s="1"/>
  <c r="L40" i="12"/>
  <c r="R40" i="12" s="1"/>
  <c r="K40" i="12"/>
  <c r="Q40" i="12" s="1"/>
  <c r="M39" i="12"/>
  <c r="S39" i="12" s="1"/>
  <c r="Q39" i="12"/>
  <c r="M38" i="12"/>
  <c r="S38" i="12" s="1"/>
  <c r="L38" i="12"/>
  <c r="R38" i="12" s="1"/>
  <c r="Q38" i="12"/>
  <c r="Q36" i="1"/>
  <c r="L36" i="1"/>
  <c r="M10" i="9" l="1"/>
  <c r="K11" i="9"/>
  <c r="K42" i="14"/>
  <c r="K44" i="14" s="1"/>
  <c r="M42" i="14"/>
  <c r="M44" i="14" s="1"/>
  <c r="L42" i="14"/>
  <c r="L44" i="14" s="1"/>
  <c r="L42" i="13"/>
  <c r="L44" i="13" s="1"/>
  <c r="K42" i="13"/>
  <c r="K44" i="13" s="1"/>
  <c r="K42" i="12"/>
  <c r="K44" i="12" s="1"/>
  <c r="M42" i="12"/>
  <c r="M44" i="12" s="1"/>
  <c r="S44" i="12" s="1"/>
  <c r="V10" i="9" s="1"/>
  <c r="Y9" i="9"/>
  <c r="R44" i="13" l="1"/>
  <c r="U11" i="9" s="1"/>
  <c r="O11" i="9"/>
  <c r="S44" i="14"/>
  <c r="V12" i="9" s="1"/>
  <c r="P12" i="9"/>
  <c r="Q44" i="12"/>
  <c r="T10" i="9" s="1"/>
  <c r="N10" i="9"/>
  <c r="P10" i="9"/>
  <c r="Q44" i="13"/>
  <c r="T11" i="9" s="1"/>
  <c r="N11" i="9"/>
  <c r="R44" i="14"/>
  <c r="U12" i="9" s="1"/>
  <c r="O12" i="9"/>
  <c r="Q44" i="14"/>
  <c r="T12" i="9" s="1"/>
  <c r="N12" i="9"/>
  <c r="X9" i="9"/>
  <c r="W9" i="9"/>
  <c r="E9" i="9"/>
  <c r="D9" i="9"/>
  <c r="C9" i="9"/>
  <c r="B9" i="9"/>
  <c r="X8" i="9"/>
  <c r="W8" i="9"/>
  <c r="E8" i="9"/>
  <c r="D8" i="9"/>
  <c r="C8" i="9"/>
  <c r="B8" i="9"/>
  <c r="Y8" i="9" l="1"/>
  <c r="P44" i="11"/>
  <c r="S9" i="9" s="1"/>
  <c r="O44" i="11"/>
  <c r="R9" i="9" s="1"/>
  <c r="N44" i="11"/>
  <c r="Q9" i="9" s="1"/>
  <c r="D44" i="11"/>
  <c r="G9" i="9" s="1"/>
  <c r="C44" i="11"/>
  <c r="F9" i="9" s="1"/>
  <c r="M43" i="11"/>
  <c r="L43" i="11"/>
  <c r="K43" i="11"/>
  <c r="J42" i="11"/>
  <c r="J44" i="11" s="1"/>
  <c r="M9" i="9" s="1"/>
  <c r="I42" i="11"/>
  <c r="I44" i="11" s="1"/>
  <c r="L9" i="9" s="1"/>
  <c r="H42" i="11"/>
  <c r="H44" i="11" s="1"/>
  <c r="K9" i="9" s="1"/>
  <c r="G42" i="11"/>
  <c r="G44" i="11" s="1"/>
  <c r="J9" i="9" s="1"/>
  <c r="F42" i="11"/>
  <c r="E42" i="11"/>
  <c r="K42" i="11" s="1"/>
  <c r="K44" i="11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42" i="1"/>
  <c r="P42" i="1"/>
  <c r="N42" i="1"/>
  <c r="Q13" i="9" s="1"/>
  <c r="M41" i="1"/>
  <c r="L41" i="1"/>
  <c r="K41" i="1"/>
  <c r="D42" i="1"/>
  <c r="C42" i="1"/>
  <c r="L42" i="11" l="1"/>
  <c r="L44" i="11" s="1"/>
  <c r="O9" i="9" s="1"/>
  <c r="E44" i="11"/>
  <c r="H9" i="9" s="1"/>
  <c r="Q44" i="11"/>
  <c r="T9" i="9" s="1"/>
  <c r="N9" i="9"/>
  <c r="R44" i="11"/>
  <c r="U9" i="9" s="1"/>
  <c r="F44" i="11"/>
  <c r="I9" i="9" s="1"/>
  <c r="F13" i="9"/>
  <c r="G13" i="9"/>
  <c r="S13" i="9"/>
  <c r="R13" i="9"/>
  <c r="M42" i="11"/>
  <c r="M44" i="11" s="1"/>
  <c r="J40" i="1"/>
  <c r="J42" i="1" s="1"/>
  <c r="M13" i="9" s="1"/>
  <c r="I40" i="1"/>
  <c r="I42" i="1" s="1"/>
  <c r="L13" i="9" s="1"/>
  <c r="H40" i="1"/>
  <c r="G40" i="1"/>
  <c r="F40" i="1"/>
  <c r="E40" i="1"/>
  <c r="E42" i="1" s="1"/>
  <c r="M39" i="1"/>
  <c r="S39" i="1" s="1"/>
  <c r="L39" i="1"/>
  <c r="R39" i="1" s="1"/>
  <c r="K39" i="1"/>
  <c r="Q39" i="1" s="1"/>
  <c r="M38" i="1"/>
  <c r="S38" i="1" s="1"/>
  <c r="L38" i="1"/>
  <c r="R38" i="1" s="1"/>
  <c r="K38" i="1"/>
  <c r="Q38" i="1" s="1"/>
  <c r="M37" i="1"/>
  <c r="S37" i="1" s="1"/>
  <c r="L37" i="1"/>
  <c r="R37" i="1" s="1"/>
  <c r="K37" i="1"/>
  <c r="Q37" i="1" s="1"/>
  <c r="M36" i="1"/>
  <c r="S36" i="1" s="1"/>
  <c r="R36" i="1"/>
  <c r="H13" i="9" l="1"/>
  <c r="S44" i="11"/>
  <c r="V9" i="9" s="1"/>
  <c r="P9" i="9"/>
  <c r="G42" i="1"/>
  <c r="M40" i="1"/>
  <c r="M42" i="1" s="1"/>
  <c r="H42" i="1"/>
  <c r="K13" i="9" s="1"/>
  <c r="K40" i="1"/>
  <c r="K42" i="1" s="1"/>
  <c r="F42" i="1"/>
  <c r="L40" i="1"/>
  <c r="L42" i="1" s="1"/>
  <c r="R42" i="1" l="1"/>
  <c r="Q42" i="1"/>
  <c r="N13" i="9"/>
  <c r="S42" i="1"/>
  <c r="T13" i="9" l="1"/>
  <c r="F42" i="12"/>
  <c r="F44" i="12" s="1"/>
  <c r="I10" i="9" s="1"/>
  <c r="I13" i="9" s="1"/>
  <c r="L39" i="12"/>
  <c r="R39" i="12" s="1"/>
  <c r="L42" i="12" l="1"/>
  <c r="L44" i="12" s="1"/>
  <c r="O10" i="9" s="1"/>
  <c r="O13" i="9" s="1"/>
  <c r="R44" i="12" l="1"/>
  <c r="U10" i="9" s="1"/>
  <c r="U13" i="9" s="1"/>
  <c r="G42" i="13"/>
  <c r="G44" i="13" s="1"/>
  <c r="J11" i="9" s="1"/>
  <c r="J13" i="9" s="1"/>
  <c r="M38" i="13"/>
  <c r="S38" i="13" s="1"/>
  <c r="M42" i="13" l="1"/>
  <c r="M44" i="13" s="1"/>
  <c r="P11" i="9" l="1"/>
  <c r="P13" i="9" s="1"/>
  <c r="S44" i="13"/>
  <c r="V11" i="9" s="1"/>
  <c r="V13" i="9" s="1"/>
</calcChain>
</file>

<file path=xl/sharedStrings.xml><?xml version="1.0" encoding="utf-8"?>
<sst xmlns="http://schemas.openxmlformats.org/spreadsheetml/2006/main" count="532" uniqueCount="106">
  <si>
    <t>2024թ.</t>
  </si>
  <si>
    <t>2025թ.</t>
  </si>
  <si>
    <t>X</t>
  </si>
  <si>
    <t>2026թ.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</si>
  <si>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</si>
  <si>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</si>
  <si>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</si>
  <si>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</si>
  <si>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</si>
  <si>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</si>
  <si>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</si>
  <si>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</si>
  <si>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</si>
  <si>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</si>
  <si>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</si>
  <si>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</si>
  <si>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</si>
  <si>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</si>
  <si>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</si>
  <si>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</si>
  <si>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</si>
  <si>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</si>
  <si>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</si>
  <si>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</si>
  <si>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</si>
  <si>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</si>
  <si>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</si>
  <si>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</si>
  <si>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r>
      <t>Ծրագրային դասիչը</t>
    </r>
    <r>
      <rPr>
        <vertAlign val="superscript"/>
        <sz val="8"/>
        <color theme="1"/>
        <rFont val="GHEA Grapalat"/>
        <family val="3"/>
      </rPr>
      <t>[2]</t>
    </r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</si>
  <si>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</si>
  <si>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</si>
  <si>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</si>
  <si>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</si>
  <si>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</si>
  <si>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</si>
  <si>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</si>
  <si>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</si>
  <si>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Ավելացնել տողեր միջոցառումնրի համար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</si>
  <si>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</si>
  <si>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</si>
  <si>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</si>
  <si>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</si>
  <si>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</si>
  <si>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</si>
  <si>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</si>
  <si>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</si>
  <si>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</si>
  <si>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</si>
  <si>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</si>
  <si>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</si>
  <si>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</si>
  <si>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</si>
  <si>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</si>
  <si>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</si>
  <si>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</si>
  <si>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</si>
  <si>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</si>
  <si>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</si>
  <si>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</si>
  <si>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</si>
  <si>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</si>
  <si>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</si>
  <si>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</si>
  <si>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</si>
  <si>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</si>
  <si>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</si>
  <si>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</si>
  <si>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</si>
  <si>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</si>
  <si>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</si>
  <si>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>Ճանապարհային ցանցի բարելավում</t>
  </si>
  <si>
    <t xml:space="preserve"> Միջպետական և հանրապետական նշանակության ավտոճանապարհների պահպանման և անվտանգ երթևեկության ծառայություններ </t>
  </si>
  <si>
    <t>Շարունակական</t>
  </si>
  <si>
    <t>ՀՀ ընդհանուր օգտագործման ավտոմոբիլային ճանապարհների հիմնանորոգում</t>
  </si>
  <si>
    <t xml:space="preserve">Միջպետական, հանրապետական և մարզային նշանակության ճանապարհների հիմնանորոման աշխատանքների նախագծանախահաշվային և շինարարական աշխատանքների իրականացում </t>
  </si>
  <si>
    <t>«Ավտոմոբիլային ճանապխարների մասին» ՀՀ օրենքի 4-րդ դոդված
ՀՀ կառավարության ծրագրի 3.2. կետի 1-ին պարբերություն</t>
  </si>
  <si>
    <t>Միջպետական և հանրապետական նշանակության ավտոճանապարհների ամառային և ձմեռային պահպանություն</t>
  </si>
  <si>
    <t xml:space="preserve">Միջպետական և հանրապետական նշանակության ճանապարհների ամառային և ձմեռային պահպանության աշխատանքների իրականացում </t>
  </si>
  <si>
    <t>«Ավտոմոբիլային ճանապխարների մասին» ՀՀ օրենքի 4-րդ դոդված
ՀՀ կառավարության ծրագրի 3.2. կետի 8-րդ պարբերություն</t>
  </si>
  <si>
    <t>Ոչ</t>
  </si>
  <si>
    <t>կմ</t>
  </si>
  <si>
    <t>Մատուցվող ծառայությունների քանակը</t>
  </si>
  <si>
    <t xml:space="preserve"> Մարզային նշանակության ավտոճանապարհների պահպանման և անվտանգ երթևեկության ծառայություններ </t>
  </si>
  <si>
    <t>Մարզային նշանակության ավտոճանապարհների ամառային և ձմեռային պահպանություն</t>
  </si>
  <si>
    <t xml:space="preserve">Մարզային նշանակության ճանապարհների ամառային և ձմեռային պահպանության աշխատանքների իրականացում </t>
  </si>
  <si>
    <t xml:space="preserve"> Պետական նշանակության ավտոճանապարհների հիմնանորոգում </t>
  </si>
  <si>
    <t xml:space="preserve">ՀՀՇՆ 32-01-2022 «Ավտոմոբիլային ճանապարհներ» ՀՀ շինարարական նորմեր
ՀՀ քաղաքաշինության կոմիտեի նախագահի 12.12.2022թ. Թիվ 28-Ն հրաման </t>
  </si>
  <si>
    <t>Տրանսպորտային օբյեկտների հիմնանորոգում</t>
  </si>
  <si>
    <t>ՀՀ ընդհանուր օգտագործման ավտոմոբիլային ճանապարհների վրա գտնվող տրանսպորտային օբյեկտների /կամուրջներ, ուղեանցեր, հենապատերի/ հիմնանորոգում</t>
  </si>
  <si>
    <t xml:space="preserve">Միջպետական, հանրապետական և մարզային նշանակության ճանապարհների վրա գտնվող տրանսպորտային օբյեկտների /կամուրջներ, ուղեանցեր, հենապատերի/ հիմնանորոման աշխատանքների նախագծանախահաշվային և շինարարական աշխատանքների իրականացում </t>
  </si>
  <si>
    <t xml:space="preserve"> Միջպետական և հանրապետական նշանակության ավտոճանապարհների միջին նորոգում </t>
  </si>
  <si>
    <t>Միջպետական և հանրապետական նշանակության ավտոմոբիլային ճանապարհների միջին նորոգում</t>
  </si>
  <si>
    <t>Միջպետական և հանրապետական նշանակության ավտոմոբիլային ճանապարհների միջին նորոգման աշխատանքների իրականացում</t>
  </si>
  <si>
    <t>«Ավտոմոբիլային ճանապխարների մասին» ՀՀ օրենքի 4-րդ դոդված
ՀՀ կառավարության ծրագրի 3.2. կետի 2-րդ պարբերություն</t>
  </si>
  <si>
    <t>հատ</t>
  </si>
  <si>
    <t xml:space="preserve">Մատուցվող ծառայությունների ծավալների աճով և գնաճի տատանումներով պայմանավորված </t>
  </si>
  <si>
    <t>Ընդամենը ծախսեր (հազ. դրամ)</t>
  </si>
  <si>
    <t>Միջոցառման հիմքում դրված ծախսային պարտավորության բնույթը</t>
  </si>
  <si>
    <t>2023թ.բազային (փաստացի) տարի</t>
  </si>
  <si>
    <t>2024թ.(պլանային)</t>
  </si>
  <si>
    <t>2027թ.</t>
  </si>
  <si>
    <t>2027թ</t>
  </si>
  <si>
    <t xml:space="preserve">2023թ.- բազային տարի (փաստ) </t>
  </si>
  <si>
    <t>2024թ. (սպասողական)</t>
  </si>
  <si>
    <t xml:space="preserve"> 2,673,879.60 </t>
  </si>
  <si>
    <t>Գումարները ավելացել են մատուցվող ծառայությունների ծավալների աճով և գնաճի տատանումներով պայմանավորված, և հնարավոր է փոփոխվեն քաղաքաշինության կոմիտեի կողմից շինարարության գների փոփոխությամբ պայմանավորված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</si>
</sst>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0"/>
    <numFmt numFmtId="166" formatCode="_(* #,##0.0_);_(* \(#,##0.0\);_(* &quot;-&quot;??_);_(@_)"/>
    <numFmt numFmtId="167" formatCode="##,##0.0;\(##,##0.0\);\-"/>
  </numFmts>
  <fonts count="61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Baltica Cyrillic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0"/>
      <name val="Helv"/>
      <charset val="204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9"/>
      <name val="Arial Armenian"/>
      <family val="2"/>
    </font>
    <font>
      <sz val="10"/>
      <name val="Times LatArm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GHEA Grapalat"/>
      <family val="2"/>
    </font>
    <font>
      <sz val="11"/>
      <color rgb="FF9C6500"/>
      <name val="Calibri"/>
      <family val="2"/>
      <scheme val="minor"/>
    </font>
    <font>
      <i/>
      <sz val="11"/>
      <color rgb="FF000000"/>
      <name val="Times Armenian"/>
      <family val="1"/>
    </font>
    <font>
      <i/>
      <sz val="8"/>
      <color rgb="FF000000"/>
      <name val="GHEA Grapalat"/>
      <family val="3"/>
    </font>
  </fonts>
  <fills count="6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8">
    <xf numFmtId="0" fontId="0" fillId="0" borderId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33" fillId="14" borderId="0" applyNumberFormat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" fontId="38" fillId="0" borderId="1" applyFill="0" applyBorder="0" applyAlignment="0">
      <alignment horizontal="right" vertical="center"/>
    </xf>
    <xf numFmtId="0" fontId="32" fillId="18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40" fillId="0" borderId="0"/>
    <xf numFmtId="0" fontId="40" fillId="0" borderId="0"/>
    <xf numFmtId="0" fontId="18" fillId="0" borderId="0"/>
    <xf numFmtId="0" fontId="40" fillId="0" borderId="0"/>
    <xf numFmtId="0" fontId="20" fillId="0" borderId="0"/>
    <xf numFmtId="0" fontId="39" fillId="0" borderId="0"/>
    <xf numFmtId="0" fontId="18" fillId="0" borderId="0"/>
    <xf numFmtId="0" fontId="18" fillId="0" borderId="0"/>
    <xf numFmtId="0" fontId="20" fillId="0" borderId="0"/>
    <xf numFmtId="0" fontId="16" fillId="0" borderId="0"/>
    <xf numFmtId="0" fontId="16" fillId="0" borderId="0"/>
    <xf numFmtId="0" fontId="18" fillId="0" borderId="0"/>
    <xf numFmtId="0" fontId="20" fillId="0" borderId="0"/>
    <xf numFmtId="0" fontId="20" fillId="0" borderId="0"/>
    <xf numFmtId="0" fontId="17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6" fillId="0" borderId="0"/>
    <xf numFmtId="0" fontId="40" fillId="0" borderId="0"/>
    <xf numFmtId="0" fontId="40" fillId="0" borderId="0"/>
    <xf numFmtId="0" fontId="1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9" fontId="20" fillId="0" borderId="0" applyFont="0" applyFill="0" applyBorder="0" applyAlignment="0" applyProtection="0"/>
    <xf numFmtId="0" fontId="22" fillId="0" borderId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23" borderId="0" applyNumberFormat="0" applyBorder="0" applyAlignment="0" applyProtection="0"/>
    <xf numFmtId="0" fontId="21" fillId="25" borderId="0" applyNumberFormat="0" applyBorder="0" applyAlignment="0" applyProtection="0"/>
    <xf numFmtId="0" fontId="21" fillId="22" borderId="0" applyNumberFormat="0" applyBorder="0" applyAlignment="0" applyProtection="0"/>
    <xf numFmtId="0" fontId="21" fillId="27" borderId="0" applyNumberFormat="0" applyBorder="0" applyAlignment="0" applyProtection="0"/>
    <xf numFmtId="0" fontId="23" fillId="10" borderId="7" applyNumberFormat="0" applyAlignment="0" applyProtection="0"/>
    <xf numFmtId="0" fontId="24" fillId="17" borderId="11" applyNumberFormat="0" applyAlignment="0" applyProtection="0"/>
    <xf numFmtId="0" fontId="25" fillId="17" borderId="7" applyNumberFormat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8" borderId="8" applyNumberFormat="0" applyAlignment="0" applyProtection="0"/>
    <xf numFmtId="0" fontId="31" fillId="0" borderId="0" applyNumberFormat="0" applyFill="0" applyBorder="0" applyAlignment="0" applyProtection="0"/>
    <xf numFmtId="0" fontId="20" fillId="0" borderId="0"/>
    <xf numFmtId="0" fontId="19" fillId="0" borderId="0"/>
    <xf numFmtId="0" fontId="18" fillId="0" borderId="0"/>
    <xf numFmtId="0" fontId="19" fillId="0" borderId="0"/>
    <xf numFmtId="0" fontId="34" fillId="0" borderId="0" applyNumberFormat="0" applyFill="0" applyBorder="0" applyAlignment="0" applyProtection="0"/>
    <xf numFmtId="0" fontId="20" fillId="11" borderId="10" applyNumberFormat="0" applyFont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0" fontId="37" fillId="13" borderId="0" applyNumberFormat="0" applyBorder="0" applyAlignment="0" applyProtection="0"/>
    <xf numFmtId="0" fontId="41" fillId="8" borderId="0" applyNumberFormat="0" applyBorder="0" applyAlignment="0" applyProtection="0"/>
    <xf numFmtId="43" fontId="1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6" applyNumberFormat="0" applyFill="0" applyAlignment="0" applyProtection="0"/>
    <xf numFmtId="0" fontId="44" fillId="0" borderId="17" applyNumberFormat="0" applyFill="0" applyAlignment="0" applyProtection="0"/>
    <xf numFmtId="0" fontId="45" fillId="0" borderId="18" applyNumberFormat="0" applyFill="0" applyAlignment="0" applyProtection="0"/>
    <xf numFmtId="0" fontId="45" fillId="0" borderId="0" applyNumberFormat="0" applyFill="0" applyBorder="0" applyAlignment="0" applyProtection="0"/>
    <xf numFmtId="0" fontId="46" fillId="31" borderId="0" applyNumberFormat="0" applyBorder="0" applyAlignment="0" applyProtection="0"/>
    <xf numFmtId="0" fontId="47" fillId="32" borderId="0" applyNumberFormat="0" applyBorder="0" applyAlignment="0" applyProtection="0"/>
    <xf numFmtId="0" fontId="48" fillId="33" borderId="19" applyNumberFormat="0" applyAlignment="0" applyProtection="0"/>
    <xf numFmtId="0" fontId="49" fillId="34" borderId="20" applyNumberFormat="0" applyAlignment="0" applyProtection="0"/>
    <xf numFmtId="0" fontId="50" fillId="34" borderId="19" applyNumberFormat="0" applyAlignment="0" applyProtection="0"/>
    <xf numFmtId="0" fontId="51" fillId="0" borderId="21" applyNumberFormat="0" applyFill="0" applyAlignment="0" applyProtection="0"/>
    <xf numFmtId="0" fontId="52" fillId="35" borderId="22" applyNumberFormat="0" applyAlignment="0" applyProtection="0"/>
    <xf numFmtId="0" fontId="53" fillId="0" borderId="0" applyNumberFormat="0" applyFill="0" applyBorder="0" applyAlignment="0" applyProtection="0"/>
    <xf numFmtId="0" fontId="16" fillId="36" borderId="23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4" applyNumberFormat="0" applyFill="0" applyAlignment="0" applyProtection="0"/>
    <xf numFmtId="0" fontId="5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5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5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5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5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5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57" fillId="0" borderId="0">
      <alignment horizontal="left" vertical="top" wrapText="1"/>
    </xf>
    <xf numFmtId="0" fontId="58" fillId="8" borderId="0" applyNumberFormat="0" applyBorder="0" applyAlignment="0" applyProtection="0"/>
    <xf numFmtId="0" fontId="56" fillId="40" borderId="0" applyNumberFormat="0" applyBorder="0" applyAlignment="0" applyProtection="0"/>
    <xf numFmtId="0" fontId="56" fillId="44" borderId="0" applyNumberFormat="0" applyBorder="0" applyAlignment="0" applyProtection="0"/>
    <xf numFmtId="0" fontId="56" fillId="48" borderId="0" applyNumberFormat="0" applyBorder="0" applyAlignment="0" applyProtection="0"/>
    <xf numFmtId="0" fontId="56" fillId="52" borderId="0" applyNumberFormat="0" applyBorder="0" applyAlignment="0" applyProtection="0"/>
    <xf numFmtId="0" fontId="56" fillId="56" borderId="0" applyNumberFormat="0" applyBorder="0" applyAlignment="0" applyProtection="0"/>
    <xf numFmtId="0" fontId="56" fillId="60" borderId="0" applyNumberFormat="0" applyBorder="0" applyAlignment="0" applyProtection="0"/>
    <xf numFmtId="167" fontId="57" fillId="0" borderId="0" applyFill="0" applyBorder="0" applyProtection="0">
      <alignment horizontal="right" vertical="top"/>
    </xf>
  </cellStyleXfs>
  <cellXfs count="67">
    <xf numFmtId="0" fontId="0" fillId="0" borderId="0" xfId="0"/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7" fillId="0" borderId="0" xfId="0" applyFont="1" applyAlignment="1">
      <alignment horizontal="left" vertical="center"/>
    </xf>
    <xf numFmtId="0" fontId="7" fillId="0" borderId="0" xfId="0" applyFont="1"/>
    <xf numFmtId="0" fontId="10" fillId="0" borderId="0" xfId="0" applyFont="1"/>
    <xf numFmtId="0" fontId="12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9" fontId="3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166" fontId="6" fillId="5" borderId="2" xfId="194" applyNumberFormat="1" applyFont="1" applyFill="1" applyBorder="1" applyAlignment="1">
      <alignment horizontal="center" vertical="center" wrapText="1"/>
    </xf>
    <xf numFmtId="166" fontId="3" fillId="5" borderId="1" xfId="194" applyNumberFormat="1" applyFont="1" applyFill="1" applyBorder="1" applyAlignment="1">
      <alignment horizontal="center" vertical="center" wrapText="1"/>
    </xf>
    <xf numFmtId="0" fontId="6" fillId="61" borderId="1" xfId="0" applyFont="1" applyFill="1" applyBorder="1" applyAlignment="1">
      <alignment horizontal="center" vertical="center" wrapText="1"/>
    </xf>
    <xf numFmtId="43" fontId="59" fillId="5" borderId="1" xfId="0" applyNumberFormat="1" applyFont="1" applyFill="1" applyBorder="1" applyAlignment="1">
      <alignment horizontal="center" vertical="center" wrapText="1"/>
    </xf>
    <xf numFmtId="4" fontId="6" fillId="61" borderId="2" xfId="0" applyNumberFormat="1" applyFont="1" applyFill="1" applyBorder="1" applyAlignment="1">
      <alignment horizontal="center" vertical="center" wrapText="1"/>
    </xf>
    <xf numFmtId="43" fontId="3" fillId="4" borderId="1" xfId="0" applyNumberFormat="1" applyFont="1" applyFill="1" applyBorder="1" applyAlignment="1">
      <alignment horizontal="center" vertical="center" wrapText="1"/>
    </xf>
    <xf numFmtId="166" fontId="3" fillId="5" borderId="1" xfId="194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4" fontId="60" fillId="5" borderId="1" xfId="0" applyNumberFormat="1" applyFont="1" applyFill="1" applyBorder="1" applyAlignment="1">
      <alignment horizontal="center" vertical="center" wrapText="1"/>
    </xf>
  </cellXfs>
  <cellStyles count="238">
    <cellStyle name="20% - Accent1" xfId="212" builtinId="30" customBuiltin="1"/>
    <cellStyle name="20% - Accent2" xfId="215" builtinId="34" customBuiltin="1"/>
    <cellStyle name="20% - Accent3" xfId="218" builtinId="38" customBuiltin="1"/>
    <cellStyle name="20% - Accent4" xfId="221" builtinId="42" customBuiltin="1"/>
    <cellStyle name="20% - Accent5" xfId="224" builtinId="46" customBuiltin="1"/>
    <cellStyle name="20% - Accent6" xfId="227" builtinId="50" customBuiltin="1"/>
    <cellStyle name="20% - Акцент1" xfId="1" xr:uid="{319AF862-FF0B-436E-8556-0D5E267D803B}"/>
    <cellStyle name="20% — акцент1" xfId="2" xr:uid="{B3EEE7E0-58D1-4E55-AFC8-AEEF42E8B15C}"/>
    <cellStyle name="20% - Акцент2" xfId="3" xr:uid="{90E84E3E-B138-46F6-A0BA-0BCC93218F5D}"/>
    <cellStyle name="20% — акцент2" xfId="4" xr:uid="{6765EAB1-1D3D-40BD-9CB4-4B88F52932A4}"/>
    <cellStyle name="20% - Акцент3" xfId="5" xr:uid="{F5D9C5FD-B35B-4E64-8300-32436421FD82}"/>
    <cellStyle name="20% — акцент3" xfId="6" xr:uid="{DA881C8F-5EF4-485E-A768-3A4AF2806A80}"/>
    <cellStyle name="20% - Акцент4" xfId="7" xr:uid="{4E081A15-226B-4444-AD6D-A5BE67AF04F2}"/>
    <cellStyle name="20% — акцент4" xfId="8" xr:uid="{50765DA5-6B80-49EB-8D94-8FE48A8AD7FF}"/>
    <cellStyle name="20% - Акцент5" xfId="9" xr:uid="{0323B1FD-752A-4F1C-B5EA-F44852041692}"/>
    <cellStyle name="20% — акцент5" xfId="10" xr:uid="{ECDE08A5-8143-45CD-BD56-6AF2C7C355A7}"/>
    <cellStyle name="20% - Акцент6" xfId="11" xr:uid="{F30D125F-0558-4499-85BA-66484612FB9A}"/>
    <cellStyle name="20% — акцент6" xfId="12" xr:uid="{207617C0-E76C-47F5-B097-D2BF5D384FB6}"/>
    <cellStyle name="40% - Accent1" xfId="213" builtinId="31" customBuiltin="1"/>
    <cellStyle name="40% - Accent2" xfId="216" builtinId="35" customBuiltin="1"/>
    <cellStyle name="40% - Accent3" xfId="219" builtinId="39" customBuiltin="1"/>
    <cellStyle name="40% - Accent4" xfId="222" builtinId="43" customBuiltin="1"/>
    <cellStyle name="40% - Accent5" xfId="225" builtinId="47" customBuiltin="1"/>
    <cellStyle name="40% - Accent6" xfId="228" builtinId="51" customBuiltin="1"/>
    <cellStyle name="40% - Акцент1" xfId="13" xr:uid="{8341AF8F-0182-45F0-8838-14B4FF26772A}"/>
    <cellStyle name="40% — акцент1" xfId="14" xr:uid="{B07FCBC9-7B28-4920-A4A5-D933C1953D95}"/>
    <cellStyle name="40% - Акцент2" xfId="15" xr:uid="{17EA307F-E0AF-4946-94C3-BBF79D6228EC}"/>
    <cellStyle name="40% — акцент2" xfId="16" xr:uid="{E1B14DBD-B1B2-4558-ABD5-BDD972FA4B01}"/>
    <cellStyle name="40% - Акцент3" xfId="17" xr:uid="{DC70A025-1DA8-46C1-B3BE-22BE15059964}"/>
    <cellStyle name="40% — акцент3" xfId="18" xr:uid="{F23AF405-10F2-43F6-B025-6B19868079EA}"/>
    <cellStyle name="40% - Акцент4" xfId="19" xr:uid="{053E9C39-2754-493C-B91A-D48644073B5A}"/>
    <cellStyle name="40% — акцент4" xfId="20" xr:uid="{53F29284-9BF0-4D6F-9CCD-C966060A0A65}"/>
    <cellStyle name="40% - Акцент5" xfId="21" xr:uid="{A8AE7C2E-7F45-42CD-B64F-22CB5A6888B9}"/>
    <cellStyle name="40% — акцент5" xfId="22" xr:uid="{8BDB1843-3003-470E-86D2-D46AC7FCF8F7}"/>
    <cellStyle name="40% - Акцент6" xfId="23" xr:uid="{974E9F46-BDA3-46C5-9636-DB5CE5C8AF9C}"/>
    <cellStyle name="40% — акцент6" xfId="24" xr:uid="{90882EE6-A0EC-472A-8710-E3C9C4B29085}"/>
    <cellStyle name="60% - Accent1 2" xfId="231" xr:uid="{481DCBA8-298A-4323-BF12-01E73C484625}"/>
    <cellStyle name="60% - Accent2 2" xfId="232" xr:uid="{EBB2519A-5A00-47D6-AE22-964A67635C60}"/>
    <cellStyle name="60% - Accent3 2" xfId="233" xr:uid="{9429DACA-058B-4217-BDB4-E4C9A8B9D2B0}"/>
    <cellStyle name="60% - Accent4 2" xfId="234" xr:uid="{18DEC2D7-1848-4CFA-AAD2-1548B89D7E01}"/>
    <cellStyle name="60% - Accent5 2" xfId="235" xr:uid="{7D2FEFFE-9491-411E-BB83-942CF83A129B}"/>
    <cellStyle name="60% - Accent6 2" xfId="236" xr:uid="{CAC7C38C-7992-4C8D-9431-7F3DB3292A75}"/>
    <cellStyle name="60% - Акцент1" xfId="25" xr:uid="{EF70E72E-580B-473A-B461-10C8E1ECD02D}"/>
    <cellStyle name="60% — акцент1" xfId="26" xr:uid="{A080639A-53B7-478F-9EDA-267C42344669}"/>
    <cellStyle name="60% - Акцент2" xfId="27" xr:uid="{61D5E687-08A2-4B69-9B01-16DCF30707BC}"/>
    <cellStyle name="60% — акцент2" xfId="28" xr:uid="{048AB69F-2416-48A6-8465-646CAC9636F7}"/>
    <cellStyle name="60% - Акцент3" xfId="29" xr:uid="{99B88A38-9724-4A91-8C93-FB685953FC04}"/>
    <cellStyle name="60% — акцент3" xfId="30" xr:uid="{CA0EE560-5D08-4700-A207-3C7F9466D98A}"/>
    <cellStyle name="60% - Акцент4" xfId="31" xr:uid="{C4071057-A8DB-4D86-A5D8-317FBA77B240}"/>
    <cellStyle name="60% — акцент4" xfId="32" xr:uid="{7158C190-7541-46F0-8477-E296BCB37A6F}"/>
    <cellStyle name="60% - Акцент5" xfId="33" xr:uid="{B205C3A3-678B-4D44-8A9E-1F7A6E6159F4}"/>
    <cellStyle name="60% — акцент5" xfId="34" xr:uid="{46664773-DA6B-4E83-BD89-9224DE920213}"/>
    <cellStyle name="60% - Акцент6" xfId="35" xr:uid="{798534A2-D158-43BD-81A4-8612BD434BA3}"/>
    <cellStyle name="60% — акцент6" xfId="36" xr:uid="{B3BF5FDD-31B6-46A6-9CC0-58293800C4E4}"/>
    <cellStyle name="Accent1" xfId="211" builtinId="29" customBuiltin="1"/>
    <cellStyle name="Accent2" xfId="214" builtinId="33" customBuiltin="1"/>
    <cellStyle name="Accent3" xfId="217" builtinId="37" customBuiltin="1"/>
    <cellStyle name="Accent4" xfId="220" builtinId="41" customBuiltin="1"/>
    <cellStyle name="Accent5" xfId="223" builtinId="45" customBuiltin="1"/>
    <cellStyle name="Accent6" xfId="226" builtinId="49" customBuiltin="1"/>
    <cellStyle name="Bad" xfId="201" builtinId="27" customBuiltin="1"/>
    <cellStyle name="Bad 2" xfId="37" xr:uid="{A7D36EDE-0F5E-42B6-820A-E34B969A37E7}"/>
    <cellStyle name="Calculation" xfId="204" builtinId="22" customBuiltin="1"/>
    <cellStyle name="Check Cell" xfId="206" builtinId="23" customBuiltin="1"/>
    <cellStyle name="Comma" xfId="194" builtinId="3"/>
    <cellStyle name="Comma 2" xfId="38" xr:uid="{36E30190-1DC3-4C6E-80BA-85F3FC51B379}"/>
    <cellStyle name="Comma 2 2" xfId="39" xr:uid="{1E73331C-A247-4219-AFC8-F8D9ED4DB0B8}"/>
    <cellStyle name="Comma 3" xfId="40" xr:uid="{54D67627-0A05-42AC-AA4E-3A23FF3EBD5E}"/>
    <cellStyle name="Currency 2" xfId="41" xr:uid="{6744A125-58D8-43BA-A5E3-AD9FE680B157}"/>
    <cellStyle name="Currency 3" xfId="42" xr:uid="{2A7CEFC5-47F2-459C-8C04-82952404A054}"/>
    <cellStyle name="Currency 3 2" xfId="43" xr:uid="{09B92206-5527-401A-BAA9-71FECB07B512}"/>
    <cellStyle name="Currency 3 3" xfId="44" xr:uid="{98E67230-C9F1-4093-929F-39D9F763C702}"/>
    <cellStyle name="Currency 4" xfId="45" xr:uid="{48D166CC-0EEB-4F63-AC5D-C9F9E8FCC6F8}"/>
    <cellStyle name="edRascen" xfId="46" xr:uid="{F90DCC8D-9316-4886-AB7E-E49E7FDC5308}"/>
    <cellStyle name="Explanatory Text" xfId="209" builtinId="53" customBuiltin="1"/>
    <cellStyle name="Good" xfId="200" builtinId="26" customBuiltin="1"/>
    <cellStyle name="Heading 1" xfId="196" builtinId="16" customBuiltin="1"/>
    <cellStyle name="Heading 2" xfId="197" builtinId="17" customBuiltin="1"/>
    <cellStyle name="Heading 3" xfId="198" builtinId="18" customBuiltin="1"/>
    <cellStyle name="Heading 4" xfId="199" builtinId="19" customBuiltin="1"/>
    <cellStyle name="Input" xfId="202" builtinId="20" customBuiltin="1"/>
    <cellStyle name="Linked Cell" xfId="205" builtinId="24" customBuiltin="1"/>
    <cellStyle name="Neutral 2" xfId="193" xr:uid="{8D665496-D7A3-4BC0-AA2E-CAC66D9ADD78}"/>
    <cellStyle name="Neutral 3" xfId="47" xr:uid="{5F35076B-E618-4BAE-8E69-C52A87F63C98}"/>
    <cellStyle name="Neutral 4" xfId="230" xr:uid="{00E45CB8-EAE4-4FD7-950F-789BD76F9CB9}"/>
    <cellStyle name="Normal" xfId="0" builtinId="0"/>
    <cellStyle name="Normal 10" xfId="48" xr:uid="{D01E7127-9BE5-4B36-8AFF-50241681FB1B}"/>
    <cellStyle name="Normal 10 10" xfId="49" xr:uid="{78BC5AFD-EC2F-4DA5-8021-FE93EE19C0E0}"/>
    <cellStyle name="Normal 10 11" xfId="50" xr:uid="{9F65E0A0-4A7E-4B44-BF07-52B1C1F6C6CE}"/>
    <cellStyle name="Normal 10 12" xfId="51" xr:uid="{3A75602D-12FE-402A-BC12-B5D27C136B3B}"/>
    <cellStyle name="Normal 10 13" xfId="52" xr:uid="{1152DDBB-44EA-4B4D-A358-4628DBCF2FEB}"/>
    <cellStyle name="Normal 10 2" xfId="53" xr:uid="{B0C620D5-5B20-48BC-A7B1-A3BC4BC97A6B}"/>
    <cellStyle name="Normal 10 2 2" xfId="54" xr:uid="{BACF791D-52F5-4EBA-A13E-77DF448B483D}"/>
    <cellStyle name="Normal 10 3" xfId="55" xr:uid="{67ADF943-B18E-4E46-90D9-07D66783A798}"/>
    <cellStyle name="Normal 10 4" xfId="56" xr:uid="{19E6B2B9-623B-4A2C-A958-863C220CB0CB}"/>
    <cellStyle name="Normal 10 5" xfId="57" xr:uid="{21FED5DC-6FE4-4C10-99DE-AF48954009C1}"/>
    <cellStyle name="Normal 10 6" xfId="58" xr:uid="{6A8161E4-80B5-4D08-8074-8BDD306012DF}"/>
    <cellStyle name="Normal 10 7" xfId="59" xr:uid="{6E804015-3D16-4A97-8A26-0339CAFA6302}"/>
    <cellStyle name="Normal 10 8" xfId="60" xr:uid="{E856A269-138F-4A24-81EF-E131C5CFB1F8}"/>
    <cellStyle name="Normal 10 9" xfId="61" xr:uid="{62927BD5-BDBA-4AB5-8064-571526321FD5}"/>
    <cellStyle name="Normal 11" xfId="62" xr:uid="{0FAD4491-A8ED-4763-A4AE-71703CFA05B1}"/>
    <cellStyle name="Normal 11 2" xfId="63" xr:uid="{3C967F2C-4EBC-4142-90CE-BC8C8EEF5921}"/>
    <cellStyle name="Normal 11 3" xfId="64" xr:uid="{197E6F0B-C544-4AD6-9FC7-62A5766BDAF8}"/>
    <cellStyle name="Normal 11 4" xfId="65" xr:uid="{CD6EBE5B-D256-4EA3-9503-D3C9D866D395}"/>
    <cellStyle name="Normal 11 5" xfId="66" xr:uid="{705FECEF-CB0B-4D1C-A910-3AD6EF6B8A25}"/>
    <cellStyle name="Normal 11 6" xfId="67" xr:uid="{3CC88409-3BA2-49F5-8721-2887DCAC8367}"/>
    <cellStyle name="Normal 11 7" xfId="68" xr:uid="{4D865F70-BD5E-4121-BDFB-607725C98D0B}"/>
    <cellStyle name="Normal 11 8" xfId="69" xr:uid="{A02E680F-D999-4903-BABA-F981E0BCA9C2}"/>
    <cellStyle name="Normal 12" xfId="70" xr:uid="{B3C5D4E1-10D5-4BD9-8385-0DACB6A60A14}"/>
    <cellStyle name="Normal 12 10" xfId="71" xr:uid="{2D8F12E8-56D6-4B2A-882C-C58488178067}"/>
    <cellStyle name="Normal 12 10 2" xfId="72" xr:uid="{9E9C38F9-9CE2-4037-B312-685A66E9BF79}"/>
    <cellStyle name="Normal 12 10 2 2" xfId="73" xr:uid="{FA89187E-8989-4895-8C2C-B8129D6155FA}"/>
    <cellStyle name="Normal 12 10 3" xfId="74" xr:uid="{B967B6AC-23B4-4F87-82C0-E62BC7642AFC}"/>
    <cellStyle name="Normal 12 10 3 2" xfId="75" xr:uid="{FD84B88F-C570-40EA-A46C-76C9BAA482D3}"/>
    <cellStyle name="Normal 12 10 3 2 2" xfId="76" xr:uid="{13FD263F-3893-4635-81F4-DF88663384B3}"/>
    <cellStyle name="Normal 12 10 4" xfId="77" xr:uid="{740BF652-1D60-4E44-BB90-CCE2E31A51BB}"/>
    <cellStyle name="Normal 12 10 5" xfId="78" xr:uid="{E7389923-ECD5-431E-BAC9-1A25DBC72AC9}"/>
    <cellStyle name="Normal 12 10 5 2" xfId="79" xr:uid="{EDDA1E82-FFBF-49A9-8973-83B43430560F}"/>
    <cellStyle name="Normal 12 11" xfId="80" xr:uid="{28008C5F-385C-4039-88CD-48B372E6B70A}"/>
    <cellStyle name="Normal 12 12" xfId="81" xr:uid="{14E7F3C2-C533-4F83-BBE5-84D502F95F89}"/>
    <cellStyle name="Normal 12 13" xfId="82" xr:uid="{889948EC-86B1-4414-9CDE-FD3650DAC3D8}"/>
    <cellStyle name="Normal 12 14" xfId="83" xr:uid="{6199A943-B887-4ACD-A733-DF850F1DA205}"/>
    <cellStyle name="Normal 12 2" xfId="84" xr:uid="{C926F505-DEE9-4656-98E1-DBEDF2399D25}"/>
    <cellStyle name="Normal 12 2 2" xfId="85" xr:uid="{DB27C5C9-A1F3-4A16-8F0E-0A092EC80104}"/>
    <cellStyle name="Normal 12 3" xfId="86" xr:uid="{FA630C80-B90C-4261-93F2-5D22A8FCE030}"/>
    <cellStyle name="Normal 12 4" xfId="87" xr:uid="{A60DFC7C-6F2C-4408-A4C1-7DB923510048}"/>
    <cellStyle name="Normal 12 5" xfId="88" xr:uid="{A6F29458-0FD0-402D-865B-378E58A16A22}"/>
    <cellStyle name="Normal 12 6" xfId="89" xr:uid="{17E3C6F2-0BB1-4F98-8DE1-A7CA3A0FEEC5}"/>
    <cellStyle name="Normal 12 7" xfId="90" xr:uid="{1A11B4C8-3CC1-45AA-B5B5-7B39917FB480}"/>
    <cellStyle name="Normal 12 8" xfId="91" xr:uid="{14F88232-5D7C-4DD1-9D02-897202A6BD43}"/>
    <cellStyle name="Normal 12 9" xfId="92" xr:uid="{38316360-3582-469A-85F8-E7199703251F}"/>
    <cellStyle name="Normal 13" xfId="93" xr:uid="{D6D9C48F-B775-4DA9-8AA4-47A64DACA632}"/>
    <cellStyle name="Normal 13 2" xfId="94" xr:uid="{FC3A8496-E3A0-4A61-B545-AACA56F64180}"/>
    <cellStyle name="Normal 14" xfId="95" xr:uid="{DB6FA9F2-7058-49D4-9725-A79A0B4C588C}"/>
    <cellStyle name="Normal 14 2" xfId="96" xr:uid="{E70C124D-3446-4B3A-8EF2-E956C9DC6548}"/>
    <cellStyle name="Normal 15" xfId="97" xr:uid="{F48C0FE0-BF32-4954-B9DE-AC86FD30A7F3}"/>
    <cellStyle name="Normal 16" xfId="98" xr:uid="{665538B5-9B52-43E6-805C-7A71CF929D34}"/>
    <cellStyle name="Normal 17" xfId="99" xr:uid="{B948EF63-F4FB-46C8-B7C4-C925920F6F10}"/>
    <cellStyle name="Normal 18" xfId="100" xr:uid="{BD3EACCE-0CCF-4B30-8148-CE99BB51F2C6}"/>
    <cellStyle name="Normal 19" xfId="229" xr:uid="{F1DC66C8-495A-43D2-B0B3-D6F6BDE343CA}"/>
    <cellStyle name="Normal 2" xfId="101" xr:uid="{FC9614F5-5A9F-43B8-9BCD-348F967722A7}"/>
    <cellStyle name="Normal 2 2" xfId="102" xr:uid="{25983505-5346-46A5-8001-00F314081A03}"/>
    <cellStyle name="Normal 2 2 2" xfId="103" xr:uid="{44EB38BF-CE14-4D49-B73B-7B3D2C43FA58}"/>
    <cellStyle name="Normal 2 3" xfId="104" xr:uid="{C3AD472B-88DB-4873-A54D-4A15E4F09784}"/>
    <cellStyle name="Normal 2 3 2" xfId="105" xr:uid="{E6F348E9-9351-4B4B-8AF2-8DA3549D38CD}"/>
    <cellStyle name="Normal 2 3 3" xfId="106" xr:uid="{194794B2-D1E8-43C0-80F3-12091AAEA663}"/>
    <cellStyle name="Normal 2 4" xfId="107" xr:uid="{A744536A-C160-449D-9052-10C84CA5B0F9}"/>
    <cellStyle name="Normal 2_2" xfId="108" xr:uid="{4F02B59C-0D6D-4343-B7A7-2C22A6FB036E}"/>
    <cellStyle name="Normal 3" xfId="109" xr:uid="{88A897C4-4674-4C50-9ED7-DBCCE98B09AA}"/>
    <cellStyle name="Normal 3 2" xfId="110" xr:uid="{39065563-3E53-4689-9A8B-D73EDF322372}"/>
    <cellStyle name="Normal 3 3" xfId="111" xr:uid="{71830210-3313-46F9-807A-88BF60D195D2}"/>
    <cellStyle name="Normal 4" xfId="112" xr:uid="{A598A782-D091-43C4-BCB2-D0FF2143BEED}"/>
    <cellStyle name="Normal 4 2" xfId="113" xr:uid="{DED2E065-24C2-419B-8AD7-539B424774CE}"/>
    <cellStyle name="Normal 4 3" xfId="114" xr:uid="{D7EC8B37-E55A-4301-97A9-538B59C63B2F}"/>
    <cellStyle name="Normal 4_2" xfId="115" xr:uid="{282DA488-A77E-4289-B5FB-E0A1A919186B}"/>
    <cellStyle name="Normal 5" xfId="116" xr:uid="{7BAB26AD-6443-463A-85AF-8680BD95369E}"/>
    <cellStyle name="Normal 5 2" xfId="117" xr:uid="{2A17796B-551C-4DBD-9573-8C09AD5E55A1}"/>
    <cellStyle name="Normal 6" xfId="118" xr:uid="{3C549F3D-56A4-4181-9E58-2F087B4C653C}"/>
    <cellStyle name="Normal 6 2" xfId="119" xr:uid="{FB16B39E-7EE9-4AB8-A78D-CCB157C7AE53}"/>
    <cellStyle name="Normal 7" xfId="120" xr:uid="{725E2A57-4DAE-4B58-B6EA-BE3595C18BAF}"/>
    <cellStyle name="Normal 7 10" xfId="121" xr:uid="{4E5608B9-675F-4363-B1CC-A65D81E9D858}"/>
    <cellStyle name="Normal 7 11" xfId="122" xr:uid="{98B51922-F0E1-46A6-A6DA-103C97A6875A}"/>
    <cellStyle name="Normal 7 12" xfId="123" xr:uid="{2E5D0FBC-B4D2-4B30-854F-0E9203B60249}"/>
    <cellStyle name="Normal 7 13" xfId="124" xr:uid="{3C1E0A4A-C970-4B62-A8EF-C4D6E9524BCF}"/>
    <cellStyle name="Normal 7 14" xfId="125" xr:uid="{85F1C4D2-3C71-4FC5-967C-C58F4849F280}"/>
    <cellStyle name="Normal 7 2" xfId="126" xr:uid="{88E0A0BC-40B3-48A7-A065-432FF623D4A7}"/>
    <cellStyle name="Normal 7 3" xfId="127" xr:uid="{6E563906-78CB-4739-BF7F-4424F0D9B15D}"/>
    <cellStyle name="Normal 7 3 2" xfId="128" xr:uid="{FA666200-FEA7-4FA3-86F5-B2CFFFB55556}"/>
    <cellStyle name="Normal 7 4" xfId="129" xr:uid="{43A51335-CE5B-4D4E-AD50-50AB8E781ABF}"/>
    <cellStyle name="Normal 7 4 2" xfId="130" xr:uid="{A4C1F507-5581-4095-81EA-90322404292B}"/>
    <cellStyle name="Normal 7 5" xfId="131" xr:uid="{69E91702-4335-4260-A275-EA00DD6F012E}"/>
    <cellStyle name="Normal 7 6" xfId="132" xr:uid="{1B421ED5-7D61-44D0-9FAE-9C1A648E39C7}"/>
    <cellStyle name="Normal 7 7" xfId="133" xr:uid="{44D865BF-0468-49D9-A763-887DAE337420}"/>
    <cellStyle name="Normal 7 8" xfId="134" xr:uid="{B1AB4E6B-97C5-448C-BCEF-614A2614FB1D}"/>
    <cellStyle name="Normal 7 9" xfId="135" xr:uid="{4C2200D7-E41E-44EF-82DF-311B2ACF9E91}"/>
    <cellStyle name="Normal 8" xfId="136" xr:uid="{8CCAF86C-D9D8-49FD-859E-3FE64558703D}"/>
    <cellStyle name="Normal 8 10" xfId="137" xr:uid="{AB431F15-DB9F-4065-A833-3BBE2883875B}"/>
    <cellStyle name="Normal 8 11" xfId="138" xr:uid="{FA8FDE29-757D-4BA1-88BB-403B5FC7DBBC}"/>
    <cellStyle name="Normal 8 12" xfId="139" xr:uid="{62C4280B-2722-4348-AF98-E3B2A3B515DA}"/>
    <cellStyle name="Normal 8 13" xfId="140" xr:uid="{DC7FF52F-166B-4C3B-BDD9-04727E9030E9}"/>
    <cellStyle name="Normal 8 14" xfId="141" xr:uid="{146DE673-218A-4783-8559-02F31468C739}"/>
    <cellStyle name="Normal 8 2" xfId="142" xr:uid="{A5FCD6BA-BCAC-4B1E-9547-4FA002D79401}"/>
    <cellStyle name="Normal 8 2 10" xfId="143" xr:uid="{A352F8F8-7DAB-4C35-ACEB-93CF3714AAF5}"/>
    <cellStyle name="Normal 8 2 11" xfId="144" xr:uid="{FB4B868D-51BE-40A2-8F1E-08A07255E900}"/>
    <cellStyle name="Normal 8 2 12" xfId="145" xr:uid="{C81C1B76-670E-434E-886F-8BACAA81FDF9}"/>
    <cellStyle name="Normal 8 2 13" xfId="146" xr:uid="{E6D0AAB5-20A6-4412-BF4C-DCA83FE10E7F}"/>
    <cellStyle name="Normal 8 2 2" xfId="147" xr:uid="{47DDFE3D-0873-4D23-B271-ED49E969556B}"/>
    <cellStyle name="Normal 8 2 3" xfId="148" xr:uid="{4A171A7A-9804-4159-BA47-FF278AF9B95A}"/>
    <cellStyle name="Normal 8 2 4" xfId="149" xr:uid="{AAA94783-FC12-4B6D-8425-9055EF9FC2E9}"/>
    <cellStyle name="Normal 8 2 5" xfId="150" xr:uid="{206940A9-BCA6-4914-90EF-BE32ACC94656}"/>
    <cellStyle name="Normal 8 2 6" xfId="151" xr:uid="{7EBF7E5B-C17A-4843-9A4F-8CD0ED8889C4}"/>
    <cellStyle name="Normal 8 2 7" xfId="152" xr:uid="{5C78B0E8-F567-45C3-98C3-2538E3E40D83}"/>
    <cellStyle name="Normal 8 2 8" xfId="153" xr:uid="{5DCB3EBA-C408-4687-BC5A-CC3492E0F63A}"/>
    <cellStyle name="Normal 8 2 9" xfId="154" xr:uid="{27E938F1-D644-481A-B841-D3F12B06C15C}"/>
    <cellStyle name="Normal 8 3" xfId="155" xr:uid="{E7FCEFF2-6F63-40E8-BF62-2DA5D2B9356F}"/>
    <cellStyle name="Normal 8 3 2" xfId="156" xr:uid="{2544B75E-CEB7-4149-B848-66D87CB51A42}"/>
    <cellStyle name="Normal 8 4" xfId="157" xr:uid="{7CAAEC42-5C75-4705-928A-304B5F223982}"/>
    <cellStyle name="Normal 8 4 2" xfId="158" xr:uid="{3479D404-10C3-4DF2-8A2F-6A8834CBB597}"/>
    <cellStyle name="Normal 8 5" xfId="159" xr:uid="{162F2CF1-FABD-426E-89DC-21E02F6CAC14}"/>
    <cellStyle name="Normal 8 6" xfId="160" xr:uid="{E0BC02F1-C6C7-4CAA-BA12-B09096943F6B}"/>
    <cellStyle name="Normal 8 7" xfId="161" xr:uid="{3D2CB246-BE21-4F8C-ACA2-1F9B6917D3F3}"/>
    <cellStyle name="Normal 8 8" xfId="162" xr:uid="{2B5087DC-3E68-42FC-BC27-AAD00AC483BA}"/>
    <cellStyle name="Normal 8 9" xfId="163" xr:uid="{55D3460F-D88D-4C09-9DFE-5AF59731BE04}"/>
    <cellStyle name="Normal 9" xfId="164" xr:uid="{5E95D29D-5AB4-4B9B-B572-63D0C5745A38}"/>
    <cellStyle name="Note" xfId="208" builtinId="10" customBuiltin="1"/>
    <cellStyle name="Output" xfId="203" builtinId="21" customBuiltin="1"/>
    <cellStyle name="Percent 2" xfId="165" xr:uid="{2E8B2AF0-25EC-45CB-A375-9DF5D37290DB}"/>
    <cellStyle name="SN_241" xfId="237" xr:uid="{7CFBE318-4521-456A-ADC6-80022A166406}"/>
    <cellStyle name="Style 1" xfId="166" xr:uid="{168044DF-3789-4A8B-A602-38A09586F50D}"/>
    <cellStyle name="Title" xfId="195" builtinId="15" customBuiltin="1"/>
    <cellStyle name="Total" xfId="210" builtinId="25" customBuiltin="1"/>
    <cellStyle name="Warning Text" xfId="207" builtinId="11" customBuiltin="1"/>
    <cellStyle name="Акцент1" xfId="167" xr:uid="{8C9EAC93-D3CB-4411-BDCE-D207426FD05D}"/>
    <cellStyle name="Акцент2" xfId="168" xr:uid="{91FEE9EB-3924-439B-B678-853EA9E82B80}"/>
    <cellStyle name="Акцент3" xfId="169" xr:uid="{20383D2D-5703-4B55-B219-B2CF3A5E5230}"/>
    <cellStyle name="Акцент4" xfId="170" xr:uid="{31DB0B7F-9932-4DA9-A213-F83C7F5135E6}"/>
    <cellStyle name="Акцент5" xfId="171" xr:uid="{7CC0F233-3549-4339-8C46-68C9F99AF021}"/>
    <cellStyle name="Акцент6" xfId="172" xr:uid="{E690E77B-878E-4C81-8604-78FCFD7BAB94}"/>
    <cellStyle name="Ввод " xfId="173" xr:uid="{E741570A-D92E-4080-9B65-7B214F6BDF99}"/>
    <cellStyle name="Вывод" xfId="174" xr:uid="{E8F67976-3B67-457D-B5A8-77FE8762CB9F}"/>
    <cellStyle name="Вычисление" xfId="175" xr:uid="{66D0B555-6EE3-4292-8884-9B924DC9B296}"/>
    <cellStyle name="Заголовок 1" xfId="176" xr:uid="{8204C302-481E-4BAD-A8BE-65A57574E8E2}"/>
    <cellStyle name="Заголовок 2" xfId="177" xr:uid="{EC063D29-113B-4947-9FAF-2FF1C63346D7}"/>
    <cellStyle name="Заголовок 3" xfId="178" xr:uid="{5CF7C4A5-2EAA-401F-9A3F-661CCD107DBB}"/>
    <cellStyle name="Заголовок 4" xfId="179" xr:uid="{69A0CDBF-2FA4-44C7-B0FE-CEF8911282AC}"/>
    <cellStyle name="Итог" xfId="180" xr:uid="{28CA73D3-6968-4126-BA27-1893CE15A086}"/>
    <cellStyle name="Контрольная ячейка" xfId="181" xr:uid="{4557BDB8-1217-45E4-9072-84CD0D6135B2}"/>
    <cellStyle name="Название" xfId="182" xr:uid="{F4A79C83-B9D1-49F3-AEAC-4CABA1087D49}"/>
    <cellStyle name="Обычный 2" xfId="183" xr:uid="{2B6996FB-F9CC-430F-ACE8-068F5E8D90E9}"/>
    <cellStyle name="Обычный 2 2 2" xfId="184" xr:uid="{5AD9A917-31D7-40FD-9E86-C41307538A9D}"/>
    <cellStyle name="Обычный 3" xfId="185" xr:uid="{00F32A45-D4FC-4CFC-8157-40248151EDCE}"/>
    <cellStyle name="Обычный 4" xfId="186" xr:uid="{00E20410-6632-47A8-87D7-ECCC24194E4B}"/>
    <cellStyle name="Пояснение" xfId="187" xr:uid="{C79FD89F-AA68-4F57-80C2-301551A4F790}"/>
    <cellStyle name="Примечание" xfId="188" xr:uid="{E36E64D2-E165-4641-9C7F-CE396FECA5F6}"/>
    <cellStyle name="Связанная ячейка" xfId="189" xr:uid="{EC44CCBC-A9B0-4A90-B8B7-A8A9CAB16052}"/>
    <cellStyle name="Текст предупреждения" xfId="190" xr:uid="{FBC3D56C-1660-4A59-99E5-D00B2BE81A80}"/>
    <cellStyle name="Финансовый 2" xfId="191" xr:uid="{EFBEB8BF-F2FF-4856-BC1E-EF9FA4A45E2E}"/>
    <cellStyle name="Хороший" xfId="192" xr:uid="{0EA1CA33-DFB3-4FCD-B90D-601B2FE47E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266700</xdr:colOff>
          <xdr:row>25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266700</xdr:colOff>
          <xdr:row>26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3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3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4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4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4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4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5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5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5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348;&#1338;&#1342;&#1342;%202025-2027\&#1354;&#1377;&#1392;&#1402;&#1377;&#1398;&#1400;&#1410;&#1396;\Copy%20of%20&#1344;&#1377;&#1406;&#1381;&#1388;&#1406;&#1377;&#1390;%201%20(2).xlsx" TargetMode="External"/><Relationship Id="rId1" Type="http://schemas.openxmlformats.org/officeDocument/2006/relationships/externalLinkPath" Target="&#1354;&#1377;&#1392;&#1402;&#1377;&#1398;&#1400;&#1410;&#1396;/Copy%20of%20&#1344;&#1377;&#1406;&#1381;&#1388;&#1406;&#1377;&#1390;%20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Լրացման պահանջներ"/>
      <sheetName val="Հ1 Ձև1 "/>
      <sheetName val="Հ1 Ձև 2 (1)"/>
      <sheetName val="Հ1 Ձև 2 (2)"/>
      <sheetName val="Հ1 Ձև 2 (3)"/>
      <sheetName val="Հ1 Ձև 2 (4)"/>
      <sheetName val="Հ1 Ձև 2 (5)"/>
      <sheetName val="Հ1 Ձև 2 (6)"/>
      <sheetName val="Հ1 Ձև 2 (7)"/>
      <sheetName val="Հ1 Ձև 2 (8)"/>
      <sheetName val="Հ1 Ձև 2 (9)"/>
      <sheetName val="Հ1 Ձև 2 (10)"/>
      <sheetName val="Հ1 Ձև 2 (11)"/>
      <sheetName val="Հ1 Ձև 2 (12)"/>
      <sheetName val="Հ1 Ձև 2 (13)"/>
      <sheetName val="Հ1 Ձև 2 (14)"/>
      <sheetName val="Հ1 Ձև 2 (15)"/>
      <sheetName val="Հ1 Ձև 2 (16)"/>
      <sheetName val="Հ1 Ձև 2 (17)"/>
      <sheetName val="Հ1 Ձև 2 (18)"/>
      <sheetName val="Հ1 Ձև 2 (19)"/>
      <sheetName val="Հ1 Ձև 2 (20)"/>
      <sheetName val="Sheet1"/>
    </sheetNames>
    <sheetDataSet>
      <sheetData sheetId="0"/>
      <sheetData sheetId="1"/>
      <sheetData sheetId="2">
        <row r="44">
          <cell r="C44">
            <v>6516462</v>
          </cell>
          <cell r="D44">
            <v>8329347.2999999998</v>
          </cell>
          <cell r="E44">
            <v>8909347.3000000007</v>
          </cell>
          <cell r="F44">
            <v>9109347.3000000007</v>
          </cell>
          <cell r="G44">
            <v>9309347.3000000007</v>
          </cell>
          <cell r="H44">
            <v>0</v>
          </cell>
          <cell r="I44">
            <v>0</v>
          </cell>
          <cell r="J44">
            <v>0</v>
          </cell>
          <cell r="K44">
            <v>8909347.3000000007</v>
          </cell>
          <cell r="L44">
            <v>9109347.3000000007</v>
          </cell>
          <cell r="M44">
            <v>9309347.3000000007</v>
          </cell>
          <cell r="N44">
            <v>0</v>
          </cell>
          <cell r="O44">
            <v>0</v>
          </cell>
          <cell r="P44">
            <v>0</v>
          </cell>
          <cell r="Q44">
            <v>8909347.3000000007</v>
          </cell>
          <cell r="R44">
            <v>9109347.3000000007</v>
          </cell>
          <cell r="S44">
            <v>9309347.3000000007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opLeftCell="A7" workbookViewId="0">
      <selection activeCell="K11" sqref="K11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10" width="14" customWidth="1"/>
    <col min="11" max="11" width="10.28515625" customWidth="1"/>
    <col min="12" max="13" width="9.5703125" customWidth="1"/>
    <col min="14" max="16" width="14.42578125" customWidth="1"/>
    <col min="17" max="17" width="12.42578125" customWidth="1"/>
    <col min="18" max="18" width="12.140625" customWidth="1"/>
    <col min="20" max="21" width="14.5703125" customWidth="1"/>
    <col min="22" max="22" width="16.28515625" customWidth="1"/>
    <col min="23" max="24" width="13.140625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5" ht="17.25" x14ac:dyDescent="0.25">
      <c r="A3" s="1" t="s">
        <v>40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5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5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5" ht="37.5" customHeight="1" x14ac:dyDescent="0.25">
      <c r="B6" s="52" t="s">
        <v>28</v>
      </c>
      <c r="C6" s="52"/>
      <c r="D6" s="51" t="s">
        <v>6</v>
      </c>
      <c r="E6" s="51"/>
      <c r="F6" s="51" t="s">
        <v>30</v>
      </c>
      <c r="G6" s="51"/>
      <c r="H6" s="51" t="s">
        <v>25</v>
      </c>
      <c r="I6" s="51"/>
      <c r="J6" s="51"/>
      <c r="K6" s="51" t="s">
        <v>26</v>
      </c>
      <c r="L6" s="51"/>
      <c r="M6" s="51"/>
      <c r="N6" s="53" t="s">
        <v>27</v>
      </c>
      <c r="O6" s="53"/>
      <c r="P6" s="53"/>
      <c r="Q6" s="51" t="s">
        <v>31</v>
      </c>
      <c r="R6" s="51"/>
      <c r="S6" s="51"/>
      <c r="T6" s="57" t="s">
        <v>96</v>
      </c>
      <c r="U6" s="57"/>
      <c r="V6" s="57"/>
      <c r="W6" s="51" t="s">
        <v>38</v>
      </c>
      <c r="X6" s="51" t="s">
        <v>36</v>
      </c>
      <c r="Y6" s="51" t="s">
        <v>97</v>
      </c>
    </row>
    <row r="7" spans="1:25" ht="25.5" customHeight="1" x14ac:dyDescent="0.25">
      <c r="B7" s="19" t="s">
        <v>4</v>
      </c>
      <c r="C7" s="19" t="s">
        <v>5</v>
      </c>
      <c r="D7" s="20" t="s">
        <v>29</v>
      </c>
      <c r="E7" s="19" t="s">
        <v>5</v>
      </c>
      <c r="F7" s="20" t="s">
        <v>98</v>
      </c>
      <c r="G7" s="20" t="s">
        <v>99</v>
      </c>
      <c r="H7" s="20" t="s">
        <v>1</v>
      </c>
      <c r="I7" s="20" t="s">
        <v>3</v>
      </c>
      <c r="J7" s="20" t="s">
        <v>100</v>
      </c>
      <c r="K7" s="20" t="s">
        <v>1</v>
      </c>
      <c r="L7" s="20" t="s">
        <v>3</v>
      </c>
      <c r="M7" s="20" t="s">
        <v>100</v>
      </c>
      <c r="N7" s="18" t="s">
        <v>9</v>
      </c>
      <c r="O7" s="18" t="s">
        <v>8</v>
      </c>
      <c r="P7" s="18" t="s">
        <v>101</v>
      </c>
      <c r="Q7" s="20" t="s">
        <v>1</v>
      </c>
      <c r="R7" s="20" t="s">
        <v>3</v>
      </c>
      <c r="S7" s="20" t="s">
        <v>100</v>
      </c>
      <c r="T7" s="30" t="s">
        <v>1</v>
      </c>
      <c r="U7" s="30" t="s">
        <v>3</v>
      </c>
      <c r="V7" s="30" t="s">
        <v>100</v>
      </c>
      <c r="W7" s="51"/>
      <c r="X7" s="51"/>
      <c r="Y7" s="51"/>
    </row>
    <row r="8" spans="1:25" ht="114.75" x14ac:dyDescent="0.25">
      <c r="B8" s="25">
        <f>'Հ1 Ձև 2 11001 '!C5</f>
        <v>1049</v>
      </c>
      <c r="C8" s="25">
        <f>'Հ1 Ձև 2 11001 '!C7</f>
        <v>11001</v>
      </c>
      <c r="D8" s="25" t="str">
        <f>'Հ1 Ձև 2 11001 '!C6</f>
        <v>Ճանապարհային ցանցի բարելավում</v>
      </c>
      <c r="E8" s="25" t="str">
        <f>'Հ1 Ձև 2 11001 '!C8</f>
        <v xml:space="preserve"> Միջպետական և հանրապետական նշանակության ավտոճանապարհների պահպանման և անվտանգ երթևեկության ծառայություններ </v>
      </c>
      <c r="F8" s="44">
        <f>'[1]Հ1 Ձև 2 (1)'!$C$44</f>
        <v>6516462</v>
      </c>
      <c r="G8" s="44">
        <f>'[1]Հ1 Ձև 2 (1)'!$D$44</f>
        <v>8329347.2999999998</v>
      </c>
      <c r="H8" s="44">
        <f>'[1]Հ1 Ձև 2 (1)'!$E$44</f>
        <v>8909347.3000000007</v>
      </c>
      <c r="I8" s="44">
        <f>'[1]Հ1 Ձև 2 (1)'!$F$44</f>
        <v>9109347.3000000007</v>
      </c>
      <c r="J8" s="44">
        <f>'[1]Հ1 Ձև 2 (1)'!$G$44</f>
        <v>9309347.3000000007</v>
      </c>
      <c r="K8" s="44">
        <f>'[1]Հ1 Ձև 2 (1)'!$H$44</f>
        <v>0</v>
      </c>
      <c r="L8" s="44">
        <f>'[1]Հ1 Ձև 2 (1)'!$I$44</f>
        <v>0</v>
      </c>
      <c r="M8" s="44">
        <f>'[1]Հ1 Ձև 2 (1)'!$J$44</f>
        <v>0</v>
      </c>
      <c r="N8" s="44">
        <f>'[1]Հ1 Ձև 2 (1)'!$K$44</f>
        <v>8909347.3000000007</v>
      </c>
      <c r="O8" s="44">
        <f>'[1]Հ1 Ձև 2 (1)'!$L$44</f>
        <v>9109347.3000000007</v>
      </c>
      <c r="P8" s="44">
        <f>'[1]Հ1 Ձև 2 (1)'!$M$44</f>
        <v>9309347.3000000007</v>
      </c>
      <c r="Q8" s="44">
        <f>'[1]Հ1 Ձև 2 (1)'!$N$44</f>
        <v>0</v>
      </c>
      <c r="R8" s="44">
        <f>'[1]Հ1 Ձև 2 (1)'!$O$44</f>
        <v>0</v>
      </c>
      <c r="S8" s="44">
        <f>'[1]Հ1 Ձև 2 (1)'!$P$44</f>
        <v>0</v>
      </c>
      <c r="T8" s="44">
        <f>'[1]Հ1 Ձև 2 (1)'!$Q$44</f>
        <v>8909347.3000000007</v>
      </c>
      <c r="U8" s="44">
        <f>'[1]Հ1 Ձև 2 (1)'!$R$44</f>
        <v>9109347.3000000007</v>
      </c>
      <c r="V8" s="44">
        <f>'[1]Հ1 Ձև 2 (1)'!$S$44</f>
        <v>9309347.3000000007</v>
      </c>
      <c r="W8" s="25" t="str">
        <f>'Հ1 Ձև 2 11001 '!F5</f>
        <v>Շարունակական</v>
      </c>
      <c r="X8" s="25" t="str">
        <f>'Հ1 Ձև 2 11001 '!F6</f>
        <v>Շարունակական</v>
      </c>
      <c r="Y8" s="25" t="str">
        <f>'Հ1 Ձև 2 11001 '!B13</f>
        <v>Հայեցողական (շարունակական)</v>
      </c>
    </row>
    <row r="9" spans="1:25" ht="102" x14ac:dyDescent="0.25">
      <c r="B9" s="26">
        <f>'Հ1 Ձև 2 11002'!C5</f>
        <v>1049</v>
      </c>
      <c r="C9" s="26">
        <f>'Հ1 Ձև 2 11002'!C7</f>
        <v>11002</v>
      </c>
      <c r="D9" s="26" t="str">
        <f>'Հ1 Ձև 2 11002'!C6</f>
        <v>Ճանապարհային ցանցի բարելավում</v>
      </c>
      <c r="E9" s="46" t="str">
        <f>'Հ1 Ձև 2 11002'!C8</f>
        <v xml:space="preserve"> Մարզային նշանակության ավտոճանապարհների պահպանման և անվտանգ երթևեկության ծառայություններ </v>
      </c>
      <c r="F9" s="36">
        <f>'Հ1 Ձև 2 11002'!C44</f>
        <v>0</v>
      </c>
      <c r="G9" s="36">
        <f>'Հ1 Ձև 2 11002'!D44</f>
        <v>0</v>
      </c>
      <c r="H9" s="36">
        <f>'Հ1 Ձև 2 11002'!E44</f>
        <v>0</v>
      </c>
      <c r="I9" s="36">
        <f>'Հ1 Ձև 2 11002'!F44</f>
        <v>0</v>
      </c>
      <c r="J9" s="36">
        <f>'Հ1 Ձև 2 11002'!G44</f>
        <v>0</v>
      </c>
      <c r="K9" s="36">
        <f>'Հ1 Ձև 2 11002'!H44</f>
        <v>0</v>
      </c>
      <c r="L9" s="36">
        <f>'Հ1 Ձև 2 11002'!I44</f>
        <v>0</v>
      </c>
      <c r="M9" s="36">
        <f>'Հ1 Ձև 2 11002'!J44</f>
        <v>0</v>
      </c>
      <c r="N9" s="36">
        <f>'Հ1 Ձև 2 11002'!K44</f>
        <v>0</v>
      </c>
      <c r="O9" s="36">
        <f>'Հ1 Ձև 2 11002'!L44</f>
        <v>0</v>
      </c>
      <c r="P9" s="36">
        <f>'Հ1 Ձև 2 11002'!M44</f>
        <v>0</v>
      </c>
      <c r="Q9" s="36">
        <f>'Հ1 Ձև 2 11002'!N44</f>
        <v>0</v>
      </c>
      <c r="R9" s="36">
        <f>'Հ1 Ձև 2 11002'!O44</f>
        <v>0</v>
      </c>
      <c r="S9" s="36">
        <f>'Հ1 Ձև 2 11002'!P44</f>
        <v>0</v>
      </c>
      <c r="T9" s="36">
        <f>'Հ1 Ձև 2 11002'!Q44</f>
        <v>0</v>
      </c>
      <c r="U9" s="36">
        <f>'Հ1 Ձև 2 11002'!R44</f>
        <v>0</v>
      </c>
      <c r="V9" s="36">
        <f>'Հ1 Ձև 2 11002'!S44</f>
        <v>0</v>
      </c>
      <c r="W9" s="26" t="str">
        <f>'Հ1 Ձև 2 11002'!F5</f>
        <v>Շարունակական</v>
      </c>
      <c r="X9" s="26" t="str">
        <f>'Հ1 Ձև 2 11002'!F6</f>
        <v>Շարունակական</v>
      </c>
      <c r="Y9" s="26" t="str">
        <f>'Հ1 Ձև 2 11002'!B13</f>
        <v>Հայեցողական (շարունակական)</v>
      </c>
    </row>
    <row r="10" spans="1:25" ht="63.75" x14ac:dyDescent="0.25">
      <c r="B10" s="26">
        <f>'Հ1 Ձև 2 21001'!C5</f>
        <v>1049</v>
      </c>
      <c r="C10" s="26">
        <f>'Հ1 Ձև 2 21001'!C7</f>
        <v>21001</v>
      </c>
      <c r="D10" s="26" t="str">
        <f>'Հ1 Ձև 2 21001'!C6</f>
        <v>Ճանապարհային ցանցի բարելավում</v>
      </c>
      <c r="E10" s="26" t="str">
        <f>'Հ1 Ձև 2 21001'!C8</f>
        <v xml:space="preserve"> Պետական նշանակության ավտոճանապարհների հիմնանորոգում </v>
      </c>
      <c r="F10" s="36">
        <f>'Հ1 Ձև 2 21001'!C44</f>
        <v>59695056.090999998</v>
      </c>
      <c r="G10" s="36">
        <f>'Հ1 Ձև 2 21001'!D44</f>
        <v>59000000</v>
      </c>
      <c r="H10" s="36">
        <f>'Հ1 Ձև 2 21001'!E44</f>
        <v>59149250</v>
      </c>
      <c r="I10" s="36">
        <f>'Հ1 Ձև 2 21001'!F44</f>
        <v>62106712.5</v>
      </c>
      <c r="J10" s="36">
        <f>'Հ1 Ձև 2 21001'!J19</f>
        <v>65212045</v>
      </c>
      <c r="K10" s="36">
        <f>'Հ1 Ձև 2 21001'!N44</f>
        <v>0</v>
      </c>
      <c r="L10" s="36">
        <f>'Հ1 Ձև 2 21001'!O44</f>
        <v>0</v>
      </c>
      <c r="M10" s="36">
        <f>'Հ1 Ձև 2 21001'!P44</f>
        <v>0</v>
      </c>
      <c r="N10" s="44">
        <f>'Հ1 Ձև 2 21001'!K44</f>
        <v>59149250</v>
      </c>
      <c r="O10" s="44">
        <f>'Հ1 Ձև 2 21001'!L44</f>
        <v>62106712.5</v>
      </c>
      <c r="P10" s="44">
        <f>'Հ1 Ձև 2 21001'!K44</f>
        <v>59149250</v>
      </c>
      <c r="Q10" s="44">
        <f>'Հ1 Ձև 2 11002'!N45</f>
        <v>0</v>
      </c>
      <c r="R10" s="44">
        <f>'Հ1 Ձև 2 11002'!O45</f>
        <v>0</v>
      </c>
      <c r="S10" s="44">
        <f>'Հ1 Ձև 2 11002'!P45</f>
        <v>0</v>
      </c>
      <c r="T10" s="36">
        <f>'Հ1 Ձև 2 21001'!Q44</f>
        <v>59149250</v>
      </c>
      <c r="U10" s="36">
        <f>'Հ1 Ձև 2 21001'!R44</f>
        <v>62106712.5</v>
      </c>
      <c r="V10" s="36">
        <f>'Հ1 Ձև 2 21001'!S44</f>
        <v>65212045</v>
      </c>
      <c r="W10" s="26" t="str">
        <f>'Հ1 Ձև 2 11002'!F6</f>
        <v>Շարունակական</v>
      </c>
      <c r="X10" s="26" t="s">
        <v>72</v>
      </c>
      <c r="Y10" s="26" t="s">
        <v>16</v>
      </c>
    </row>
    <row r="11" spans="1:25" ht="38.25" x14ac:dyDescent="0.25">
      <c r="B11" s="26">
        <f>'Հ1 Ձև 2 21002'!C5</f>
        <v>1049</v>
      </c>
      <c r="C11" s="26">
        <f>'Հ1 Ձև 2 21002'!C7</f>
        <v>21002</v>
      </c>
      <c r="D11" s="26" t="str">
        <f>'Հ1 Ձև 2 21002'!C6</f>
        <v>Ճանապարհային ցանցի բարելավում</v>
      </c>
      <c r="E11" s="26" t="str">
        <f>'Հ1 Ձև 2 21002'!C8</f>
        <v>Տրանսպորտային օբյեկտների հիմնանորոգում</v>
      </c>
      <c r="F11" s="36">
        <f>'Հ1 Ձև 2 21002'!C38</f>
        <v>706235.90300000005</v>
      </c>
      <c r="G11" s="36">
        <f>'Հ1 Ձև 2 21002'!D44</f>
        <v>2500000</v>
      </c>
      <c r="H11" s="36">
        <f>'Հ1 Ձև 2 21002'!E44</f>
        <v>3995100</v>
      </c>
      <c r="I11" s="36">
        <f>'Հ1 Ձև 2 21002'!F44</f>
        <v>4471200</v>
      </c>
      <c r="J11" s="36">
        <f>'Հ1 Ձև 2 21002'!G44</f>
        <v>5500000</v>
      </c>
      <c r="K11" s="36">
        <f>'Հ1 Ձև 2 21002'!H44</f>
        <v>0</v>
      </c>
      <c r="L11" s="36">
        <f>'Հ1 Ձև 2 21002'!H44</f>
        <v>0</v>
      </c>
      <c r="M11" s="36">
        <f>'Հ1 Ձև 2 21002'!J44</f>
        <v>0</v>
      </c>
      <c r="N11" s="36">
        <f>'Հ1 Ձև 2 21002'!K44</f>
        <v>3995100</v>
      </c>
      <c r="O11" s="36">
        <f>'Հ1 Ձև 2 21002'!L44</f>
        <v>4471200</v>
      </c>
      <c r="P11" s="36">
        <f>'Հ1 Ձև 2 21002'!M44</f>
        <v>5500000</v>
      </c>
      <c r="Q11" s="36">
        <f>'Հ1 Ձև 2 21002'!N44</f>
        <v>0</v>
      </c>
      <c r="R11" s="36">
        <f>'Հ1 Ձև 2 21002'!O44</f>
        <v>0</v>
      </c>
      <c r="S11" s="36">
        <f>'Հ1 Ձև 2 21002'!P44</f>
        <v>0</v>
      </c>
      <c r="T11" s="36">
        <f>'Հ1 Ձև 2 21002'!Q44</f>
        <v>3995100</v>
      </c>
      <c r="U11" s="36">
        <f>'Հ1 Ձև 2 21002'!R44</f>
        <v>4471200</v>
      </c>
      <c r="V11" s="36">
        <f>'Հ1 Ձև 2 21002'!S44</f>
        <v>5500000</v>
      </c>
      <c r="W11" s="26" t="s">
        <v>72</v>
      </c>
      <c r="X11" s="26" t="s">
        <v>72</v>
      </c>
      <c r="Y11" s="26" t="s">
        <v>16</v>
      </c>
    </row>
    <row r="12" spans="1:25" ht="76.5" x14ac:dyDescent="0.25">
      <c r="B12" s="26">
        <f>'Հ1 Ձև 2 21020'!C5</f>
        <v>1049</v>
      </c>
      <c r="C12" s="26">
        <f>'Հ1 Ձև 2 21020'!C7</f>
        <v>21020</v>
      </c>
      <c r="D12" s="26" t="str">
        <f>'Հ1 Ձև 2 21020'!C6</f>
        <v>Ճանապարհային ցանցի բարելավում</v>
      </c>
      <c r="E12" s="26" t="str">
        <f>'Հ1 Ձև 2 21020'!C8</f>
        <v xml:space="preserve"> Միջպետական և հանրապետական նշանակության ավտոճանապարհների միջին նորոգում </v>
      </c>
      <c r="F12" s="36">
        <f>'Հ1 Ձև 2 21020'!C44</f>
        <v>6540820.5999999996</v>
      </c>
      <c r="G12" s="36">
        <f>'Հ1 Ձև 2 21020'!D44</f>
        <v>5088982</v>
      </c>
      <c r="H12" s="36">
        <f>'Հ1 Ձև 2 21020'!E44</f>
        <v>5900000</v>
      </c>
      <c r="I12" s="36">
        <f>'Հ1 Ձև 2 21020'!F44</f>
        <v>6300000</v>
      </c>
      <c r="J12" s="36">
        <f>'Հ1 Ձև 2 21020'!G44</f>
        <v>6900000</v>
      </c>
      <c r="K12" s="36">
        <f>'Հ1 Ձև 2 21020'!H44</f>
        <v>0</v>
      </c>
      <c r="L12" s="36">
        <f>'Հ1 Ձև 2 21020'!I44</f>
        <v>0</v>
      </c>
      <c r="M12" s="36">
        <f>'Հ1 Ձև 2 21020'!J44</f>
        <v>0</v>
      </c>
      <c r="N12" s="36">
        <f>'Հ1 Ձև 2 21020'!K44</f>
        <v>5900000</v>
      </c>
      <c r="O12" s="36">
        <f>'Հ1 Ձև 2 21020'!L44</f>
        <v>6300000</v>
      </c>
      <c r="P12" s="36">
        <f>'Հ1 Ձև 2 21020'!M44</f>
        <v>6900000</v>
      </c>
      <c r="Q12" s="36">
        <f>'Հ1 Ձև 2 21020'!N44</f>
        <v>0</v>
      </c>
      <c r="R12" s="36">
        <f>'Հ1 Ձև 2 21020'!O44</f>
        <v>0</v>
      </c>
      <c r="S12" s="36">
        <f>'Հ1 Ձև 2 21020'!P44</f>
        <v>0</v>
      </c>
      <c r="T12" s="36">
        <f>'Հ1 Ձև 2 21020'!Q44</f>
        <v>5900000</v>
      </c>
      <c r="U12" s="36">
        <f>'Հ1 Ձև 2 21020'!R44</f>
        <v>6300000</v>
      </c>
      <c r="V12" s="36">
        <f>'Հ1 Ձև 2 21020'!S44</f>
        <v>6900000</v>
      </c>
      <c r="W12" s="26" t="s">
        <v>72</v>
      </c>
      <c r="X12" s="26" t="s">
        <v>72</v>
      </c>
      <c r="Y12" s="26" t="s">
        <v>16</v>
      </c>
    </row>
    <row r="13" spans="1:25" x14ac:dyDescent="0.25">
      <c r="B13" s="54" t="s">
        <v>34</v>
      </c>
      <c r="C13" s="55"/>
      <c r="D13" s="55"/>
      <c r="E13" s="56"/>
      <c r="F13" s="27">
        <f t="shared" ref="F13:V13" si="0">SUM(F8:F11)</f>
        <v>66917753.993999995</v>
      </c>
      <c r="G13" s="27">
        <f t="shared" si="0"/>
        <v>69829347.299999997</v>
      </c>
      <c r="H13" s="27">
        <f t="shared" si="0"/>
        <v>72053697.299999997</v>
      </c>
      <c r="I13" s="27">
        <f t="shared" si="0"/>
        <v>75687259.799999997</v>
      </c>
      <c r="J13" s="27">
        <f t="shared" si="0"/>
        <v>80021392.299999997</v>
      </c>
      <c r="K13" s="27">
        <f t="shared" si="0"/>
        <v>0</v>
      </c>
      <c r="L13" s="27">
        <f t="shared" si="0"/>
        <v>0</v>
      </c>
      <c r="M13" s="27">
        <f t="shared" si="0"/>
        <v>0</v>
      </c>
      <c r="N13" s="27">
        <f t="shared" si="0"/>
        <v>72053697.299999997</v>
      </c>
      <c r="O13" s="27">
        <f t="shared" si="0"/>
        <v>75687259.799999997</v>
      </c>
      <c r="P13" s="27">
        <f t="shared" si="0"/>
        <v>73958597.299999997</v>
      </c>
      <c r="Q13" s="27">
        <f t="shared" si="0"/>
        <v>0</v>
      </c>
      <c r="R13" s="27">
        <f t="shared" si="0"/>
        <v>0</v>
      </c>
      <c r="S13" s="27">
        <f t="shared" si="0"/>
        <v>0</v>
      </c>
      <c r="T13" s="30">
        <f t="shared" si="0"/>
        <v>72053697.299999997</v>
      </c>
      <c r="U13" s="30">
        <f t="shared" si="0"/>
        <v>75687259.799999997</v>
      </c>
      <c r="V13" s="30">
        <f t="shared" si="0"/>
        <v>80021392.299999997</v>
      </c>
      <c r="W13" s="27" t="s">
        <v>33</v>
      </c>
      <c r="X13" s="27" t="s">
        <v>33</v>
      </c>
      <c r="Y13" s="27" t="s">
        <v>33</v>
      </c>
    </row>
    <row r="16" spans="1:25" x14ac:dyDescent="0.25">
      <c r="A16" t="s">
        <v>41</v>
      </c>
      <c r="B16" s="28" t="s">
        <v>35</v>
      </c>
      <c r="C16" s="28"/>
      <c r="D16" s="28"/>
      <c r="E16" s="28"/>
    </row>
    <row r="17" spans="1:2" x14ac:dyDescent="0.25">
      <c r="A17" t="s">
        <v>42</v>
      </c>
      <c r="B17" t="s">
        <v>37</v>
      </c>
    </row>
  </sheetData>
  <mergeCells count="12">
    <mergeCell ref="Y6:Y7"/>
    <mergeCell ref="B6:C6"/>
    <mergeCell ref="D6:E6"/>
    <mergeCell ref="N6:P6"/>
    <mergeCell ref="B13:E13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2"/>
  <sheetViews>
    <sheetView topLeftCell="A31" zoomScaleNormal="100" workbookViewId="0">
      <selection activeCell="D54" sqref="D54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4.7109375" customWidth="1"/>
    <col min="10" max="10" width="16.42578125" customWidth="1"/>
    <col min="11" max="11" width="18.28515625" bestFit="1" customWidth="1"/>
    <col min="12" max="12" width="9.42578125" bestFit="1" customWidth="1"/>
    <col min="13" max="13" width="9.14062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32</v>
      </c>
      <c r="C1" s="1"/>
      <c r="D1" s="1"/>
      <c r="E1" s="1"/>
      <c r="F1" s="1"/>
      <c r="G1" s="1"/>
      <c r="H1" s="1"/>
      <c r="I1" s="1"/>
      <c r="J1" s="1"/>
      <c r="U1" s="4" t="s">
        <v>10</v>
      </c>
      <c r="V1" s="4" t="s">
        <v>11</v>
      </c>
      <c r="W1" s="4" t="s">
        <v>12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13</v>
      </c>
      <c r="V2" s="4" t="s">
        <v>14</v>
      </c>
      <c r="W2" s="4"/>
    </row>
    <row r="3" spans="1:23" ht="15.75" customHeight="1" x14ac:dyDescent="0.25">
      <c r="A3" s="6" t="s">
        <v>15</v>
      </c>
      <c r="C3" s="7"/>
      <c r="D3" s="7"/>
      <c r="E3" s="7"/>
      <c r="F3" s="7"/>
      <c r="G3" s="5"/>
      <c r="H3" s="5"/>
      <c r="I3" s="5"/>
      <c r="J3" s="5"/>
      <c r="U3" s="4" t="s">
        <v>16</v>
      </c>
      <c r="V3" s="4" t="s">
        <v>17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18</v>
      </c>
      <c r="V4" s="4"/>
    </row>
    <row r="5" spans="1:23" ht="18.75" customHeight="1" x14ac:dyDescent="0.25">
      <c r="B5" s="29" t="s">
        <v>43</v>
      </c>
      <c r="C5" s="34">
        <v>1049</v>
      </c>
      <c r="E5" s="29" t="s">
        <v>47</v>
      </c>
      <c r="F5" s="21" t="s">
        <v>72</v>
      </c>
      <c r="H5" s="2"/>
      <c r="I5" s="2"/>
      <c r="J5" s="2"/>
    </row>
    <row r="6" spans="1:23" ht="28.5" x14ac:dyDescent="0.25">
      <c r="B6" s="29" t="s">
        <v>44</v>
      </c>
      <c r="C6" s="34" t="s">
        <v>70</v>
      </c>
      <c r="E6" s="29" t="s">
        <v>48</v>
      </c>
      <c r="F6" s="21" t="s">
        <v>72</v>
      </c>
      <c r="H6" s="2"/>
      <c r="I6" s="2"/>
      <c r="J6" s="2"/>
    </row>
    <row r="7" spans="1:23" ht="18" customHeight="1" x14ac:dyDescent="0.25">
      <c r="B7" s="29" t="s">
        <v>45</v>
      </c>
      <c r="C7" s="34">
        <v>11001</v>
      </c>
      <c r="H7" s="2"/>
      <c r="I7" s="2"/>
      <c r="J7" s="2"/>
    </row>
    <row r="8" spans="1:23" ht="94.5" x14ac:dyDescent="0.25">
      <c r="B8" s="29" t="s">
        <v>46</v>
      </c>
      <c r="C8" s="34" t="s">
        <v>71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19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81" x14ac:dyDescent="0.3">
      <c r="B13" s="22" t="s">
        <v>16</v>
      </c>
      <c r="C13" s="35" t="s">
        <v>76</v>
      </c>
      <c r="D13" s="35" t="s">
        <v>77</v>
      </c>
      <c r="E13" s="35" t="s">
        <v>78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20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59" t="s">
        <v>53</v>
      </c>
      <c r="C17" s="59" t="s">
        <v>54</v>
      </c>
      <c r="D17" s="59" t="s">
        <v>55</v>
      </c>
      <c r="E17" s="59" t="s">
        <v>56</v>
      </c>
      <c r="F17" s="58" t="s">
        <v>57</v>
      </c>
      <c r="G17" s="58"/>
      <c r="H17" s="58"/>
      <c r="I17" s="58"/>
      <c r="J17" s="58"/>
      <c r="K17" s="58" t="s">
        <v>58</v>
      </c>
    </row>
    <row r="18" spans="1:11" x14ac:dyDescent="0.25">
      <c r="B18" s="59"/>
      <c r="C18" s="59"/>
      <c r="D18" s="59"/>
      <c r="E18" s="59"/>
      <c r="F18" s="32" t="s">
        <v>102</v>
      </c>
      <c r="G18" s="32" t="s">
        <v>103</v>
      </c>
      <c r="H18" s="32" t="s">
        <v>1</v>
      </c>
      <c r="I18" s="32" t="s">
        <v>3</v>
      </c>
      <c r="J18" s="32" t="s">
        <v>100</v>
      </c>
      <c r="K18" s="58"/>
    </row>
    <row r="19" spans="1:11" ht="81" x14ac:dyDescent="0.25">
      <c r="B19" s="22" t="s">
        <v>81</v>
      </c>
      <c r="C19" s="37" t="s">
        <v>80</v>
      </c>
      <c r="D19" s="40" t="s">
        <v>14</v>
      </c>
      <c r="E19" s="37" t="s">
        <v>79</v>
      </c>
      <c r="F19" s="50">
        <v>6516462</v>
      </c>
      <c r="G19" s="45">
        <v>8329347.2999999998</v>
      </c>
      <c r="H19" s="50">
        <v>8909347.3000000007</v>
      </c>
      <c r="I19" s="50">
        <v>9109347.3000000007</v>
      </c>
      <c r="J19" s="50">
        <v>9309347.3000000007</v>
      </c>
      <c r="K19" s="38" t="s">
        <v>95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7.25" x14ac:dyDescent="0.25">
      <c r="B21" s="2"/>
      <c r="C21" s="2"/>
      <c r="D21" s="2"/>
      <c r="E21" s="2"/>
      <c r="F21" s="2"/>
      <c r="G21" s="2"/>
      <c r="H21" s="2"/>
      <c r="I21" s="2"/>
      <c r="J21" s="2"/>
    </row>
    <row r="22" spans="1:11" ht="15.75" x14ac:dyDescent="0.25">
      <c r="A22" s="11" t="s">
        <v>21</v>
      </c>
      <c r="C22" s="12"/>
      <c r="D22" s="12"/>
      <c r="E22" s="12"/>
      <c r="F22" s="12"/>
      <c r="G22" s="12"/>
      <c r="H22" s="12"/>
      <c r="I22" s="12"/>
      <c r="J22" s="12"/>
    </row>
    <row r="23" spans="1:11" x14ac:dyDescent="0.25">
      <c r="A23" s="13"/>
      <c r="C23" s="14"/>
      <c r="D23" s="14"/>
      <c r="E23" s="14"/>
      <c r="F23" s="14"/>
      <c r="G23" s="14"/>
      <c r="H23" s="14"/>
      <c r="I23" s="14"/>
      <c r="J23" s="14"/>
    </row>
    <row r="24" spans="1:11" x14ac:dyDescent="0.25">
      <c r="A24" s="15" t="s">
        <v>22</v>
      </c>
      <c r="C24" s="16"/>
      <c r="D24" s="16"/>
      <c r="E24" s="12"/>
      <c r="F24" s="12"/>
      <c r="G24" s="12"/>
      <c r="H24" s="12"/>
      <c r="I24" s="12"/>
      <c r="J24" s="12"/>
    </row>
    <row r="25" spans="1:11" x14ac:dyDescent="0.25">
      <c r="B25" s="16"/>
      <c r="C25" s="16"/>
      <c r="D25" s="16"/>
      <c r="E25" s="12"/>
      <c r="F25" s="12"/>
      <c r="G25" s="12"/>
      <c r="H25" s="12"/>
      <c r="I25" s="12"/>
      <c r="J25" s="12"/>
    </row>
    <row r="26" spans="1:11" x14ac:dyDescent="0.25">
      <c r="B26" s="16"/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A29" s="15" t="s">
        <v>23</v>
      </c>
      <c r="E29" s="12"/>
      <c r="F29" s="12"/>
      <c r="G29" s="12"/>
      <c r="H29" s="12"/>
      <c r="I29" s="12"/>
      <c r="J29" s="12"/>
    </row>
    <row r="30" spans="1:11" ht="62.25" customHeight="1" x14ac:dyDescent="0.25">
      <c r="B30" s="61"/>
      <c r="C30" s="62"/>
      <c r="D30" s="62"/>
      <c r="E30" s="63"/>
      <c r="F30" s="12"/>
      <c r="G30" s="12"/>
      <c r="H30" s="12"/>
      <c r="I30" s="12"/>
      <c r="J30" s="12"/>
    </row>
    <row r="31" spans="1:11" ht="17.25" x14ac:dyDescent="0.25">
      <c r="B31" s="2"/>
      <c r="C31" s="2"/>
      <c r="D31" s="2"/>
      <c r="E31" s="12"/>
      <c r="F31" s="12"/>
      <c r="G31" s="12"/>
      <c r="H31" s="12"/>
      <c r="I31" s="12"/>
      <c r="J31" s="12"/>
    </row>
    <row r="32" spans="1:11" x14ac:dyDescent="0.25">
      <c r="A32" s="6" t="s">
        <v>24</v>
      </c>
    </row>
    <row r="34" spans="2:19" ht="43.5" customHeight="1" x14ac:dyDescent="0.25">
      <c r="B34" s="64" t="s">
        <v>59</v>
      </c>
      <c r="C34" s="3" t="s">
        <v>60</v>
      </c>
      <c r="D34" s="3" t="s">
        <v>61</v>
      </c>
      <c r="E34" s="53" t="s">
        <v>62</v>
      </c>
      <c r="F34" s="53"/>
      <c r="G34" s="53"/>
      <c r="H34" s="53" t="s">
        <v>63</v>
      </c>
      <c r="I34" s="53"/>
      <c r="J34" s="53"/>
      <c r="K34" s="53" t="s">
        <v>64</v>
      </c>
      <c r="L34" s="53"/>
      <c r="M34" s="53"/>
      <c r="N34" s="53" t="s">
        <v>65</v>
      </c>
      <c r="O34" s="53"/>
      <c r="P34" s="53"/>
      <c r="Q34" s="60" t="s">
        <v>66</v>
      </c>
      <c r="R34" s="60"/>
      <c r="S34" s="60"/>
    </row>
    <row r="35" spans="2:19" ht="30" customHeight="1" x14ac:dyDescent="0.25">
      <c r="B35" s="64"/>
      <c r="C35" s="3" t="s">
        <v>7</v>
      </c>
      <c r="D35" s="3" t="s">
        <v>0</v>
      </c>
      <c r="E35" s="18" t="s">
        <v>1</v>
      </c>
      <c r="F35" s="18" t="s">
        <v>3</v>
      </c>
      <c r="G35" s="18" t="s">
        <v>100</v>
      </c>
      <c r="H35" s="18" t="s">
        <v>1</v>
      </c>
      <c r="I35" s="18" t="s">
        <v>3</v>
      </c>
      <c r="J35" s="18" t="s">
        <v>100</v>
      </c>
      <c r="K35" s="18" t="s">
        <v>9</v>
      </c>
      <c r="L35" s="18" t="s">
        <v>8</v>
      </c>
      <c r="M35" s="18" t="s">
        <v>101</v>
      </c>
      <c r="N35" s="18" t="s">
        <v>9</v>
      </c>
      <c r="O35" s="18" t="s">
        <v>8</v>
      </c>
      <c r="P35" s="18" t="s">
        <v>101</v>
      </c>
      <c r="Q35" s="31" t="s">
        <v>1</v>
      </c>
      <c r="R35" s="31" t="s">
        <v>3</v>
      </c>
      <c r="S35" s="31" t="s">
        <v>100</v>
      </c>
    </row>
    <row r="36" spans="2:19" x14ac:dyDescent="0.25">
      <c r="B36" s="23">
        <v>4251</v>
      </c>
      <c r="C36" s="50">
        <v>6516462</v>
      </c>
      <c r="D36" s="45">
        <v>8329347.2999999998</v>
      </c>
      <c r="E36" s="50">
        <v>8909347.3000000007</v>
      </c>
      <c r="F36" s="50">
        <v>9109347.3000000007</v>
      </c>
      <c r="G36" s="50">
        <v>9309347.3000000007</v>
      </c>
      <c r="H36" s="24"/>
      <c r="I36" s="24"/>
      <c r="J36" s="24"/>
      <c r="K36" s="49">
        <f>C36+E36+H36</f>
        <v>15425809.300000001</v>
      </c>
      <c r="L36" s="18">
        <f>C36+F36+I36</f>
        <v>15625809.300000001</v>
      </c>
      <c r="M36" s="18">
        <f>C36+G36+J36</f>
        <v>15825809.300000001</v>
      </c>
      <c r="N36" s="24"/>
      <c r="O36" s="24"/>
      <c r="P36" s="24"/>
      <c r="Q36" s="31">
        <f>K36+N36</f>
        <v>15425809.300000001</v>
      </c>
      <c r="R36" s="31">
        <f>L36+O36</f>
        <v>15625809.300000001</v>
      </c>
      <c r="S36" s="31">
        <f>M36+P36</f>
        <v>15825809.300000001</v>
      </c>
    </row>
    <row r="37" spans="2:19" x14ac:dyDescent="0.25">
      <c r="B37" s="23"/>
      <c r="C37" s="23"/>
      <c r="D37" s="23"/>
      <c r="E37" s="24"/>
      <c r="F37" s="24"/>
      <c r="G37" s="24"/>
      <c r="H37" s="24"/>
      <c r="I37" s="24"/>
      <c r="J37" s="24"/>
      <c r="K37" s="18">
        <f t="shared" ref="K37:M39" si="0">C37+E37+H37</f>
        <v>0</v>
      </c>
      <c r="L37" s="18">
        <f t="shared" si="0"/>
        <v>0</v>
      </c>
      <c r="M37" s="18">
        <f t="shared" si="0"/>
        <v>0</v>
      </c>
      <c r="N37" s="24"/>
      <c r="O37" s="24"/>
      <c r="P37" s="24"/>
      <c r="Q37" s="31">
        <f t="shared" ref="Q37:Q39" si="1">K37+N37</f>
        <v>0</v>
      </c>
      <c r="R37" s="31">
        <f t="shared" ref="R37:R39" si="2">L37+O37</f>
        <v>0</v>
      </c>
      <c r="S37" s="31">
        <f t="shared" ref="S37:S39" si="3">M37+P37</f>
        <v>0</v>
      </c>
    </row>
    <row r="38" spans="2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 t="shared" si="0"/>
        <v>0</v>
      </c>
      <c r="L38" s="18">
        <f t="shared" si="0"/>
        <v>0</v>
      </c>
      <c r="M38" s="18">
        <f t="shared" si="0"/>
        <v>0</v>
      </c>
      <c r="N38" s="24"/>
      <c r="O38" s="24"/>
      <c r="P38" s="24"/>
      <c r="Q38" s="31">
        <f t="shared" si="1"/>
        <v>0</v>
      </c>
      <c r="R38" s="31">
        <f t="shared" si="2"/>
        <v>0</v>
      </c>
      <c r="S38" s="31">
        <f t="shared" si="3"/>
        <v>0</v>
      </c>
    </row>
    <row r="39" spans="2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si="0"/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si="1"/>
        <v>0</v>
      </c>
      <c r="R39" s="31">
        <f t="shared" si="2"/>
        <v>0</v>
      </c>
      <c r="S39" s="31">
        <f t="shared" si="3"/>
        <v>0</v>
      </c>
    </row>
    <row r="40" spans="2:19" ht="28.5" x14ac:dyDescent="0.25">
      <c r="B40" s="17" t="s">
        <v>67</v>
      </c>
      <c r="C40" s="23"/>
      <c r="D40" s="23"/>
      <c r="E40" s="18">
        <f>SUM(E36:E39)</f>
        <v>8909347.3000000007</v>
      </c>
      <c r="F40" s="18">
        <f t="shared" ref="F40:J40" si="4">SUM(F36:F39)</f>
        <v>9109347.3000000007</v>
      </c>
      <c r="G40" s="18">
        <f t="shared" si="4"/>
        <v>9309347.3000000007</v>
      </c>
      <c r="H40" s="18">
        <f t="shared" si="4"/>
        <v>0</v>
      </c>
      <c r="I40" s="18">
        <f t="shared" si="4"/>
        <v>0</v>
      </c>
      <c r="J40" s="18">
        <f t="shared" si="4"/>
        <v>0</v>
      </c>
      <c r="K40" s="18">
        <f>C40+E40+H40</f>
        <v>8909347.3000000007</v>
      </c>
      <c r="L40" s="18">
        <f>C40+F40+I40</f>
        <v>9109347.3000000007</v>
      </c>
      <c r="M40" s="18">
        <f>C40+G40+J40</f>
        <v>9309347.3000000007</v>
      </c>
      <c r="N40" s="3" t="s">
        <v>2</v>
      </c>
      <c r="O40" s="3" t="s">
        <v>2</v>
      </c>
      <c r="P40" s="3" t="s">
        <v>2</v>
      </c>
      <c r="Q40" s="31" t="s">
        <v>2</v>
      </c>
      <c r="R40" s="31" t="s">
        <v>2</v>
      </c>
      <c r="S40" s="31" t="s">
        <v>2</v>
      </c>
    </row>
    <row r="41" spans="2:19" ht="28.5" x14ac:dyDescent="0.25">
      <c r="B41" s="17" t="s">
        <v>68</v>
      </c>
      <c r="C41" s="23"/>
      <c r="D41" s="23"/>
      <c r="E41" s="18" t="s">
        <v>33</v>
      </c>
      <c r="F41" s="18" t="s">
        <v>33</v>
      </c>
      <c r="G41" s="18" t="s">
        <v>33</v>
      </c>
      <c r="H41" s="18" t="s">
        <v>33</v>
      </c>
      <c r="I41" s="18" t="s">
        <v>33</v>
      </c>
      <c r="J41" s="18" t="s">
        <v>33</v>
      </c>
      <c r="K41" s="18">
        <f>C41</f>
        <v>0</v>
      </c>
      <c r="L41" s="18">
        <f>C41</f>
        <v>0</v>
      </c>
      <c r="M41" s="18">
        <f>C41</f>
        <v>0</v>
      </c>
      <c r="N41" s="3" t="s">
        <v>2</v>
      </c>
      <c r="O41" s="3" t="s">
        <v>2</v>
      </c>
      <c r="P41" s="3" t="s">
        <v>2</v>
      </c>
      <c r="Q41" s="31" t="s">
        <v>2</v>
      </c>
      <c r="R41" s="31" t="s">
        <v>2</v>
      </c>
      <c r="S41" s="31" t="s">
        <v>2</v>
      </c>
    </row>
    <row r="42" spans="2:19" x14ac:dyDescent="0.25">
      <c r="B42" s="17" t="s">
        <v>69</v>
      </c>
      <c r="C42" s="18">
        <f>SUM(C36:C39)</f>
        <v>6516462</v>
      </c>
      <c r="D42" s="18">
        <f>SUM(D36:D39)</f>
        <v>8329347.2999999998</v>
      </c>
      <c r="E42" s="18">
        <f>E40</f>
        <v>8909347.3000000007</v>
      </c>
      <c r="F42" s="18">
        <f t="shared" ref="F42:J42" si="5">F40</f>
        <v>9109347.3000000007</v>
      </c>
      <c r="G42" s="18">
        <f t="shared" si="5"/>
        <v>9309347.3000000007</v>
      </c>
      <c r="H42" s="18">
        <f t="shared" si="5"/>
        <v>0</v>
      </c>
      <c r="I42" s="18">
        <f t="shared" si="5"/>
        <v>0</v>
      </c>
      <c r="J42" s="18">
        <f t="shared" si="5"/>
        <v>0</v>
      </c>
      <c r="K42" s="3">
        <f>K40+K41</f>
        <v>8909347.3000000007</v>
      </c>
      <c r="L42" s="3">
        <f t="shared" ref="L42:M42" si="6">L40+L41</f>
        <v>9109347.3000000007</v>
      </c>
      <c r="M42" s="3">
        <f t="shared" si="6"/>
        <v>9309347.3000000007</v>
      </c>
      <c r="N42" s="3">
        <f>SUM(N36:N39)</f>
        <v>0</v>
      </c>
      <c r="O42" s="3">
        <f t="shared" ref="O42:P42" si="7">SUM(O36:O39)</f>
        <v>0</v>
      </c>
      <c r="P42" s="3">
        <f t="shared" si="7"/>
        <v>0</v>
      </c>
      <c r="Q42" s="31">
        <f>K42+N42</f>
        <v>8909347.3000000007</v>
      </c>
      <c r="R42" s="31">
        <f>L42+O42</f>
        <v>9109347.3000000007</v>
      </c>
      <c r="S42" s="31">
        <f>M42+P42</f>
        <v>9309347.3000000007</v>
      </c>
    </row>
  </sheetData>
  <mergeCells count="13">
    <mergeCell ref="N34:P34"/>
    <mergeCell ref="Q34:S34"/>
    <mergeCell ref="B30:E30"/>
    <mergeCell ref="B34:B35"/>
    <mergeCell ref="E34:G34"/>
    <mergeCell ref="H34:J34"/>
    <mergeCell ref="K34:M34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0" xr:uid="{00000000-0002-0000-0100-000000000000}"/>
    <dataValidation type="list" allowBlank="1" showInputMessage="1" showErrorMessage="1" sqref="D19:D20" xr:uid="{00000000-0002-0000-0100-000001000000}">
      <formula1>$V$2:$V$3</formula1>
    </dataValidation>
    <dataValidation type="list" allowBlank="1" showInputMessage="1" showErrorMessage="1" sqref="B13" xr:uid="{00000000-0002-0000-0100-000002000000}">
      <formula1>$U$2:$U$4</formula1>
    </dataValidation>
    <dataValidation type="custom" allowBlank="1" showInputMessage="1" showErrorMessage="1" sqref="N36:P39" xr:uid="{00000000-0002-0000-0100-000003000000}">
      <formula1>"-"</formula1>
    </dataValidation>
  </dataValidations>
  <hyperlinks>
    <hyperlink ref="C12" location="_ftn1" display="_ftn1" xr:uid="{00000000-0004-0000-0100-000000000000}"/>
    <hyperlink ref="D12" location="_ftn2" display="_ftn2" xr:uid="{00000000-0004-0000-0100-000001000000}"/>
    <hyperlink ref="E12" location="_ftn3" display="_ftn3" xr:uid="{00000000-0004-0000-01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266700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4"/>
  <sheetViews>
    <sheetView topLeftCell="A28" zoomScaleNormal="100" workbookViewId="0">
      <selection activeCell="F19" sqref="F1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1.28515625" bestFit="1" customWidth="1"/>
    <col min="9" max="9" width="11.7109375" bestFit="1" customWidth="1"/>
    <col min="10" max="10" width="10.5703125" bestFit="1" customWidth="1"/>
    <col min="11" max="11" width="18.28515625" bestFit="1" customWidth="1"/>
    <col min="12" max="13" width="9.8554687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32</v>
      </c>
      <c r="C1" s="1"/>
      <c r="D1" s="1"/>
      <c r="E1" s="1"/>
      <c r="F1" s="1"/>
      <c r="G1" s="1"/>
      <c r="H1" s="1"/>
      <c r="I1" s="1"/>
      <c r="J1" s="1"/>
      <c r="U1" s="4" t="s">
        <v>10</v>
      </c>
      <c r="V1" s="4" t="s">
        <v>11</v>
      </c>
      <c r="W1" s="4" t="s">
        <v>12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13</v>
      </c>
      <c r="V2" s="4" t="s">
        <v>14</v>
      </c>
      <c r="W2" s="4"/>
    </row>
    <row r="3" spans="1:23" ht="15.75" customHeight="1" x14ac:dyDescent="0.25">
      <c r="A3" s="6" t="s">
        <v>15</v>
      </c>
      <c r="C3" s="7"/>
      <c r="D3" s="7"/>
      <c r="E3" s="7"/>
      <c r="F3" s="7"/>
      <c r="G3" s="5"/>
      <c r="H3" s="5"/>
      <c r="I3" s="5"/>
      <c r="J3" s="5"/>
      <c r="U3" s="4" t="s">
        <v>16</v>
      </c>
      <c r="V3" s="4" t="s">
        <v>17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18</v>
      </c>
      <c r="V4" s="4"/>
    </row>
    <row r="5" spans="1:23" ht="17.25" x14ac:dyDescent="0.25">
      <c r="B5" s="29" t="s">
        <v>43</v>
      </c>
      <c r="C5" s="34">
        <v>1049</v>
      </c>
      <c r="E5" s="29" t="s">
        <v>47</v>
      </c>
      <c r="F5" s="21" t="s">
        <v>72</v>
      </c>
      <c r="H5" s="2"/>
      <c r="I5" s="2"/>
      <c r="J5" s="2"/>
    </row>
    <row r="6" spans="1:23" ht="26.25" customHeight="1" x14ac:dyDescent="0.25">
      <c r="B6" s="29" t="s">
        <v>44</v>
      </c>
      <c r="C6" s="34" t="s">
        <v>70</v>
      </c>
      <c r="E6" s="29" t="s">
        <v>48</v>
      </c>
      <c r="F6" s="21" t="s">
        <v>72</v>
      </c>
      <c r="H6" s="2"/>
      <c r="I6" s="2"/>
      <c r="J6" s="2"/>
    </row>
    <row r="7" spans="1:23" ht="17.25" x14ac:dyDescent="0.25">
      <c r="B7" s="29" t="s">
        <v>45</v>
      </c>
      <c r="C7" s="34">
        <v>11002</v>
      </c>
      <c r="H7" s="2"/>
      <c r="I7" s="2"/>
      <c r="J7" s="2"/>
    </row>
    <row r="8" spans="1:23" ht="48.75" customHeight="1" x14ac:dyDescent="0.25">
      <c r="B8" s="29" t="s">
        <v>46</v>
      </c>
      <c r="C8" s="34" t="s">
        <v>82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19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54" x14ac:dyDescent="0.3">
      <c r="B13" s="22" t="s">
        <v>16</v>
      </c>
      <c r="C13" s="35" t="s">
        <v>83</v>
      </c>
      <c r="D13" s="35" t="s">
        <v>84</v>
      </c>
      <c r="E13" s="35" t="s">
        <v>78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20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59" t="s">
        <v>53</v>
      </c>
      <c r="C17" s="59" t="s">
        <v>54</v>
      </c>
      <c r="D17" s="59" t="s">
        <v>55</v>
      </c>
      <c r="E17" s="59" t="s">
        <v>56</v>
      </c>
      <c r="F17" s="58" t="s">
        <v>57</v>
      </c>
      <c r="G17" s="58"/>
      <c r="H17" s="58"/>
      <c r="I17" s="58"/>
      <c r="J17" s="58"/>
      <c r="K17" s="58" t="s">
        <v>58</v>
      </c>
    </row>
    <row r="18" spans="1:11" ht="27" x14ac:dyDescent="0.25">
      <c r="B18" s="59"/>
      <c r="C18" s="59"/>
      <c r="D18" s="59"/>
      <c r="E18" s="59"/>
      <c r="F18" s="32" t="s">
        <v>102</v>
      </c>
      <c r="G18" s="32" t="s">
        <v>103</v>
      </c>
      <c r="H18" s="32" t="s">
        <v>1</v>
      </c>
      <c r="I18" s="32" t="s">
        <v>3</v>
      </c>
      <c r="J18" s="32" t="s">
        <v>100</v>
      </c>
      <c r="K18" s="58"/>
    </row>
    <row r="19" spans="1:11" ht="81" x14ac:dyDescent="0.25">
      <c r="B19" s="22" t="s">
        <v>81</v>
      </c>
      <c r="C19" s="37" t="s">
        <v>80</v>
      </c>
      <c r="D19" s="40" t="s">
        <v>14</v>
      </c>
      <c r="E19" s="22" t="s">
        <v>79</v>
      </c>
      <c r="F19" s="36"/>
      <c r="G19" s="36" t="s">
        <v>104</v>
      </c>
      <c r="H19" s="36"/>
      <c r="I19" s="36"/>
      <c r="J19" s="36"/>
      <c r="K19" s="38" t="s">
        <v>95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21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22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23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61"/>
      <c r="C32" s="62"/>
      <c r="D32" s="62"/>
      <c r="E32" s="63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24</v>
      </c>
    </row>
    <row r="36" spans="1:19" ht="54.75" customHeight="1" x14ac:dyDescent="0.25">
      <c r="B36" s="64" t="s">
        <v>59</v>
      </c>
      <c r="C36" s="3" t="s">
        <v>60</v>
      </c>
      <c r="D36" s="3" t="s">
        <v>61</v>
      </c>
      <c r="E36" s="53" t="s">
        <v>62</v>
      </c>
      <c r="F36" s="53"/>
      <c r="G36" s="53"/>
      <c r="H36" s="53" t="s">
        <v>63</v>
      </c>
      <c r="I36" s="53"/>
      <c r="J36" s="53"/>
      <c r="K36" s="53" t="s">
        <v>64</v>
      </c>
      <c r="L36" s="53"/>
      <c r="M36" s="53"/>
      <c r="N36" s="53" t="s">
        <v>65</v>
      </c>
      <c r="O36" s="53"/>
      <c r="P36" s="53"/>
      <c r="Q36" s="60" t="s">
        <v>66</v>
      </c>
      <c r="R36" s="60"/>
      <c r="S36" s="60"/>
    </row>
    <row r="37" spans="1:19" x14ac:dyDescent="0.25">
      <c r="B37" s="64"/>
      <c r="C37" s="3" t="s">
        <v>7</v>
      </c>
      <c r="D37" s="3" t="s">
        <v>0</v>
      </c>
      <c r="E37" s="18" t="s">
        <v>1</v>
      </c>
      <c r="F37" s="18" t="s">
        <v>3</v>
      </c>
      <c r="G37" s="18" t="s">
        <v>100</v>
      </c>
      <c r="H37" s="18" t="s">
        <v>1</v>
      </c>
      <c r="I37" s="18" t="s">
        <v>3</v>
      </c>
      <c r="J37" s="18" t="s">
        <v>100</v>
      </c>
      <c r="K37" s="18" t="s">
        <v>9</v>
      </c>
      <c r="L37" s="18" t="s">
        <v>8</v>
      </c>
      <c r="M37" s="18" t="s">
        <v>101</v>
      </c>
      <c r="N37" s="18" t="s">
        <v>9</v>
      </c>
      <c r="O37" s="18" t="s">
        <v>8</v>
      </c>
      <c r="P37" s="18" t="s">
        <v>101</v>
      </c>
      <c r="Q37" s="31" t="s">
        <v>1</v>
      </c>
      <c r="R37" s="31" t="s">
        <v>3</v>
      </c>
      <c r="S37" s="31" t="s">
        <v>100</v>
      </c>
    </row>
    <row r="38" spans="1:19" x14ac:dyDescent="0.25">
      <c r="B38" s="23">
        <v>4251</v>
      </c>
      <c r="C38" s="48"/>
      <c r="D38" s="36" t="s">
        <v>104</v>
      </c>
      <c r="E38" s="36"/>
      <c r="F38" s="36"/>
      <c r="G38" s="36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67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68</v>
      </c>
      <c r="C43" s="23"/>
      <c r="D43" s="23"/>
      <c r="E43" s="18" t="s">
        <v>33</v>
      </c>
      <c r="F43" s="18" t="s">
        <v>33</v>
      </c>
      <c r="G43" s="18" t="s">
        <v>33</v>
      </c>
      <c r="H43" s="18" t="s">
        <v>33</v>
      </c>
      <c r="I43" s="18" t="s">
        <v>33</v>
      </c>
      <c r="J43" s="18" t="s">
        <v>33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69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custom" allowBlank="1" showInputMessage="1" showErrorMessage="1" sqref="N38:P41" xr:uid="{00000000-0002-0000-0200-000000000000}">
      <formula1>"-"</formula1>
    </dataValidation>
    <dataValidation type="list" allowBlank="1" showInputMessage="1" showErrorMessage="1" sqref="B13" xr:uid="{00000000-0002-0000-0200-000001000000}">
      <formula1>$U$2:$U$4</formula1>
    </dataValidation>
    <dataValidation type="list" allowBlank="1" showInputMessage="1" showErrorMessage="1" sqref="D19:D22" xr:uid="{00000000-0002-0000-0200-000002000000}">
      <formula1>$V$2:$V$3</formula1>
    </dataValidation>
    <dataValidation showInputMessage="1" showErrorMessage="1" sqref="E19:E22" xr:uid="{00000000-0002-0000-0200-000003000000}"/>
  </dataValidations>
  <hyperlinks>
    <hyperlink ref="C12" location="_ftn1" display="_ftn1" xr:uid="{00000000-0004-0000-0200-000000000000}"/>
    <hyperlink ref="D12" location="_ftn2" display="_ftn2" xr:uid="{00000000-0004-0000-0200-000001000000}"/>
    <hyperlink ref="E12" location="_ftn3" display="_ftn3" xr:uid="{00000000-0004-0000-0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topLeftCell="A13" zoomScaleNormal="100" workbookViewId="0">
      <selection activeCell="J19" sqref="J1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6" bestFit="1" customWidth="1"/>
    <col min="9" max="9" width="13.140625" customWidth="1"/>
    <col min="10" max="10" width="15.28515625" customWidth="1"/>
    <col min="11" max="11" width="18.28515625" bestFit="1" customWidth="1"/>
    <col min="12" max="12" width="10.85546875" bestFit="1" customWidth="1"/>
    <col min="13" max="13" width="10.7109375" bestFit="1" customWidth="1"/>
    <col min="14" max="14" width="9.5703125" customWidth="1"/>
    <col min="15" max="15" width="8.140625" customWidth="1"/>
    <col min="16" max="16" width="8" customWidth="1"/>
    <col min="17" max="18" width="10.85546875" bestFit="1" customWidth="1"/>
    <col min="19" max="19" width="10.7109375" bestFit="1" customWidth="1"/>
    <col min="21" max="23" width="0" hidden="1" customWidth="1"/>
  </cols>
  <sheetData>
    <row r="1" spans="1:23" ht="15.75" x14ac:dyDescent="0.25">
      <c r="A1" s="1" t="s">
        <v>32</v>
      </c>
      <c r="C1" s="1"/>
      <c r="D1" s="1"/>
      <c r="E1" s="1"/>
      <c r="F1" s="1"/>
      <c r="G1" s="1"/>
      <c r="H1" s="1"/>
      <c r="I1" s="1"/>
      <c r="J1" s="1"/>
      <c r="U1" s="4" t="s">
        <v>10</v>
      </c>
      <c r="V1" s="4" t="s">
        <v>11</v>
      </c>
      <c r="W1" s="4" t="s">
        <v>12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13</v>
      </c>
      <c r="V2" s="4" t="s">
        <v>14</v>
      </c>
      <c r="W2" s="4"/>
    </row>
    <row r="3" spans="1:23" ht="15.75" customHeight="1" x14ac:dyDescent="0.25">
      <c r="A3" s="6" t="s">
        <v>15</v>
      </c>
      <c r="C3" s="7"/>
      <c r="D3" s="7"/>
      <c r="E3" s="7"/>
      <c r="F3" s="7"/>
      <c r="G3" s="5"/>
      <c r="H3" s="5"/>
      <c r="I3" s="5"/>
      <c r="J3" s="5"/>
      <c r="U3" s="4" t="s">
        <v>16</v>
      </c>
      <c r="V3" s="4" t="s">
        <v>17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18</v>
      </c>
      <c r="V4" s="4"/>
    </row>
    <row r="5" spans="1:23" ht="18.75" customHeight="1" x14ac:dyDescent="0.25">
      <c r="B5" s="29" t="s">
        <v>43</v>
      </c>
      <c r="C5" s="34">
        <v>1049</v>
      </c>
      <c r="E5" s="29" t="s">
        <v>47</v>
      </c>
      <c r="F5" s="21" t="s">
        <v>72</v>
      </c>
      <c r="H5" s="2"/>
      <c r="I5" s="2"/>
      <c r="J5" s="2"/>
    </row>
    <row r="6" spans="1:23" ht="28.5" x14ac:dyDescent="0.25">
      <c r="B6" s="29" t="s">
        <v>44</v>
      </c>
      <c r="C6" s="34" t="s">
        <v>70</v>
      </c>
      <c r="E6" s="29" t="s">
        <v>48</v>
      </c>
      <c r="F6" s="21" t="s">
        <v>72</v>
      </c>
      <c r="H6" s="2"/>
      <c r="I6" s="2"/>
      <c r="J6" s="2"/>
    </row>
    <row r="7" spans="1:23" ht="18" customHeight="1" x14ac:dyDescent="0.25">
      <c r="B7" s="29" t="s">
        <v>45</v>
      </c>
      <c r="C7" s="34">
        <v>21001</v>
      </c>
      <c r="H7" s="2"/>
      <c r="I7" s="2"/>
      <c r="J7" s="2"/>
    </row>
    <row r="8" spans="1:23" ht="40.5" x14ac:dyDescent="0.25">
      <c r="B8" s="29" t="s">
        <v>46</v>
      </c>
      <c r="C8" s="34" t="s">
        <v>85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19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94.5" x14ac:dyDescent="0.3">
      <c r="B13" s="22" t="s">
        <v>16</v>
      </c>
      <c r="C13" s="35" t="s">
        <v>73</v>
      </c>
      <c r="D13" s="35" t="s">
        <v>74</v>
      </c>
      <c r="E13" s="35" t="s">
        <v>75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20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59" t="s">
        <v>53</v>
      </c>
      <c r="C17" s="59" t="s">
        <v>54</v>
      </c>
      <c r="D17" s="59" t="s">
        <v>55</v>
      </c>
      <c r="E17" s="59" t="s">
        <v>56</v>
      </c>
      <c r="F17" s="58" t="s">
        <v>57</v>
      </c>
      <c r="G17" s="58"/>
      <c r="H17" s="58"/>
      <c r="I17" s="58"/>
      <c r="J17" s="58"/>
      <c r="K17" s="58" t="s">
        <v>58</v>
      </c>
    </row>
    <row r="18" spans="1:11" ht="27" x14ac:dyDescent="0.25">
      <c r="B18" s="59"/>
      <c r="C18" s="59"/>
      <c r="D18" s="59"/>
      <c r="E18" s="59"/>
      <c r="F18" s="32" t="s">
        <v>102</v>
      </c>
      <c r="G18" s="32" t="s">
        <v>103</v>
      </c>
      <c r="H18" s="32" t="s">
        <v>1</v>
      </c>
      <c r="I18" s="32" t="s">
        <v>3</v>
      </c>
      <c r="J18" s="32" t="s">
        <v>100</v>
      </c>
      <c r="K18" s="58"/>
    </row>
    <row r="19" spans="1:11" ht="216" x14ac:dyDescent="0.25">
      <c r="B19" s="40" t="s">
        <v>81</v>
      </c>
      <c r="C19" s="37" t="s">
        <v>80</v>
      </c>
      <c r="D19" s="40" t="s">
        <v>14</v>
      </c>
      <c r="E19" s="41" t="s">
        <v>86</v>
      </c>
      <c r="F19" s="66">
        <v>59695056.090999998</v>
      </c>
      <c r="G19" s="66">
        <v>59000000</v>
      </c>
      <c r="H19" s="66">
        <v>59149250</v>
      </c>
      <c r="I19" s="66">
        <v>62106712.5</v>
      </c>
      <c r="J19" s="66">
        <v>65212045</v>
      </c>
      <c r="K19" s="38" t="s">
        <v>105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21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22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23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61"/>
      <c r="C32" s="62"/>
      <c r="D32" s="62"/>
      <c r="E32" s="63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24</v>
      </c>
    </row>
    <row r="36" spans="1:19" ht="54.75" customHeight="1" x14ac:dyDescent="0.25">
      <c r="B36" s="64" t="s">
        <v>59</v>
      </c>
      <c r="C36" s="3" t="s">
        <v>60</v>
      </c>
      <c r="D36" s="3" t="s">
        <v>61</v>
      </c>
      <c r="E36" s="53" t="s">
        <v>62</v>
      </c>
      <c r="F36" s="53"/>
      <c r="G36" s="53"/>
      <c r="H36" s="53" t="s">
        <v>63</v>
      </c>
      <c r="I36" s="53"/>
      <c r="J36" s="53"/>
      <c r="K36" s="53" t="s">
        <v>64</v>
      </c>
      <c r="L36" s="53"/>
      <c r="M36" s="53"/>
      <c r="N36" s="53" t="s">
        <v>65</v>
      </c>
      <c r="O36" s="53"/>
      <c r="P36" s="53"/>
      <c r="Q36" s="60" t="s">
        <v>66</v>
      </c>
      <c r="R36" s="60"/>
      <c r="S36" s="60"/>
    </row>
    <row r="37" spans="1:19" x14ac:dyDescent="0.25">
      <c r="B37" s="64"/>
      <c r="C37" s="3" t="s">
        <v>7</v>
      </c>
      <c r="D37" s="3" t="s">
        <v>0</v>
      </c>
      <c r="E37" s="18" t="s">
        <v>1</v>
      </c>
      <c r="F37" s="18" t="s">
        <v>3</v>
      </c>
      <c r="G37" s="18" t="s">
        <v>100</v>
      </c>
      <c r="H37" s="18" t="s">
        <v>1</v>
      </c>
      <c r="I37" s="18" t="s">
        <v>3</v>
      </c>
      <c r="J37" s="18" t="s">
        <v>100</v>
      </c>
      <c r="K37" s="18" t="s">
        <v>9</v>
      </c>
      <c r="L37" s="18" t="s">
        <v>8</v>
      </c>
      <c r="M37" s="18" t="s">
        <v>101</v>
      </c>
      <c r="N37" s="18" t="s">
        <v>9</v>
      </c>
      <c r="O37" s="18" t="s">
        <v>8</v>
      </c>
      <c r="P37" s="18" t="s">
        <v>101</v>
      </c>
      <c r="Q37" s="31" t="s">
        <v>1</v>
      </c>
      <c r="R37" s="31" t="s">
        <v>3</v>
      </c>
      <c r="S37" s="31" t="s">
        <v>100</v>
      </c>
    </row>
    <row r="38" spans="1:19" x14ac:dyDescent="0.25">
      <c r="B38" s="23">
        <v>5113</v>
      </c>
      <c r="C38" s="42">
        <v>59695056.090999998</v>
      </c>
      <c r="D38" s="42">
        <v>59000000</v>
      </c>
      <c r="E38" s="42">
        <v>58025414.25</v>
      </c>
      <c r="F38" s="42">
        <v>60926684.962499999</v>
      </c>
      <c r="G38" s="42">
        <v>63973016.145000003</v>
      </c>
      <c r="H38" s="24"/>
      <c r="I38" s="24"/>
      <c r="J38" s="24"/>
      <c r="K38" s="43">
        <f>C38+E38+H38</f>
        <v>117720470.34099999</v>
      </c>
      <c r="L38" s="18">
        <f>C38+F38+I38</f>
        <v>120621741.0535</v>
      </c>
      <c r="M38" s="18">
        <f>C38+G38+J38</f>
        <v>123668072.236</v>
      </c>
      <c r="N38" s="24"/>
      <c r="O38" s="24"/>
      <c r="P38" s="24"/>
      <c r="Q38" s="31">
        <f>K38+N38</f>
        <v>117720470.34099999</v>
      </c>
      <c r="R38" s="31">
        <f>L38+O38</f>
        <v>120621741.0535</v>
      </c>
      <c r="S38" s="31">
        <f>M38+P38</f>
        <v>123668072.236</v>
      </c>
    </row>
    <row r="39" spans="1:19" x14ac:dyDescent="0.25">
      <c r="B39" s="23">
        <v>5134</v>
      </c>
      <c r="C39" s="23"/>
      <c r="D39" s="23"/>
      <c r="E39" s="42">
        <v>1123835.75</v>
      </c>
      <c r="F39" s="42">
        <v>1180027.5375000001</v>
      </c>
      <c r="G39" s="42">
        <v>1239028.855</v>
      </c>
      <c r="H39" s="24"/>
      <c r="I39" s="24"/>
      <c r="J39" s="24"/>
      <c r="K39" s="18">
        <f>C39+E39+H39</f>
        <v>1123835.75</v>
      </c>
      <c r="L39" s="18">
        <f t="shared" ref="K39:M41" si="0">D39+F39+I39</f>
        <v>1180027.5375000001</v>
      </c>
      <c r="M39" s="18">
        <f t="shared" si="0"/>
        <v>2362864.605</v>
      </c>
      <c r="N39" s="24"/>
      <c r="O39" s="24"/>
      <c r="P39" s="24"/>
      <c r="Q39" s="31">
        <f t="shared" ref="Q39:S41" si="1">K39+N39</f>
        <v>1123835.75</v>
      </c>
      <c r="R39" s="31">
        <f t="shared" si="1"/>
        <v>1180027.5375000001</v>
      </c>
      <c r="S39" s="31">
        <f t="shared" si="1"/>
        <v>2362864.605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67</v>
      </c>
      <c r="C42" s="23"/>
      <c r="D42" s="23"/>
      <c r="E42" s="43">
        <f>SUM(E38:E41)</f>
        <v>59149250</v>
      </c>
      <c r="F42" s="18">
        <f t="shared" ref="F42:J42" si="2">SUM(F38:F41)</f>
        <v>62106712.5</v>
      </c>
      <c r="G42" s="18">
        <f t="shared" si="2"/>
        <v>65212045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59149250</v>
      </c>
      <c r="L42" s="18">
        <f>C42+F42+I42</f>
        <v>62106712.5</v>
      </c>
      <c r="M42" s="18">
        <f>C42+G42+J42</f>
        <v>65212045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68</v>
      </c>
      <c r="C43" s="23"/>
      <c r="D43" s="23"/>
      <c r="E43" s="18" t="s">
        <v>33</v>
      </c>
      <c r="F43" s="18" t="s">
        <v>33</v>
      </c>
      <c r="G43" s="18" t="s">
        <v>33</v>
      </c>
      <c r="H43" s="18" t="s">
        <v>33</v>
      </c>
      <c r="I43" s="18" t="s">
        <v>33</v>
      </c>
      <c r="J43" s="18" t="s">
        <v>33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69</v>
      </c>
      <c r="C44" s="18">
        <f>SUM(C38:C41)</f>
        <v>59695056.090999998</v>
      </c>
      <c r="D44" s="65">
        <f>SUM(D38:D41)</f>
        <v>59000000</v>
      </c>
      <c r="E44" s="18">
        <f>E42</f>
        <v>59149250</v>
      </c>
      <c r="F44" s="18">
        <f t="shared" ref="F44:J44" si="3">F42</f>
        <v>62106712.5</v>
      </c>
      <c r="G44" s="18">
        <f t="shared" si="3"/>
        <v>65212045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59149250</v>
      </c>
      <c r="L44" s="3">
        <f t="shared" ref="L44:M44" si="4">L42+L43</f>
        <v>62106712.5</v>
      </c>
      <c r="M44" s="3">
        <f t="shared" si="4"/>
        <v>65212045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59149250</v>
      </c>
      <c r="R44" s="31">
        <f>L44+O44</f>
        <v>62106712.5</v>
      </c>
      <c r="S44" s="31">
        <f>M44+P44</f>
        <v>65212045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20:E22" xr:uid="{00000000-0002-0000-0300-000000000000}"/>
    <dataValidation type="list" allowBlank="1" showInputMessage="1" showErrorMessage="1" sqref="D19:D22" xr:uid="{00000000-0002-0000-0300-000001000000}">
      <formula1>$V$2:$V$3</formula1>
    </dataValidation>
    <dataValidation type="list" allowBlank="1" showInputMessage="1" showErrorMessage="1" sqref="B13" xr:uid="{00000000-0002-0000-0300-000002000000}">
      <formula1>$U$2:$U$4</formula1>
    </dataValidation>
    <dataValidation type="custom" allowBlank="1" showInputMessage="1" showErrorMessage="1" sqref="N38:P41" xr:uid="{00000000-0002-0000-0300-000003000000}">
      <formula1>"-"</formula1>
    </dataValidation>
  </dataValidations>
  <hyperlinks>
    <hyperlink ref="C12" location="_ftn1" display="_ftn1" xr:uid="{00000000-0004-0000-0300-000000000000}"/>
    <hyperlink ref="D12" location="_ftn2" display="_ftn2" xr:uid="{00000000-0004-0000-0300-000001000000}"/>
    <hyperlink ref="E12" location="_ftn3" display="_ftn3" xr:uid="{00000000-0004-0000-0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4"/>
  <sheetViews>
    <sheetView topLeftCell="A28" zoomScaleNormal="100" workbookViewId="0">
      <selection activeCell="D39" sqref="D3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8.7109375" customWidth="1"/>
    <col min="9" max="9" width="18.28515625" customWidth="1"/>
    <col min="10" max="10" width="15.28515625" customWidth="1"/>
    <col min="11" max="11" width="18.28515625" bestFit="1" customWidth="1"/>
    <col min="12" max="13" width="15" customWidth="1"/>
    <col min="14" max="14" width="9.5703125" customWidth="1"/>
    <col min="15" max="15" width="8.140625" customWidth="1"/>
    <col min="16" max="16" width="8" customWidth="1"/>
    <col min="17" max="19" width="17" customWidth="1"/>
    <col min="21" max="23" width="0" hidden="1" customWidth="1"/>
  </cols>
  <sheetData>
    <row r="1" spans="1:23" ht="15.75" x14ac:dyDescent="0.25">
      <c r="A1" s="1" t="s">
        <v>32</v>
      </c>
      <c r="C1" s="1"/>
      <c r="D1" s="1"/>
      <c r="E1" s="1"/>
      <c r="F1" s="1"/>
      <c r="G1" s="1"/>
      <c r="H1" s="1"/>
      <c r="I1" s="1"/>
      <c r="J1" s="1"/>
      <c r="U1" s="4" t="s">
        <v>10</v>
      </c>
      <c r="V1" s="4" t="s">
        <v>11</v>
      </c>
      <c r="W1" s="4" t="s">
        <v>12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13</v>
      </c>
      <c r="V2" s="4" t="s">
        <v>14</v>
      </c>
      <c r="W2" s="4"/>
    </row>
    <row r="3" spans="1:23" ht="15.75" customHeight="1" x14ac:dyDescent="0.25">
      <c r="A3" s="6" t="s">
        <v>15</v>
      </c>
      <c r="C3" s="7"/>
      <c r="D3" s="7"/>
      <c r="E3" s="7"/>
      <c r="F3" s="7"/>
      <c r="G3" s="5"/>
      <c r="H3" s="5"/>
      <c r="I3" s="5"/>
      <c r="J3" s="5"/>
      <c r="U3" s="4" t="s">
        <v>16</v>
      </c>
      <c r="V3" s="4" t="s">
        <v>17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18</v>
      </c>
      <c r="V4" s="4"/>
    </row>
    <row r="5" spans="1:23" ht="18.75" customHeight="1" x14ac:dyDescent="0.25">
      <c r="B5" s="29" t="s">
        <v>43</v>
      </c>
      <c r="C5" s="34">
        <v>1049</v>
      </c>
      <c r="E5" s="29" t="s">
        <v>47</v>
      </c>
      <c r="F5" s="21" t="s">
        <v>72</v>
      </c>
      <c r="H5" s="2"/>
      <c r="I5" s="2"/>
      <c r="J5" s="2"/>
    </row>
    <row r="6" spans="1:23" ht="28.5" x14ac:dyDescent="0.25">
      <c r="B6" s="29" t="s">
        <v>44</v>
      </c>
      <c r="C6" s="34" t="s">
        <v>70</v>
      </c>
      <c r="E6" s="29" t="s">
        <v>48</v>
      </c>
      <c r="F6" s="21" t="s">
        <v>72</v>
      </c>
      <c r="H6" s="2"/>
      <c r="I6" s="2"/>
      <c r="J6" s="2"/>
    </row>
    <row r="7" spans="1:23" ht="18" customHeight="1" x14ac:dyDescent="0.25">
      <c r="B7" s="29" t="s">
        <v>45</v>
      </c>
      <c r="C7" s="34">
        <v>21002</v>
      </c>
      <c r="H7" s="2"/>
      <c r="I7" s="2"/>
      <c r="J7" s="2"/>
    </row>
    <row r="8" spans="1:23" ht="40.5" x14ac:dyDescent="0.25">
      <c r="B8" s="29" t="s">
        <v>46</v>
      </c>
      <c r="C8" s="34" t="s">
        <v>87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19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35" x14ac:dyDescent="0.3">
      <c r="B13" s="22" t="s">
        <v>16</v>
      </c>
      <c r="C13" s="35" t="s">
        <v>88</v>
      </c>
      <c r="D13" s="35" t="s">
        <v>89</v>
      </c>
      <c r="E13" s="35" t="s">
        <v>93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20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59" t="s">
        <v>53</v>
      </c>
      <c r="C17" s="59" t="s">
        <v>54</v>
      </c>
      <c r="D17" s="59" t="s">
        <v>55</v>
      </c>
      <c r="E17" s="59" t="s">
        <v>56</v>
      </c>
      <c r="F17" s="58" t="s">
        <v>57</v>
      </c>
      <c r="G17" s="58"/>
      <c r="H17" s="58"/>
      <c r="I17" s="58"/>
      <c r="J17" s="58"/>
      <c r="K17" s="58" t="s">
        <v>58</v>
      </c>
    </row>
    <row r="18" spans="1:11" ht="27" x14ac:dyDescent="0.25">
      <c r="B18" s="59"/>
      <c r="C18" s="59"/>
      <c r="D18" s="59"/>
      <c r="E18" s="59"/>
      <c r="F18" s="32" t="s">
        <v>102</v>
      </c>
      <c r="G18" s="32" t="s">
        <v>103</v>
      </c>
      <c r="H18" s="32" t="s">
        <v>1</v>
      </c>
      <c r="I18" s="32" t="s">
        <v>3</v>
      </c>
      <c r="J18" s="32" t="s">
        <v>100</v>
      </c>
      <c r="K18" s="58"/>
    </row>
    <row r="19" spans="1:11" ht="216" x14ac:dyDescent="0.25">
      <c r="B19" s="22" t="s">
        <v>81</v>
      </c>
      <c r="C19" s="37" t="s">
        <v>94</v>
      </c>
      <c r="D19" s="40" t="s">
        <v>14</v>
      </c>
      <c r="E19" s="39" t="s">
        <v>86</v>
      </c>
      <c r="F19" s="42">
        <v>706235.90300000005</v>
      </c>
      <c r="G19" s="42">
        <v>1740900.9</v>
      </c>
      <c r="H19" s="42">
        <v>3995100</v>
      </c>
      <c r="I19" s="42">
        <v>4471200</v>
      </c>
      <c r="J19" s="42">
        <v>5500000</v>
      </c>
      <c r="K19" s="38" t="s">
        <v>105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21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22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23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61"/>
      <c r="C32" s="62"/>
      <c r="D32" s="62"/>
      <c r="E32" s="63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24</v>
      </c>
    </row>
    <row r="36" spans="1:19" ht="54.75" customHeight="1" x14ac:dyDescent="0.25">
      <c r="B36" s="64" t="s">
        <v>59</v>
      </c>
      <c r="C36" s="3" t="s">
        <v>60</v>
      </c>
      <c r="D36" s="3" t="s">
        <v>61</v>
      </c>
      <c r="E36" s="53" t="s">
        <v>62</v>
      </c>
      <c r="F36" s="53"/>
      <c r="G36" s="53"/>
      <c r="H36" s="53" t="s">
        <v>63</v>
      </c>
      <c r="I36" s="53"/>
      <c r="J36" s="53"/>
      <c r="K36" s="53" t="s">
        <v>64</v>
      </c>
      <c r="L36" s="53"/>
      <c r="M36" s="53"/>
      <c r="N36" s="53" t="s">
        <v>65</v>
      </c>
      <c r="O36" s="53"/>
      <c r="P36" s="53"/>
      <c r="Q36" s="60" t="s">
        <v>66</v>
      </c>
      <c r="R36" s="60"/>
      <c r="S36" s="60"/>
    </row>
    <row r="37" spans="1:19" x14ac:dyDescent="0.25">
      <c r="B37" s="64"/>
      <c r="C37" s="3" t="s">
        <v>7</v>
      </c>
      <c r="D37" s="3" t="s">
        <v>0</v>
      </c>
      <c r="E37" s="18" t="s">
        <v>1</v>
      </c>
      <c r="F37" s="18" t="s">
        <v>3</v>
      </c>
      <c r="G37" s="18" t="s">
        <v>100</v>
      </c>
      <c r="H37" s="18" t="s">
        <v>1</v>
      </c>
      <c r="I37" s="18" t="s">
        <v>3</v>
      </c>
      <c r="J37" s="18" t="s">
        <v>100</v>
      </c>
      <c r="K37" s="18" t="s">
        <v>9</v>
      </c>
      <c r="L37" s="18" t="s">
        <v>8</v>
      </c>
      <c r="M37" s="18" t="s">
        <v>101</v>
      </c>
      <c r="N37" s="18" t="s">
        <v>9</v>
      </c>
      <c r="O37" s="18" t="s">
        <v>8</v>
      </c>
      <c r="P37" s="18" t="s">
        <v>101</v>
      </c>
      <c r="Q37" s="31" t="s">
        <v>1</v>
      </c>
      <c r="R37" s="31" t="s">
        <v>3</v>
      </c>
      <c r="S37" s="31" t="s">
        <v>100</v>
      </c>
    </row>
    <row r="38" spans="1:19" x14ac:dyDescent="0.25">
      <c r="B38" s="23">
        <v>5113</v>
      </c>
      <c r="C38" s="42">
        <v>706235.90300000005</v>
      </c>
      <c r="D38" s="42">
        <v>2500000</v>
      </c>
      <c r="E38" s="42">
        <v>3899217.6</v>
      </c>
      <c r="F38" s="42">
        <v>4363891.2</v>
      </c>
      <c r="G38" s="42">
        <v>5368000</v>
      </c>
      <c r="H38" s="24"/>
      <c r="I38" s="24"/>
      <c r="J38" s="24"/>
      <c r="K38" s="18">
        <f>C38+E38+H38</f>
        <v>4605453.5030000005</v>
      </c>
      <c r="L38" s="18">
        <f>C38+F38+I38</f>
        <v>5070127.1030000001</v>
      </c>
      <c r="M38" s="18">
        <f>C38+G38+J38</f>
        <v>6074235.9029999999</v>
      </c>
      <c r="N38" s="24"/>
      <c r="O38" s="24"/>
      <c r="P38" s="24"/>
      <c r="Q38" s="31">
        <f>K38+N38</f>
        <v>4605453.5030000005</v>
      </c>
      <c r="R38" s="31">
        <f>L38+O38</f>
        <v>5070127.1030000001</v>
      </c>
      <c r="S38" s="31">
        <f>M38+P38</f>
        <v>6074235.9029999999</v>
      </c>
    </row>
    <row r="39" spans="1:19" x14ac:dyDescent="0.25">
      <c r="B39" s="23">
        <v>5134</v>
      </c>
      <c r="C39" s="23"/>
      <c r="D39" s="23"/>
      <c r="E39" s="42">
        <v>95882.4</v>
      </c>
      <c r="F39" s="42">
        <v>107308.8</v>
      </c>
      <c r="G39" s="42">
        <v>132000</v>
      </c>
      <c r="H39" s="24"/>
      <c r="I39" s="24"/>
      <c r="J39" s="24"/>
      <c r="K39" s="18">
        <f t="shared" ref="K39:M41" si="0">C39+E39+H39</f>
        <v>95882.4</v>
      </c>
      <c r="L39" s="18">
        <f t="shared" si="0"/>
        <v>107308.8</v>
      </c>
      <c r="M39" s="18">
        <f t="shared" si="0"/>
        <v>227882.4</v>
      </c>
      <c r="N39" s="24"/>
      <c r="O39" s="24"/>
      <c r="P39" s="24"/>
      <c r="Q39" s="31">
        <f t="shared" ref="Q39:S41" si="1">K39+N39</f>
        <v>95882.4</v>
      </c>
      <c r="R39" s="31">
        <f t="shared" si="1"/>
        <v>107308.8</v>
      </c>
      <c r="S39" s="31">
        <f t="shared" si="1"/>
        <v>227882.4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67</v>
      </c>
      <c r="C42" s="23"/>
      <c r="D42" s="23"/>
      <c r="E42" s="18">
        <f>SUM(E38:E41)</f>
        <v>3995100</v>
      </c>
      <c r="F42" s="18">
        <f t="shared" ref="F42:J42" si="2">SUM(F38:F41)</f>
        <v>4471200</v>
      </c>
      <c r="G42" s="18">
        <f t="shared" si="2"/>
        <v>5500000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3995100</v>
      </c>
      <c r="L42" s="18">
        <f>C42+F42+I42</f>
        <v>4471200</v>
      </c>
      <c r="M42" s="18">
        <f>C42+G42+J42</f>
        <v>5500000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68</v>
      </c>
      <c r="C43" s="23"/>
      <c r="D43" s="23"/>
      <c r="E43" s="18" t="s">
        <v>33</v>
      </c>
      <c r="F43" s="18" t="s">
        <v>33</v>
      </c>
      <c r="G43" s="18" t="s">
        <v>33</v>
      </c>
      <c r="H43" s="18" t="s">
        <v>33</v>
      </c>
      <c r="I43" s="18" t="s">
        <v>33</v>
      </c>
      <c r="J43" s="18" t="s">
        <v>33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69</v>
      </c>
      <c r="C44" s="18">
        <f>SUM(C38:C41)</f>
        <v>706235.90300000005</v>
      </c>
      <c r="D44" s="43">
        <f>SUM(D38:D41)</f>
        <v>2500000</v>
      </c>
      <c r="E44" s="18">
        <f>E42</f>
        <v>3995100</v>
      </c>
      <c r="F44" s="18">
        <f t="shared" ref="F44:J44" si="3">F42</f>
        <v>4471200</v>
      </c>
      <c r="G44" s="18">
        <f t="shared" si="3"/>
        <v>5500000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3995100</v>
      </c>
      <c r="L44" s="3">
        <f t="shared" ref="L44:M44" si="4">L42+L43</f>
        <v>4471200</v>
      </c>
      <c r="M44" s="3">
        <f t="shared" si="4"/>
        <v>5500000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3995100</v>
      </c>
      <c r="R44" s="31">
        <f>L44+O44</f>
        <v>4471200</v>
      </c>
      <c r="S44" s="31">
        <f>M44+P44</f>
        <v>5500000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custom" allowBlank="1" showInputMessage="1" showErrorMessage="1" sqref="N38:P41" xr:uid="{00000000-0002-0000-0400-000000000000}">
      <formula1>"-"</formula1>
    </dataValidation>
    <dataValidation type="list" allowBlank="1" showInputMessage="1" showErrorMessage="1" sqref="B13" xr:uid="{00000000-0002-0000-0400-000001000000}">
      <formula1>$U$2:$U$4</formula1>
    </dataValidation>
    <dataValidation type="list" allowBlank="1" showInputMessage="1" showErrorMessage="1" sqref="D19:D22" xr:uid="{00000000-0002-0000-0400-000002000000}">
      <formula1>$V$2:$V$3</formula1>
    </dataValidation>
    <dataValidation showInputMessage="1" showErrorMessage="1" sqref="E20:E22" xr:uid="{00000000-0002-0000-0400-000003000000}"/>
  </dataValidations>
  <hyperlinks>
    <hyperlink ref="C12" location="_ftn1" display="_ftn1" xr:uid="{00000000-0004-0000-0400-000000000000}"/>
    <hyperlink ref="D12" location="_ftn2" display="_ftn2" xr:uid="{00000000-0004-0000-0400-000001000000}"/>
    <hyperlink ref="E12" location="_ftn3" display="_ftn3" xr:uid="{00000000-0004-0000-0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4"/>
  <sheetViews>
    <sheetView tabSelected="1" zoomScaleNormal="100" workbookViewId="0">
      <selection activeCell="D38" sqref="D38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4.7109375" customWidth="1"/>
    <col min="9" max="9" width="17.140625" customWidth="1"/>
    <col min="10" max="10" width="17.5703125" customWidth="1"/>
    <col min="11" max="11" width="18.28515625" bestFit="1" customWidth="1"/>
    <col min="12" max="12" width="10.28515625" customWidth="1"/>
    <col min="13" max="13" width="8.710937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32</v>
      </c>
      <c r="C1" s="1"/>
      <c r="D1" s="1"/>
      <c r="E1" s="1"/>
      <c r="F1" s="1"/>
      <c r="G1" s="1"/>
      <c r="H1" s="1"/>
      <c r="I1" s="1"/>
      <c r="J1" s="1"/>
      <c r="U1" s="4" t="s">
        <v>10</v>
      </c>
      <c r="V1" s="4" t="s">
        <v>11</v>
      </c>
      <c r="W1" s="4" t="s">
        <v>12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13</v>
      </c>
      <c r="V2" s="4" t="s">
        <v>14</v>
      </c>
      <c r="W2" s="4"/>
    </row>
    <row r="3" spans="1:23" ht="15.75" customHeight="1" x14ac:dyDescent="0.25">
      <c r="A3" s="6" t="s">
        <v>15</v>
      </c>
      <c r="C3" s="7"/>
      <c r="D3" s="7"/>
      <c r="E3" s="7"/>
      <c r="F3" s="7"/>
      <c r="G3" s="5"/>
      <c r="H3" s="5"/>
      <c r="I3" s="5"/>
      <c r="J3" s="5"/>
      <c r="U3" s="4" t="s">
        <v>16</v>
      </c>
      <c r="V3" s="4" t="s">
        <v>17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18</v>
      </c>
      <c r="V4" s="4"/>
    </row>
    <row r="5" spans="1:23" ht="18.75" customHeight="1" x14ac:dyDescent="0.25">
      <c r="B5" s="29" t="s">
        <v>43</v>
      </c>
      <c r="C5" s="34">
        <v>1049</v>
      </c>
      <c r="E5" s="29" t="s">
        <v>47</v>
      </c>
      <c r="F5" s="21" t="s">
        <v>72</v>
      </c>
      <c r="H5" s="2"/>
      <c r="I5" s="2"/>
      <c r="J5" s="2"/>
    </row>
    <row r="6" spans="1:23" ht="28.5" x14ac:dyDescent="0.25">
      <c r="B6" s="29" t="s">
        <v>44</v>
      </c>
      <c r="C6" s="34" t="s">
        <v>70</v>
      </c>
      <c r="E6" s="29" t="s">
        <v>48</v>
      </c>
      <c r="F6" s="21" t="s">
        <v>72</v>
      </c>
      <c r="H6" s="2"/>
      <c r="I6" s="2"/>
      <c r="J6" s="2"/>
    </row>
    <row r="7" spans="1:23" ht="18" customHeight="1" x14ac:dyDescent="0.25">
      <c r="B7" s="29" t="s">
        <v>45</v>
      </c>
      <c r="C7" s="34">
        <v>21020</v>
      </c>
      <c r="H7" s="2"/>
      <c r="I7" s="2"/>
      <c r="J7" s="2"/>
    </row>
    <row r="8" spans="1:23" ht="67.5" x14ac:dyDescent="0.25">
      <c r="B8" s="29" t="s">
        <v>46</v>
      </c>
      <c r="C8" s="34" t="s">
        <v>90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19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81" x14ac:dyDescent="0.3">
      <c r="B13" s="22" t="s">
        <v>16</v>
      </c>
      <c r="C13" s="35" t="s">
        <v>91</v>
      </c>
      <c r="D13" s="35" t="s">
        <v>92</v>
      </c>
      <c r="E13" s="35" t="s">
        <v>75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20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59" t="s">
        <v>53</v>
      </c>
      <c r="C17" s="59" t="s">
        <v>54</v>
      </c>
      <c r="D17" s="59" t="s">
        <v>55</v>
      </c>
      <c r="E17" s="59" t="s">
        <v>56</v>
      </c>
      <c r="F17" s="58" t="s">
        <v>57</v>
      </c>
      <c r="G17" s="58"/>
      <c r="H17" s="58"/>
      <c r="I17" s="58"/>
      <c r="J17" s="58"/>
      <c r="K17" s="58" t="s">
        <v>58</v>
      </c>
    </row>
    <row r="18" spans="1:11" ht="27" x14ac:dyDescent="0.25">
      <c r="B18" s="59"/>
      <c r="C18" s="59"/>
      <c r="D18" s="59"/>
      <c r="E18" s="59"/>
      <c r="F18" s="32" t="s">
        <v>102</v>
      </c>
      <c r="G18" s="32" t="s">
        <v>103</v>
      </c>
      <c r="H18" s="32" t="s">
        <v>1</v>
      </c>
      <c r="I18" s="32" t="s">
        <v>3</v>
      </c>
      <c r="J18" s="32" t="s">
        <v>100</v>
      </c>
      <c r="K18" s="58"/>
    </row>
    <row r="19" spans="1:11" ht="216" x14ac:dyDescent="0.25">
      <c r="B19" s="40" t="s">
        <v>81</v>
      </c>
      <c r="C19" s="37" t="s">
        <v>80</v>
      </c>
      <c r="D19" s="40" t="s">
        <v>14</v>
      </c>
      <c r="E19" s="41" t="s">
        <v>79</v>
      </c>
      <c r="F19" s="47">
        <v>6540820.5999999996</v>
      </c>
      <c r="G19" s="47">
        <v>5088982</v>
      </c>
      <c r="H19" s="47">
        <v>5900000</v>
      </c>
      <c r="I19" s="47">
        <v>6300000</v>
      </c>
      <c r="J19" s="47">
        <v>6900000</v>
      </c>
      <c r="K19" s="38" t="s">
        <v>105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21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22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23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61"/>
      <c r="C32" s="62"/>
      <c r="D32" s="62"/>
      <c r="E32" s="63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24</v>
      </c>
    </row>
    <row r="36" spans="1:19" ht="54.75" customHeight="1" x14ac:dyDescent="0.25">
      <c r="B36" s="64" t="s">
        <v>59</v>
      </c>
      <c r="C36" s="3" t="s">
        <v>60</v>
      </c>
      <c r="D36" s="3" t="s">
        <v>61</v>
      </c>
      <c r="E36" s="53" t="s">
        <v>62</v>
      </c>
      <c r="F36" s="53"/>
      <c r="G36" s="53"/>
      <c r="H36" s="53" t="s">
        <v>63</v>
      </c>
      <c r="I36" s="53"/>
      <c r="J36" s="53"/>
      <c r="K36" s="53" t="s">
        <v>64</v>
      </c>
      <c r="L36" s="53"/>
      <c r="M36" s="53"/>
      <c r="N36" s="53" t="s">
        <v>65</v>
      </c>
      <c r="O36" s="53"/>
      <c r="P36" s="53"/>
      <c r="Q36" s="60" t="s">
        <v>66</v>
      </c>
      <c r="R36" s="60"/>
      <c r="S36" s="60"/>
    </row>
    <row r="37" spans="1:19" x14ac:dyDescent="0.25">
      <c r="B37" s="64"/>
      <c r="C37" s="3" t="s">
        <v>7</v>
      </c>
      <c r="D37" s="3" t="s">
        <v>0</v>
      </c>
      <c r="E37" s="18" t="s">
        <v>1</v>
      </c>
      <c r="F37" s="18" t="s">
        <v>3</v>
      </c>
      <c r="G37" s="18" t="s">
        <v>100</v>
      </c>
      <c r="H37" s="18" t="s">
        <v>1</v>
      </c>
      <c r="I37" s="18" t="s">
        <v>3</v>
      </c>
      <c r="J37" s="18" t="s">
        <v>100</v>
      </c>
      <c r="K37" s="18" t="s">
        <v>9</v>
      </c>
      <c r="L37" s="18" t="s">
        <v>8</v>
      </c>
      <c r="M37" s="18" t="s">
        <v>101</v>
      </c>
      <c r="N37" s="18" t="s">
        <v>9</v>
      </c>
      <c r="O37" s="18" t="s">
        <v>8</v>
      </c>
      <c r="P37" s="18" t="s">
        <v>101</v>
      </c>
      <c r="Q37" s="31" t="s">
        <v>1</v>
      </c>
      <c r="R37" s="31" t="s">
        <v>3</v>
      </c>
      <c r="S37" s="31" t="s">
        <v>100</v>
      </c>
    </row>
    <row r="38" spans="1:19" x14ac:dyDescent="0.25">
      <c r="B38" s="23">
        <v>5113</v>
      </c>
      <c r="C38" s="47">
        <v>6540820.5999999996</v>
      </c>
      <c r="D38" s="47">
        <v>5088982</v>
      </c>
      <c r="E38" s="47">
        <v>5900000</v>
      </c>
      <c r="F38" s="47">
        <v>6300000</v>
      </c>
      <c r="G38" s="47">
        <v>6900000</v>
      </c>
      <c r="H38" s="24"/>
      <c r="I38" s="24"/>
      <c r="J38" s="24"/>
      <c r="K38" s="49">
        <f>C38+E38+H38</f>
        <v>12440820.6</v>
      </c>
      <c r="L38" s="18">
        <f>C38+F38+I38</f>
        <v>12840820.6</v>
      </c>
      <c r="M38" s="18">
        <f>C38+G38+J38</f>
        <v>13440820.6</v>
      </c>
      <c r="N38" s="24"/>
      <c r="O38" s="24"/>
      <c r="P38" s="24"/>
      <c r="Q38" s="31">
        <f>K38+N38</f>
        <v>12440820.6</v>
      </c>
      <c r="R38" s="31">
        <f>L38+O38</f>
        <v>12840820.6</v>
      </c>
      <c r="S38" s="31">
        <f>M38+P38</f>
        <v>13440820.6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67</v>
      </c>
      <c r="C42" s="23"/>
      <c r="D42" s="23"/>
      <c r="E42" s="18">
        <f>SUM(E38:E41)</f>
        <v>5900000</v>
      </c>
      <c r="F42" s="18">
        <f t="shared" ref="F42:J42" si="2">SUM(F38:F41)</f>
        <v>6300000</v>
      </c>
      <c r="G42" s="18">
        <f t="shared" si="2"/>
        <v>6900000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5900000</v>
      </c>
      <c r="L42" s="18">
        <f>C42+F42+I42</f>
        <v>6300000</v>
      </c>
      <c r="M42" s="18">
        <f>C42+G42+J42</f>
        <v>6900000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68</v>
      </c>
      <c r="C43" s="23"/>
      <c r="D43" s="23"/>
      <c r="E43" s="18" t="s">
        <v>33</v>
      </c>
      <c r="F43" s="18" t="s">
        <v>33</v>
      </c>
      <c r="G43" s="18" t="s">
        <v>33</v>
      </c>
      <c r="H43" s="18" t="s">
        <v>33</v>
      </c>
      <c r="I43" s="18" t="s">
        <v>33</v>
      </c>
      <c r="J43" s="18" t="s">
        <v>33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69</v>
      </c>
      <c r="C44" s="18">
        <f>SUM(C38:C41)</f>
        <v>6540820.5999999996</v>
      </c>
      <c r="D44" s="18">
        <f>SUM(D38:D41)</f>
        <v>5088982</v>
      </c>
      <c r="E44" s="18">
        <f>E42</f>
        <v>5900000</v>
      </c>
      <c r="F44" s="18">
        <f t="shared" ref="F44:J44" si="3">F42</f>
        <v>6300000</v>
      </c>
      <c r="G44" s="18">
        <f t="shared" si="3"/>
        <v>6900000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5900000</v>
      </c>
      <c r="L44" s="3">
        <f t="shared" ref="L44:M44" si="4">L42+L43</f>
        <v>6300000</v>
      </c>
      <c r="M44" s="3">
        <f t="shared" si="4"/>
        <v>6900000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5900000</v>
      </c>
      <c r="R44" s="31">
        <f>L44+O44</f>
        <v>6300000</v>
      </c>
      <c r="S44" s="31">
        <f>M44+P44</f>
        <v>6900000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20:E22" xr:uid="{00000000-0002-0000-0500-000000000000}"/>
    <dataValidation type="list" allowBlank="1" showInputMessage="1" showErrorMessage="1" sqref="D19:D22" xr:uid="{00000000-0002-0000-0500-000001000000}">
      <formula1>$V$2:$V$3</formula1>
    </dataValidation>
    <dataValidation type="list" allowBlank="1" showInputMessage="1" showErrorMessage="1" sqref="B13" xr:uid="{00000000-0002-0000-0500-000002000000}">
      <formula1>$U$2:$U$4</formula1>
    </dataValidation>
    <dataValidation type="custom" allowBlank="1" showInputMessage="1" showErrorMessage="1" sqref="N38:P41" xr:uid="{00000000-0002-0000-0500-000003000000}">
      <formula1>"-"</formula1>
    </dataValidation>
  </dataValidations>
  <hyperlinks>
    <hyperlink ref="C12" location="_ftn1" display="_ftn1" xr:uid="{00000000-0004-0000-0500-000000000000}"/>
    <hyperlink ref="D12" location="_ftn2" display="_ftn2" xr:uid="{00000000-0004-0000-0500-000001000000}"/>
    <hyperlink ref="E12" location="_ftn3" display="_ftn3" xr:uid="{00000000-0004-0000-0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Հ1 Ձև1 </vt:lpstr>
      <vt:lpstr>Հ1 Ձև 2 11001 </vt:lpstr>
      <vt:lpstr>Հ1 Ձև 2 11002</vt:lpstr>
      <vt:lpstr>Հ1 Ձև 2 21001</vt:lpstr>
      <vt:lpstr>Հ1 Ձև 2 21002</vt:lpstr>
      <vt:lpstr>Հ1 Ձև 2 21020</vt:lpstr>
      <vt:lpstr>'Հ1 Ձև1 '!_ftnref1</vt:lpstr>
      <vt:lpstr>'Հ1 Ձև1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2024-02-28T12:52:35Z</dcterms:modified>
</cp:coreProperties>
</file>