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0" yWindow="0" windowWidth="28800" windowHeight="12435" tabRatio="627" activeTab="7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2'!$B$63</definedName>
    <definedName name="_ftnref11" localSheetId="0">'Հ3 Մաս 1 և 2'!$C$64</definedName>
    <definedName name="_ftnref12" localSheetId="0">'Հ3 Մաս 1 և 2'!$D$64</definedName>
    <definedName name="_ftnref13" localSheetId="0">'Հ3 Մաս 1 և 2'!$E$64</definedName>
    <definedName name="_ftnref14" localSheetId="0">'Հ3 Մաս 1 և 2'!$F$64</definedName>
    <definedName name="_ftnref15" localSheetId="0">'Հ3 Մաս 1 և 2'!#REF!</definedName>
    <definedName name="_ftnref16" localSheetId="0">'Հ3 Մաս 1 և 2'!#REF!</definedName>
    <definedName name="_ftnref17" localSheetId="0">'Հ3 Մաս 1 և 2'!$H$76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2'!$G$62</definedName>
    <definedName name="_ftnref9" localSheetId="0">'Հ3 Մաս 1 և 2'!$H$62</definedName>
    <definedName name="_Toc501014755" localSheetId="0">'Հ3 Մաս 1 և 2'!#REF!</definedName>
  </definedNames>
  <calcPr calcId="125725"/>
</workbook>
</file>

<file path=xl/calcChain.xml><?xml version="1.0" encoding="utf-8"?>
<calcChain xmlns="http://schemas.openxmlformats.org/spreadsheetml/2006/main">
  <c r="F9" i="19"/>
  <c r="R9"/>
  <c r="R8" l="1"/>
  <c r="X8"/>
  <c r="X17" s="1"/>
  <c r="W17" s="1"/>
  <c r="U8"/>
  <c r="U17" s="1"/>
  <c r="T17" s="1"/>
  <c r="O17"/>
  <c r="N17" s="1"/>
  <c r="Y17"/>
  <c r="V17"/>
  <c r="P17"/>
  <c r="F17"/>
  <c r="E17" s="1"/>
  <c r="G17"/>
  <c r="I17"/>
  <c r="J17"/>
  <c r="L17"/>
  <c r="M17"/>
  <c r="S17"/>
  <c r="AA17"/>
  <c r="AB17"/>
  <c r="AD17"/>
  <c r="AE17"/>
  <c r="AG17"/>
  <c r="AH17"/>
  <c r="AJ17"/>
  <c r="AK17"/>
  <c r="AM17"/>
  <c r="AN17"/>
  <c r="AP17"/>
  <c r="AQ17"/>
  <c r="AS17"/>
  <c r="AT17"/>
  <c r="R17" l="1"/>
  <c r="R12" i="20"/>
  <c r="R11" s="1"/>
  <c r="R10" s="1"/>
  <c r="R9" s="1"/>
  <c r="Q11"/>
  <c r="P11"/>
  <c r="P10" s="1"/>
  <c r="P9" s="1"/>
  <c r="O11"/>
  <c r="O10" s="1"/>
  <c r="O9" s="1"/>
  <c r="N11"/>
  <c r="N10" s="1"/>
  <c r="N9" s="1"/>
  <c r="M11"/>
  <c r="M10" s="1"/>
  <c r="M9" s="1"/>
  <c r="L11"/>
  <c r="L10" s="1"/>
  <c r="L9" s="1"/>
  <c r="K11"/>
  <c r="J11"/>
  <c r="J10" s="1"/>
  <c r="J9" s="1"/>
  <c r="I11"/>
  <c r="I10" s="1"/>
  <c r="I9" s="1"/>
  <c r="H11"/>
  <c r="H10" s="1"/>
  <c r="H9" s="1"/>
  <c r="Q10"/>
  <c r="Q9" s="1"/>
  <c r="K10"/>
  <c r="K9" s="1"/>
  <c r="H4" i="23" l="1"/>
  <c r="G4"/>
  <c r="F4"/>
  <c r="E8"/>
  <c r="E5"/>
  <c r="J7" i="8" l="1"/>
  <c r="I5"/>
  <c r="K7"/>
  <c r="J38" i="22"/>
  <c r="K38"/>
  <c r="I38"/>
  <c r="F7" i="8" l="1"/>
  <c r="G7"/>
  <c r="H7"/>
  <c r="L7"/>
  <c r="N7"/>
  <c r="O7"/>
  <c r="P7"/>
  <c r="R7"/>
  <c r="S7"/>
  <c r="T7"/>
  <c r="V7"/>
  <c r="W7"/>
  <c r="X7"/>
  <c r="U6"/>
  <c r="Q6"/>
  <c r="M6"/>
  <c r="I6"/>
  <c r="E6"/>
  <c r="I14" i="22"/>
  <c r="I13" s="1"/>
  <c r="I12" s="1"/>
  <c r="I8" s="1"/>
  <c r="I6" s="1"/>
  <c r="J14"/>
  <c r="J13" s="1"/>
  <c r="J12" s="1"/>
  <c r="J8" s="1"/>
  <c r="J6" s="1"/>
  <c r="K14"/>
  <c r="K13" s="1"/>
  <c r="K12" s="1"/>
  <c r="K8" s="1"/>
  <c r="K6" s="1"/>
  <c r="L14"/>
  <c r="L13" s="1"/>
  <c r="L12" s="1"/>
  <c r="L8" s="1"/>
  <c r="L6" s="1"/>
  <c r="I26"/>
  <c r="I25" s="1"/>
  <c r="I24" s="1"/>
  <c r="I20" s="1"/>
  <c r="I18" s="1"/>
  <c r="J26"/>
  <c r="J25" s="1"/>
  <c r="J24" s="1"/>
  <c r="J20" s="1"/>
  <c r="J18" s="1"/>
  <c r="K26"/>
  <c r="K25" s="1"/>
  <c r="K24" s="1"/>
  <c r="K20" s="1"/>
  <c r="K18" s="1"/>
  <c r="L26"/>
  <c r="L25" s="1"/>
  <c r="L24" s="1"/>
  <c r="L20" s="1"/>
  <c r="L18" s="1"/>
  <c r="H26"/>
  <c r="H25"/>
  <c r="H24" s="1"/>
  <c r="H14"/>
  <c r="H13" s="1"/>
  <c r="H12" s="1"/>
  <c r="H8" s="1"/>
  <c r="H6" s="1"/>
  <c r="L5" l="1"/>
  <c r="K5"/>
  <c r="J5"/>
  <c r="I5"/>
  <c r="H38"/>
  <c r="H20"/>
  <c r="H18" s="1"/>
  <c r="H5" s="1"/>
  <c r="E5" i="8"/>
  <c r="D8" i="10" l="1"/>
  <c r="I8" i="23" l="1"/>
  <c r="H8"/>
  <c r="G8"/>
  <c r="F8"/>
  <c r="G5"/>
  <c r="H5"/>
  <c r="I5"/>
  <c r="F5"/>
  <c r="E4" l="1"/>
  <c r="I4"/>
  <c r="L38" i="22"/>
  <c r="AR16" i="19" l="1"/>
  <c r="AR15"/>
  <c r="AR14"/>
  <c r="AR13"/>
  <c r="AR12"/>
  <c r="AR11"/>
  <c r="AR10"/>
  <c r="AR9"/>
  <c r="AR8"/>
  <c r="Z16"/>
  <c r="Z15"/>
  <c r="Z14"/>
  <c r="Z13"/>
  <c r="Z12"/>
  <c r="Z11"/>
  <c r="Z10"/>
  <c r="Z9"/>
  <c r="Z8"/>
  <c r="Z17" s="1"/>
  <c r="W16"/>
  <c r="W15"/>
  <c r="W14"/>
  <c r="W13"/>
  <c r="W12"/>
  <c r="W11"/>
  <c r="W10"/>
  <c r="W9"/>
  <c r="W8"/>
  <c r="T16"/>
  <c r="T15"/>
  <c r="T14"/>
  <c r="T13"/>
  <c r="T12"/>
  <c r="T11"/>
  <c r="T10"/>
  <c r="T9"/>
  <c r="T8"/>
  <c r="N16"/>
  <c r="K16"/>
  <c r="N15"/>
  <c r="K15"/>
  <c r="N14"/>
  <c r="K14"/>
  <c r="N13"/>
  <c r="K13"/>
  <c r="N12"/>
  <c r="K12"/>
  <c r="N11"/>
  <c r="K11"/>
  <c r="N10"/>
  <c r="K10"/>
  <c r="N9"/>
  <c r="N8"/>
  <c r="K8"/>
  <c r="AO16"/>
  <c r="AL16"/>
  <c r="AI16"/>
  <c r="AF16"/>
  <c r="AC16"/>
  <c r="AO15"/>
  <c r="AL15"/>
  <c r="AI15"/>
  <c r="AF15"/>
  <c r="AC15"/>
  <c r="AO14"/>
  <c r="AL14"/>
  <c r="AI14"/>
  <c r="AF14"/>
  <c r="AC14"/>
  <c r="AO13"/>
  <c r="AL13"/>
  <c r="AI13"/>
  <c r="AF13"/>
  <c r="AC13"/>
  <c r="AO12"/>
  <c r="AL12"/>
  <c r="AI12"/>
  <c r="AF12"/>
  <c r="AC12"/>
  <c r="AO11"/>
  <c r="AL11"/>
  <c r="AI11"/>
  <c r="AF11"/>
  <c r="AC11"/>
  <c r="AO10"/>
  <c r="AL10"/>
  <c r="AI10"/>
  <c r="AF10"/>
  <c r="AC10"/>
  <c r="AO9"/>
  <c r="AL9"/>
  <c r="AI9"/>
  <c r="AF9"/>
  <c r="AC9"/>
  <c r="AO8"/>
  <c r="AO17" s="1"/>
  <c r="AL8"/>
  <c r="AI8"/>
  <c r="AF8"/>
  <c r="AC8"/>
  <c r="AC17" s="1"/>
  <c r="H20" i="9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G20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AV18"/>
  <c r="AU18"/>
  <c r="AS18"/>
  <c r="AR18"/>
  <c r="AP18"/>
  <c r="AO18"/>
  <c r="AM18"/>
  <c r="AL18"/>
  <c r="AJ18"/>
  <c r="AI18"/>
  <c r="AG18"/>
  <c r="AF18"/>
  <c r="AD18"/>
  <c r="AC18"/>
  <c r="AA18"/>
  <c r="Z18"/>
  <c r="X18"/>
  <c r="W18"/>
  <c r="U18"/>
  <c r="T18"/>
  <c r="R18"/>
  <c r="Q18"/>
  <c r="O18"/>
  <c r="N18"/>
  <c r="L18"/>
  <c r="K18"/>
  <c r="I18"/>
  <c r="H18"/>
  <c r="AT17"/>
  <c r="AQ17"/>
  <c r="AN17"/>
  <c r="AK17"/>
  <c r="AH17"/>
  <c r="AE17"/>
  <c r="AB17"/>
  <c r="Y17"/>
  <c r="V17"/>
  <c r="S17"/>
  <c r="P17"/>
  <c r="M17"/>
  <c r="J17"/>
  <c r="G17"/>
  <c r="AT16"/>
  <c r="AQ16"/>
  <c r="AN16"/>
  <c r="AK16"/>
  <c r="AH16"/>
  <c r="AE16"/>
  <c r="AB16"/>
  <c r="Y16"/>
  <c r="V16"/>
  <c r="S16"/>
  <c r="P16"/>
  <c r="M16"/>
  <c r="J16"/>
  <c r="G16"/>
  <c r="AT15"/>
  <c r="AQ15"/>
  <c r="AN15"/>
  <c r="AK15"/>
  <c r="AH15"/>
  <c r="AE15"/>
  <c r="AB15"/>
  <c r="Y15"/>
  <c r="V15"/>
  <c r="S15"/>
  <c r="P15"/>
  <c r="M15"/>
  <c r="J15"/>
  <c r="G15"/>
  <c r="AT14"/>
  <c r="AQ14"/>
  <c r="AN14"/>
  <c r="AK14"/>
  <c r="AH14"/>
  <c r="AE14"/>
  <c r="AB14"/>
  <c r="Y14"/>
  <c r="V14"/>
  <c r="S14"/>
  <c r="P14"/>
  <c r="M14"/>
  <c r="J14"/>
  <c r="G14"/>
  <c r="AT13"/>
  <c r="AQ13"/>
  <c r="AN13"/>
  <c r="AK13"/>
  <c r="AH13"/>
  <c r="AE13"/>
  <c r="AB13"/>
  <c r="Y13"/>
  <c r="V13"/>
  <c r="S13"/>
  <c r="P13"/>
  <c r="M13"/>
  <c r="J13"/>
  <c r="G13"/>
  <c r="AT12"/>
  <c r="AQ12"/>
  <c r="AN12"/>
  <c r="AK12"/>
  <c r="AH12"/>
  <c r="AE12"/>
  <c r="AB12"/>
  <c r="Y12"/>
  <c r="V12"/>
  <c r="S12"/>
  <c r="P12"/>
  <c r="M12"/>
  <c r="J12"/>
  <c r="G12"/>
  <c r="AT11"/>
  <c r="AQ11"/>
  <c r="AN11"/>
  <c r="AK11"/>
  <c r="AH11"/>
  <c r="AE11"/>
  <c r="AB11"/>
  <c r="Y11"/>
  <c r="V11"/>
  <c r="S11"/>
  <c r="P11"/>
  <c r="M11"/>
  <c r="J11"/>
  <c r="G11"/>
  <c r="AT10"/>
  <c r="AQ10"/>
  <c r="AN10"/>
  <c r="AK10"/>
  <c r="AH10"/>
  <c r="AE10"/>
  <c r="AB10"/>
  <c r="Y10"/>
  <c r="V10"/>
  <c r="S10"/>
  <c r="P10"/>
  <c r="M10"/>
  <c r="J10"/>
  <c r="G10"/>
  <c r="AT9"/>
  <c r="AQ9"/>
  <c r="AN9"/>
  <c r="AK9"/>
  <c r="AH9"/>
  <c r="AE9"/>
  <c r="AB9"/>
  <c r="Y9"/>
  <c r="V9"/>
  <c r="S9"/>
  <c r="P9"/>
  <c r="M9"/>
  <c r="J9"/>
  <c r="G9"/>
  <c r="AR17" i="19" l="1"/>
  <c r="AL17"/>
  <c r="AI17"/>
  <c r="AF17"/>
  <c r="K17"/>
  <c r="M18" i="9"/>
  <c r="AK18"/>
  <c r="S18"/>
  <c r="AE18"/>
  <c r="G18"/>
  <c r="Y18"/>
  <c r="J18"/>
  <c r="V18"/>
  <c r="AH18"/>
  <c r="AT18"/>
  <c r="AQ18"/>
  <c r="AB18"/>
  <c r="AN18"/>
  <c r="P18"/>
  <c r="F16" i="12" l="1"/>
  <c r="G16"/>
  <c r="E16"/>
  <c r="Q16" i="19" l="1"/>
  <c r="H16"/>
  <c r="E16"/>
  <c r="Q15"/>
  <c r="H15"/>
  <c r="E15"/>
  <c r="Q14"/>
  <c r="H14"/>
  <c r="E14"/>
  <c r="Q13"/>
  <c r="H13"/>
  <c r="E13"/>
  <c r="Q12"/>
  <c r="H12"/>
  <c r="E12"/>
  <c r="Q11"/>
  <c r="H11"/>
  <c r="E11"/>
  <c r="Q10"/>
  <c r="H10"/>
  <c r="E10"/>
  <c r="Q9"/>
  <c r="E9"/>
  <c r="Q8"/>
  <c r="H8"/>
  <c r="H17" s="1"/>
  <c r="E8"/>
  <c r="Q17" l="1"/>
  <c r="U5" i="8"/>
  <c r="U7" s="1"/>
  <c r="Q5"/>
  <c r="Q7" s="1"/>
  <c r="M5"/>
  <c r="M7" s="1"/>
  <c r="I7"/>
  <c r="E7"/>
  <c r="D6" i="7"/>
  <c r="E6"/>
  <c r="F6"/>
  <c r="G6"/>
  <c r="D9"/>
  <c r="E9"/>
  <c r="F9"/>
  <c r="G9"/>
  <c r="C9"/>
  <c r="C6"/>
  <c r="D5" l="1"/>
  <c r="F5"/>
  <c r="G5"/>
  <c r="E5"/>
  <c r="C5"/>
  <c r="E8" i="10" l="1"/>
  <c r="E13" s="1"/>
  <c r="F8"/>
  <c r="F13" s="1"/>
  <c r="E12" l="1"/>
  <c r="F12"/>
  <c r="D13" l="1"/>
  <c r="D12"/>
</calcChain>
</file>

<file path=xl/sharedStrings.xml><?xml version="1.0" encoding="utf-8"?>
<sst xmlns="http://schemas.openxmlformats.org/spreadsheetml/2006/main" count="574" uniqueCount="268">
  <si>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</si>
  <si>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</si>
  <si>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</si>
  <si>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</si>
  <si>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</si>
  <si>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</si>
  <si>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</si>
  <si>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</si>
  <si>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</si>
  <si>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</si>
  <si>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</si>
  <si>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</si>
  <si>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</si>
  <si>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</si>
  <si>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</si>
  <si>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</si>
  <si>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</si>
  <si>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</si>
  <si>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</si>
  <si>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</si>
  <si>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</si>
  <si>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</si>
  <si>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</si>
  <si>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</si>
  <si>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</si>
  <si>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</si>
  <si>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</si>
  <si>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</si>
  <si>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</si>
  <si>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</si>
  <si>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</si>
  <si>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</si>
  <si>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</si>
  <si>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</si>
  <si>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</si>
  <si>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</si>
  <si>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</si>
  <si>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</si>
  <si>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</si>
  <si>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</si>
  <si>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</si>
  <si>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</si>
  <si>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</si>
  <si>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</si>
  <si>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</si>
  <si>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</si>
  <si>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</si>
  <si>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</si>
  <si>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</si>
  <si>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</si>
  <si>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</si>
  <si>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</si>
  <si>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</si>
  <si>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</si>
  <si>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</si>
  <si>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</si>
  <si>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</si>
  <si>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</si>
  <si>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</si>
  <si>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</si>
  <si>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</si>
  <si>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</si>
  <si>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</si>
  <si>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</si>
  <si>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</si>
  <si>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</si>
  <si>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</si>
  <si>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</si>
  <si>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</si>
  <si>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</si>
  <si>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</si>
  <si>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</si>
  <si>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</si>
  <si>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</si>
  <si>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</si>
  <si>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</si>
  <si>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</si>
  <si>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</si>
  <si>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</si>
  <si>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</si>
  <si>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</si>
  <si>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</si>
  <si>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</si>
  <si>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</si>
  <si>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</si>
  <si>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</si>
  <si>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</si>
  <si>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</si>
  <si>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</si>
  <si>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</si>
  <si>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</si>
  <si>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</si>
  <si>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</si>
  <si>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</si>
  <si>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</si>
  <si>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</si>
  <si>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</si>
  <si>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</si>
  <si>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</si>
  <si>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</si>
  <si>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</si>
  <si>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</si>
  <si>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</si>
  <si>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</si>
  <si>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</si>
  <si>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</si>
  <si>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</si>
  <si>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</si>
  <si>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</si>
  <si>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</si>
  <si>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</si>
  <si>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</si>
  <si>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</si>
  <si>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</si>
  <si>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</si>
  <si>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</si>
  <si>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</si>
  <si>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</si>
  <si>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</si>
  <si>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</si>
  <si>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</si>
  <si>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</si>
  <si>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</si>
  <si>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</si>
  <si>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</si>
  <si>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</si>
  <si>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</si>
  <si>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</si>
  <si>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</si>
  <si>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</si>
  <si>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</si>
  <si>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</si>
  <si>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</si>
  <si>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</si>
  <si>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</si>
  <si>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</si>
  <si>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</si>
  <si>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</si>
  <si>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</si>
  <si>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</si>
  <si>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</si>
  <si>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</si>
  <si>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</si>
  <si>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</si>
  <si>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</si>
  <si>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</si>
  <si>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</si>
  <si>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</si>
  <si>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</si>
  <si>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</si>
  <si>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</si>
  <si>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</si>
  <si>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</si>
  <si>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</si>
  <si>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</si>
  <si>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</si>
  <si>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</si>
  <si>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</si>
  <si>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</si>
  <si>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</si>
  <si>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</si>
  <si>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</si>
  <si>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</si>
  <si>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</si>
  <si>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</si>
  <si>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</si>
  <si>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</si>
  <si>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</si>
  <si>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</si>
  <si>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</si>
  <si>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</si>
  <si>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</si>
  <si>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</si>
  <si>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</si>
  <si>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</si>
  <si>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</si>
  <si>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</si>
  <si>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</si>
  <si>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</si>
  <si>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</si>
  <si>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</si>
  <si>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</si>
  <si>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</si>
  <si>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</si>
  <si>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</si>
  <si>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</si>
  <si>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</si>
  <si>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</si>
  <si>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</si>
  <si>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</si>
  <si>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</si>
  <si>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</si>
  <si>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</si>
  <si>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</si>
  <si>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</si>
  <si>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</si>
  <si>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</si>
  <si>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</si>
  <si>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</si>
  <si>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</si>
  <si>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</si>
  <si>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</si>
  <si>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</si>
  <si>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</si>
  <si>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</si>
  <si>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</si>
  <si>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</si>
  <si>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</si>
  <si>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</si>
  <si>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</si>
  <si>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</si>
  <si>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</si>
  <si>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</si>
  <si>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</si>
  <si>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</si>
  <si>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</si>
  <si>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</si>
  <si>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</si>
  <si>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</si>
  <si>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</si>
  <si>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</si>
  <si>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</si>
  <si>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</si>
  <si>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</si>
  <si>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</si>
  <si>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</si>
  <si>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</si>
  <si>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</si>
  <si>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</si>
  <si>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</si>
  <si>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Հավելված N 11. Գոյություն ունեցող բյուջետային ծրագրերը և միջոցառումները</t>
  </si>
  <si>
    <t>Էլեկտրաէներգետիկ համակարգի զարգացման ծրագիր</t>
  </si>
  <si>
    <t xml:space="preserve">Հայկական ԱԷԿ-ի N 2 էներգաբլոկի շահագործման նախագծային ժամկետի  երկարացում-2 գործընթացի շրջանակներում էներգաբլոկի անվտանգ շահագործման շարունակականության ապահովում </t>
  </si>
  <si>
    <t>-</t>
  </si>
  <si>
    <t xml:space="preserve">այդ թվում՝ </t>
  </si>
  <si>
    <t>Ծրագրի անվանումը՝  Էլեկտրաէներգետիկ համակարգի զարգացման ծրագիր</t>
  </si>
  <si>
    <t>Միջոցառման անվանումը՝  «Հայկական ատոմային էլեկտրակայան» ՓԲԸ-ի 2-րդ էներգաբլոկի շահագործման նախագծային ժամկետի երկարացում-2</t>
  </si>
  <si>
    <t>Կատարող մարմնի անվանումը՝  ՀՀ ֆինանսների նախարարություն</t>
  </si>
  <si>
    <t>Արմավիրի մարզ</t>
  </si>
  <si>
    <t>ԱԷԿ-ի երկրորդ էներգաբլոկի արդիականացման և 
շահագործման ժամկետի երկարաձգման ծրագրի աշխատանքների իրականացման ժամանակահատվածը</t>
  </si>
  <si>
    <t>* 2025-2026թթ. հաշվարկների համար հիմք է վերցվել 2024թ. փետրվարի 1-ի ՀՀ ԿԲ փոխարժեքը՝ 1 USD  = 403,88 AMD:</t>
  </si>
  <si>
    <t>«Հայկական ատոմային էլեկտրակայան» ՓԲԸ-ին տրամադրվող բյուջետային վարկ</t>
  </si>
  <si>
    <t xml:space="preserve">«Հայկական ատոմային էլեկտրակայան» ՓԲԸ-ի 2-րդ էներգաբլոկի շահագործման ժամկետի երկարաձգման ծրագրի աշխատանքների իրականացման համար բյուջետային վարկի տրամադրում </t>
  </si>
  <si>
    <t>Վարկի տրամադրում</t>
  </si>
  <si>
    <t xml:space="preserve">ՀՀ ֆինանսների նախարարություն </t>
  </si>
  <si>
    <t>Տրամադրվող բյուջետային վարկերի քանակ, հատ</t>
  </si>
  <si>
    <t>Ժամկետային</t>
  </si>
  <si>
    <t>Քանակական</t>
  </si>
  <si>
    <t>«Հայկական ատոմային էլեկտրակայան» ՓԲԸ-ի 2-րդ  էներգաբլոկի շահագործման ժամկետի երկարաձգման ժամանակահատվածը</t>
  </si>
  <si>
    <t>«Հայկական ատոմային էլեկտրակայան» ՓԲԸ-ի 2-րդ էներգաբլոկի շահագործման նախագծային ժամկետի կրկնակի երկարաձգում</t>
  </si>
  <si>
    <t>2026-2036թթ.</t>
  </si>
  <si>
    <t>Միջոցառման անվանումը՝ «Հայկական ատոմային էլեկտրակայան» ՓԲԸ-ին տրամադրվող բյուջետային վարկ</t>
  </si>
  <si>
    <t xml:space="preserve"> այդ թվում` բյուջետային ծախսերի տնտեսագիտական դասակարգման հոդվածներ</t>
  </si>
  <si>
    <t xml:space="preserve"> 2025թ.</t>
  </si>
  <si>
    <t>Ծրագրի անվանումը՝  Էլեկտրաէներգետիկ համակարգի զարգացման ծրագիր
Միջոցառման անվանումը՝  «Հայկական ատոմային էլեկտրակայան» ՓԲԸ-ին տրամադրվող բյուջետային վարկ</t>
  </si>
  <si>
    <t>Ծրագրի անվանումը՝  Էլեկտրաէներգետիկ համակարգի զարգացման ծրագիր
Միջոցառման անվանումը՝  «Հայկական ատոմային էլեկտրակայան» ՓԲԸ-ի 2-րդ էներգաբլոկի շահագործման նախագծային ժամկետի երկարացում-2</t>
  </si>
  <si>
    <t xml:space="preserve">«Հայկական ատոմային էլեկտրակայանի 2-րդ էներգաբլոկի շահագործման ժամկետի երկարաձգում» ծրագրի անհրաժեշտությունը բխում է ՀՀ Ազգային ժողովի 2021թ. օգոստոսի 26-ի ԱԺՈ-002-Ն որոշմամբ հավանության արժանացած «Հայաստանի Հանրապետության կառավարության ծրագրի (2021-2026թթ.)» 3.4 կետի «Էներգետիկա» բաժնից, ՀՀ կառավարության 2021թ. հունվարի 14-ի №48-Լ որոշմամբ հաստատված Հայաստանի Հանրապետության էներգետիկայի բնագավառի զարգացման ռազմավարական ծրագրից (մինչև 2040 թվականը) և դրա իրագործումն ապահովող ծրագիր-ժամանակացույցից: Ծրագրի նպատակն է Հայկական ԱԷԿ-ի երկրորդ էներգաբլոկի մինչև 2026թ․ անվտանգ շահագործման ապահովումը, ինչպես նաև այդ ժամկետից հետո կայանի անվտանգության հիմնավորման դեպքում, դրա շահագործման ժամկետի լրացուցիչ երկարաձգումը։
Օբյեկտիվ պատճառներով Հայաստանում նոր ԱԷԿ-ի կառուցման մասին ՀՀ կառավարության որոշման (2014թ. հունվարի 31-ի թիվ 836-Ն որոշում) իրագործումը կարող է սկսվել 2025 թվականից ոչ շուտ։ Նման օբյեկտի կառուցման տևողությունը կկազմի 8-10 տարի, այսինքն՝ ատոմային էներգետիկայի՝ ՀԱԷԿ-ը փոխարինող նոր օբյեկտների շահագործման հանձնումը պետք է ակնկալել ոչ վաղ, քան 2036թ:
Միևնույն ժամանակ, ՀԱԷԿ-ի թիվ 2 էներգաբլոկի շահագործման լիցենզիայի երկարաձգված ժամկետն ավարտվում է 2026 թվականի սեպտեմբերին, ինչը պահանջում է, որ այս ամսաթվից հետո իրականացվի ՀԱԷԿ-ի կանգ: ՀՀ միջուկային անվտանգության կարգավորման կոմիտեից Հայկական ատոմային էլեկտրակայանի հետագա շահագործման նոր լիցենզիա ձեռք բերելու համար միջոցառումները պետք է իրականացվեն 2023-2026 թվականները ընկած ժամանակահատվածում: 
ՀԱԷԿ-ի դուրս գալը ՀՀ էներգետիկ համակարգից հղի է լուրջ խնդիրներով էներգետիկ, արտադրական, սոցիալական ոլորտներում, ինչպես նաև կանդրադառնա Հայաստանի անկախության և անվտանգության վրա։ 
Բացի այդ, «ՀԱԷԿ» ՓԲԸ վարկային պարտավորությունները (ռուսական վարկի վճարումը նախատեսված է մինչև 2029թ. հուլիսի 31-ը, իսկ ՀՀ վարկի վճարումը՝ մինչև 2034թ. դեկտեմբերի 31-ը) կարող են կատարվել միայն այն դեպքում, եթե ՀԱԷԿ-ը գործի այս ամբողջ ժամանակահատվածում, քանի որ վարկերի վճարման համար միջոցների ձևավորման միակ աղբյուրը կայանում արտադրված էլեկտրաէներգիայի իրացումից ստացված միջոցներն են։
Հայկական ատոմային էլեկտրակայանի 2-րդ էներգաբլոկի շահագործման ժամկետը մինչև 2036 թվականը երկարացնելու նպատակով ՀՀ կառավարության կողմից 2023թ․ մարտի 23-ին ընդունվել է «Հայկական ատոմային էլեկտրակայան» փակ բաժնետիրական ընկերության № 2 էներգաբլոկի շահագործման ժամկետը երկարացնելու (շահագործման ժամկետի երկարացում-2) նպատակով գործընթաց սկսելու մասին» №393-Ա և 2023թ․ սեպտեմբերի 14-ին «Հայկական ատոմային էլեկտրակայան» փակ բաժնետիրական ընկերության №2 էներգաբլոկի շահագործման ժամկետը երկարացնելու (ՇԺԵ-2) ծրագիրը և «Հայկական ատոմային էլեկտրակայան» փակ բաժնետիրական ընկերության №2 էներգաբլոկի շահագործման ժամկետի երկարացման (ՇԺԵ-2) ծրագրով նախատեսված միջոցառումների կազմակերպման և կատարման պլանը հաստատելու մասին» №1597-Ա որոշումները:
Նշված որոշումներով սկիզբ է դրվել «Հայկական ատոմային էլեկտրակայան» ՓԲԸ-ի (այսուհետ՝ ընկերություն) № 2 էներգաբլոկի շահագործման ժամկետի երկարացման գործընթացը (ՇԺԵ-2)՝ 2026 թվականի սեպտեմբերից հետո ընկերության №2 էներգաբլոկի անվտանգ շահագործումը հիմնավորելու և շահագործման շարունակականությունն ապահովելու նպատակով:
</t>
  </si>
  <si>
    <t xml:space="preserve">ՀՀ Ազգային ժողովի 2021թ. օգոստոսի 26-ի ԱԺՈ-002-Ն որոշմամբ հավանության արժանացած «Հայաստանի Հանրապետության կառավարության ծրագրի (2021-2026թթ.)» 3.4 կետի «Էներգետիկա» բաժին
ՀՀ կառավարության 2021թ. հունվարի 14-ի №48-Լ որոշմամբ հաստատված Հայաստանի Հանրապետության էներգետիկայի բնագավառի զարգացման ռազմավարական ծրագիր (մինչև 2040 թվականը) </t>
  </si>
  <si>
    <t>1167</t>
  </si>
  <si>
    <t>42012</t>
  </si>
  <si>
    <t>42009</t>
  </si>
  <si>
    <t>2023թ.  (փաստացի) բազային տարի
(հազ. դրամ)</t>
  </si>
  <si>
    <t>2024թ (պլան)
(հազ. դրամ)</t>
  </si>
  <si>
    <t>2025թ
(հազ. դրամ)</t>
  </si>
  <si>
    <t>2026թ
(հազ. դրամ)</t>
  </si>
  <si>
    <t>2027թ
(հազ. դրամ)</t>
  </si>
  <si>
    <t>1 USD = 403,88 AMD</t>
  </si>
  <si>
    <t>Ծրագրով նախատեսված ամբողջ գումարը, ԱՄՆ դոլար/հազ. դրամ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</si>
</sst>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##,##0.0;\(##,##0.0\);\-"/>
    <numFmt numFmtId="166" formatCode="#,##0.0"/>
  </numFmts>
  <fonts count="64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sz val="10"/>
      <color theme="1"/>
      <name val="Arial Armenian"/>
      <family val="2"/>
    </font>
    <font>
      <i/>
      <sz val="9"/>
      <color rgb="FF000000"/>
      <name val="Arial Armenian"/>
      <family val="2"/>
    </font>
    <font>
      <i/>
      <sz val="8"/>
      <color rgb="FF000000"/>
      <name val="Arial Armenian"/>
      <family val="2"/>
    </font>
    <font>
      <sz val="8"/>
      <color rgb="FF000000"/>
      <name val="Arial Armenian"/>
      <family val="2"/>
    </font>
    <font>
      <i/>
      <sz val="8"/>
      <name val="GHEA Grapalat"/>
      <family val="3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30" fillId="0" borderId="0"/>
    <xf numFmtId="0" fontId="31" fillId="17" borderId="35" applyNumberFormat="0" applyFont="0" applyAlignment="0" applyProtection="0"/>
    <xf numFmtId="0" fontId="34" fillId="0" borderId="0">
      <alignment horizontal="left" vertical="top" wrapText="1"/>
    </xf>
    <xf numFmtId="0" fontId="35" fillId="0" borderId="0" applyNumberFormat="0" applyFill="0" applyBorder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38" fillId="0" borderId="30" applyNumberFormat="0" applyFill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2" fillId="14" borderId="31" applyNumberFormat="0" applyAlignment="0" applyProtection="0"/>
    <xf numFmtId="0" fontId="43" fillId="15" borderId="32" applyNumberFormat="0" applyAlignment="0" applyProtection="0"/>
    <xf numFmtId="0" fontId="44" fillId="15" borderId="31" applyNumberFormat="0" applyAlignment="0" applyProtection="0"/>
    <xf numFmtId="0" fontId="45" fillId="0" borderId="33" applyNumberFormat="0" applyFill="0" applyAlignment="0" applyProtection="0"/>
    <xf numFmtId="0" fontId="46" fillId="16" borderId="34" applyNumberFormat="0" applyAlignment="0" applyProtection="0"/>
    <xf numFmtId="0" fontId="2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36" applyNumberFormat="0" applyFill="0" applyAlignment="0" applyProtection="0"/>
    <xf numFmtId="0" fontId="49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49" fillId="41" borderId="0" applyNumberFormat="0" applyBorder="0" applyAlignment="0" applyProtection="0"/>
    <xf numFmtId="165" fontId="34" fillId="0" borderId="0" applyFill="0" applyBorder="0" applyProtection="0">
      <alignment horizontal="right" vertical="top"/>
    </xf>
    <xf numFmtId="0" fontId="31" fillId="17" borderId="35" applyNumberFormat="0" applyFont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164" fontId="50" fillId="0" borderId="0" applyFont="0" applyFill="0" applyBorder="0" applyAlignment="0" applyProtection="0"/>
  </cellStyleXfs>
  <cellXfs count="281">
    <xf numFmtId="0" fontId="0" fillId="0" borderId="0" xfId="0"/>
    <xf numFmtId="0" fontId="0" fillId="0" borderId="0" xfId="0" applyBorder="1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Border="1" applyAlignment="1"/>
    <xf numFmtId="0" fontId="18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0" fillId="0" borderId="0" xfId="0" applyBorder="1" applyAlignment="1"/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3" fillId="6" borderId="6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3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22" fillId="0" borderId="0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27" fillId="0" borderId="0" xfId="0" applyFont="1"/>
    <xf numFmtId="0" fontId="28" fillId="2" borderId="1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/>
    </xf>
    <xf numFmtId="0" fontId="27" fillId="0" borderId="0" xfId="0" applyFont="1" applyFill="1"/>
    <xf numFmtId="0" fontId="29" fillId="0" borderId="0" xfId="0" applyFont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32" fillId="0" borderId="0" xfId="0" applyFont="1"/>
    <xf numFmtId="0" fontId="33" fillId="0" borderId="0" xfId="0" applyFont="1"/>
    <xf numFmtId="0" fontId="0" fillId="0" borderId="0" xfId="0" applyAlignment="1"/>
    <xf numFmtId="0" fontId="0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/>
    <xf numFmtId="0" fontId="52" fillId="0" borderId="0" xfId="0" applyFont="1"/>
    <xf numFmtId="0" fontId="53" fillId="0" borderId="0" xfId="0" applyFont="1" applyAlignment="1">
      <alignment vertical="center"/>
    </xf>
    <xf numFmtId="0" fontId="51" fillId="0" borderId="0" xfId="0" applyFont="1" applyFill="1" applyAlignment="1">
      <alignment vertical="center"/>
    </xf>
    <xf numFmtId="0" fontId="53" fillId="0" borderId="0" xfId="0" applyFont="1" applyFill="1" applyAlignment="1">
      <alignment vertical="center"/>
    </xf>
    <xf numFmtId="0" fontId="56" fillId="0" borderId="0" xfId="0" applyFont="1"/>
    <xf numFmtId="49" fontId="54" fillId="2" borderId="20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vertical="center" textRotation="90" wrapText="1"/>
    </xf>
    <xf numFmtId="0" fontId="49" fillId="0" borderId="0" xfId="0" applyFont="1"/>
    <xf numFmtId="0" fontId="58" fillId="0" borderId="0" xfId="0" applyFont="1"/>
    <xf numFmtId="0" fontId="0" fillId="42" borderId="0" xfId="0" applyFill="1"/>
    <xf numFmtId="0" fontId="9" fillId="2" borderId="1" xfId="0" applyFont="1" applyFill="1" applyBorder="1" applyAlignment="1">
      <alignment horizontal="center" vertical="center" textRotation="90" wrapText="1"/>
    </xf>
    <xf numFmtId="0" fontId="59" fillId="6" borderId="1" xfId="0" applyFont="1" applyFill="1" applyBorder="1" applyAlignment="1">
      <alignment horizontal="center"/>
    </xf>
    <xf numFmtId="0" fontId="60" fillId="6" borderId="1" xfId="0" applyFont="1" applyFill="1" applyBorder="1" applyAlignment="1">
      <alignment horizontal="center" vertical="center" wrapText="1"/>
    </xf>
    <xf numFmtId="0" fontId="60" fillId="6" borderId="1" xfId="0" applyFont="1" applyFill="1" applyBorder="1" applyAlignment="1">
      <alignment vertical="center" wrapText="1"/>
    </xf>
    <xf numFmtId="166" fontId="61" fillId="6" borderId="1" xfId="0" applyNumberFormat="1" applyFont="1" applyFill="1" applyBorder="1" applyAlignment="1">
      <alignment horizontal="center" vertical="center" wrapText="1"/>
    </xf>
    <xf numFmtId="166" fontId="61" fillId="6" borderId="1" xfId="0" applyNumberFormat="1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center" vertical="center" textRotation="90" wrapText="1"/>
    </xf>
    <xf numFmtId="0" fontId="9" fillId="6" borderId="1" xfId="0" applyFont="1" applyFill="1" applyBorder="1" applyAlignment="1">
      <alignment horizontal="center" vertical="center" textRotation="90" wrapText="1"/>
    </xf>
    <xf numFmtId="0" fontId="7" fillId="6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3" fontId="62" fillId="6" borderId="1" xfId="0" applyNumberFormat="1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5" borderId="1" xfId="0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49" fontId="3" fillId="2" borderId="1" xfId="0" applyNumberFormat="1" applyFont="1" applyFill="1" applyBorder="1" applyAlignment="1">
      <alignment vertical="center" wrapText="1"/>
    </xf>
    <xf numFmtId="49" fontId="2" fillId="8" borderId="1" xfId="0" applyNumberFormat="1" applyFont="1" applyFill="1" applyBorder="1" applyAlignment="1">
      <alignment vertical="center"/>
    </xf>
    <xf numFmtId="49" fontId="6" fillId="8" borderId="1" xfId="0" applyNumberFormat="1" applyFont="1" applyFill="1" applyBorder="1" applyAlignment="1">
      <alignment vertical="center" wrapText="1"/>
    </xf>
    <xf numFmtId="166" fontId="9" fillId="5" borderId="2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top" wrapText="1"/>
    </xf>
    <xf numFmtId="0" fontId="0" fillId="6" borderId="6" xfId="0" applyFill="1" applyBorder="1" applyAlignment="1">
      <alignment horizontal="center" vertical="top" wrapText="1"/>
    </xf>
    <xf numFmtId="0" fontId="0" fillId="6" borderId="7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63" fillId="6" borderId="7" xfId="0" applyFont="1" applyFill="1" applyBorder="1" applyAlignment="1">
      <alignment horizontal="center" vertical="center" wrapText="1"/>
    </xf>
    <xf numFmtId="0" fontId="63" fillId="6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9" fillId="10" borderId="18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4" fillId="2" borderId="18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54" fillId="2" borderId="17" xfId="0" applyFont="1" applyFill="1" applyBorder="1" applyAlignment="1">
      <alignment horizontal="center" vertical="center" wrapText="1"/>
    </xf>
    <xf numFmtId="0" fontId="54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22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22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4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2" fillId="4" borderId="0" xfId="0" applyFont="1" applyFill="1" applyBorder="1" applyAlignment="1">
      <alignment horizontal="left" wrapText="1"/>
    </xf>
    <xf numFmtId="0" fontId="54" fillId="0" borderId="4" xfId="0" applyFont="1" applyBorder="1" applyAlignment="1">
      <alignment horizontal="left"/>
    </xf>
    <xf numFmtId="0" fontId="54" fillId="0" borderId="0" xfId="0" applyFont="1" applyBorder="1" applyAlignment="1">
      <alignment horizontal="left"/>
    </xf>
    <xf numFmtId="0" fontId="9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9" fillId="6" borderId="25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center" vertical="center" wrapText="1"/>
    </xf>
    <xf numFmtId="0" fontId="9" fillId="6" borderId="39" xfId="0" applyFont="1" applyFill="1" applyBorder="1" applyAlignment="1">
      <alignment horizontal="center" vertical="center" wrapText="1"/>
    </xf>
  </cellXfs>
  <cellStyles count="59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Normal 3" xfId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" xfId="0" builtinId="0"/>
    <cellStyle name="Обычный 2" xfId="3"/>
    <cellStyle name="Плохой 2" xfId="10"/>
    <cellStyle name="Пояснение 2" xfId="18"/>
    <cellStyle name="Примечание" xfId="2" builtinId="10" customBuiltin="1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zoomScaleNormal="100" workbookViewId="0">
      <selection activeCell="G25" sqref="G25:G30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75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>
      <c r="B3" s="166" t="s">
        <v>93</v>
      </c>
      <c r="C3" s="167"/>
      <c r="D3" s="168"/>
      <c r="E3" s="169"/>
      <c r="F3" s="169"/>
      <c r="G3" s="169"/>
      <c r="H3" s="169"/>
      <c r="I3" s="170"/>
    </row>
    <row r="5" spans="1:12">
      <c r="A5" s="19" t="s">
        <v>3</v>
      </c>
      <c r="B5" s="20"/>
      <c r="C5" s="20"/>
      <c r="D5" s="21"/>
      <c r="E5" s="21"/>
      <c r="F5" s="21"/>
      <c r="G5" s="21"/>
      <c r="H5" s="21"/>
      <c r="I5" s="21"/>
      <c r="J5" s="18"/>
      <c r="K5" s="18"/>
      <c r="L5" s="18"/>
    </row>
    <row r="7" spans="1:12">
      <c r="A7" s="26" t="s">
        <v>94</v>
      </c>
    </row>
    <row r="8" spans="1:12" ht="31.5" customHeight="1">
      <c r="B8" s="168"/>
      <c r="C8" s="169"/>
      <c r="D8" s="169"/>
      <c r="E8" s="169"/>
      <c r="F8" s="169"/>
      <c r="G8" s="169"/>
      <c r="H8" s="169"/>
      <c r="I8" s="170"/>
    </row>
    <row r="10" spans="1:12">
      <c r="A10" s="26" t="s">
        <v>133</v>
      </c>
    </row>
    <row r="11" spans="1:12" ht="37.5" customHeight="1">
      <c r="B11" s="168"/>
      <c r="C11" s="169"/>
      <c r="D11" s="169"/>
      <c r="E11" s="169"/>
      <c r="F11" s="169"/>
      <c r="G11" s="169"/>
      <c r="H11" s="169"/>
      <c r="I11" s="170"/>
    </row>
    <row r="13" spans="1:12">
      <c r="A13" s="26" t="s">
        <v>134</v>
      </c>
    </row>
    <row r="14" spans="1:12" ht="36.75" customHeight="1">
      <c r="B14" s="168"/>
      <c r="C14" s="169"/>
      <c r="D14" s="169"/>
      <c r="E14" s="169"/>
      <c r="F14" s="169"/>
      <c r="G14" s="169"/>
      <c r="H14" s="169"/>
      <c r="I14" s="170"/>
    </row>
    <row r="16" spans="1:12">
      <c r="A16" s="26" t="s">
        <v>135</v>
      </c>
    </row>
    <row r="17" spans="1:9" ht="30.75" customHeight="1">
      <c r="B17" s="168"/>
      <c r="C17" s="169"/>
      <c r="D17" s="169"/>
      <c r="E17" s="169"/>
      <c r="F17" s="169"/>
      <c r="G17" s="169"/>
      <c r="H17" s="169"/>
      <c r="I17" s="170"/>
    </row>
    <row r="20" spans="1:9">
      <c r="A20" s="19" t="s">
        <v>4</v>
      </c>
      <c r="B20" s="20"/>
      <c r="C20" s="20"/>
      <c r="D20" s="21"/>
      <c r="E20" s="21"/>
      <c r="F20" s="21"/>
      <c r="G20" s="21"/>
      <c r="H20" s="21"/>
      <c r="I20" s="21"/>
    </row>
    <row r="22" spans="1:9" ht="25.5" customHeight="1">
      <c r="B22" s="175" t="s">
        <v>136</v>
      </c>
      <c r="C22" s="175"/>
      <c r="D22" s="175" t="s">
        <v>5</v>
      </c>
      <c r="E22" s="175" t="s">
        <v>174</v>
      </c>
      <c r="F22" s="175" t="s">
        <v>175</v>
      </c>
      <c r="G22" s="175" t="s">
        <v>63</v>
      </c>
      <c r="H22" s="175" t="s">
        <v>64</v>
      </c>
      <c r="I22" s="175" t="s">
        <v>176</v>
      </c>
    </row>
    <row r="23" spans="1:9">
      <c r="B23" s="22" t="s">
        <v>6</v>
      </c>
      <c r="C23" s="22" t="s">
        <v>138</v>
      </c>
      <c r="D23" s="176"/>
      <c r="E23" s="176"/>
      <c r="F23" s="176"/>
      <c r="G23" s="176"/>
      <c r="H23" s="176"/>
      <c r="I23" s="176"/>
    </row>
    <row r="24" spans="1:9">
      <c r="B24" s="45" t="s">
        <v>6</v>
      </c>
      <c r="C24" s="46"/>
      <c r="D24" s="47"/>
      <c r="E24" s="47"/>
      <c r="F24" s="47"/>
      <c r="G24" s="47"/>
      <c r="H24" s="47"/>
      <c r="I24" s="48"/>
    </row>
    <row r="25" spans="1:9">
      <c r="B25" s="174"/>
      <c r="C25" s="173" t="s">
        <v>73</v>
      </c>
      <c r="D25" s="23" t="s">
        <v>7</v>
      </c>
      <c r="E25" s="174"/>
      <c r="F25" s="174"/>
      <c r="G25" s="174"/>
      <c r="H25" s="174"/>
      <c r="I25" s="174"/>
    </row>
    <row r="26" spans="1:9">
      <c r="B26" s="171"/>
      <c r="C26" s="172"/>
      <c r="D26" s="24"/>
      <c r="E26" s="171"/>
      <c r="F26" s="171"/>
      <c r="G26" s="171"/>
      <c r="H26" s="171"/>
      <c r="I26" s="171"/>
    </row>
    <row r="27" spans="1:9">
      <c r="B27" s="171"/>
      <c r="C27" s="172"/>
      <c r="D27" s="13" t="s">
        <v>8</v>
      </c>
      <c r="E27" s="171"/>
      <c r="F27" s="171"/>
      <c r="G27" s="171"/>
      <c r="H27" s="171"/>
      <c r="I27" s="171"/>
    </row>
    <row r="28" spans="1:9">
      <c r="B28" s="171"/>
      <c r="C28" s="172"/>
      <c r="D28" s="24"/>
      <c r="E28" s="171"/>
      <c r="F28" s="171"/>
      <c r="G28" s="171"/>
      <c r="H28" s="171"/>
      <c r="I28" s="171"/>
    </row>
    <row r="29" spans="1:9">
      <c r="B29" s="171"/>
      <c r="C29" s="172"/>
      <c r="D29" s="13" t="s">
        <v>9</v>
      </c>
      <c r="E29" s="171"/>
      <c r="F29" s="171"/>
      <c r="G29" s="171"/>
      <c r="H29" s="171"/>
      <c r="I29" s="171"/>
    </row>
    <row r="30" spans="1:9">
      <c r="B30" s="177"/>
      <c r="C30" s="178"/>
      <c r="D30" s="25"/>
      <c r="E30" s="177"/>
      <c r="F30" s="177"/>
      <c r="G30" s="177"/>
      <c r="H30" s="177"/>
      <c r="I30" s="177"/>
    </row>
    <row r="31" spans="1:9" ht="15" customHeight="1">
      <c r="B31" s="49" t="s">
        <v>137</v>
      </c>
      <c r="C31" s="50"/>
      <c r="D31" s="51"/>
      <c r="E31" s="51"/>
      <c r="F31" s="51"/>
      <c r="G31" s="51"/>
      <c r="H31" s="51"/>
      <c r="I31" s="52"/>
    </row>
    <row r="32" spans="1:9">
      <c r="B32" s="53"/>
      <c r="C32" s="54" t="s">
        <v>74</v>
      </c>
      <c r="D32" s="46"/>
      <c r="E32" s="47"/>
      <c r="F32" s="47"/>
      <c r="G32" s="47"/>
      <c r="H32" s="47"/>
      <c r="I32" s="48"/>
    </row>
    <row r="33" spans="2:9">
      <c r="B33" s="173" t="s">
        <v>73</v>
      </c>
      <c r="C33" s="174"/>
      <c r="D33" s="23" t="s">
        <v>10</v>
      </c>
      <c r="E33" s="174"/>
      <c r="F33" s="174"/>
      <c r="G33" s="174"/>
      <c r="H33" s="174"/>
      <c r="I33" s="174"/>
    </row>
    <row r="34" spans="2:9">
      <c r="B34" s="172"/>
      <c r="C34" s="171"/>
      <c r="D34" s="24"/>
      <c r="E34" s="171"/>
      <c r="F34" s="171"/>
      <c r="G34" s="171"/>
      <c r="H34" s="171"/>
      <c r="I34" s="171"/>
    </row>
    <row r="35" spans="2:9">
      <c r="B35" s="172"/>
      <c r="C35" s="171"/>
      <c r="D35" s="13" t="s">
        <v>11</v>
      </c>
      <c r="E35" s="171"/>
      <c r="F35" s="171"/>
      <c r="G35" s="171"/>
      <c r="H35" s="171"/>
      <c r="I35" s="171"/>
    </row>
    <row r="36" spans="2:9">
      <c r="B36" s="172"/>
      <c r="C36" s="171"/>
      <c r="D36" s="24"/>
      <c r="E36" s="171"/>
      <c r="F36" s="171"/>
      <c r="G36" s="171"/>
      <c r="H36" s="171"/>
      <c r="I36" s="171"/>
    </row>
    <row r="37" spans="2:9">
      <c r="B37" s="172"/>
      <c r="C37" s="171"/>
      <c r="D37" s="13" t="s">
        <v>139</v>
      </c>
      <c r="E37" s="171"/>
      <c r="F37" s="171"/>
      <c r="G37" s="171"/>
      <c r="H37" s="171"/>
      <c r="I37" s="171"/>
    </row>
    <row r="38" spans="2:9">
      <c r="B38" s="172"/>
      <c r="C38" s="171"/>
      <c r="D38" s="24"/>
      <c r="E38" s="171"/>
      <c r="F38" s="171"/>
      <c r="G38" s="171"/>
      <c r="H38" s="171"/>
      <c r="I38" s="171"/>
    </row>
    <row r="39" spans="2:9">
      <c r="B39" s="14" t="s">
        <v>0</v>
      </c>
      <c r="C39" s="14" t="s">
        <v>1</v>
      </c>
      <c r="D39" s="14" t="s">
        <v>1</v>
      </c>
      <c r="E39" s="14" t="s">
        <v>1</v>
      </c>
      <c r="F39" s="14" t="s">
        <v>1</v>
      </c>
      <c r="G39" s="14" t="s">
        <v>1</v>
      </c>
      <c r="H39" s="14" t="s">
        <v>1</v>
      </c>
      <c r="I39" s="14" t="s">
        <v>1</v>
      </c>
    </row>
    <row r="40" spans="2:9">
      <c r="B40" s="53"/>
      <c r="C40" s="54" t="s">
        <v>12</v>
      </c>
      <c r="D40" s="46"/>
      <c r="E40" s="47"/>
      <c r="F40" s="47"/>
      <c r="G40" s="47"/>
      <c r="H40" s="47"/>
      <c r="I40" s="48"/>
    </row>
    <row r="41" spans="2:9" ht="15" customHeight="1">
      <c r="B41" s="172" t="s">
        <v>73</v>
      </c>
      <c r="C41" s="171"/>
      <c r="D41" s="13" t="s">
        <v>10</v>
      </c>
      <c r="E41" s="171"/>
      <c r="F41" s="171"/>
      <c r="G41" s="171"/>
      <c r="H41" s="171"/>
      <c r="I41" s="171"/>
    </row>
    <row r="42" spans="2:9">
      <c r="B42" s="172"/>
      <c r="C42" s="171"/>
      <c r="D42" s="24"/>
      <c r="E42" s="171"/>
      <c r="F42" s="171"/>
      <c r="G42" s="171"/>
      <c r="H42" s="171"/>
      <c r="I42" s="171"/>
    </row>
    <row r="43" spans="2:9">
      <c r="B43" s="172"/>
      <c r="C43" s="171"/>
      <c r="D43" s="13" t="s">
        <v>11</v>
      </c>
      <c r="E43" s="171"/>
      <c r="F43" s="171"/>
      <c r="G43" s="171"/>
      <c r="H43" s="171"/>
      <c r="I43" s="171"/>
    </row>
    <row r="44" spans="2:9">
      <c r="B44" s="172"/>
      <c r="C44" s="171"/>
      <c r="D44" s="24"/>
      <c r="E44" s="171"/>
      <c r="F44" s="171"/>
      <c r="G44" s="171"/>
      <c r="H44" s="171"/>
      <c r="I44" s="171"/>
    </row>
    <row r="45" spans="2:9">
      <c r="B45" s="172"/>
      <c r="C45" s="171"/>
      <c r="D45" s="13" t="s">
        <v>13</v>
      </c>
      <c r="E45" s="171"/>
      <c r="F45" s="171"/>
      <c r="G45" s="171"/>
      <c r="H45" s="171"/>
      <c r="I45" s="171"/>
    </row>
    <row r="46" spans="2:9">
      <c r="B46" s="172"/>
      <c r="C46" s="171"/>
      <c r="D46" s="24"/>
      <c r="E46" s="171"/>
      <c r="F46" s="171"/>
      <c r="G46" s="171"/>
      <c r="H46" s="171"/>
      <c r="I46" s="171"/>
    </row>
    <row r="47" spans="2:9">
      <c r="B47" s="14" t="s">
        <v>0</v>
      </c>
      <c r="C47" s="14" t="s">
        <v>1</v>
      </c>
      <c r="D47" s="14" t="s">
        <v>2</v>
      </c>
      <c r="E47" s="14" t="s">
        <v>1</v>
      </c>
      <c r="F47" s="14" t="s">
        <v>1</v>
      </c>
      <c r="G47" s="14" t="s">
        <v>1</v>
      </c>
      <c r="H47" s="14" t="s">
        <v>1</v>
      </c>
      <c r="I47" s="14" t="s">
        <v>1</v>
      </c>
    </row>
    <row r="48" spans="2:9">
      <c r="B48" s="53"/>
      <c r="C48" s="54" t="s">
        <v>14</v>
      </c>
      <c r="D48" s="46"/>
      <c r="E48" s="47"/>
      <c r="F48" s="47"/>
      <c r="G48" s="47"/>
      <c r="H48" s="47"/>
      <c r="I48" s="48"/>
    </row>
    <row r="49" spans="2:9" ht="15" customHeight="1">
      <c r="B49" s="172" t="s">
        <v>73</v>
      </c>
      <c r="C49" s="171"/>
      <c r="D49" s="13" t="s">
        <v>10</v>
      </c>
      <c r="E49" s="171"/>
      <c r="F49" s="171"/>
      <c r="G49" s="171"/>
      <c r="H49" s="171"/>
      <c r="I49" s="171"/>
    </row>
    <row r="50" spans="2:9">
      <c r="B50" s="172"/>
      <c r="C50" s="171"/>
      <c r="D50" s="24"/>
      <c r="E50" s="171"/>
      <c r="F50" s="171"/>
      <c r="G50" s="171"/>
      <c r="H50" s="171"/>
      <c r="I50" s="171"/>
    </row>
    <row r="51" spans="2:9">
      <c r="B51" s="172"/>
      <c r="C51" s="171"/>
      <c r="D51" s="13" t="s">
        <v>11</v>
      </c>
      <c r="E51" s="171"/>
      <c r="F51" s="171"/>
      <c r="G51" s="171"/>
      <c r="H51" s="171"/>
      <c r="I51" s="171"/>
    </row>
    <row r="52" spans="2:9">
      <c r="B52" s="172"/>
      <c r="C52" s="171"/>
      <c r="D52" s="24"/>
      <c r="E52" s="171"/>
      <c r="F52" s="171"/>
      <c r="G52" s="171"/>
      <c r="H52" s="171"/>
      <c r="I52" s="171"/>
    </row>
    <row r="53" spans="2:9">
      <c r="B53" s="172"/>
      <c r="C53" s="171"/>
      <c r="D53" s="13" t="s">
        <v>13</v>
      </c>
      <c r="E53" s="171"/>
      <c r="F53" s="171"/>
      <c r="G53" s="171"/>
      <c r="H53" s="171"/>
      <c r="I53" s="171"/>
    </row>
    <row r="54" spans="2:9">
      <c r="B54" s="172"/>
      <c r="C54" s="171"/>
      <c r="D54" s="24"/>
      <c r="E54" s="171"/>
      <c r="F54" s="171"/>
      <c r="G54" s="171"/>
      <c r="H54" s="171"/>
      <c r="I54" s="171"/>
    </row>
    <row r="55" spans="2:9">
      <c r="B55" s="14" t="s">
        <v>0</v>
      </c>
      <c r="C55" s="14" t="s">
        <v>1</v>
      </c>
      <c r="D55" s="14" t="s">
        <v>2</v>
      </c>
      <c r="E55" s="14" t="s">
        <v>1</v>
      </c>
      <c r="F55" s="14" t="s">
        <v>1</v>
      </c>
      <c r="G55" s="14" t="s">
        <v>1</v>
      </c>
      <c r="H55" s="14" t="s">
        <v>1</v>
      </c>
      <c r="I55" s="14" t="s">
        <v>1</v>
      </c>
    </row>
    <row r="56" spans="2:9">
      <c r="B56" s="53"/>
      <c r="C56" s="54" t="s">
        <v>15</v>
      </c>
      <c r="D56" s="46"/>
      <c r="E56" s="47"/>
      <c r="F56" s="47"/>
      <c r="G56" s="47"/>
      <c r="H56" s="47"/>
      <c r="I56" s="48"/>
    </row>
    <row r="57" spans="2:9" ht="15" customHeight="1">
      <c r="B57" s="172" t="s">
        <v>73</v>
      </c>
      <c r="C57" s="171"/>
      <c r="D57" s="13" t="s">
        <v>10</v>
      </c>
      <c r="E57" s="171"/>
      <c r="F57" s="171"/>
      <c r="G57" s="171"/>
      <c r="H57" s="171"/>
      <c r="I57" s="171"/>
    </row>
    <row r="58" spans="2:9">
      <c r="B58" s="172"/>
      <c r="C58" s="171"/>
      <c r="D58" s="24"/>
      <c r="E58" s="171"/>
      <c r="F58" s="171"/>
      <c r="G58" s="171"/>
      <c r="H58" s="171"/>
      <c r="I58" s="171"/>
    </row>
    <row r="59" spans="2:9">
      <c r="B59" s="172"/>
      <c r="C59" s="171"/>
      <c r="D59" s="13" t="s">
        <v>11</v>
      </c>
      <c r="E59" s="171"/>
      <c r="F59" s="171"/>
      <c r="G59" s="171"/>
      <c r="H59" s="171"/>
      <c r="I59" s="171"/>
    </row>
    <row r="60" spans="2:9">
      <c r="B60" s="172"/>
      <c r="C60" s="171"/>
      <c r="D60" s="24"/>
      <c r="E60" s="171"/>
      <c r="F60" s="171"/>
      <c r="G60" s="171"/>
      <c r="H60" s="171"/>
      <c r="I60" s="171"/>
    </row>
    <row r="61" spans="2:9">
      <c r="B61" s="172"/>
      <c r="C61" s="171"/>
      <c r="D61" s="13" t="s">
        <v>13</v>
      </c>
      <c r="E61" s="171"/>
      <c r="F61" s="171"/>
      <c r="G61" s="171"/>
      <c r="H61" s="171"/>
      <c r="I61" s="171"/>
    </row>
    <row r="62" spans="2:9">
      <c r="B62" s="172"/>
      <c r="C62" s="171"/>
      <c r="D62" s="24"/>
      <c r="E62" s="171"/>
      <c r="F62" s="171"/>
      <c r="G62" s="171"/>
      <c r="H62" s="171"/>
      <c r="I62" s="171"/>
    </row>
    <row r="63" spans="2:9">
      <c r="B63" s="14" t="s">
        <v>0</v>
      </c>
      <c r="C63" s="14" t="s">
        <v>1</v>
      </c>
      <c r="D63" s="14" t="s">
        <v>2</v>
      </c>
      <c r="E63" s="14" t="s">
        <v>1</v>
      </c>
      <c r="F63" s="14" t="s">
        <v>1</v>
      </c>
      <c r="G63" s="14" t="s">
        <v>1</v>
      </c>
      <c r="H63" s="14" t="s">
        <v>1</v>
      </c>
      <c r="I63" s="14" t="s">
        <v>1</v>
      </c>
    </row>
  </sheetData>
  <mergeCells count="48"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22:C22"/>
    <mergeCell ref="D22:D23"/>
    <mergeCell ref="B25:B30"/>
    <mergeCell ref="C25:C30"/>
    <mergeCell ref="E25:E30"/>
    <mergeCell ref="H41:H46"/>
    <mergeCell ref="I41:I46"/>
    <mergeCell ref="B33:B38"/>
    <mergeCell ref="C33:C38"/>
    <mergeCell ref="E33:E38"/>
    <mergeCell ref="F33:F38"/>
    <mergeCell ref="G33:G38"/>
    <mergeCell ref="H33:H38"/>
    <mergeCell ref="I33:I38"/>
    <mergeCell ref="B41:B46"/>
    <mergeCell ref="C41:C46"/>
    <mergeCell ref="E41:E46"/>
    <mergeCell ref="F41:F46"/>
    <mergeCell ref="G41:G46"/>
    <mergeCell ref="H57:H62"/>
    <mergeCell ref="I57:I62"/>
    <mergeCell ref="B49:B54"/>
    <mergeCell ref="C49:C54"/>
    <mergeCell ref="E49:E54"/>
    <mergeCell ref="F49:F54"/>
    <mergeCell ref="G49:G54"/>
    <mergeCell ref="H49:H54"/>
    <mergeCell ref="I49:I54"/>
    <mergeCell ref="B57:B62"/>
    <mergeCell ref="C57:C62"/>
    <mergeCell ref="E57:E62"/>
    <mergeCell ref="F57:F62"/>
    <mergeCell ref="G57:G62"/>
    <mergeCell ref="B3:C3"/>
    <mergeCell ref="B8:I8"/>
    <mergeCell ref="B11:I11"/>
    <mergeCell ref="B14:I14"/>
    <mergeCell ref="B17:I17"/>
    <mergeCell ref="D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D9" sqref="D9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5" t="s">
        <v>84</v>
      </c>
      <c r="B1" s="26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s="7" customFormat="1" ht="15.75" customHeight="1"/>
    <row r="3" spans="1:12" ht="38.25" customHeight="1">
      <c r="A3" s="248" t="s">
        <v>167</v>
      </c>
      <c r="B3" s="248"/>
      <c r="C3" s="248"/>
      <c r="D3" s="248"/>
      <c r="E3" s="248"/>
      <c r="F3" s="248"/>
    </row>
    <row r="4" spans="1:12">
      <c r="C4" s="75"/>
      <c r="D4" s="75"/>
      <c r="E4" s="75"/>
      <c r="F4" s="75" t="s">
        <v>37</v>
      </c>
    </row>
    <row r="5" spans="1:12" ht="16.5">
      <c r="B5" s="83"/>
      <c r="C5" s="79" t="s">
        <v>40</v>
      </c>
      <c r="D5" s="76" t="s">
        <v>41</v>
      </c>
      <c r="E5" s="76" t="s">
        <v>42</v>
      </c>
      <c r="F5" s="76" t="s">
        <v>173</v>
      </c>
    </row>
    <row r="6" spans="1:12" ht="27">
      <c r="B6" s="80" t="s">
        <v>168</v>
      </c>
      <c r="C6" s="76" t="s">
        <v>36</v>
      </c>
      <c r="D6" s="77"/>
      <c r="E6" s="78"/>
      <c r="F6" s="77"/>
    </row>
    <row r="7" spans="1:12" s="8" customFormat="1" ht="27">
      <c r="B7" s="81" t="s">
        <v>169</v>
      </c>
      <c r="C7" s="77"/>
      <c r="D7" s="74" t="s">
        <v>36</v>
      </c>
      <c r="E7" s="74" t="s">
        <v>36</v>
      </c>
      <c r="F7" s="74" t="s">
        <v>36</v>
      </c>
    </row>
    <row r="8" spans="1:12" ht="27">
      <c r="B8" s="81" t="s">
        <v>170</v>
      </c>
      <c r="C8" s="76" t="s">
        <v>36</v>
      </c>
      <c r="D8" s="76">
        <f>D9+D10+D11</f>
        <v>0</v>
      </c>
      <c r="E8" s="76">
        <f t="shared" ref="E8:F8" si="0">E9+E10+E11</f>
        <v>0</v>
      </c>
      <c r="F8" s="76">
        <f t="shared" si="0"/>
        <v>0</v>
      </c>
    </row>
    <row r="9" spans="1:12" ht="27">
      <c r="B9" s="82" t="s">
        <v>219</v>
      </c>
      <c r="C9" s="76" t="s">
        <v>36</v>
      </c>
      <c r="D9" s="77"/>
      <c r="E9" s="77"/>
      <c r="F9" s="77"/>
    </row>
    <row r="10" spans="1:12" s="8" customFormat="1">
      <c r="B10" s="82" t="s">
        <v>52</v>
      </c>
      <c r="C10" s="76" t="s">
        <v>36</v>
      </c>
      <c r="D10" s="77"/>
      <c r="E10" s="77"/>
      <c r="F10" s="77"/>
    </row>
    <row r="11" spans="1:12">
      <c r="B11" s="82" t="s">
        <v>53</v>
      </c>
      <c r="C11" s="76" t="s">
        <v>36</v>
      </c>
      <c r="D11" s="77"/>
      <c r="E11" s="77"/>
      <c r="F11" s="77"/>
    </row>
    <row r="12" spans="1:12">
      <c r="B12" s="81" t="s">
        <v>171</v>
      </c>
      <c r="C12" s="76" t="s">
        <v>36</v>
      </c>
      <c r="D12" s="76">
        <f>D8-C7</f>
        <v>0</v>
      </c>
      <c r="E12" s="76">
        <f>E8-C7</f>
        <v>0</v>
      </c>
      <c r="F12" s="76">
        <f>F8-C7</f>
        <v>0</v>
      </c>
    </row>
    <row r="13" spans="1:12" ht="27">
      <c r="B13" s="81" t="s">
        <v>172</v>
      </c>
      <c r="C13" s="76" t="s">
        <v>36</v>
      </c>
      <c r="D13" s="76">
        <f t="shared" ref="D13:F13" si="1">D8-D6</f>
        <v>0</v>
      </c>
      <c r="E13" s="76">
        <f t="shared" si="1"/>
        <v>0</v>
      </c>
      <c r="F13" s="76">
        <f t="shared" si="1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48" t="s">
        <v>159</v>
      </c>
      <c r="B1" s="248"/>
      <c r="C1" s="248"/>
      <c r="D1" s="248"/>
      <c r="E1" s="248"/>
      <c r="F1" s="248"/>
      <c r="G1" s="248"/>
      <c r="H1" s="248"/>
      <c r="I1" s="5"/>
      <c r="J1" s="5"/>
      <c r="K1" s="5"/>
      <c r="L1" s="5"/>
      <c r="M1" s="5"/>
      <c r="N1" s="5"/>
      <c r="O1" s="5"/>
    </row>
    <row r="2" spans="1:15" ht="17.25" customHeight="1"/>
    <row r="3" spans="1:15">
      <c r="B3" s="250" t="s">
        <v>160</v>
      </c>
      <c r="C3" s="250"/>
      <c r="D3" s="251"/>
      <c r="E3" s="251"/>
      <c r="F3" s="251"/>
      <c r="G3" s="251"/>
      <c r="H3" s="251"/>
    </row>
    <row r="4" spans="1:15">
      <c r="B4" s="250" t="s">
        <v>161</v>
      </c>
      <c r="C4" s="250"/>
      <c r="D4" s="251"/>
      <c r="E4" s="251"/>
      <c r="F4" s="251"/>
      <c r="G4" s="251"/>
      <c r="H4" s="251"/>
    </row>
    <row r="5" spans="1:15">
      <c r="B5" s="250" t="s">
        <v>162</v>
      </c>
      <c r="C5" s="250"/>
      <c r="D5" s="251"/>
      <c r="E5" s="251"/>
      <c r="F5" s="251"/>
      <c r="G5" s="251"/>
      <c r="H5" s="251"/>
    </row>
    <row r="6" spans="1:15">
      <c r="B6" s="250" t="s">
        <v>163</v>
      </c>
      <c r="C6" s="250"/>
      <c r="D6" s="251"/>
      <c r="E6" s="251"/>
      <c r="F6" s="251"/>
      <c r="G6" s="251"/>
      <c r="H6" s="251"/>
    </row>
    <row r="9" spans="1:15">
      <c r="A9" s="5" t="s">
        <v>61</v>
      </c>
    </row>
    <row r="10" spans="1:15">
      <c r="B10" s="5"/>
    </row>
    <row r="11" spans="1:15" ht="25.5" customHeight="1">
      <c r="B11" s="198" t="s">
        <v>29</v>
      </c>
      <c r="C11" s="198"/>
      <c r="D11" s="198" t="s">
        <v>62</v>
      </c>
      <c r="E11" s="198" t="s">
        <v>164</v>
      </c>
      <c r="F11" s="198"/>
      <c r="G11" s="198"/>
      <c r="H11" s="198" t="s">
        <v>165</v>
      </c>
    </row>
    <row r="12" spans="1:15" ht="28.5" customHeight="1">
      <c r="B12" s="67" t="s">
        <v>6</v>
      </c>
      <c r="C12" s="67" t="s">
        <v>51</v>
      </c>
      <c r="D12" s="198"/>
      <c r="E12" s="67" t="s">
        <v>24</v>
      </c>
      <c r="F12" s="67" t="s">
        <v>28</v>
      </c>
      <c r="G12" s="67" t="s">
        <v>177</v>
      </c>
      <c r="H12" s="198"/>
    </row>
    <row r="13" spans="1:15">
      <c r="B13" s="55"/>
      <c r="C13" s="55"/>
      <c r="D13" s="55"/>
      <c r="E13" s="56"/>
      <c r="F13" s="56"/>
      <c r="G13" s="56"/>
      <c r="H13" s="56"/>
    </row>
    <row r="14" spans="1:15">
      <c r="B14" s="55"/>
      <c r="C14" s="55"/>
      <c r="D14" s="55"/>
      <c r="E14" s="56"/>
      <c r="F14" s="56"/>
      <c r="G14" s="56"/>
      <c r="H14" s="56"/>
    </row>
    <row r="15" spans="1:15">
      <c r="B15" s="55"/>
      <c r="C15" s="55"/>
      <c r="D15" s="55"/>
      <c r="E15" s="56"/>
      <c r="F15" s="56"/>
      <c r="G15" s="56"/>
      <c r="H15" s="56"/>
    </row>
    <row r="16" spans="1:15">
      <c r="B16" s="249" t="s">
        <v>33</v>
      </c>
      <c r="C16" s="249"/>
      <c r="D16" s="249"/>
      <c r="E16" s="67">
        <f>SUM(E13:E15)</f>
        <v>0</v>
      </c>
      <c r="F16" s="67">
        <f t="shared" ref="F16:G16" si="0">SUM(F13:F15)</f>
        <v>0</v>
      </c>
      <c r="G16" s="67">
        <f t="shared" si="0"/>
        <v>0</v>
      </c>
      <c r="H16" s="67" t="s">
        <v>73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B11" sqref="B11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5" t="s">
        <v>85</v>
      </c>
      <c r="B1" s="5"/>
      <c r="C1" s="5"/>
      <c r="D1" s="5"/>
    </row>
    <row r="3" spans="1:5" ht="25.5">
      <c r="B3" s="67" t="s">
        <v>66</v>
      </c>
      <c r="C3" s="67" t="s">
        <v>166</v>
      </c>
      <c r="D3" s="67" t="s">
        <v>67</v>
      </c>
      <c r="E3" s="67" t="s">
        <v>68</v>
      </c>
    </row>
    <row r="4" spans="1:5">
      <c r="B4" s="60"/>
      <c r="C4" s="60"/>
      <c r="D4" s="60"/>
      <c r="E4" s="60"/>
    </row>
    <row r="5" spans="1:5">
      <c r="B5" s="60"/>
      <c r="C5" s="60"/>
      <c r="D5" s="60"/>
      <c r="E5" s="6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8" sqref="C8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5" t="s">
        <v>230</v>
      </c>
    </row>
    <row r="2" spans="1:1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s="157" customFormat="1" ht="39.75" customHeight="1">
      <c r="B3" s="175" t="s">
        <v>136</v>
      </c>
      <c r="C3" s="175"/>
      <c r="D3" s="156" t="s">
        <v>5</v>
      </c>
      <c r="E3" s="156" t="s">
        <v>261</v>
      </c>
      <c r="F3" s="156" t="s">
        <v>262</v>
      </c>
      <c r="G3" s="156" t="s">
        <v>263</v>
      </c>
      <c r="H3" s="156" t="s">
        <v>264</v>
      </c>
      <c r="I3" s="156" t="s">
        <v>265</v>
      </c>
    </row>
    <row r="4" spans="1:12" ht="25.5" customHeight="1">
      <c r="B4" s="156"/>
      <c r="C4" s="156"/>
      <c r="D4" s="13" t="s">
        <v>43</v>
      </c>
      <c r="E4" s="159">
        <f>E5+E8</f>
        <v>0</v>
      </c>
      <c r="F4" s="159">
        <f>F5+F8</f>
        <v>28125475</v>
      </c>
      <c r="G4" s="159">
        <f>G5+G8</f>
        <v>26029980</v>
      </c>
      <c r="H4" s="159">
        <f>H5+H8</f>
        <v>29887120</v>
      </c>
      <c r="I4" s="159">
        <f>I5+I8</f>
        <v>0</v>
      </c>
    </row>
    <row r="5" spans="1:12">
      <c r="B5" s="160" t="s">
        <v>258</v>
      </c>
      <c r="C5" s="161"/>
      <c r="D5" s="162" t="s">
        <v>231</v>
      </c>
      <c r="E5" s="159">
        <f>SUM(E7:E7)</f>
        <v>0</v>
      </c>
      <c r="F5" s="159">
        <f>SUM(F7:F7)</f>
        <v>21125475</v>
      </c>
      <c r="G5" s="159">
        <f>SUM(G7:G7)</f>
        <v>13529980</v>
      </c>
      <c r="H5" s="159">
        <f>SUM(H7:H7)</f>
        <v>29887120</v>
      </c>
      <c r="I5" s="159">
        <f>SUM(I7:I7)</f>
        <v>0</v>
      </c>
    </row>
    <row r="6" spans="1:12" ht="15" customHeight="1">
      <c r="B6" s="163" t="s">
        <v>137</v>
      </c>
      <c r="C6" s="161"/>
      <c r="D6" s="164"/>
      <c r="E6" s="164"/>
      <c r="F6" s="164"/>
      <c r="G6" s="164"/>
      <c r="H6" s="164"/>
      <c r="I6" s="164"/>
    </row>
    <row r="7" spans="1:12" ht="38.25">
      <c r="B7" s="24"/>
      <c r="C7" s="24" t="s">
        <v>259</v>
      </c>
      <c r="D7" s="24" t="s">
        <v>249</v>
      </c>
      <c r="E7" s="148" t="s">
        <v>233</v>
      </c>
      <c r="F7" s="149">
        <v>21125475</v>
      </c>
      <c r="G7" s="149">
        <v>13529980</v>
      </c>
      <c r="H7" s="148">
        <v>29887120</v>
      </c>
      <c r="I7" s="148" t="s">
        <v>233</v>
      </c>
    </row>
    <row r="8" spans="1:12">
      <c r="B8" s="160" t="s">
        <v>258</v>
      </c>
      <c r="C8" s="161"/>
      <c r="D8" s="162" t="s">
        <v>231</v>
      </c>
      <c r="E8" s="159">
        <f>SUM(E10:E10)</f>
        <v>0</v>
      </c>
      <c r="F8" s="159">
        <f>SUM(F10:F10)</f>
        <v>7000000</v>
      </c>
      <c r="G8" s="159">
        <f>SUM(G10:G10)</f>
        <v>12500000</v>
      </c>
      <c r="H8" s="159">
        <f>SUM(H10:H10)</f>
        <v>0</v>
      </c>
      <c r="I8" s="159">
        <f>SUM(I10:I10)</f>
        <v>0</v>
      </c>
    </row>
    <row r="9" spans="1:12" ht="15" customHeight="1">
      <c r="B9" s="163" t="s">
        <v>137</v>
      </c>
      <c r="C9" s="161"/>
      <c r="D9" s="164"/>
      <c r="E9" s="164"/>
      <c r="F9" s="164"/>
      <c r="G9" s="164"/>
      <c r="H9" s="164"/>
      <c r="I9" s="164"/>
    </row>
    <row r="10" spans="1:12" ht="25.5">
      <c r="B10" s="24"/>
      <c r="C10" s="24" t="s">
        <v>260</v>
      </c>
      <c r="D10" s="24" t="s">
        <v>241</v>
      </c>
      <c r="E10" s="24"/>
      <c r="F10" s="149">
        <v>7000000</v>
      </c>
      <c r="G10" s="149">
        <v>12500000</v>
      </c>
      <c r="H10" s="24"/>
      <c r="I10" s="24"/>
    </row>
    <row r="11" spans="1:12">
      <c r="B11" s="24"/>
      <c r="C11" s="24" t="s">
        <v>229</v>
      </c>
      <c r="D11" s="24"/>
      <c r="E11" s="34"/>
      <c r="F11" s="149"/>
      <c r="G11" s="149"/>
      <c r="H11" s="34"/>
      <c r="I11" s="34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83"/>
  <sheetViews>
    <sheetView topLeftCell="A53" zoomScale="175" zoomScaleNormal="175" workbookViewId="0">
      <selection activeCell="A66" sqref="A66:H66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54" t="s">
        <v>65</v>
      </c>
      <c r="B1" s="254"/>
      <c r="C1" s="254"/>
      <c r="D1" s="254"/>
      <c r="E1" s="254"/>
      <c r="F1" s="254"/>
      <c r="G1" s="254"/>
      <c r="H1" s="254"/>
    </row>
    <row r="2" spans="1:12" ht="21.75" customHeight="1">
      <c r="A2" s="257" t="s">
        <v>86</v>
      </c>
      <c r="B2" s="257"/>
      <c r="C2" s="257"/>
      <c r="D2" s="257"/>
      <c r="E2" s="257"/>
      <c r="F2" s="257"/>
      <c r="G2" s="257"/>
      <c r="H2" s="257"/>
    </row>
    <row r="3" spans="1:12" ht="15" customHeight="1">
      <c r="A3" s="254"/>
      <c r="B3" s="254"/>
      <c r="C3" s="254"/>
      <c r="D3" s="254"/>
      <c r="E3" s="254"/>
      <c r="F3" s="254"/>
      <c r="G3" s="254"/>
      <c r="H3" s="254"/>
    </row>
    <row r="4" spans="1:12">
      <c r="A4" s="252" t="s">
        <v>72</v>
      </c>
      <c r="B4" s="252"/>
      <c r="C4" s="252"/>
      <c r="D4" s="252"/>
      <c r="E4" s="252"/>
      <c r="F4" s="252"/>
      <c r="G4" s="252"/>
      <c r="H4" s="252"/>
    </row>
    <row r="5" spans="1:12">
      <c r="A5" s="247"/>
      <c r="B5" s="247"/>
      <c r="C5" s="247"/>
      <c r="D5" s="247"/>
      <c r="E5" s="247"/>
      <c r="F5" s="247"/>
      <c r="G5" s="247"/>
      <c r="H5" s="247"/>
    </row>
    <row r="6" spans="1:12">
      <c r="A6" s="261" t="s">
        <v>87</v>
      </c>
      <c r="B6" s="262"/>
      <c r="C6" s="262"/>
      <c r="D6" s="262"/>
      <c r="E6" s="262"/>
      <c r="F6" s="262"/>
      <c r="G6" s="262"/>
      <c r="H6" s="262"/>
    </row>
    <row r="7" spans="1:12">
      <c r="A7" s="259"/>
      <c r="B7" s="260"/>
      <c r="C7" s="260"/>
      <c r="D7" s="260"/>
      <c r="E7" s="260"/>
      <c r="F7" s="260"/>
      <c r="G7" s="260"/>
      <c r="H7" s="260"/>
    </row>
    <row r="8" spans="1:12" ht="18" customHeight="1">
      <c r="A8" s="258" t="s">
        <v>3</v>
      </c>
      <c r="B8" s="252"/>
      <c r="C8" s="252"/>
      <c r="D8" s="252"/>
      <c r="E8" s="252"/>
      <c r="F8" s="252"/>
      <c r="G8" s="252"/>
      <c r="H8" s="252"/>
    </row>
    <row r="9" spans="1:12" ht="30.75" customHeight="1">
      <c r="A9" s="261" t="s">
        <v>95</v>
      </c>
      <c r="B9" s="262"/>
      <c r="C9" s="262"/>
      <c r="D9" s="262"/>
      <c r="E9" s="262"/>
      <c r="F9" s="262"/>
      <c r="G9" s="262"/>
      <c r="H9" s="262"/>
    </row>
    <row r="10" spans="1:12" ht="42" customHeight="1">
      <c r="A10" s="261" t="s">
        <v>96</v>
      </c>
      <c r="B10" s="262"/>
      <c r="C10" s="262"/>
      <c r="D10" s="262"/>
      <c r="E10" s="262"/>
      <c r="F10" s="262"/>
      <c r="G10" s="262"/>
      <c r="H10" s="262"/>
    </row>
    <row r="11" spans="1:12" ht="28.5" customHeight="1">
      <c r="A11" s="262" t="s">
        <v>97</v>
      </c>
      <c r="B11" s="262"/>
      <c r="C11" s="262"/>
      <c r="D11" s="262"/>
      <c r="E11" s="262"/>
      <c r="F11" s="262"/>
      <c r="G11" s="262"/>
      <c r="H11" s="262"/>
    </row>
    <row r="12" spans="1:12" ht="33" customHeight="1">
      <c r="A12" s="262" t="s">
        <v>98</v>
      </c>
      <c r="B12" s="262"/>
      <c r="C12" s="262"/>
      <c r="D12" s="262"/>
      <c r="E12" s="262"/>
      <c r="F12" s="262"/>
      <c r="G12" s="262"/>
      <c r="H12" s="262"/>
      <c r="I12" s="100"/>
      <c r="J12" s="100"/>
      <c r="K12" s="100"/>
      <c r="L12" s="100"/>
    </row>
    <row r="13" spans="1:12" ht="19.5" customHeight="1">
      <c r="A13" s="260"/>
      <c r="B13" s="260"/>
      <c r="C13" s="260"/>
      <c r="D13" s="260"/>
      <c r="E13" s="260"/>
      <c r="F13" s="260"/>
      <c r="G13" s="260"/>
      <c r="H13" s="260"/>
      <c r="I13" s="100"/>
      <c r="J13" s="100"/>
      <c r="K13" s="100"/>
      <c r="L13" s="100"/>
    </row>
    <row r="14" spans="1:12" ht="16.5" customHeight="1">
      <c r="A14" s="252" t="s">
        <v>4</v>
      </c>
      <c r="B14" s="252"/>
      <c r="C14" s="252"/>
      <c r="D14" s="252"/>
      <c r="E14" s="252"/>
      <c r="F14" s="252"/>
      <c r="G14" s="252"/>
      <c r="H14" s="252"/>
      <c r="I14" s="100"/>
      <c r="J14" s="100"/>
      <c r="K14" s="100"/>
      <c r="L14" s="100"/>
    </row>
    <row r="15" spans="1:12" ht="15.75" customHeight="1">
      <c r="A15" s="205"/>
      <c r="B15" s="205"/>
      <c r="C15" s="205"/>
      <c r="D15" s="205"/>
      <c r="E15" s="205"/>
      <c r="F15" s="205"/>
      <c r="G15" s="205"/>
      <c r="H15" s="205"/>
    </row>
    <row r="16" spans="1:12" ht="15.75" customHeight="1">
      <c r="A16" s="264" t="s">
        <v>99</v>
      </c>
      <c r="B16" s="264"/>
      <c r="C16" s="264"/>
      <c r="D16" s="264"/>
      <c r="E16" s="264"/>
      <c r="F16" s="264"/>
      <c r="G16" s="264"/>
      <c r="H16" s="264"/>
    </row>
    <row r="17" spans="1:9" ht="25.5" customHeight="1">
      <c r="A17" s="264" t="s">
        <v>100</v>
      </c>
      <c r="B17" s="264"/>
      <c r="C17" s="264"/>
      <c r="D17" s="264"/>
      <c r="E17" s="264"/>
      <c r="F17" s="264"/>
      <c r="G17" s="264"/>
      <c r="H17" s="264"/>
    </row>
    <row r="18" spans="1:9" ht="40.5" customHeight="1">
      <c r="A18" s="264" t="s">
        <v>101</v>
      </c>
      <c r="B18" s="264"/>
      <c r="C18" s="264"/>
      <c r="D18" s="264"/>
      <c r="E18" s="264"/>
      <c r="F18" s="264"/>
      <c r="G18" s="264"/>
      <c r="H18" s="264"/>
    </row>
    <row r="19" spans="1:9" ht="17.25" customHeight="1">
      <c r="A19" s="264" t="s">
        <v>102</v>
      </c>
      <c r="B19" s="264"/>
      <c r="C19" s="264"/>
      <c r="D19" s="264"/>
      <c r="E19" s="264"/>
      <c r="F19" s="264"/>
      <c r="G19" s="264"/>
      <c r="H19" s="264"/>
    </row>
    <row r="20" spans="1:9" ht="41.25" customHeight="1">
      <c r="A20" s="264" t="s">
        <v>103</v>
      </c>
      <c r="B20" s="264"/>
      <c r="C20" s="264"/>
      <c r="D20" s="264"/>
      <c r="E20" s="264"/>
      <c r="F20" s="264"/>
      <c r="G20" s="264"/>
      <c r="H20" s="264"/>
    </row>
    <row r="21" spans="1:9" ht="10.5" customHeight="1">
      <c r="A21" s="263"/>
      <c r="B21" s="263"/>
      <c r="C21" s="263"/>
      <c r="D21" s="263"/>
      <c r="E21" s="263"/>
      <c r="F21" s="263"/>
      <c r="G21" s="263"/>
      <c r="H21" s="263"/>
    </row>
    <row r="22" spans="1:9">
      <c r="A22" s="252" t="s">
        <v>88</v>
      </c>
      <c r="B22" s="252"/>
      <c r="C22" s="252"/>
      <c r="D22" s="252"/>
      <c r="E22" s="252"/>
      <c r="F22" s="252"/>
      <c r="G22" s="252"/>
      <c r="H22" s="252"/>
      <c r="I22" s="101"/>
    </row>
    <row r="23" spans="1:9" ht="12" customHeight="1">
      <c r="A23" s="247"/>
      <c r="B23" s="247"/>
      <c r="C23" s="247"/>
      <c r="D23" s="247"/>
      <c r="E23" s="247"/>
      <c r="F23" s="247"/>
      <c r="G23" s="247"/>
      <c r="H23" s="247"/>
      <c r="I23" s="99"/>
    </row>
    <row r="24" spans="1:9" ht="12" customHeight="1">
      <c r="A24" s="253" t="s">
        <v>104</v>
      </c>
      <c r="B24" s="253"/>
      <c r="C24" s="253"/>
      <c r="D24" s="253"/>
      <c r="E24" s="253"/>
      <c r="F24" s="253"/>
      <c r="G24" s="253"/>
      <c r="H24" s="253"/>
      <c r="I24" s="99"/>
    </row>
    <row r="25" spans="1:9" ht="12" customHeight="1">
      <c r="A25" s="253" t="s">
        <v>105</v>
      </c>
      <c r="B25" s="253"/>
      <c r="C25" s="253"/>
      <c r="D25" s="253"/>
      <c r="E25" s="253"/>
      <c r="F25" s="253"/>
      <c r="G25" s="253"/>
      <c r="H25" s="253"/>
      <c r="I25" s="99"/>
    </row>
    <row r="26" spans="1:9" ht="12" customHeight="1">
      <c r="A26" s="253" t="s">
        <v>106</v>
      </c>
      <c r="B26" s="253"/>
      <c r="C26" s="253"/>
      <c r="D26" s="253"/>
      <c r="E26" s="253"/>
      <c r="F26" s="253"/>
      <c r="G26" s="253"/>
      <c r="H26" s="253"/>
      <c r="I26" s="99"/>
    </row>
    <row r="27" spans="1:9" ht="15" customHeight="1">
      <c r="A27" s="253" t="s">
        <v>107</v>
      </c>
      <c r="B27" s="253"/>
      <c r="C27" s="253"/>
      <c r="D27" s="253"/>
      <c r="E27" s="253"/>
      <c r="F27" s="253"/>
      <c r="G27" s="253"/>
      <c r="H27" s="253"/>
      <c r="I27" s="99"/>
    </row>
    <row r="28" spans="1:9" ht="30.75" customHeight="1">
      <c r="A28" s="253" t="s">
        <v>108</v>
      </c>
      <c r="B28" s="253"/>
      <c r="C28" s="253"/>
      <c r="D28" s="253"/>
      <c r="E28" s="253"/>
      <c r="F28" s="253"/>
      <c r="G28" s="253"/>
      <c r="H28" s="253"/>
      <c r="I28" s="99"/>
    </row>
    <row r="29" spans="1:9" ht="15" customHeight="1">
      <c r="A29" s="253" t="s">
        <v>109</v>
      </c>
      <c r="B29" s="253"/>
      <c r="C29" s="253"/>
      <c r="D29" s="253"/>
      <c r="E29" s="253"/>
      <c r="F29" s="253"/>
      <c r="G29" s="253"/>
      <c r="H29" s="253"/>
      <c r="I29" s="99"/>
    </row>
    <row r="30" spans="1:9" ht="25.5" customHeight="1">
      <c r="A30" s="253" t="s">
        <v>110</v>
      </c>
      <c r="B30" s="253"/>
      <c r="C30" s="253"/>
      <c r="D30" s="253"/>
      <c r="E30" s="253"/>
      <c r="F30" s="253"/>
      <c r="G30" s="253"/>
      <c r="H30" s="253"/>
      <c r="I30" s="99"/>
    </row>
    <row r="31" spans="1:9" ht="15.75" customHeight="1">
      <c r="A31" s="253" t="s">
        <v>111</v>
      </c>
      <c r="B31" s="253"/>
      <c r="C31" s="253"/>
      <c r="D31" s="253"/>
      <c r="E31" s="253"/>
      <c r="F31" s="253"/>
      <c r="G31" s="253"/>
      <c r="H31" s="253"/>
      <c r="I31" s="99"/>
    </row>
    <row r="32" spans="1:9" ht="42" customHeight="1">
      <c r="A32" s="253" t="s">
        <v>112</v>
      </c>
      <c r="B32" s="253"/>
      <c r="C32" s="253"/>
      <c r="D32" s="253"/>
      <c r="E32" s="253"/>
      <c r="F32" s="253"/>
      <c r="G32" s="253"/>
      <c r="H32" s="253"/>
      <c r="I32" s="99"/>
    </row>
    <row r="33" spans="1:18" ht="57.75" customHeight="1">
      <c r="A33" s="253" t="s">
        <v>113</v>
      </c>
      <c r="B33" s="253"/>
      <c r="C33" s="253"/>
      <c r="D33" s="253"/>
      <c r="E33" s="253"/>
      <c r="F33" s="253"/>
      <c r="G33" s="253"/>
      <c r="H33" s="253"/>
      <c r="I33" s="99"/>
    </row>
    <row r="34" spans="1:18" ht="15.75" customHeight="1">
      <c r="A34" s="256"/>
      <c r="B34" s="256"/>
      <c r="C34" s="256"/>
      <c r="D34" s="256"/>
      <c r="E34" s="256"/>
      <c r="F34" s="256"/>
      <c r="G34" s="256"/>
      <c r="H34" s="256"/>
      <c r="I34" s="99"/>
    </row>
    <row r="35" spans="1:18">
      <c r="A35" s="252" t="s">
        <v>89</v>
      </c>
      <c r="B35" s="252"/>
      <c r="C35" s="252"/>
      <c r="D35" s="252"/>
      <c r="E35" s="252"/>
      <c r="F35" s="252"/>
      <c r="G35" s="252"/>
      <c r="H35" s="252"/>
    </row>
    <row r="36" spans="1:18">
      <c r="A36" s="205"/>
      <c r="B36" s="205"/>
      <c r="C36" s="205"/>
      <c r="D36" s="205"/>
      <c r="E36" s="205"/>
      <c r="F36" s="205"/>
      <c r="G36" s="205"/>
      <c r="H36" s="205"/>
    </row>
    <row r="37" spans="1:18" ht="21" customHeight="1">
      <c r="A37" s="255" t="s">
        <v>114</v>
      </c>
      <c r="B37" s="255"/>
      <c r="C37" s="255"/>
      <c r="D37" s="255"/>
      <c r="E37" s="255"/>
      <c r="F37" s="255"/>
      <c r="G37" s="255"/>
      <c r="H37" s="255"/>
    </row>
    <row r="38" spans="1:18" ht="15.75" customHeight="1">
      <c r="A38" s="252" t="s">
        <v>90</v>
      </c>
      <c r="B38" s="252"/>
      <c r="C38" s="252"/>
      <c r="D38" s="252"/>
      <c r="E38" s="252"/>
      <c r="F38" s="252"/>
      <c r="G38" s="252"/>
      <c r="H38" s="252"/>
    </row>
    <row r="39" spans="1:18" ht="29.25" customHeight="1">
      <c r="A39" s="255" t="s">
        <v>115</v>
      </c>
      <c r="B39" s="255"/>
      <c r="C39" s="255"/>
      <c r="D39" s="255"/>
      <c r="E39" s="255"/>
      <c r="F39" s="255"/>
      <c r="G39" s="255"/>
      <c r="H39" s="255"/>
    </row>
    <row r="40" spans="1:18" ht="27" customHeight="1">
      <c r="A40" s="255" t="s">
        <v>116</v>
      </c>
      <c r="B40" s="255"/>
      <c r="C40" s="255"/>
      <c r="D40" s="255"/>
      <c r="E40" s="255"/>
      <c r="F40" s="255"/>
      <c r="G40" s="255"/>
      <c r="H40" s="255"/>
    </row>
    <row r="41" spans="1:18" ht="38.25" customHeight="1">
      <c r="A41" s="255" t="s">
        <v>117</v>
      </c>
      <c r="B41" s="255"/>
      <c r="C41" s="255"/>
      <c r="D41" s="255"/>
      <c r="E41" s="255"/>
      <c r="F41" s="255"/>
      <c r="G41" s="255"/>
      <c r="H41" s="255"/>
    </row>
    <row r="42" spans="1:18" ht="30.75" customHeight="1">
      <c r="A42" s="255" t="s">
        <v>118</v>
      </c>
      <c r="B42" s="255"/>
      <c r="C42" s="255"/>
      <c r="D42" s="255"/>
      <c r="E42" s="255"/>
      <c r="F42" s="255"/>
      <c r="G42" s="255"/>
      <c r="H42" s="255"/>
    </row>
    <row r="43" spans="1:18" ht="80.25" customHeight="1">
      <c r="A43" s="255" t="s">
        <v>119</v>
      </c>
      <c r="B43" s="255"/>
      <c r="C43" s="255"/>
      <c r="D43" s="255"/>
      <c r="E43" s="255"/>
      <c r="F43" s="255"/>
      <c r="G43" s="255"/>
      <c r="H43" s="255"/>
    </row>
    <row r="44" spans="1:18" ht="15.75" customHeight="1">
      <c r="A44" s="256"/>
      <c r="B44" s="256"/>
      <c r="C44" s="256"/>
      <c r="D44" s="256"/>
      <c r="E44" s="256"/>
      <c r="F44" s="256"/>
      <c r="G44" s="256"/>
      <c r="H44" s="256"/>
    </row>
    <row r="45" spans="1:18" ht="29.25" customHeight="1">
      <c r="A45" s="252" t="s">
        <v>77</v>
      </c>
      <c r="B45" s="252"/>
      <c r="C45" s="252"/>
      <c r="D45" s="252"/>
      <c r="E45" s="252"/>
      <c r="F45" s="252"/>
      <c r="G45" s="252"/>
      <c r="H45" s="25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>
      <c r="A46" s="265" t="s">
        <v>120</v>
      </c>
      <c r="B46" s="266"/>
      <c r="C46" s="266"/>
      <c r="D46" s="266"/>
      <c r="E46" s="266"/>
      <c r="F46" s="266"/>
      <c r="G46" s="266"/>
      <c r="H46" s="266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>
      <c r="A47" s="265" t="s">
        <v>121</v>
      </c>
      <c r="B47" s="266"/>
      <c r="C47" s="266"/>
      <c r="D47" s="266"/>
      <c r="E47" s="266"/>
      <c r="F47" s="266"/>
      <c r="G47" s="266"/>
      <c r="H47" s="266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>
      <c r="A48" s="267"/>
      <c r="B48" s="267"/>
      <c r="C48" s="267"/>
      <c r="D48" s="267"/>
      <c r="E48" s="267"/>
      <c r="F48" s="267"/>
      <c r="G48" s="267"/>
      <c r="H48" s="267"/>
      <c r="I48" s="97"/>
      <c r="J48" s="97"/>
      <c r="K48" s="9"/>
      <c r="L48" s="9"/>
      <c r="M48" s="9"/>
      <c r="N48" s="9"/>
      <c r="O48" s="9"/>
      <c r="P48" s="9"/>
      <c r="Q48" s="9"/>
      <c r="R48" s="9"/>
    </row>
    <row r="49" spans="1:18" ht="15" customHeight="1">
      <c r="A49" s="252" t="s">
        <v>80</v>
      </c>
      <c r="B49" s="252"/>
      <c r="C49" s="252"/>
      <c r="D49" s="252"/>
      <c r="E49" s="252"/>
      <c r="F49" s="252"/>
      <c r="G49" s="252"/>
      <c r="H49" s="252"/>
      <c r="I49" s="102"/>
      <c r="J49" s="102"/>
      <c r="K49" s="102"/>
      <c r="L49" s="102"/>
      <c r="M49" s="102"/>
      <c r="N49" s="102"/>
      <c r="O49" s="102"/>
      <c r="P49" s="102"/>
      <c r="Q49" s="252"/>
      <c r="R49" s="252"/>
    </row>
    <row r="50" spans="1:18">
      <c r="A50" s="205"/>
      <c r="B50" s="205"/>
      <c r="C50" s="205"/>
      <c r="D50" s="205"/>
      <c r="E50" s="205"/>
      <c r="F50" s="205"/>
      <c r="G50" s="205"/>
      <c r="H50" s="205"/>
      <c r="I50" s="98"/>
      <c r="J50" s="98"/>
      <c r="K50" s="98"/>
      <c r="L50" s="98"/>
      <c r="M50" s="98"/>
      <c r="N50" s="98"/>
      <c r="O50" s="98"/>
      <c r="P50" s="98"/>
      <c r="Q50" s="98"/>
      <c r="R50" s="98"/>
    </row>
    <row r="51" spans="1:18">
      <c r="A51" s="265" t="s">
        <v>122</v>
      </c>
      <c r="B51" s="266"/>
      <c r="C51" s="266"/>
      <c r="D51" s="266"/>
      <c r="E51" s="266"/>
      <c r="F51" s="266"/>
      <c r="G51" s="266"/>
      <c r="H51" s="266"/>
      <c r="I51" s="98"/>
      <c r="J51" s="98"/>
      <c r="K51" s="98"/>
      <c r="L51" s="98"/>
      <c r="M51" s="98"/>
      <c r="N51" s="98"/>
      <c r="O51" s="98"/>
      <c r="P51" s="98"/>
      <c r="Q51" s="98"/>
      <c r="R51" s="98"/>
    </row>
    <row r="52" spans="1:18">
      <c r="A52" s="267"/>
      <c r="B52" s="267"/>
      <c r="C52" s="267"/>
      <c r="D52" s="267"/>
      <c r="E52" s="267"/>
      <c r="F52" s="267"/>
      <c r="G52" s="267"/>
      <c r="H52" s="267"/>
      <c r="I52" s="98"/>
      <c r="J52" s="98"/>
      <c r="K52" s="98"/>
      <c r="L52" s="98"/>
      <c r="M52" s="98"/>
      <c r="N52" s="98"/>
      <c r="O52" s="98"/>
      <c r="P52" s="98"/>
      <c r="Q52" s="98"/>
      <c r="R52" s="98"/>
    </row>
    <row r="53" spans="1:18">
      <c r="A53" s="252" t="s">
        <v>79</v>
      </c>
      <c r="B53" s="252"/>
      <c r="C53" s="252"/>
      <c r="D53" s="252"/>
      <c r="E53" s="252"/>
      <c r="F53" s="252"/>
      <c r="G53" s="252"/>
      <c r="H53" s="252"/>
      <c r="I53" s="98"/>
      <c r="J53" s="98"/>
      <c r="K53" s="98"/>
      <c r="L53" s="98"/>
      <c r="M53" s="98"/>
      <c r="N53" s="98"/>
      <c r="O53" s="98"/>
      <c r="P53" s="98"/>
      <c r="Q53" s="98"/>
      <c r="R53" s="98"/>
    </row>
    <row r="54" spans="1:18">
      <c r="A54" s="268"/>
      <c r="B54" s="268"/>
      <c r="C54" s="268"/>
      <c r="D54" s="268"/>
      <c r="E54" s="268"/>
      <c r="F54" s="268"/>
      <c r="G54" s="268"/>
      <c r="H54" s="268"/>
      <c r="I54" s="98"/>
      <c r="J54" s="98"/>
      <c r="K54" s="98"/>
      <c r="L54" s="98"/>
      <c r="M54" s="98"/>
      <c r="N54" s="98"/>
      <c r="O54" s="98"/>
      <c r="P54" s="98"/>
      <c r="Q54" s="98"/>
      <c r="R54" s="98"/>
    </row>
    <row r="55" spans="1:18" ht="15" customHeight="1">
      <c r="A55" s="265" t="s">
        <v>123</v>
      </c>
      <c r="B55" s="266"/>
      <c r="C55" s="266"/>
      <c r="D55" s="266"/>
      <c r="E55" s="266"/>
      <c r="F55" s="266"/>
      <c r="G55" s="266"/>
      <c r="H55" s="266"/>
      <c r="I55" s="98"/>
      <c r="J55" s="98"/>
      <c r="K55" s="98"/>
      <c r="L55" s="98"/>
      <c r="M55" s="98"/>
      <c r="N55" s="98"/>
      <c r="O55" s="98"/>
      <c r="P55" s="98"/>
      <c r="Q55" s="98"/>
      <c r="R55" s="98"/>
    </row>
    <row r="56" spans="1:18">
      <c r="A56" s="268"/>
      <c r="B56" s="268"/>
      <c r="C56" s="268"/>
      <c r="D56" s="268"/>
      <c r="E56" s="268"/>
      <c r="F56" s="268"/>
      <c r="G56" s="268"/>
      <c r="H56" s="268"/>
      <c r="I56" s="98"/>
      <c r="J56" s="98"/>
      <c r="K56" s="98"/>
      <c r="L56" s="98"/>
      <c r="M56" s="98"/>
      <c r="N56" s="98"/>
      <c r="O56" s="98"/>
      <c r="P56" s="98"/>
      <c r="Q56" s="98"/>
      <c r="R56" s="98"/>
    </row>
    <row r="57" spans="1:18">
      <c r="A57" s="269" t="s">
        <v>220</v>
      </c>
      <c r="B57" s="269"/>
      <c r="C57" s="269"/>
      <c r="D57" s="269"/>
      <c r="E57" s="269"/>
      <c r="F57" s="269"/>
      <c r="G57" s="269"/>
      <c r="H57" s="269"/>
      <c r="I57" s="98"/>
      <c r="J57" s="98"/>
      <c r="K57" s="98"/>
      <c r="L57" s="98"/>
      <c r="M57" s="98"/>
      <c r="N57" s="98"/>
      <c r="O57" s="98"/>
      <c r="P57" s="98"/>
      <c r="Q57" s="98"/>
      <c r="R57" s="98"/>
    </row>
    <row r="58" spans="1:18">
      <c r="A58" s="268"/>
      <c r="B58" s="268"/>
      <c r="C58" s="268"/>
      <c r="D58" s="268"/>
      <c r="E58" s="268"/>
      <c r="F58" s="268"/>
      <c r="G58" s="268"/>
      <c r="H58" s="268"/>
      <c r="I58" s="98"/>
      <c r="J58" s="98"/>
      <c r="K58" s="98"/>
      <c r="L58" s="98"/>
      <c r="M58" s="98"/>
      <c r="N58" s="98"/>
      <c r="O58" s="98"/>
      <c r="P58" s="98"/>
      <c r="Q58" s="98"/>
      <c r="R58" s="98"/>
    </row>
    <row r="59" spans="1:18">
      <c r="A59" s="252" t="s">
        <v>221</v>
      </c>
      <c r="B59" s="252"/>
      <c r="C59" s="252"/>
      <c r="D59" s="252"/>
      <c r="E59" s="252"/>
      <c r="F59" s="252"/>
      <c r="G59" s="252"/>
      <c r="H59" s="252"/>
      <c r="I59" s="98"/>
      <c r="J59" s="98"/>
      <c r="K59" s="98"/>
      <c r="L59" s="98"/>
      <c r="M59" s="98"/>
      <c r="N59" s="98"/>
      <c r="O59" s="98"/>
      <c r="P59" s="98"/>
      <c r="Q59" s="98"/>
      <c r="R59" s="98"/>
    </row>
    <row r="60" spans="1:18">
      <c r="A60" s="268"/>
      <c r="B60" s="268"/>
      <c r="C60" s="268"/>
      <c r="D60" s="268"/>
      <c r="E60" s="268"/>
      <c r="F60" s="268"/>
      <c r="G60" s="268"/>
      <c r="H60" s="268"/>
      <c r="I60" s="98"/>
      <c r="J60" s="98"/>
      <c r="K60" s="98"/>
      <c r="L60" s="98"/>
      <c r="M60" s="98"/>
      <c r="N60" s="98"/>
      <c r="O60" s="98"/>
      <c r="P60" s="98"/>
      <c r="Q60" s="98"/>
      <c r="R60" s="98"/>
    </row>
    <row r="61" spans="1:18">
      <c r="A61" s="270" t="s">
        <v>91</v>
      </c>
      <c r="B61" s="271"/>
      <c r="C61" s="271"/>
      <c r="D61" s="271"/>
      <c r="E61" s="271"/>
      <c r="F61" s="271"/>
      <c r="G61" s="271"/>
      <c r="H61" s="271"/>
      <c r="Q61" s="98"/>
      <c r="R61" s="98"/>
    </row>
    <row r="62" spans="1:18">
      <c r="A62" s="270" t="s">
        <v>192</v>
      </c>
      <c r="B62" s="271"/>
      <c r="C62" s="271"/>
      <c r="D62" s="271"/>
      <c r="E62" s="271"/>
      <c r="F62" s="271"/>
      <c r="G62" s="271"/>
      <c r="H62" s="271"/>
      <c r="Q62" s="98"/>
      <c r="R62" s="98"/>
    </row>
    <row r="63" spans="1:18">
      <c r="A63" s="268"/>
      <c r="B63" s="268"/>
      <c r="C63" s="268"/>
      <c r="D63" s="268"/>
      <c r="E63" s="268"/>
      <c r="F63" s="268"/>
      <c r="G63" s="268"/>
      <c r="H63" s="268"/>
      <c r="I63" s="98"/>
      <c r="J63" s="98"/>
      <c r="K63" s="98"/>
      <c r="L63" s="98"/>
      <c r="M63" s="98"/>
      <c r="N63" s="98"/>
      <c r="O63" s="98"/>
      <c r="P63" s="98"/>
      <c r="Q63" s="98"/>
      <c r="R63" s="98"/>
    </row>
    <row r="64" spans="1:18">
      <c r="A64" s="252" t="s">
        <v>224</v>
      </c>
      <c r="B64" s="252"/>
      <c r="C64" s="252"/>
      <c r="D64" s="252"/>
      <c r="E64" s="252"/>
      <c r="F64" s="252"/>
      <c r="G64" s="252"/>
      <c r="H64" s="252"/>
      <c r="I64" s="98"/>
      <c r="J64" s="98"/>
      <c r="K64" s="98"/>
      <c r="L64" s="98"/>
      <c r="M64" s="98"/>
      <c r="N64" s="98"/>
      <c r="O64" s="98"/>
      <c r="P64" s="98"/>
      <c r="Q64" s="98"/>
      <c r="R64" s="98"/>
    </row>
    <row r="65" spans="1:18" ht="12" customHeight="1">
      <c r="A65" s="268"/>
      <c r="B65" s="268"/>
      <c r="C65" s="268"/>
      <c r="D65" s="268"/>
      <c r="E65" s="268"/>
      <c r="F65" s="268"/>
      <c r="G65" s="268"/>
      <c r="H65" s="268"/>
      <c r="I65" s="98"/>
      <c r="J65" s="98"/>
      <c r="K65" s="98"/>
      <c r="L65" s="98"/>
      <c r="M65" s="98"/>
      <c r="N65" s="98"/>
      <c r="O65" s="98"/>
      <c r="P65" s="98"/>
      <c r="Q65" s="98"/>
      <c r="R65" s="98"/>
    </row>
    <row r="66" spans="1:18" ht="15" customHeight="1">
      <c r="A66" s="265" t="s">
        <v>124</v>
      </c>
      <c r="B66" s="266"/>
      <c r="C66" s="266"/>
      <c r="D66" s="266"/>
      <c r="E66" s="266"/>
      <c r="F66" s="266"/>
      <c r="G66" s="266"/>
      <c r="H66" s="266"/>
      <c r="I66" s="98"/>
      <c r="J66" s="98"/>
      <c r="K66" s="98"/>
      <c r="L66" s="98"/>
      <c r="M66" s="98"/>
      <c r="N66" s="98"/>
      <c r="O66" s="98"/>
      <c r="P66" s="98"/>
      <c r="Q66" s="98"/>
      <c r="R66" s="98"/>
    </row>
    <row r="67" spans="1:18" ht="15" customHeight="1">
      <c r="A67" s="267"/>
      <c r="B67" s="267"/>
      <c r="C67" s="267"/>
      <c r="D67" s="267"/>
      <c r="E67" s="267"/>
      <c r="F67" s="267"/>
      <c r="G67" s="267"/>
      <c r="H67" s="267"/>
      <c r="I67" s="98"/>
      <c r="J67" s="98"/>
      <c r="K67" s="98"/>
      <c r="L67" s="98"/>
      <c r="M67" s="98"/>
      <c r="N67" s="98"/>
      <c r="O67" s="98"/>
      <c r="P67" s="98"/>
      <c r="Q67" s="98"/>
      <c r="R67" s="98"/>
    </row>
    <row r="68" spans="1:18" ht="17.25" customHeight="1">
      <c r="A68" s="252" t="s">
        <v>92</v>
      </c>
      <c r="B68" s="252"/>
      <c r="C68" s="252"/>
      <c r="D68" s="252"/>
      <c r="E68" s="252"/>
      <c r="F68" s="252"/>
      <c r="G68" s="252"/>
      <c r="H68" s="252"/>
      <c r="I68" s="98"/>
      <c r="J68" s="98"/>
      <c r="K68" s="98"/>
      <c r="L68" s="98"/>
      <c r="M68" s="98"/>
      <c r="N68" s="98"/>
      <c r="O68" s="98"/>
      <c r="P68" s="98"/>
      <c r="Q68" s="98"/>
      <c r="R68" s="98"/>
    </row>
    <row r="69" spans="1:18" ht="12" customHeight="1">
      <c r="A69" s="267"/>
      <c r="B69" s="267"/>
      <c r="C69" s="267"/>
      <c r="D69" s="267"/>
      <c r="E69" s="267"/>
      <c r="F69" s="267"/>
      <c r="G69" s="267"/>
      <c r="H69" s="267"/>
      <c r="I69" s="98"/>
      <c r="J69" s="98"/>
      <c r="K69" s="98"/>
      <c r="L69" s="98"/>
      <c r="M69" s="98"/>
      <c r="N69" s="98"/>
      <c r="O69" s="98"/>
      <c r="P69" s="98"/>
      <c r="Q69" s="98"/>
      <c r="R69" s="98"/>
    </row>
    <row r="70" spans="1:18" ht="15.75" customHeight="1">
      <c r="A70" s="272" t="s">
        <v>125</v>
      </c>
      <c r="B70" s="273"/>
      <c r="C70" s="273"/>
      <c r="D70" s="273"/>
      <c r="E70" s="273"/>
      <c r="F70" s="273"/>
      <c r="G70" s="273"/>
      <c r="H70" s="273"/>
      <c r="I70" s="98"/>
      <c r="J70" s="98"/>
      <c r="K70" s="10"/>
      <c r="L70" s="10"/>
      <c r="M70" s="10"/>
      <c r="N70" s="10"/>
      <c r="O70" s="10"/>
      <c r="P70" s="10"/>
      <c r="Q70" s="10"/>
      <c r="R70" s="10"/>
    </row>
    <row r="71" spans="1:18" ht="42.75" customHeight="1">
      <c r="A71" s="273" t="s">
        <v>126</v>
      </c>
      <c r="B71" s="273"/>
      <c r="C71" s="273"/>
      <c r="D71" s="273"/>
      <c r="E71" s="273"/>
      <c r="F71" s="273"/>
      <c r="G71" s="273"/>
      <c r="H71" s="273"/>
      <c r="I71" s="9"/>
      <c r="J71" s="9"/>
      <c r="K71" s="11"/>
      <c r="L71" s="11"/>
      <c r="M71" s="11"/>
      <c r="N71" s="11"/>
      <c r="O71" s="11"/>
      <c r="P71" s="11"/>
      <c r="Q71" s="11"/>
      <c r="R71" s="11"/>
    </row>
    <row r="72" spans="1:18" ht="30.75" customHeight="1">
      <c r="A72" s="273" t="s">
        <v>127</v>
      </c>
      <c r="B72" s="273"/>
      <c r="C72" s="273"/>
      <c r="D72" s="273"/>
      <c r="E72" s="273"/>
      <c r="F72" s="273"/>
      <c r="G72" s="273"/>
      <c r="H72" s="273"/>
      <c r="I72" s="9"/>
      <c r="J72" s="9"/>
      <c r="K72" s="11"/>
      <c r="L72" s="11"/>
      <c r="M72" s="11"/>
      <c r="N72" s="11"/>
      <c r="O72" s="11"/>
      <c r="P72" s="11"/>
      <c r="Q72" s="11"/>
      <c r="R72" s="11"/>
    </row>
    <row r="73" spans="1:18" ht="30" customHeight="1">
      <c r="A73" s="273" t="s">
        <v>128</v>
      </c>
      <c r="B73" s="273"/>
      <c r="C73" s="273"/>
      <c r="D73" s="273"/>
      <c r="E73" s="273"/>
      <c r="F73" s="273"/>
      <c r="G73" s="273"/>
      <c r="H73" s="273"/>
      <c r="I73" s="9"/>
      <c r="J73" s="9"/>
      <c r="K73" s="11"/>
      <c r="L73" s="11"/>
      <c r="M73" s="11"/>
      <c r="N73" s="11"/>
      <c r="O73" s="11"/>
      <c r="P73" s="11"/>
      <c r="Q73" s="11"/>
      <c r="R73" s="11"/>
    </row>
    <row r="74" spans="1:18" ht="27.75" customHeight="1">
      <c r="A74" s="273" t="s">
        <v>129</v>
      </c>
      <c r="B74" s="273"/>
      <c r="C74" s="273"/>
      <c r="D74" s="273"/>
      <c r="E74" s="273"/>
      <c r="F74" s="273"/>
      <c r="G74" s="273"/>
      <c r="H74" s="273"/>
      <c r="I74" s="9"/>
      <c r="J74" s="9"/>
      <c r="K74" s="11"/>
      <c r="L74" s="11"/>
      <c r="M74" s="11"/>
      <c r="N74" s="11"/>
      <c r="O74" s="11"/>
      <c r="P74" s="11"/>
      <c r="Q74" s="11"/>
      <c r="R74" s="11"/>
    </row>
    <row r="75" spans="1:18" ht="13.5" customHeight="1">
      <c r="A75" s="274"/>
      <c r="B75" s="274"/>
      <c r="C75" s="274"/>
      <c r="D75" s="274"/>
      <c r="E75" s="274"/>
      <c r="F75" s="274"/>
      <c r="G75" s="274"/>
      <c r="H75" s="274"/>
      <c r="I75" s="97"/>
      <c r="J75" s="97"/>
      <c r="K75" s="11"/>
      <c r="L75" s="11"/>
      <c r="M75" s="11"/>
      <c r="N75" s="11"/>
      <c r="O75" s="11"/>
      <c r="P75" s="11"/>
      <c r="Q75" s="11"/>
      <c r="R75" s="11"/>
    </row>
    <row r="76" spans="1:18" ht="13.5" customHeight="1">
      <c r="A76" s="252" t="s">
        <v>61</v>
      </c>
      <c r="B76" s="252"/>
      <c r="C76" s="252"/>
      <c r="D76" s="252"/>
      <c r="E76" s="252"/>
      <c r="F76" s="252"/>
      <c r="G76" s="252"/>
      <c r="H76" s="252"/>
      <c r="I76" s="97"/>
      <c r="J76" s="97"/>
      <c r="K76" s="11"/>
      <c r="L76" s="11"/>
      <c r="M76" s="11"/>
      <c r="N76" s="11"/>
      <c r="O76" s="11"/>
      <c r="P76" s="11"/>
      <c r="Q76" s="11"/>
      <c r="R76" s="11"/>
    </row>
    <row r="77" spans="1:18" ht="28.5" customHeight="1">
      <c r="A77" s="273" t="s">
        <v>130</v>
      </c>
      <c r="B77" s="273"/>
      <c r="C77" s="273"/>
      <c r="D77" s="273"/>
      <c r="E77" s="273"/>
      <c r="F77" s="273"/>
      <c r="G77" s="273"/>
      <c r="H77" s="273"/>
      <c r="I77" s="9"/>
      <c r="J77" s="9"/>
      <c r="K77" s="11"/>
      <c r="L77" s="11"/>
      <c r="M77" s="11"/>
      <c r="N77" s="11"/>
      <c r="O77" s="11"/>
      <c r="P77" s="11"/>
      <c r="Q77" s="11"/>
      <c r="R77" s="11"/>
    </row>
    <row r="78" spans="1:18" ht="57.75" customHeight="1">
      <c r="A78" s="273" t="s">
        <v>131</v>
      </c>
      <c r="B78" s="273"/>
      <c r="C78" s="273"/>
      <c r="D78" s="273"/>
      <c r="E78" s="273"/>
      <c r="F78" s="273"/>
      <c r="G78" s="273"/>
      <c r="H78" s="273"/>
      <c r="I78" s="9"/>
      <c r="J78" s="9"/>
      <c r="K78" s="11"/>
      <c r="L78" s="11"/>
      <c r="M78" s="11"/>
      <c r="N78" s="11"/>
      <c r="O78" s="11"/>
      <c r="P78" s="11"/>
      <c r="Q78" s="11"/>
      <c r="R78" s="11"/>
    </row>
    <row r="79" spans="1:18" ht="17.25" customHeight="1">
      <c r="A79" s="274"/>
      <c r="B79" s="274"/>
      <c r="C79" s="274"/>
      <c r="D79" s="274"/>
      <c r="E79" s="274"/>
      <c r="F79" s="274"/>
      <c r="G79" s="274"/>
      <c r="H79" s="274"/>
      <c r="I79" s="97"/>
      <c r="J79" s="97"/>
      <c r="K79" s="11"/>
      <c r="L79" s="11"/>
      <c r="M79" s="11"/>
      <c r="N79" s="11"/>
      <c r="O79" s="11"/>
      <c r="P79" s="11"/>
      <c r="Q79" s="11"/>
      <c r="R79" s="11"/>
    </row>
    <row r="80" spans="1:18">
      <c r="A80" s="252" t="s">
        <v>85</v>
      </c>
      <c r="B80" s="252"/>
      <c r="C80" s="252"/>
      <c r="D80" s="252"/>
      <c r="E80" s="252"/>
      <c r="F80" s="252"/>
      <c r="G80" s="252"/>
      <c r="H80" s="252"/>
      <c r="I80" s="102"/>
      <c r="J80" s="102"/>
      <c r="K80" s="12"/>
      <c r="L80" s="12"/>
      <c r="M80" s="12"/>
      <c r="N80" s="12"/>
      <c r="O80" s="12"/>
      <c r="P80" s="12"/>
      <c r="Q80" s="12"/>
      <c r="R80" s="12"/>
    </row>
    <row r="81" spans="1:18" ht="13.5" customHeight="1">
      <c r="A81" s="205"/>
      <c r="B81" s="205"/>
      <c r="C81" s="205"/>
      <c r="D81" s="205"/>
      <c r="E81" s="205"/>
      <c r="F81" s="205"/>
      <c r="G81" s="205"/>
      <c r="H81" s="205"/>
      <c r="I81" s="98"/>
      <c r="J81" s="98"/>
      <c r="K81" s="12"/>
      <c r="L81" s="12"/>
      <c r="M81" s="12"/>
      <c r="N81" s="12"/>
      <c r="O81" s="12"/>
      <c r="P81" s="12"/>
      <c r="Q81" s="12"/>
      <c r="R81" s="12"/>
    </row>
    <row r="82" spans="1:18" ht="15.75" customHeight="1">
      <c r="A82" s="275" t="s">
        <v>132</v>
      </c>
      <c r="B82" s="276"/>
      <c r="C82" s="276"/>
      <c r="D82" s="276"/>
      <c r="E82" s="276"/>
      <c r="F82" s="276"/>
      <c r="G82" s="276"/>
      <c r="H82" s="276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8">
      <c r="A83" s="205"/>
      <c r="B83" s="205"/>
      <c r="C83" s="205"/>
      <c r="D83" s="205"/>
      <c r="E83" s="205"/>
      <c r="F83" s="205"/>
      <c r="G83" s="205"/>
      <c r="H83" s="205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/>
  </sheetPr>
  <dimension ref="A1:K11"/>
  <sheetViews>
    <sheetView topLeftCell="A10" zoomScaleNormal="100" workbookViewId="0">
      <selection activeCell="A8" sqref="A8:A9"/>
    </sheetView>
  </sheetViews>
  <sheetFormatPr defaultRowHeight="15"/>
  <cols>
    <col min="1" max="1" width="66.85546875" customWidth="1"/>
    <col min="2" max="3" width="16.7109375" customWidth="1"/>
    <col min="4" max="4" width="15.42578125" customWidth="1"/>
    <col min="5" max="5" width="12.85546875" customWidth="1"/>
    <col min="6" max="6" width="12.7109375" customWidth="1"/>
    <col min="7" max="7" width="13" customWidth="1"/>
    <col min="8" max="8" width="13.7109375" customWidth="1"/>
    <col min="9" max="9" width="42.85546875" customWidth="1"/>
    <col min="10" max="10" width="33.42578125" customWidth="1"/>
    <col min="11" max="11" width="19.140625" customWidth="1"/>
  </cols>
  <sheetData>
    <row r="1" spans="1:11">
      <c r="A1" s="5" t="s">
        <v>75</v>
      </c>
    </row>
    <row r="3" spans="1:11">
      <c r="A3" s="19" t="s">
        <v>16</v>
      </c>
      <c r="B3" s="20"/>
      <c r="C3" s="20"/>
      <c r="D3" s="21"/>
      <c r="E3" s="21"/>
      <c r="F3" s="21"/>
      <c r="G3" s="19"/>
      <c r="H3" s="19"/>
      <c r="I3" s="19"/>
      <c r="J3" s="19"/>
      <c r="K3" s="19"/>
    </row>
    <row r="5" spans="1:11">
      <c r="A5" s="179" t="s">
        <v>140</v>
      </c>
      <c r="B5" s="179" t="s">
        <v>141</v>
      </c>
      <c r="C5" s="179" t="s">
        <v>142</v>
      </c>
      <c r="D5" s="179" t="s">
        <v>17</v>
      </c>
      <c r="E5" s="179"/>
      <c r="F5" s="179"/>
      <c r="G5" s="179"/>
      <c r="H5" s="179"/>
      <c r="I5" s="179" t="s">
        <v>148</v>
      </c>
      <c r="J5" s="179" t="s">
        <v>149</v>
      </c>
      <c r="K5" s="179" t="s">
        <v>228</v>
      </c>
    </row>
    <row r="6" spans="1:11">
      <c r="A6" s="179"/>
      <c r="B6" s="179"/>
      <c r="C6" s="179"/>
      <c r="D6" s="180" t="s">
        <v>143</v>
      </c>
      <c r="E6" s="181" t="s">
        <v>18</v>
      </c>
      <c r="F6" s="181"/>
      <c r="G6" s="181" t="s">
        <v>19</v>
      </c>
      <c r="H6" s="181"/>
      <c r="I6" s="179"/>
      <c r="J6" s="179"/>
      <c r="K6" s="179"/>
    </row>
    <row r="7" spans="1:11" ht="24.75" customHeight="1">
      <c r="A7" s="179"/>
      <c r="B7" s="179"/>
      <c r="C7" s="179"/>
      <c r="D7" s="180"/>
      <c r="E7" s="43" t="s">
        <v>144</v>
      </c>
      <c r="F7" s="43" t="s">
        <v>145</v>
      </c>
      <c r="G7" s="43" t="s">
        <v>146</v>
      </c>
      <c r="H7" s="43" t="s">
        <v>147</v>
      </c>
      <c r="I7" s="179"/>
      <c r="J7" s="179"/>
      <c r="K7" s="179"/>
    </row>
    <row r="8" spans="1:11" ht="282" customHeight="1">
      <c r="A8" s="182" t="s">
        <v>256</v>
      </c>
      <c r="B8" s="182">
        <v>1167</v>
      </c>
      <c r="C8" s="182" t="s">
        <v>231</v>
      </c>
      <c r="D8" s="182" t="s">
        <v>239</v>
      </c>
      <c r="E8" s="184"/>
      <c r="F8" s="186">
        <v>2026</v>
      </c>
      <c r="G8" s="182"/>
      <c r="H8" s="186">
        <v>2026</v>
      </c>
      <c r="I8" s="188" t="s">
        <v>257</v>
      </c>
      <c r="J8" s="182"/>
      <c r="K8" s="182"/>
    </row>
    <row r="9" spans="1:11" ht="282" customHeight="1">
      <c r="A9" s="183"/>
      <c r="B9" s="183"/>
      <c r="C9" s="183"/>
      <c r="D9" s="183"/>
      <c r="E9" s="185"/>
      <c r="F9" s="187"/>
      <c r="G9" s="183"/>
      <c r="H9" s="187"/>
      <c r="I9" s="189"/>
      <c r="J9" s="183"/>
      <c r="K9" s="183"/>
    </row>
    <row r="10" spans="1:11">
      <c r="A10" s="27"/>
      <c r="B10" s="27"/>
      <c r="C10" s="27"/>
      <c r="D10" s="28"/>
      <c r="E10" s="28"/>
      <c r="F10" s="28"/>
      <c r="G10" s="28"/>
      <c r="H10" s="28"/>
      <c r="I10" s="28"/>
      <c r="J10" s="28"/>
      <c r="K10" s="28"/>
    </row>
    <row r="11" spans="1:11" ht="20.25" customHeight="1"/>
  </sheetData>
  <mergeCells count="21">
    <mergeCell ref="K8:K9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  <mergeCell ref="K5:K7"/>
    <mergeCell ref="A5:A7"/>
    <mergeCell ref="B5:B7"/>
    <mergeCell ref="D5:H5"/>
    <mergeCell ref="I5:I7"/>
    <mergeCell ref="J5:J7"/>
    <mergeCell ref="D6:D7"/>
    <mergeCell ref="E6:F6"/>
    <mergeCell ref="G6:H6"/>
    <mergeCell ref="C5:C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/>
  </sheetPr>
  <dimension ref="A1:XFA36"/>
  <sheetViews>
    <sheetView zoomScale="145" zoomScaleNormal="145" workbookViewId="0">
      <selection activeCell="G19" sqref="G19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6" max="7" width="10.5703125" bestFit="1" customWidth="1"/>
    <col min="8" max="8" width="12.42578125" customWidth="1"/>
    <col min="9" max="9" width="13.85546875" customWidth="1"/>
  </cols>
  <sheetData>
    <row r="1" spans="1:10">
      <c r="A1" s="5" t="s">
        <v>226</v>
      </c>
    </row>
    <row r="3" spans="1:10" ht="17.25">
      <c r="A3" s="19" t="s">
        <v>150</v>
      </c>
      <c r="B3" s="29"/>
      <c r="C3" s="20"/>
      <c r="D3" s="20"/>
      <c r="E3" s="20"/>
      <c r="F3" s="21"/>
      <c r="G3" s="21"/>
      <c r="H3" s="21"/>
      <c r="I3" s="19"/>
    </row>
    <row r="5" spans="1:10">
      <c r="B5" s="16" t="s">
        <v>20</v>
      </c>
      <c r="C5" s="16" t="s">
        <v>21</v>
      </c>
    </row>
    <row r="6" spans="1:10">
      <c r="B6" s="145">
        <v>1167</v>
      </c>
      <c r="C6" s="146" t="s">
        <v>231</v>
      </c>
    </row>
    <row r="8" spans="1:10" ht="15.75">
      <c r="A8" s="5" t="s">
        <v>151</v>
      </c>
      <c r="C8" s="26"/>
      <c r="D8" s="26"/>
      <c r="E8" s="26"/>
      <c r="F8" s="26"/>
      <c r="G8" s="26"/>
      <c r="H8" s="26"/>
      <c r="I8" s="26"/>
    </row>
    <row r="9" spans="1:10">
      <c r="J9" s="1"/>
    </row>
    <row r="10" spans="1:10">
      <c r="B10" s="30" t="s">
        <v>22</v>
      </c>
      <c r="C10" s="146">
        <v>1167</v>
      </c>
      <c r="D10" s="179" t="s">
        <v>70</v>
      </c>
      <c r="E10" s="179"/>
      <c r="F10" s="179"/>
      <c r="G10" s="179"/>
      <c r="H10" s="179"/>
      <c r="I10" s="179"/>
    </row>
    <row r="11" spans="1:10">
      <c r="B11" s="30" t="s">
        <v>23</v>
      </c>
      <c r="C11" s="146">
        <v>42012</v>
      </c>
      <c r="D11" s="176" t="s">
        <v>174</v>
      </c>
      <c r="E11" s="176" t="s">
        <v>175</v>
      </c>
      <c r="F11" s="179" t="s">
        <v>24</v>
      </c>
      <c r="G11" s="179" t="s">
        <v>28</v>
      </c>
      <c r="H11" s="179" t="s">
        <v>177</v>
      </c>
      <c r="I11" s="196" t="s">
        <v>152</v>
      </c>
    </row>
    <row r="12" spans="1:10" ht="25.5">
      <c r="B12" s="30" t="s">
        <v>10</v>
      </c>
      <c r="C12" s="27" t="s">
        <v>249</v>
      </c>
      <c r="D12" s="193"/>
      <c r="E12" s="193"/>
      <c r="F12" s="179"/>
      <c r="G12" s="179"/>
      <c r="H12" s="179"/>
      <c r="I12" s="196"/>
    </row>
    <row r="13" spans="1:10" ht="38.25">
      <c r="B13" s="30" t="s">
        <v>25</v>
      </c>
      <c r="C13" s="27" t="s">
        <v>232</v>
      </c>
      <c r="D13" s="193"/>
      <c r="E13" s="193"/>
      <c r="F13" s="179"/>
      <c r="G13" s="179"/>
      <c r="H13" s="179"/>
      <c r="I13" s="196"/>
    </row>
    <row r="14" spans="1:10" ht="17.25">
      <c r="B14" s="30" t="s">
        <v>153</v>
      </c>
      <c r="C14" s="147" t="s">
        <v>243</v>
      </c>
      <c r="D14" s="193"/>
      <c r="E14" s="193"/>
      <c r="F14" s="179"/>
      <c r="G14" s="179"/>
      <c r="H14" s="179"/>
      <c r="I14" s="196"/>
    </row>
    <row r="15" spans="1:10">
      <c r="B15" s="44" t="s">
        <v>154</v>
      </c>
      <c r="C15" s="147" t="s">
        <v>244</v>
      </c>
      <c r="D15" s="194"/>
      <c r="E15" s="194"/>
      <c r="F15" s="195"/>
      <c r="G15" s="195"/>
      <c r="H15" s="195"/>
      <c r="I15" s="197"/>
    </row>
    <row r="16" spans="1:10">
      <c r="B16" s="190" t="s">
        <v>26</v>
      </c>
      <c r="C16" s="191"/>
      <c r="D16" s="32"/>
      <c r="E16" s="32"/>
      <c r="F16" s="32"/>
      <c r="G16" s="32"/>
      <c r="H16" s="32"/>
      <c r="I16" s="33"/>
    </row>
    <row r="17" spans="1:16381">
      <c r="B17" s="39" t="s">
        <v>155</v>
      </c>
      <c r="C17" s="40" t="s">
        <v>76</v>
      </c>
      <c r="D17" s="41"/>
      <c r="E17" s="41"/>
      <c r="F17" s="41"/>
      <c r="G17" s="41"/>
      <c r="H17" s="41"/>
      <c r="I17" s="42"/>
    </row>
    <row r="18" spans="1:16381" ht="38.25">
      <c r="B18" s="37" t="s">
        <v>246</v>
      </c>
      <c r="C18" s="38" t="s">
        <v>239</v>
      </c>
      <c r="D18" s="35"/>
      <c r="E18" s="36"/>
      <c r="F18" s="36"/>
      <c r="G18" s="36"/>
      <c r="H18" s="36"/>
      <c r="I18" s="152" t="s">
        <v>250</v>
      </c>
    </row>
    <row r="19" spans="1:16381">
      <c r="B19" s="192" t="s">
        <v>27</v>
      </c>
      <c r="C19" s="192"/>
      <c r="D19" s="148" t="s">
        <v>233</v>
      </c>
      <c r="E19" s="149">
        <v>21125475</v>
      </c>
      <c r="F19" s="149">
        <v>13529980</v>
      </c>
      <c r="G19" s="148">
        <v>29887120</v>
      </c>
      <c r="H19" s="148" t="s">
        <v>233</v>
      </c>
      <c r="I19" s="154" t="s">
        <v>28</v>
      </c>
    </row>
    <row r="20" spans="1:16381" s="6" customFormat="1" ht="16.5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</row>
    <row r="21" spans="1:16381" ht="16.5" customHeight="1"/>
    <row r="22" spans="1:16381">
      <c r="B22" s="30" t="s">
        <v>22</v>
      </c>
      <c r="C22" s="146">
        <v>1167</v>
      </c>
      <c r="D22" s="179" t="s">
        <v>70</v>
      </c>
      <c r="E22" s="179"/>
      <c r="F22" s="179"/>
      <c r="G22" s="179"/>
      <c r="H22" s="179"/>
      <c r="I22" s="179"/>
    </row>
    <row r="23" spans="1:16381" ht="15" customHeight="1">
      <c r="B23" s="30" t="s">
        <v>23</v>
      </c>
      <c r="C23" s="146">
        <v>42009</v>
      </c>
      <c r="D23" s="176" t="s">
        <v>174</v>
      </c>
      <c r="E23" s="176" t="s">
        <v>175</v>
      </c>
      <c r="F23" s="179" t="s">
        <v>24</v>
      </c>
      <c r="G23" s="179" t="s">
        <v>28</v>
      </c>
      <c r="H23" s="179" t="s">
        <v>177</v>
      </c>
      <c r="I23" s="196" t="s">
        <v>152</v>
      </c>
    </row>
    <row r="24" spans="1:16381" ht="25.5">
      <c r="B24" s="30" t="s">
        <v>10</v>
      </c>
      <c r="C24" s="27" t="s">
        <v>241</v>
      </c>
      <c r="D24" s="193"/>
      <c r="E24" s="193"/>
      <c r="F24" s="179"/>
      <c r="G24" s="179"/>
      <c r="H24" s="179"/>
      <c r="I24" s="196"/>
    </row>
    <row r="25" spans="1:16381" ht="38.25">
      <c r="B25" s="30" t="s">
        <v>25</v>
      </c>
      <c r="C25" s="27" t="s">
        <v>242</v>
      </c>
      <c r="D25" s="193"/>
      <c r="E25" s="193"/>
      <c r="F25" s="179"/>
      <c r="G25" s="179"/>
      <c r="H25" s="179"/>
      <c r="I25" s="196"/>
    </row>
    <row r="26" spans="1:16381" ht="17.25">
      <c r="B26" s="30" t="s">
        <v>153</v>
      </c>
      <c r="C26" s="27" t="s">
        <v>243</v>
      </c>
      <c r="D26" s="193"/>
      <c r="E26" s="193"/>
      <c r="F26" s="179"/>
      <c r="G26" s="179"/>
      <c r="H26" s="179"/>
      <c r="I26" s="196"/>
    </row>
    <row r="27" spans="1:16381">
      <c r="B27" s="44" t="s">
        <v>154</v>
      </c>
      <c r="C27" s="31" t="s">
        <v>244</v>
      </c>
      <c r="D27" s="194"/>
      <c r="E27" s="194"/>
      <c r="F27" s="195"/>
      <c r="G27" s="195"/>
      <c r="H27" s="195"/>
      <c r="I27" s="197"/>
    </row>
    <row r="28" spans="1:16381">
      <c r="B28" s="190" t="s">
        <v>26</v>
      </c>
      <c r="C28" s="191"/>
      <c r="D28" s="32"/>
      <c r="E28" s="32"/>
      <c r="F28" s="32"/>
      <c r="G28" s="32"/>
      <c r="H28" s="32"/>
      <c r="I28" s="33"/>
    </row>
    <row r="29" spans="1:16381">
      <c r="B29" s="39" t="s">
        <v>155</v>
      </c>
      <c r="C29" s="40" t="s">
        <v>76</v>
      </c>
      <c r="D29" s="41"/>
      <c r="E29" s="41"/>
      <c r="F29" s="41"/>
      <c r="G29" s="41"/>
      <c r="H29" s="41"/>
      <c r="I29" s="42"/>
    </row>
    <row r="30" spans="1:16381">
      <c r="B30" s="37" t="s">
        <v>247</v>
      </c>
      <c r="C30" s="37" t="s">
        <v>245</v>
      </c>
      <c r="D30" s="35"/>
      <c r="E30" s="36"/>
      <c r="F30" s="36"/>
      <c r="G30" s="36"/>
      <c r="H30" s="36"/>
      <c r="I30" s="152">
        <v>1</v>
      </c>
    </row>
    <row r="31" spans="1:16381" ht="25.5">
      <c r="B31" s="37" t="s">
        <v>246</v>
      </c>
      <c r="C31" s="38" t="s">
        <v>248</v>
      </c>
      <c r="D31" s="35"/>
      <c r="E31" s="36"/>
      <c r="F31" s="36"/>
      <c r="G31" s="36"/>
      <c r="H31" s="36"/>
      <c r="I31" s="152" t="s">
        <v>253</v>
      </c>
    </row>
    <row r="32" spans="1:16381">
      <c r="B32" s="192" t="s">
        <v>27</v>
      </c>
      <c r="C32" s="192"/>
      <c r="D32" s="34"/>
      <c r="E32" s="149">
        <v>7000000</v>
      </c>
      <c r="F32" s="149">
        <v>12500000</v>
      </c>
      <c r="G32" s="34"/>
      <c r="H32" s="34"/>
      <c r="I32" s="152" t="s">
        <v>253</v>
      </c>
    </row>
    <row r="33" spans="1:3" ht="16.5" customHeight="1"/>
    <row r="34" spans="1:3" ht="16.5" customHeight="1"/>
    <row r="35" spans="1:3">
      <c r="A35" s="143" t="s">
        <v>227</v>
      </c>
      <c r="B35" s="143"/>
      <c r="C35" s="143"/>
    </row>
    <row r="36" spans="1:3">
      <c r="B36" s="142"/>
    </row>
  </sheetData>
  <mergeCells count="18"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  <mergeCell ref="B28:C28"/>
    <mergeCell ref="B32:C32"/>
    <mergeCell ref="D22:I22"/>
    <mergeCell ref="D23:D27"/>
    <mergeCell ref="E23:E27"/>
    <mergeCell ref="F23:F27"/>
    <mergeCell ref="G23:G27"/>
    <mergeCell ref="H23:H27"/>
    <mergeCell ref="I23:I27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/>
  </sheetPr>
  <dimension ref="A1:L42"/>
  <sheetViews>
    <sheetView workbookViewId="0">
      <selection activeCell="G48" sqref="G48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5" t="s">
        <v>77</v>
      </c>
    </row>
    <row r="3" spans="1:12" ht="29.25" customHeight="1">
      <c r="B3" s="198" t="s">
        <v>156</v>
      </c>
      <c r="C3" s="198"/>
      <c r="D3" s="198"/>
      <c r="E3" s="198" t="s">
        <v>29</v>
      </c>
      <c r="F3" s="198"/>
      <c r="G3" s="199" t="s">
        <v>209</v>
      </c>
      <c r="H3" s="199" t="s">
        <v>218</v>
      </c>
      <c r="I3" s="199" t="s">
        <v>217</v>
      </c>
      <c r="J3" s="199" t="s">
        <v>216</v>
      </c>
      <c r="K3" s="199" t="s">
        <v>215</v>
      </c>
      <c r="L3" s="199" t="s">
        <v>214</v>
      </c>
    </row>
    <row r="4" spans="1:12" ht="126" customHeight="1">
      <c r="B4" s="128" t="s">
        <v>30</v>
      </c>
      <c r="C4" s="128" t="s">
        <v>31</v>
      </c>
      <c r="D4" s="128" t="s">
        <v>32</v>
      </c>
      <c r="E4" s="121" t="s">
        <v>6</v>
      </c>
      <c r="F4" s="121" t="s">
        <v>51</v>
      </c>
      <c r="G4" s="200"/>
      <c r="H4" s="200"/>
      <c r="I4" s="200"/>
      <c r="J4" s="200"/>
      <c r="K4" s="200"/>
      <c r="L4" s="200"/>
    </row>
    <row r="5" spans="1:12">
      <c r="B5" s="65"/>
      <c r="C5" s="65"/>
      <c r="D5" s="65"/>
      <c r="E5" s="121"/>
      <c r="F5" s="121"/>
      <c r="G5" s="128" t="s">
        <v>43</v>
      </c>
      <c r="H5" s="130">
        <f>H6+H18</f>
        <v>0</v>
      </c>
      <c r="I5" s="130">
        <f t="shared" ref="I5:L5" si="0">I6+I18</f>
        <v>28125475</v>
      </c>
      <c r="J5" s="130">
        <f t="shared" si="0"/>
        <v>26029980</v>
      </c>
      <c r="K5" s="130">
        <f t="shared" si="0"/>
        <v>29887120</v>
      </c>
      <c r="L5" s="130">
        <f t="shared" si="0"/>
        <v>0</v>
      </c>
    </row>
    <row r="6" spans="1:12" ht="25.5">
      <c r="B6" s="56"/>
      <c r="C6" s="56"/>
      <c r="D6" s="56"/>
      <c r="E6" s="55">
        <v>1167</v>
      </c>
      <c r="F6" s="55"/>
      <c r="G6" s="72" t="s">
        <v>235</v>
      </c>
      <c r="H6" s="55">
        <f>H8</f>
        <v>0</v>
      </c>
      <c r="I6" s="55">
        <f t="shared" ref="I6:L6" si="1">I8</f>
        <v>7000000</v>
      </c>
      <c r="J6" s="55">
        <f t="shared" si="1"/>
        <v>12500000</v>
      </c>
      <c r="K6" s="55">
        <f t="shared" si="1"/>
        <v>0</v>
      </c>
      <c r="L6" s="55">
        <f t="shared" si="1"/>
        <v>0</v>
      </c>
    </row>
    <row r="7" spans="1:12">
      <c r="B7" s="56"/>
      <c r="C7" s="56"/>
      <c r="D7" s="56"/>
      <c r="E7" s="55"/>
      <c r="F7" s="55"/>
      <c r="G7" s="71" t="s">
        <v>234</v>
      </c>
      <c r="H7" s="55"/>
      <c r="I7" s="55"/>
      <c r="J7" s="55"/>
      <c r="K7" s="55"/>
      <c r="L7" s="55"/>
    </row>
    <row r="8" spans="1:12" ht="38.25">
      <c r="B8" s="56"/>
      <c r="C8" s="56"/>
      <c r="D8" s="56"/>
      <c r="E8" s="55"/>
      <c r="F8" s="55">
        <v>42009</v>
      </c>
      <c r="G8" s="72" t="s">
        <v>251</v>
      </c>
      <c r="H8" s="55">
        <f>H12</f>
        <v>0</v>
      </c>
      <c r="I8" s="55">
        <f t="shared" ref="I8:L8" si="2">I12</f>
        <v>7000000</v>
      </c>
      <c r="J8" s="55">
        <f t="shared" si="2"/>
        <v>12500000</v>
      </c>
      <c r="K8" s="55">
        <f t="shared" si="2"/>
        <v>0</v>
      </c>
      <c r="L8" s="55">
        <f t="shared" si="2"/>
        <v>0</v>
      </c>
    </row>
    <row r="9" spans="1:12">
      <c r="B9" s="56"/>
      <c r="C9" s="56"/>
      <c r="D9" s="56"/>
      <c r="E9" s="55"/>
      <c r="F9" s="55"/>
      <c r="G9" s="71" t="s">
        <v>210</v>
      </c>
      <c r="H9" s="55"/>
      <c r="I9" s="55"/>
      <c r="J9" s="55"/>
      <c r="K9" s="55"/>
      <c r="L9" s="55"/>
    </row>
    <row r="10" spans="1:12" ht="25.5">
      <c r="B10" s="56"/>
      <c r="C10" s="56"/>
      <c r="D10" s="56"/>
      <c r="E10" s="55"/>
      <c r="F10" s="55"/>
      <c r="G10" s="72" t="s">
        <v>237</v>
      </c>
      <c r="H10" s="55"/>
      <c r="I10" s="55"/>
      <c r="J10" s="55"/>
      <c r="K10" s="55"/>
      <c r="L10" s="55"/>
    </row>
    <row r="11" spans="1:12" ht="25.5">
      <c r="B11" s="56"/>
      <c r="C11" s="56"/>
      <c r="D11" s="56"/>
      <c r="E11" s="55"/>
      <c r="F11" s="55"/>
      <c r="G11" s="71" t="s">
        <v>252</v>
      </c>
      <c r="H11" s="55"/>
      <c r="I11" s="55"/>
      <c r="J11" s="55"/>
      <c r="K11" s="55"/>
      <c r="L11" s="55"/>
    </row>
    <row r="12" spans="1:12" ht="38.25">
      <c r="B12" s="56"/>
      <c r="C12" s="56"/>
      <c r="D12" s="56"/>
      <c r="E12" s="55"/>
      <c r="F12" s="55"/>
      <c r="G12" s="71" t="s">
        <v>197</v>
      </c>
      <c r="H12" s="55">
        <f>H13</f>
        <v>0</v>
      </c>
      <c r="I12" s="55">
        <f t="shared" ref="I12:L14" si="3">I13</f>
        <v>7000000</v>
      </c>
      <c r="J12" s="55">
        <f t="shared" si="3"/>
        <v>12500000</v>
      </c>
      <c r="K12" s="55">
        <f t="shared" si="3"/>
        <v>0</v>
      </c>
      <c r="L12" s="55">
        <f t="shared" si="3"/>
        <v>0</v>
      </c>
    </row>
    <row r="13" spans="1:12" ht="25.5">
      <c r="B13" s="56"/>
      <c r="C13" s="56"/>
      <c r="D13" s="56"/>
      <c r="E13" s="55"/>
      <c r="F13" s="55"/>
      <c r="G13" s="71" t="s">
        <v>198</v>
      </c>
      <c r="H13" s="55">
        <f>H14</f>
        <v>0</v>
      </c>
      <c r="I13" s="55">
        <f t="shared" si="3"/>
        <v>7000000</v>
      </c>
      <c r="J13" s="55">
        <f t="shared" si="3"/>
        <v>12500000</v>
      </c>
      <c r="K13" s="55">
        <f t="shared" si="3"/>
        <v>0</v>
      </c>
      <c r="L13" s="55">
        <f t="shared" si="3"/>
        <v>0</v>
      </c>
    </row>
    <row r="14" spans="1:12" ht="25.5">
      <c r="B14" s="56"/>
      <c r="C14" s="56"/>
      <c r="D14" s="56"/>
      <c r="E14" s="55"/>
      <c r="F14" s="55"/>
      <c r="G14" s="71" t="s">
        <v>199</v>
      </c>
      <c r="H14" s="55">
        <f>H15</f>
        <v>0</v>
      </c>
      <c r="I14" s="55">
        <f t="shared" si="3"/>
        <v>7000000</v>
      </c>
      <c r="J14" s="55">
        <f t="shared" si="3"/>
        <v>12500000</v>
      </c>
      <c r="K14" s="55">
        <f t="shared" si="3"/>
        <v>0</v>
      </c>
      <c r="L14" s="55">
        <f t="shared" si="3"/>
        <v>0</v>
      </c>
    </row>
    <row r="15" spans="1:12">
      <c r="B15" s="56"/>
      <c r="C15" s="56"/>
      <c r="D15" s="56"/>
      <c r="E15" s="55"/>
      <c r="F15" s="55"/>
      <c r="G15" s="71" t="s">
        <v>200</v>
      </c>
      <c r="H15" s="55">
        <v>0</v>
      </c>
      <c r="I15" s="55">
        <v>7000000</v>
      </c>
      <c r="J15" s="55">
        <v>12500000</v>
      </c>
      <c r="K15" s="55">
        <v>0</v>
      </c>
      <c r="L15" s="55">
        <v>0</v>
      </c>
    </row>
    <row r="16" spans="1:12">
      <c r="B16" s="56"/>
      <c r="C16" s="56"/>
      <c r="D16" s="56"/>
      <c r="E16" s="55"/>
      <c r="F16" s="55"/>
      <c r="G16" s="71"/>
      <c r="H16" s="55"/>
      <c r="I16" s="55"/>
      <c r="J16" s="55"/>
      <c r="K16" s="55"/>
      <c r="L16" s="55"/>
    </row>
    <row r="17" spans="2:12">
      <c r="B17" s="56"/>
      <c r="C17" s="56"/>
      <c r="D17" s="56"/>
      <c r="E17" s="55"/>
      <c r="F17" s="55"/>
      <c r="G17" s="71"/>
      <c r="H17" s="55"/>
      <c r="I17" s="55"/>
      <c r="J17" s="55"/>
      <c r="K17" s="55"/>
      <c r="L17" s="55"/>
    </row>
    <row r="18" spans="2:12" ht="25.5">
      <c r="B18" s="56"/>
      <c r="C18" s="56"/>
      <c r="D18" s="56"/>
      <c r="E18" s="55">
        <v>1167</v>
      </c>
      <c r="F18" s="55"/>
      <c r="G18" s="72" t="s">
        <v>235</v>
      </c>
      <c r="H18" s="55">
        <f>H20</f>
        <v>0</v>
      </c>
      <c r="I18" s="55">
        <f t="shared" ref="I18:L18" si="4">I20</f>
        <v>21125475</v>
      </c>
      <c r="J18" s="55">
        <f t="shared" si="4"/>
        <v>13529980</v>
      </c>
      <c r="K18" s="55">
        <f t="shared" si="4"/>
        <v>29887120</v>
      </c>
      <c r="L18" s="55">
        <f t="shared" si="4"/>
        <v>0</v>
      </c>
    </row>
    <row r="19" spans="2:12">
      <c r="B19" s="56"/>
      <c r="C19" s="56"/>
      <c r="D19" s="56"/>
      <c r="E19" s="55"/>
      <c r="F19" s="55"/>
      <c r="G19" s="71" t="s">
        <v>234</v>
      </c>
      <c r="H19" s="55"/>
      <c r="I19" s="55"/>
      <c r="J19" s="55"/>
      <c r="K19" s="55"/>
      <c r="L19" s="55"/>
    </row>
    <row r="20" spans="2:12" ht="38.25">
      <c r="B20" s="56"/>
      <c r="C20" s="56"/>
      <c r="D20" s="56"/>
      <c r="E20" s="55"/>
      <c r="F20" s="55">
        <v>42012</v>
      </c>
      <c r="G20" s="72" t="s">
        <v>236</v>
      </c>
      <c r="H20" s="55">
        <f>H24</f>
        <v>0</v>
      </c>
      <c r="I20" s="55">
        <f t="shared" ref="I20:L20" si="5">I24</f>
        <v>21125475</v>
      </c>
      <c r="J20" s="55">
        <f t="shared" si="5"/>
        <v>13529980</v>
      </c>
      <c r="K20" s="55">
        <f t="shared" si="5"/>
        <v>29887120</v>
      </c>
      <c r="L20" s="55">
        <f t="shared" si="5"/>
        <v>0</v>
      </c>
    </row>
    <row r="21" spans="2:12">
      <c r="B21" s="56"/>
      <c r="C21" s="56"/>
      <c r="D21" s="56"/>
      <c r="E21" s="55"/>
      <c r="F21" s="55"/>
      <c r="G21" s="71" t="s">
        <v>210</v>
      </c>
      <c r="H21" s="55"/>
      <c r="I21" s="55"/>
      <c r="J21" s="55"/>
      <c r="K21" s="55"/>
      <c r="L21" s="55"/>
    </row>
    <row r="22" spans="2:12" ht="25.5">
      <c r="B22" s="56"/>
      <c r="C22" s="56"/>
      <c r="D22" s="56"/>
      <c r="E22" s="55"/>
      <c r="F22" s="55"/>
      <c r="G22" s="72" t="s">
        <v>237</v>
      </c>
      <c r="H22" s="55"/>
      <c r="I22" s="55"/>
      <c r="J22" s="55"/>
      <c r="K22" s="55"/>
      <c r="L22" s="55"/>
    </row>
    <row r="23" spans="2:12" ht="38.25">
      <c r="B23" s="56"/>
      <c r="C23" s="56"/>
      <c r="D23" s="56"/>
      <c r="E23" s="55"/>
      <c r="F23" s="55"/>
      <c r="G23" s="71" t="s">
        <v>208</v>
      </c>
      <c r="H23" s="55"/>
      <c r="I23" s="55"/>
      <c r="J23" s="55"/>
      <c r="K23" s="55"/>
      <c r="L23" s="55"/>
    </row>
    <row r="24" spans="2:12" ht="38.25">
      <c r="B24" s="56"/>
      <c r="C24" s="56"/>
      <c r="D24" s="56"/>
      <c r="E24" s="55"/>
      <c r="F24" s="55"/>
      <c r="G24" s="71" t="s">
        <v>197</v>
      </c>
      <c r="H24" s="55">
        <f>H25</f>
        <v>0</v>
      </c>
      <c r="I24" s="55">
        <f t="shared" ref="I24:L26" si="6">I25</f>
        <v>21125475</v>
      </c>
      <c r="J24" s="55">
        <f t="shared" si="6"/>
        <v>13529980</v>
      </c>
      <c r="K24" s="55">
        <f t="shared" si="6"/>
        <v>29887120</v>
      </c>
      <c r="L24" s="55">
        <f t="shared" si="6"/>
        <v>0</v>
      </c>
    </row>
    <row r="25" spans="2:12" ht="25.5">
      <c r="B25" s="56"/>
      <c r="C25" s="56"/>
      <c r="D25" s="56"/>
      <c r="E25" s="55"/>
      <c r="F25" s="55"/>
      <c r="G25" s="71" t="s">
        <v>198</v>
      </c>
      <c r="H25" s="55">
        <f>H26</f>
        <v>0</v>
      </c>
      <c r="I25" s="55">
        <f t="shared" si="6"/>
        <v>21125475</v>
      </c>
      <c r="J25" s="55">
        <f t="shared" si="6"/>
        <v>13529980</v>
      </c>
      <c r="K25" s="55">
        <f t="shared" si="6"/>
        <v>29887120</v>
      </c>
      <c r="L25" s="55">
        <f t="shared" si="6"/>
        <v>0</v>
      </c>
    </row>
    <row r="26" spans="2:12" ht="25.5">
      <c r="B26" s="56"/>
      <c r="C26" s="56"/>
      <c r="D26" s="56"/>
      <c r="E26" s="55"/>
      <c r="F26" s="55"/>
      <c r="G26" s="71" t="s">
        <v>199</v>
      </c>
      <c r="H26" s="55">
        <f>H27</f>
        <v>0</v>
      </c>
      <c r="I26" s="55">
        <f t="shared" si="6"/>
        <v>21125475</v>
      </c>
      <c r="J26" s="55">
        <f t="shared" si="6"/>
        <v>13529980</v>
      </c>
      <c r="K26" s="55">
        <f t="shared" si="6"/>
        <v>29887120</v>
      </c>
      <c r="L26" s="55">
        <f t="shared" si="6"/>
        <v>0</v>
      </c>
    </row>
    <row r="27" spans="2:12">
      <c r="B27" s="56"/>
      <c r="C27" s="56"/>
      <c r="D27" s="56"/>
      <c r="E27" s="55"/>
      <c r="F27" s="55"/>
      <c r="G27" s="71" t="s">
        <v>200</v>
      </c>
      <c r="H27" s="55">
        <v>0</v>
      </c>
      <c r="I27" s="149">
        <v>21125475</v>
      </c>
      <c r="J27" s="149">
        <v>13529980</v>
      </c>
      <c r="K27" s="148">
        <v>29887120</v>
      </c>
      <c r="L27" s="55">
        <v>0</v>
      </c>
    </row>
    <row r="28" spans="2:12">
      <c r="B28" s="56"/>
      <c r="C28" s="56"/>
      <c r="D28" s="56"/>
      <c r="E28" s="55"/>
      <c r="F28" s="55"/>
      <c r="G28" s="71"/>
      <c r="H28" s="55"/>
      <c r="I28" s="55"/>
      <c r="J28" s="55"/>
      <c r="K28" s="55"/>
      <c r="L28" s="55"/>
    </row>
    <row r="29" spans="2:12" hidden="1">
      <c r="B29" s="56"/>
      <c r="C29" s="56"/>
      <c r="D29" s="56"/>
      <c r="E29" s="55"/>
      <c r="F29" s="55"/>
      <c r="G29" s="71"/>
      <c r="H29" s="55"/>
      <c r="I29" s="55"/>
      <c r="J29" s="55"/>
      <c r="K29" s="55"/>
      <c r="L29" s="55"/>
    </row>
    <row r="30" spans="2:12" hidden="1">
      <c r="B30" s="56"/>
      <c r="C30" s="56"/>
      <c r="D30" s="56"/>
      <c r="E30" s="55"/>
      <c r="F30" s="55"/>
      <c r="G30" s="72" t="s">
        <v>213</v>
      </c>
      <c r="H30" s="55"/>
      <c r="I30" s="55"/>
      <c r="J30" s="55"/>
      <c r="K30" s="55"/>
      <c r="L30" s="55"/>
    </row>
    <row r="31" spans="2:12" hidden="1">
      <c r="B31" s="56"/>
      <c r="C31" s="56"/>
      <c r="D31" s="56"/>
      <c r="E31" s="55"/>
      <c r="F31" s="55"/>
      <c r="G31" s="71" t="s">
        <v>207</v>
      </c>
      <c r="H31" s="55"/>
      <c r="I31" s="55"/>
      <c r="J31" s="55"/>
      <c r="K31" s="55"/>
      <c r="L31" s="55"/>
    </row>
    <row r="32" spans="2:12" hidden="1">
      <c r="B32" s="56"/>
      <c r="C32" s="56"/>
      <c r="D32" s="56"/>
      <c r="E32" s="55"/>
      <c r="F32" s="55"/>
      <c r="G32" s="72" t="s">
        <v>212</v>
      </c>
      <c r="H32" s="55"/>
      <c r="I32" s="55"/>
      <c r="J32" s="55"/>
      <c r="K32" s="55"/>
      <c r="L32" s="55"/>
    </row>
    <row r="33" spans="1:12" hidden="1">
      <c r="B33" s="56"/>
      <c r="C33" s="56"/>
      <c r="D33" s="56"/>
      <c r="E33" s="55"/>
      <c r="F33" s="55"/>
      <c r="G33" s="71" t="s">
        <v>210</v>
      </c>
      <c r="H33" s="55"/>
      <c r="I33" s="55"/>
      <c r="J33" s="55"/>
      <c r="K33" s="55"/>
      <c r="L33" s="55"/>
    </row>
    <row r="34" spans="1:12" hidden="1">
      <c r="B34" s="56"/>
      <c r="C34" s="56"/>
      <c r="D34" s="56"/>
      <c r="E34" s="55"/>
      <c r="F34" s="55"/>
      <c r="G34" s="72" t="s">
        <v>211</v>
      </c>
      <c r="H34" s="55"/>
      <c r="I34" s="55"/>
      <c r="J34" s="55"/>
      <c r="K34" s="55"/>
      <c r="L34" s="55"/>
    </row>
    <row r="35" spans="1:12" ht="38.25" hidden="1">
      <c r="B35" s="56"/>
      <c r="C35" s="56"/>
      <c r="D35" s="56"/>
      <c r="E35" s="55"/>
      <c r="F35" s="55"/>
      <c r="G35" s="71" t="s">
        <v>208</v>
      </c>
      <c r="H35" s="55"/>
      <c r="I35" s="55"/>
      <c r="J35" s="55"/>
      <c r="K35" s="55"/>
      <c r="L35" s="55"/>
    </row>
    <row r="36" spans="1:12" hidden="1">
      <c r="B36" s="56"/>
      <c r="C36" s="56"/>
      <c r="D36" s="56"/>
      <c r="E36" s="55"/>
      <c r="F36" s="55"/>
      <c r="G36" s="71" t="s">
        <v>157</v>
      </c>
      <c r="H36" s="55"/>
      <c r="I36" s="55"/>
      <c r="J36" s="55"/>
      <c r="K36" s="55"/>
      <c r="L36" s="55"/>
    </row>
    <row r="37" spans="1:12" hidden="1">
      <c r="B37" s="56"/>
      <c r="C37" s="56"/>
      <c r="D37" s="56"/>
      <c r="E37" s="55"/>
      <c r="F37" s="55"/>
      <c r="G37" s="71" t="s">
        <v>34</v>
      </c>
      <c r="H37" s="55"/>
      <c r="I37" s="55"/>
      <c r="J37" s="55"/>
      <c r="K37" s="55"/>
      <c r="L37" s="55"/>
    </row>
    <row r="38" spans="1:12">
      <c r="B38" s="122" t="s">
        <v>73</v>
      </c>
      <c r="C38" s="122" t="s">
        <v>73</v>
      </c>
      <c r="D38" s="122" t="s">
        <v>73</v>
      </c>
      <c r="E38" s="122" t="s">
        <v>73</v>
      </c>
      <c r="F38" s="122" t="s">
        <v>73</v>
      </c>
      <c r="G38" s="129" t="s">
        <v>82</v>
      </c>
      <c r="H38" s="123">
        <f>SUM(H24:H25)</f>
        <v>0</v>
      </c>
      <c r="I38" s="155">
        <f>I27+I15</f>
        <v>28125475</v>
      </c>
      <c r="J38" s="155">
        <f t="shared" ref="J38:K38" si="7">J27+J15</f>
        <v>26029980</v>
      </c>
      <c r="K38" s="155">
        <f t="shared" si="7"/>
        <v>29887120</v>
      </c>
      <c r="L38" s="123">
        <f>SUM(L24:L25)</f>
        <v>0</v>
      </c>
    </row>
    <row r="39" spans="1:12">
      <c r="A39" s="2"/>
    </row>
    <row r="42" spans="1:12">
      <c r="E42" s="141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/>
  </sheetPr>
  <dimension ref="A1:X11"/>
  <sheetViews>
    <sheetView zoomScale="145" zoomScaleNormal="145" workbookViewId="0">
      <selection activeCell="D5" sqref="D5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5" t="s">
        <v>80</v>
      </c>
    </row>
    <row r="2" spans="1:24" ht="14.25" customHeight="1"/>
    <row r="3" spans="1:24" ht="24.75" customHeight="1">
      <c r="B3" s="198" t="s">
        <v>29</v>
      </c>
      <c r="C3" s="198"/>
      <c r="D3" s="198" t="s">
        <v>83</v>
      </c>
      <c r="E3" s="198" t="s">
        <v>178</v>
      </c>
      <c r="F3" s="198"/>
      <c r="G3" s="198"/>
      <c r="H3" s="198"/>
      <c r="I3" s="198" t="s">
        <v>179</v>
      </c>
      <c r="J3" s="198"/>
      <c r="K3" s="198"/>
      <c r="L3" s="198"/>
      <c r="M3" s="198" t="s">
        <v>182</v>
      </c>
      <c r="N3" s="198"/>
      <c r="O3" s="198"/>
      <c r="P3" s="198"/>
      <c r="Q3" s="198" t="s">
        <v>180</v>
      </c>
      <c r="R3" s="198"/>
      <c r="S3" s="198"/>
      <c r="T3" s="198"/>
      <c r="U3" s="198" t="s">
        <v>181</v>
      </c>
      <c r="V3" s="198"/>
      <c r="W3" s="198"/>
      <c r="X3" s="198"/>
    </row>
    <row r="4" spans="1:24" ht="126" customHeight="1">
      <c r="B4" s="15" t="s">
        <v>6</v>
      </c>
      <c r="C4" s="15" t="s">
        <v>51</v>
      </c>
      <c r="D4" s="198"/>
      <c r="E4" s="17" t="s">
        <v>33</v>
      </c>
      <c r="F4" s="66" t="s">
        <v>238</v>
      </c>
      <c r="G4" s="66" t="s">
        <v>45</v>
      </c>
      <c r="H4" s="66" t="s">
        <v>35</v>
      </c>
      <c r="I4" s="17" t="s">
        <v>33</v>
      </c>
      <c r="J4" s="66" t="s">
        <v>238</v>
      </c>
      <c r="K4" s="66" t="s">
        <v>45</v>
      </c>
      <c r="L4" s="66" t="s">
        <v>35</v>
      </c>
      <c r="M4" s="17" t="s">
        <v>33</v>
      </c>
      <c r="N4" s="66" t="s">
        <v>238</v>
      </c>
      <c r="O4" s="66" t="s">
        <v>45</v>
      </c>
      <c r="P4" s="66" t="s">
        <v>35</v>
      </c>
      <c r="Q4" s="17" t="s">
        <v>33</v>
      </c>
      <c r="R4" s="66" t="s">
        <v>238</v>
      </c>
      <c r="S4" s="66" t="s">
        <v>45</v>
      </c>
      <c r="T4" s="66" t="s">
        <v>35</v>
      </c>
      <c r="U4" s="17" t="s">
        <v>33</v>
      </c>
      <c r="V4" s="66" t="s">
        <v>238</v>
      </c>
      <c r="W4" s="66" t="s">
        <v>45</v>
      </c>
      <c r="X4" s="66" t="s">
        <v>35</v>
      </c>
    </row>
    <row r="5" spans="1:24" ht="114.75">
      <c r="B5" s="55">
        <v>1167</v>
      </c>
      <c r="C5" s="55">
        <v>42009</v>
      </c>
      <c r="D5" s="71" t="s">
        <v>254</v>
      </c>
      <c r="E5" s="150">
        <f>F5+G5+H5</f>
        <v>0</v>
      </c>
      <c r="F5" s="151"/>
      <c r="G5" s="151"/>
      <c r="H5" s="151"/>
      <c r="I5" s="150">
        <f>J5+K5+L5</f>
        <v>0</v>
      </c>
      <c r="J5" s="151"/>
      <c r="K5" s="151"/>
      <c r="L5" s="151"/>
      <c r="M5" s="150">
        <f>N5+O5+P5</f>
        <v>0</v>
      </c>
      <c r="N5" s="151"/>
      <c r="O5" s="151"/>
      <c r="P5" s="151"/>
      <c r="Q5" s="150">
        <f>R5+S5+T5</f>
        <v>0</v>
      </c>
      <c r="R5" s="151"/>
      <c r="S5" s="151"/>
      <c r="T5" s="151"/>
      <c r="U5" s="150">
        <f>V5+W5+X5</f>
        <v>0</v>
      </c>
      <c r="V5" s="151">
        <v>0</v>
      </c>
      <c r="W5" s="151"/>
      <c r="X5" s="151"/>
    </row>
    <row r="6" spans="1:24" ht="127.5">
      <c r="B6" s="55">
        <v>1167</v>
      </c>
      <c r="C6" s="55">
        <v>42012</v>
      </c>
      <c r="D6" s="55" t="s">
        <v>255</v>
      </c>
      <c r="E6" s="150">
        <f>F6+G6+H6</f>
        <v>0</v>
      </c>
      <c r="F6" s="151"/>
      <c r="G6" s="151"/>
      <c r="H6" s="151"/>
      <c r="I6" s="150">
        <f>J6+K6+L6</f>
        <v>21125475</v>
      </c>
      <c r="J6" s="151">
        <v>21125475</v>
      </c>
      <c r="K6" s="151"/>
      <c r="L6" s="151"/>
      <c r="M6" s="150">
        <f>N6+O6+P6</f>
        <v>13529980</v>
      </c>
      <c r="N6" s="151">
        <v>13529980</v>
      </c>
      <c r="O6" s="151"/>
      <c r="P6" s="151"/>
      <c r="Q6" s="150">
        <f>R6+S6+T6</f>
        <v>29887120</v>
      </c>
      <c r="R6" s="151">
        <v>29887120</v>
      </c>
      <c r="S6" s="151"/>
      <c r="T6" s="151"/>
      <c r="U6" s="150">
        <f>V6+W6+X6</f>
        <v>0</v>
      </c>
      <c r="V6" s="151">
        <v>0</v>
      </c>
      <c r="W6" s="151"/>
      <c r="X6" s="151"/>
    </row>
    <row r="7" spans="1:24" ht="64.5" customHeight="1">
      <c r="B7" s="201" t="s">
        <v>81</v>
      </c>
      <c r="C7" s="202"/>
      <c r="D7" s="203"/>
      <c r="E7" s="144">
        <f t="shared" ref="E7:X7" si="0">SUM(E5:E6)</f>
        <v>0</v>
      </c>
      <c r="F7" s="153">
        <f t="shared" si="0"/>
        <v>0</v>
      </c>
      <c r="G7" s="153">
        <f t="shared" si="0"/>
        <v>0</v>
      </c>
      <c r="H7" s="153">
        <f t="shared" si="0"/>
        <v>0</v>
      </c>
      <c r="I7" s="153">
        <f t="shared" si="0"/>
        <v>21125475</v>
      </c>
      <c r="J7" s="153">
        <f t="shared" si="0"/>
        <v>21125475</v>
      </c>
      <c r="K7" s="153">
        <f t="shared" si="0"/>
        <v>0</v>
      </c>
      <c r="L7" s="153">
        <f t="shared" si="0"/>
        <v>0</v>
      </c>
      <c r="M7" s="153">
        <f t="shared" si="0"/>
        <v>13529980</v>
      </c>
      <c r="N7" s="153">
        <f t="shared" si="0"/>
        <v>13529980</v>
      </c>
      <c r="O7" s="153">
        <f t="shared" si="0"/>
        <v>0</v>
      </c>
      <c r="P7" s="153">
        <f t="shared" si="0"/>
        <v>0</v>
      </c>
      <c r="Q7" s="153">
        <f t="shared" si="0"/>
        <v>29887120</v>
      </c>
      <c r="R7" s="153">
        <f t="shared" si="0"/>
        <v>29887120</v>
      </c>
      <c r="S7" s="153">
        <f t="shared" si="0"/>
        <v>0</v>
      </c>
      <c r="T7" s="153">
        <f t="shared" si="0"/>
        <v>0</v>
      </c>
      <c r="U7" s="153">
        <f t="shared" si="0"/>
        <v>0</v>
      </c>
      <c r="V7" s="153">
        <f t="shared" si="0"/>
        <v>0</v>
      </c>
      <c r="W7" s="153">
        <f t="shared" si="0"/>
        <v>0</v>
      </c>
      <c r="X7" s="153">
        <f t="shared" si="0"/>
        <v>0</v>
      </c>
    </row>
    <row r="9" spans="1:24">
      <c r="B9" s="4"/>
      <c r="C9" t="s">
        <v>240</v>
      </c>
    </row>
    <row r="10" spans="1:24" s="3" customFormat="1"/>
    <row r="11" spans="1:24" ht="27.75" customHeight="1">
      <c r="B11" s="4"/>
      <c r="C11" s="4"/>
      <c r="D11" s="4"/>
      <c r="E11" s="4"/>
      <c r="F11" s="4"/>
      <c r="G11" s="4"/>
      <c r="H11" s="4"/>
      <c r="I11" s="4"/>
      <c r="J11" s="4"/>
      <c r="K11" s="4"/>
    </row>
  </sheetData>
  <mergeCells count="8">
    <mergeCell ref="B7:D7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G1" sqref="G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5" t="s">
        <v>79</v>
      </c>
      <c r="B1" s="5"/>
      <c r="C1" s="5"/>
      <c r="D1" s="5"/>
      <c r="E1" s="5"/>
      <c r="F1" s="5"/>
    </row>
    <row r="3" spans="1:7">
      <c r="B3" s="204" t="s">
        <v>38</v>
      </c>
      <c r="C3" s="204" t="s">
        <v>183</v>
      </c>
      <c r="D3" s="204" t="s">
        <v>184</v>
      </c>
      <c r="E3" s="204" t="s">
        <v>78</v>
      </c>
      <c r="F3" s="204"/>
      <c r="G3" s="204"/>
    </row>
    <row r="4" spans="1:7" ht="21" customHeight="1">
      <c r="B4" s="204"/>
      <c r="C4" s="204"/>
      <c r="D4" s="204"/>
      <c r="E4" s="57" t="s">
        <v>41</v>
      </c>
      <c r="F4" s="57" t="s">
        <v>42</v>
      </c>
      <c r="G4" s="57" t="s">
        <v>173</v>
      </c>
    </row>
    <row r="5" spans="1:7">
      <c r="B5" s="63" t="s">
        <v>43</v>
      </c>
      <c r="C5" s="59">
        <f>C6+C9</f>
        <v>0</v>
      </c>
      <c r="D5" s="59">
        <f t="shared" ref="D5:G5" si="0">D6+D9</f>
        <v>0</v>
      </c>
      <c r="E5" s="59">
        <f t="shared" si="0"/>
        <v>0</v>
      </c>
      <c r="F5" s="59">
        <f t="shared" si="0"/>
        <v>0</v>
      </c>
      <c r="G5" s="59">
        <f t="shared" si="0"/>
        <v>0</v>
      </c>
    </row>
    <row r="6" spans="1:7" ht="25.5">
      <c r="B6" s="61" t="s">
        <v>44</v>
      </c>
      <c r="C6" s="59">
        <f>SUM(C7:C8)</f>
        <v>0</v>
      </c>
      <c r="D6" s="59">
        <f t="shared" ref="D6:G6" si="1">SUM(D7:D8)</f>
        <v>0</v>
      </c>
      <c r="E6" s="59">
        <f t="shared" si="1"/>
        <v>0</v>
      </c>
      <c r="F6" s="59">
        <f t="shared" si="1"/>
        <v>0</v>
      </c>
      <c r="G6" s="59">
        <f t="shared" si="1"/>
        <v>0</v>
      </c>
    </row>
    <row r="7" spans="1:7">
      <c r="B7" s="56"/>
      <c r="C7" s="60"/>
      <c r="D7" s="60"/>
      <c r="E7" s="60"/>
      <c r="F7" s="60"/>
      <c r="G7" s="60"/>
    </row>
    <row r="8" spans="1:7">
      <c r="B8" s="56"/>
      <c r="C8" s="60"/>
      <c r="D8" s="60"/>
      <c r="E8" s="60"/>
      <c r="F8" s="60"/>
      <c r="G8" s="60"/>
    </row>
    <row r="9" spans="1:7">
      <c r="B9" s="61" t="s">
        <v>158</v>
      </c>
      <c r="C9" s="59">
        <f>SUM(C10:C11)</f>
        <v>0</v>
      </c>
      <c r="D9" s="59">
        <f t="shared" ref="D9:G9" si="2">SUM(D10:D11)</f>
        <v>0</v>
      </c>
      <c r="E9" s="59">
        <f t="shared" si="2"/>
        <v>0</v>
      </c>
      <c r="F9" s="59">
        <f t="shared" si="2"/>
        <v>0</v>
      </c>
      <c r="G9" s="59">
        <f t="shared" si="2"/>
        <v>0</v>
      </c>
    </row>
    <row r="10" spans="1:7">
      <c r="B10" s="62"/>
      <c r="C10" s="60"/>
      <c r="D10" s="60"/>
      <c r="E10" s="60"/>
      <c r="F10" s="60"/>
      <c r="G10" s="60"/>
    </row>
    <row r="11" spans="1:7">
      <c r="B11" s="60"/>
      <c r="C11" s="60"/>
      <c r="D11" s="60"/>
      <c r="E11" s="60"/>
      <c r="F11" s="60"/>
      <c r="G11" s="60"/>
    </row>
    <row r="12" spans="1:7">
      <c r="B12" s="205"/>
      <c r="C12" s="205"/>
      <c r="D12" s="205"/>
      <c r="E12" s="205"/>
      <c r="F12" s="205"/>
      <c r="G12" s="205"/>
    </row>
    <row r="13" spans="1:7">
      <c r="A13" s="64"/>
      <c r="C13" s="58"/>
      <c r="D13" s="58"/>
      <c r="E13" s="58"/>
      <c r="F13" s="58"/>
      <c r="G13" s="58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Y23"/>
  <sheetViews>
    <sheetView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14" customFormat="1" ht="22.5" customHeight="1">
      <c r="A1" s="131" t="s">
        <v>220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</row>
    <row r="2" spans="1:51" ht="17.25">
      <c r="A2" s="131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51" s="117" customFormat="1" ht="30.75" customHeight="1">
      <c r="A3" s="135" t="s">
        <v>222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</row>
    <row r="4" spans="1:51">
      <c r="A4" s="133"/>
      <c r="B4" s="137"/>
      <c r="C4" s="137"/>
      <c r="D4" s="137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AE4" s="114"/>
      <c r="AF4" s="114"/>
      <c r="AG4" s="114"/>
    </row>
    <row r="5" spans="1:51" ht="15.75" thickBot="1">
      <c r="A5" s="133"/>
      <c r="B5" s="133"/>
      <c r="C5" s="133"/>
      <c r="D5" s="137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AE5" s="114"/>
      <c r="AF5" s="114"/>
      <c r="AG5" s="114"/>
      <c r="AW5" s="124" t="s">
        <v>191</v>
      </c>
      <c r="AX5" s="124"/>
    </row>
    <row r="6" spans="1:51" ht="15" customHeight="1">
      <c r="A6" s="133"/>
      <c r="B6" s="222" t="s">
        <v>29</v>
      </c>
      <c r="C6" s="220"/>
      <c r="D6" s="220" t="s">
        <v>83</v>
      </c>
      <c r="E6" s="220" t="s">
        <v>71</v>
      </c>
      <c r="F6" s="220" t="s">
        <v>223</v>
      </c>
      <c r="G6" s="220" t="s">
        <v>201</v>
      </c>
      <c r="H6" s="220"/>
      <c r="I6" s="220"/>
      <c r="J6" s="220" t="s">
        <v>185</v>
      </c>
      <c r="K6" s="220"/>
      <c r="L6" s="220"/>
      <c r="M6" s="220" t="s">
        <v>186</v>
      </c>
      <c r="N6" s="220"/>
      <c r="O6" s="220"/>
      <c r="P6" s="218" t="s">
        <v>187</v>
      </c>
      <c r="Q6" s="218"/>
      <c r="R6" s="218"/>
      <c r="S6" s="218" t="s">
        <v>48</v>
      </c>
      <c r="T6" s="218"/>
      <c r="U6" s="218"/>
      <c r="V6" s="218" t="s">
        <v>39</v>
      </c>
      <c r="W6" s="218"/>
      <c r="X6" s="218"/>
      <c r="Y6" s="218"/>
      <c r="Z6" s="218"/>
      <c r="AA6" s="218"/>
      <c r="AB6" s="218"/>
      <c r="AC6" s="218"/>
      <c r="AD6" s="219"/>
      <c r="AE6" s="225" t="s">
        <v>188</v>
      </c>
      <c r="AF6" s="206"/>
      <c r="AG6" s="206"/>
      <c r="AH6" s="206" t="s">
        <v>189</v>
      </c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7"/>
      <c r="AW6" s="208" t="s">
        <v>54</v>
      </c>
      <c r="AX6" s="210" t="s">
        <v>55</v>
      </c>
      <c r="AY6" s="212" t="s">
        <v>190</v>
      </c>
    </row>
    <row r="7" spans="1:51" ht="23.25" customHeight="1">
      <c r="A7" s="133"/>
      <c r="B7" s="223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198"/>
      <c r="Q7" s="198"/>
      <c r="R7" s="198"/>
      <c r="S7" s="198"/>
      <c r="T7" s="198"/>
      <c r="U7" s="198"/>
      <c r="V7" s="198" t="s">
        <v>24</v>
      </c>
      <c r="W7" s="198"/>
      <c r="X7" s="198"/>
      <c r="Y7" s="198" t="s">
        <v>28</v>
      </c>
      <c r="Z7" s="198"/>
      <c r="AA7" s="198"/>
      <c r="AB7" s="198" t="s">
        <v>177</v>
      </c>
      <c r="AC7" s="198"/>
      <c r="AD7" s="224"/>
      <c r="AE7" s="226"/>
      <c r="AF7" s="214"/>
      <c r="AG7" s="214"/>
      <c r="AH7" s="214" t="s">
        <v>56</v>
      </c>
      <c r="AI7" s="214"/>
      <c r="AJ7" s="214"/>
      <c r="AK7" s="214" t="s">
        <v>57</v>
      </c>
      <c r="AL7" s="214"/>
      <c r="AM7" s="214"/>
      <c r="AN7" s="214" t="s">
        <v>58</v>
      </c>
      <c r="AO7" s="214"/>
      <c r="AP7" s="214"/>
      <c r="AQ7" s="214" t="s">
        <v>59</v>
      </c>
      <c r="AR7" s="214"/>
      <c r="AS7" s="214"/>
      <c r="AT7" s="214" t="s">
        <v>60</v>
      </c>
      <c r="AU7" s="214"/>
      <c r="AV7" s="215"/>
      <c r="AW7" s="209"/>
      <c r="AX7" s="211"/>
      <c r="AY7" s="213"/>
    </row>
    <row r="8" spans="1:51" ht="126" customHeight="1">
      <c r="A8" s="133"/>
      <c r="B8" s="138" t="s">
        <v>6</v>
      </c>
      <c r="C8" s="139" t="s">
        <v>51</v>
      </c>
      <c r="D8" s="221"/>
      <c r="E8" s="221"/>
      <c r="F8" s="221"/>
      <c r="G8" s="140" t="s">
        <v>33</v>
      </c>
      <c r="H8" s="140" t="s">
        <v>46</v>
      </c>
      <c r="I8" s="140" t="s">
        <v>47</v>
      </c>
      <c r="J8" s="140" t="s">
        <v>33</v>
      </c>
      <c r="K8" s="140" t="s">
        <v>46</v>
      </c>
      <c r="L8" s="140" t="s">
        <v>47</v>
      </c>
      <c r="M8" s="140" t="s">
        <v>33</v>
      </c>
      <c r="N8" s="140" t="s">
        <v>46</v>
      </c>
      <c r="O8" s="140" t="s">
        <v>47</v>
      </c>
      <c r="P8" s="70" t="s">
        <v>33</v>
      </c>
      <c r="Q8" s="70" t="s">
        <v>46</v>
      </c>
      <c r="R8" s="70" t="s">
        <v>47</v>
      </c>
      <c r="S8" s="70" t="s">
        <v>33</v>
      </c>
      <c r="T8" s="70" t="s">
        <v>46</v>
      </c>
      <c r="U8" s="70" t="s">
        <v>47</v>
      </c>
      <c r="V8" s="70" t="s">
        <v>33</v>
      </c>
      <c r="W8" s="70" t="s">
        <v>46</v>
      </c>
      <c r="X8" s="70" t="s">
        <v>47</v>
      </c>
      <c r="Y8" s="70" t="s">
        <v>33</v>
      </c>
      <c r="Z8" s="70" t="s">
        <v>46</v>
      </c>
      <c r="AA8" s="70" t="s">
        <v>47</v>
      </c>
      <c r="AB8" s="70" t="s">
        <v>33</v>
      </c>
      <c r="AC8" s="70" t="s">
        <v>46</v>
      </c>
      <c r="AD8" s="112" t="s">
        <v>47</v>
      </c>
      <c r="AE8" s="85" t="s">
        <v>33</v>
      </c>
      <c r="AF8" s="84" t="s">
        <v>46</v>
      </c>
      <c r="AG8" s="84" t="s">
        <v>47</v>
      </c>
      <c r="AH8" s="84" t="s">
        <v>33</v>
      </c>
      <c r="AI8" s="84" t="s">
        <v>46</v>
      </c>
      <c r="AJ8" s="84" t="s">
        <v>47</v>
      </c>
      <c r="AK8" s="84" t="s">
        <v>33</v>
      </c>
      <c r="AL8" s="84" t="s">
        <v>46</v>
      </c>
      <c r="AM8" s="84" t="s">
        <v>47</v>
      </c>
      <c r="AN8" s="84" t="s">
        <v>33</v>
      </c>
      <c r="AO8" s="84" t="s">
        <v>46</v>
      </c>
      <c r="AP8" s="84" t="s">
        <v>47</v>
      </c>
      <c r="AQ8" s="84" t="s">
        <v>33</v>
      </c>
      <c r="AR8" s="84" t="s">
        <v>46</v>
      </c>
      <c r="AS8" s="84" t="s">
        <v>47</v>
      </c>
      <c r="AT8" s="84" t="s">
        <v>33</v>
      </c>
      <c r="AU8" s="84" t="s">
        <v>46</v>
      </c>
      <c r="AV8" s="86" t="s">
        <v>47</v>
      </c>
      <c r="AW8" s="209"/>
      <c r="AX8" s="211"/>
      <c r="AY8" s="213"/>
    </row>
    <row r="9" spans="1:51">
      <c r="B9" s="95"/>
      <c r="C9" s="55"/>
      <c r="D9" s="55"/>
      <c r="E9" s="72"/>
      <c r="F9" s="55"/>
      <c r="G9" s="111">
        <f>H9+I9</f>
        <v>0</v>
      </c>
      <c r="H9" s="109"/>
      <c r="I9" s="109"/>
      <c r="J9" s="111">
        <f>K9+L9</f>
        <v>0</v>
      </c>
      <c r="K9" s="109"/>
      <c r="L9" s="109"/>
      <c r="M9" s="111">
        <f>N9+O9</f>
        <v>0</v>
      </c>
      <c r="N9" s="109"/>
      <c r="O9" s="109"/>
      <c r="P9" s="111">
        <f>Q9+R9</f>
        <v>0</v>
      </c>
      <c r="Q9" s="109"/>
      <c r="R9" s="109"/>
      <c r="S9" s="111">
        <f>T9+U9</f>
        <v>0</v>
      </c>
      <c r="T9" s="109"/>
      <c r="U9" s="109"/>
      <c r="V9" s="111">
        <f>W9+X9</f>
        <v>0</v>
      </c>
      <c r="W9" s="109"/>
      <c r="X9" s="109"/>
      <c r="Y9" s="111">
        <f>Z9+AA9</f>
        <v>0</v>
      </c>
      <c r="Z9" s="109"/>
      <c r="AA9" s="109"/>
      <c r="AB9" s="111">
        <f>AC9+AD9</f>
        <v>0</v>
      </c>
      <c r="AC9" s="109"/>
      <c r="AD9" s="88"/>
      <c r="AE9" s="87">
        <f>AF9+AG9</f>
        <v>0</v>
      </c>
      <c r="AF9" s="109"/>
      <c r="AG9" s="109"/>
      <c r="AH9" s="111">
        <f>AI9+AJ9</f>
        <v>0</v>
      </c>
      <c r="AI9" s="109"/>
      <c r="AJ9" s="109"/>
      <c r="AK9" s="111">
        <f>AL9+AM9</f>
        <v>0</v>
      </c>
      <c r="AL9" s="109"/>
      <c r="AM9" s="109"/>
      <c r="AN9" s="111">
        <f>AO9+AP9</f>
        <v>0</v>
      </c>
      <c r="AO9" s="109"/>
      <c r="AP9" s="109"/>
      <c r="AQ9" s="111">
        <f>AR9+AS9</f>
        <v>0</v>
      </c>
      <c r="AR9" s="109"/>
      <c r="AS9" s="109"/>
      <c r="AT9" s="111">
        <f>AU9+AV9</f>
        <v>0</v>
      </c>
      <c r="AU9" s="109"/>
      <c r="AV9" s="88"/>
      <c r="AW9" s="93"/>
      <c r="AX9" s="109"/>
      <c r="AY9" s="88"/>
    </row>
    <row r="10" spans="1:51">
      <c r="B10" s="95"/>
      <c r="C10" s="55"/>
      <c r="D10" s="55"/>
      <c r="E10" s="72"/>
      <c r="F10" s="55"/>
      <c r="G10" s="111">
        <f t="shared" ref="G10:G17" si="0">H10+I10</f>
        <v>0</v>
      </c>
      <c r="H10" s="109"/>
      <c r="I10" s="109"/>
      <c r="J10" s="111">
        <f t="shared" ref="J10:J17" si="1">K10+L10</f>
        <v>0</v>
      </c>
      <c r="K10" s="109"/>
      <c r="L10" s="109"/>
      <c r="M10" s="111">
        <f t="shared" ref="M10:M17" si="2">N10+O10</f>
        <v>0</v>
      </c>
      <c r="N10" s="109"/>
      <c r="O10" s="109"/>
      <c r="P10" s="111">
        <f t="shared" ref="P10:P17" si="3">Q10+R10</f>
        <v>0</v>
      </c>
      <c r="Q10" s="109"/>
      <c r="R10" s="109"/>
      <c r="S10" s="111">
        <f t="shared" ref="S10:S17" si="4">T10+U10</f>
        <v>0</v>
      </c>
      <c r="T10" s="109"/>
      <c r="U10" s="109"/>
      <c r="V10" s="111">
        <f t="shared" ref="V10:V17" si="5">W10+X10</f>
        <v>0</v>
      </c>
      <c r="W10" s="109"/>
      <c r="X10" s="109"/>
      <c r="Y10" s="111">
        <f t="shared" ref="Y10:Y17" si="6">Z10+AA10</f>
        <v>0</v>
      </c>
      <c r="Z10" s="109"/>
      <c r="AA10" s="109"/>
      <c r="AB10" s="111">
        <f t="shared" ref="AB10:AB17" si="7">AC10+AD10</f>
        <v>0</v>
      </c>
      <c r="AC10" s="109"/>
      <c r="AD10" s="88"/>
      <c r="AE10" s="87">
        <f t="shared" ref="AE10:AE17" si="8">AF10+AG10</f>
        <v>0</v>
      </c>
      <c r="AF10" s="109"/>
      <c r="AG10" s="109"/>
      <c r="AH10" s="111">
        <f t="shared" ref="AH10:AH17" si="9">AI10+AJ10</f>
        <v>0</v>
      </c>
      <c r="AI10" s="109"/>
      <c r="AJ10" s="109"/>
      <c r="AK10" s="111">
        <f t="shared" ref="AK10:AK17" si="10">AL10+AM10</f>
        <v>0</v>
      </c>
      <c r="AL10" s="109"/>
      <c r="AM10" s="109"/>
      <c r="AN10" s="111">
        <f t="shared" ref="AN10:AN17" si="11">AO10+AP10</f>
        <v>0</v>
      </c>
      <c r="AO10" s="109"/>
      <c r="AP10" s="109"/>
      <c r="AQ10" s="111">
        <f t="shared" ref="AQ10:AQ17" si="12">AR10+AS10</f>
        <v>0</v>
      </c>
      <c r="AR10" s="109"/>
      <c r="AS10" s="109"/>
      <c r="AT10" s="111">
        <f t="shared" ref="AT10:AT17" si="13">AU10+AV10</f>
        <v>0</v>
      </c>
      <c r="AU10" s="109"/>
      <c r="AV10" s="88"/>
      <c r="AW10" s="93"/>
      <c r="AX10" s="109"/>
      <c r="AY10" s="88"/>
    </row>
    <row r="11" spans="1:51">
      <c r="B11" s="95"/>
      <c r="C11" s="55"/>
      <c r="D11" s="55"/>
      <c r="E11" s="56"/>
      <c r="F11" s="55"/>
      <c r="G11" s="111">
        <f t="shared" si="0"/>
        <v>0</v>
      </c>
      <c r="H11" s="109"/>
      <c r="I11" s="109"/>
      <c r="J11" s="111">
        <f t="shared" si="1"/>
        <v>0</v>
      </c>
      <c r="K11" s="109"/>
      <c r="L11" s="109"/>
      <c r="M11" s="111">
        <f t="shared" si="2"/>
        <v>0</v>
      </c>
      <c r="N11" s="109"/>
      <c r="O11" s="109"/>
      <c r="P11" s="111">
        <f t="shared" si="3"/>
        <v>0</v>
      </c>
      <c r="Q11" s="109"/>
      <c r="R11" s="109"/>
      <c r="S11" s="111">
        <f t="shared" si="4"/>
        <v>0</v>
      </c>
      <c r="T11" s="109"/>
      <c r="U11" s="109"/>
      <c r="V11" s="111">
        <f t="shared" si="5"/>
        <v>0</v>
      </c>
      <c r="W11" s="109"/>
      <c r="X11" s="109"/>
      <c r="Y11" s="111">
        <f t="shared" si="6"/>
        <v>0</v>
      </c>
      <c r="Z11" s="109"/>
      <c r="AA11" s="109"/>
      <c r="AB11" s="111">
        <f t="shared" si="7"/>
        <v>0</v>
      </c>
      <c r="AC11" s="109"/>
      <c r="AD11" s="88"/>
      <c r="AE11" s="87">
        <f t="shared" si="8"/>
        <v>0</v>
      </c>
      <c r="AF11" s="109"/>
      <c r="AG11" s="109"/>
      <c r="AH11" s="111">
        <f t="shared" si="9"/>
        <v>0</v>
      </c>
      <c r="AI11" s="109"/>
      <c r="AJ11" s="109"/>
      <c r="AK11" s="111">
        <f t="shared" si="10"/>
        <v>0</v>
      </c>
      <c r="AL11" s="109"/>
      <c r="AM11" s="109"/>
      <c r="AN11" s="111">
        <f t="shared" si="11"/>
        <v>0</v>
      </c>
      <c r="AO11" s="109"/>
      <c r="AP11" s="109"/>
      <c r="AQ11" s="111">
        <f t="shared" si="12"/>
        <v>0</v>
      </c>
      <c r="AR11" s="109"/>
      <c r="AS11" s="109"/>
      <c r="AT11" s="111">
        <f t="shared" si="13"/>
        <v>0</v>
      </c>
      <c r="AU11" s="109"/>
      <c r="AV11" s="88"/>
      <c r="AW11" s="93"/>
      <c r="AX11" s="109"/>
      <c r="AY11" s="88"/>
    </row>
    <row r="12" spans="1:51">
      <c r="B12" s="95"/>
      <c r="C12" s="55"/>
      <c r="D12" s="55"/>
      <c r="E12" s="56"/>
      <c r="F12" s="55"/>
      <c r="G12" s="111">
        <f t="shared" si="0"/>
        <v>0</v>
      </c>
      <c r="H12" s="109"/>
      <c r="I12" s="109"/>
      <c r="J12" s="111">
        <f t="shared" si="1"/>
        <v>0</v>
      </c>
      <c r="K12" s="109"/>
      <c r="L12" s="109"/>
      <c r="M12" s="111">
        <f t="shared" si="2"/>
        <v>0</v>
      </c>
      <c r="N12" s="109"/>
      <c r="O12" s="109"/>
      <c r="P12" s="111">
        <f t="shared" si="3"/>
        <v>0</v>
      </c>
      <c r="Q12" s="109"/>
      <c r="R12" s="109"/>
      <c r="S12" s="111">
        <f t="shared" si="4"/>
        <v>0</v>
      </c>
      <c r="T12" s="109"/>
      <c r="U12" s="109"/>
      <c r="V12" s="111">
        <f t="shared" si="5"/>
        <v>0</v>
      </c>
      <c r="W12" s="109"/>
      <c r="X12" s="109"/>
      <c r="Y12" s="111">
        <f t="shared" si="6"/>
        <v>0</v>
      </c>
      <c r="Z12" s="109"/>
      <c r="AA12" s="109"/>
      <c r="AB12" s="111">
        <f t="shared" si="7"/>
        <v>0</v>
      </c>
      <c r="AC12" s="109"/>
      <c r="AD12" s="88"/>
      <c r="AE12" s="87">
        <f t="shared" si="8"/>
        <v>0</v>
      </c>
      <c r="AF12" s="109"/>
      <c r="AG12" s="109"/>
      <c r="AH12" s="111">
        <f t="shared" si="9"/>
        <v>0</v>
      </c>
      <c r="AI12" s="109"/>
      <c r="AJ12" s="109"/>
      <c r="AK12" s="111">
        <f t="shared" si="10"/>
        <v>0</v>
      </c>
      <c r="AL12" s="109"/>
      <c r="AM12" s="109"/>
      <c r="AN12" s="111">
        <f t="shared" si="11"/>
        <v>0</v>
      </c>
      <c r="AO12" s="109"/>
      <c r="AP12" s="109"/>
      <c r="AQ12" s="111">
        <f t="shared" si="12"/>
        <v>0</v>
      </c>
      <c r="AR12" s="109"/>
      <c r="AS12" s="109"/>
      <c r="AT12" s="111">
        <f t="shared" si="13"/>
        <v>0</v>
      </c>
      <c r="AU12" s="109"/>
      <c r="AV12" s="88"/>
      <c r="AW12" s="93"/>
      <c r="AX12" s="109"/>
      <c r="AY12" s="88"/>
    </row>
    <row r="13" spans="1:51">
      <c r="B13" s="95"/>
      <c r="C13" s="55"/>
      <c r="D13" s="55"/>
      <c r="E13" s="56"/>
      <c r="F13" s="55"/>
      <c r="G13" s="111">
        <f t="shared" si="0"/>
        <v>0</v>
      </c>
      <c r="H13" s="109"/>
      <c r="I13" s="109"/>
      <c r="J13" s="111">
        <f t="shared" si="1"/>
        <v>0</v>
      </c>
      <c r="K13" s="109"/>
      <c r="L13" s="109"/>
      <c r="M13" s="111">
        <f t="shared" si="2"/>
        <v>0</v>
      </c>
      <c r="N13" s="109"/>
      <c r="O13" s="109"/>
      <c r="P13" s="111">
        <f t="shared" si="3"/>
        <v>0</v>
      </c>
      <c r="Q13" s="109"/>
      <c r="R13" s="109"/>
      <c r="S13" s="111">
        <f t="shared" si="4"/>
        <v>0</v>
      </c>
      <c r="T13" s="109"/>
      <c r="U13" s="109"/>
      <c r="V13" s="111">
        <f t="shared" si="5"/>
        <v>0</v>
      </c>
      <c r="W13" s="109"/>
      <c r="X13" s="109"/>
      <c r="Y13" s="111">
        <f t="shared" si="6"/>
        <v>0</v>
      </c>
      <c r="Z13" s="109"/>
      <c r="AA13" s="109"/>
      <c r="AB13" s="111">
        <f t="shared" si="7"/>
        <v>0</v>
      </c>
      <c r="AC13" s="109"/>
      <c r="AD13" s="88"/>
      <c r="AE13" s="87">
        <f t="shared" si="8"/>
        <v>0</v>
      </c>
      <c r="AF13" s="109"/>
      <c r="AG13" s="109"/>
      <c r="AH13" s="111">
        <f t="shared" si="9"/>
        <v>0</v>
      </c>
      <c r="AI13" s="109"/>
      <c r="AJ13" s="109"/>
      <c r="AK13" s="111">
        <f t="shared" si="10"/>
        <v>0</v>
      </c>
      <c r="AL13" s="109"/>
      <c r="AM13" s="109"/>
      <c r="AN13" s="111">
        <f t="shared" si="11"/>
        <v>0</v>
      </c>
      <c r="AO13" s="109"/>
      <c r="AP13" s="109"/>
      <c r="AQ13" s="111">
        <f t="shared" si="12"/>
        <v>0</v>
      </c>
      <c r="AR13" s="109"/>
      <c r="AS13" s="109"/>
      <c r="AT13" s="111">
        <f t="shared" si="13"/>
        <v>0</v>
      </c>
      <c r="AU13" s="109"/>
      <c r="AV13" s="88"/>
      <c r="AW13" s="93"/>
      <c r="AX13" s="109"/>
      <c r="AY13" s="88"/>
    </row>
    <row r="14" spans="1:51">
      <c r="B14" s="95"/>
      <c r="C14" s="55"/>
      <c r="D14" s="55"/>
      <c r="E14" s="56"/>
      <c r="F14" s="55"/>
      <c r="G14" s="111">
        <f t="shared" si="0"/>
        <v>0</v>
      </c>
      <c r="H14" s="109"/>
      <c r="I14" s="109"/>
      <c r="J14" s="111">
        <f t="shared" si="1"/>
        <v>0</v>
      </c>
      <c r="K14" s="109"/>
      <c r="L14" s="109"/>
      <c r="M14" s="111">
        <f t="shared" si="2"/>
        <v>0</v>
      </c>
      <c r="N14" s="109"/>
      <c r="O14" s="109"/>
      <c r="P14" s="111">
        <f t="shared" si="3"/>
        <v>0</v>
      </c>
      <c r="Q14" s="109"/>
      <c r="R14" s="109"/>
      <c r="S14" s="111">
        <f t="shared" si="4"/>
        <v>0</v>
      </c>
      <c r="T14" s="109"/>
      <c r="U14" s="109"/>
      <c r="V14" s="111">
        <f t="shared" si="5"/>
        <v>0</v>
      </c>
      <c r="W14" s="109"/>
      <c r="X14" s="109"/>
      <c r="Y14" s="111">
        <f t="shared" si="6"/>
        <v>0</v>
      </c>
      <c r="Z14" s="109"/>
      <c r="AA14" s="109"/>
      <c r="AB14" s="111">
        <f t="shared" si="7"/>
        <v>0</v>
      </c>
      <c r="AC14" s="109"/>
      <c r="AD14" s="88"/>
      <c r="AE14" s="87">
        <f t="shared" si="8"/>
        <v>0</v>
      </c>
      <c r="AF14" s="109"/>
      <c r="AG14" s="109"/>
      <c r="AH14" s="111">
        <f t="shared" si="9"/>
        <v>0</v>
      </c>
      <c r="AI14" s="109"/>
      <c r="AJ14" s="109"/>
      <c r="AK14" s="111">
        <f t="shared" si="10"/>
        <v>0</v>
      </c>
      <c r="AL14" s="109"/>
      <c r="AM14" s="109"/>
      <c r="AN14" s="111">
        <f t="shared" si="11"/>
        <v>0</v>
      </c>
      <c r="AO14" s="109"/>
      <c r="AP14" s="109"/>
      <c r="AQ14" s="111">
        <f t="shared" si="12"/>
        <v>0</v>
      </c>
      <c r="AR14" s="109"/>
      <c r="AS14" s="109"/>
      <c r="AT14" s="111">
        <f t="shared" si="13"/>
        <v>0</v>
      </c>
      <c r="AU14" s="109"/>
      <c r="AV14" s="88"/>
      <c r="AW14" s="93"/>
      <c r="AX14" s="109"/>
      <c r="AY14" s="88"/>
    </row>
    <row r="15" spans="1:51">
      <c r="B15" s="95"/>
      <c r="C15" s="55"/>
      <c r="D15" s="55"/>
      <c r="E15" s="56"/>
      <c r="F15" s="55"/>
      <c r="G15" s="111">
        <f t="shared" si="0"/>
        <v>0</v>
      </c>
      <c r="H15" s="109"/>
      <c r="I15" s="109"/>
      <c r="J15" s="111">
        <f t="shared" si="1"/>
        <v>0</v>
      </c>
      <c r="K15" s="109"/>
      <c r="L15" s="109"/>
      <c r="M15" s="111">
        <f t="shared" si="2"/>
        <v>0</v>
      </c>
      <c r="N15" s="109"/>
      <c r="O15" s="109"/>
      <c r="P15" s="111">
        <f t="shared" si="3"/>
        <v>0</v>
      </c>
      <c r="Q15" s="109"/>
      <c r="R15" s="109"/>
      <c r="S15" s="111">
        <f t="shared" si="4"/>
        <v>0</v>
      </c>
      <c r="T15" s="109"/>
      <c r="U15" s="109"/>
      <c r="V15" s="111">
        <f t="shared" si="5"/>
        <v>0</v>
      </c>
      <c r="W15" s="109"/>
      <c r="X15" s="109"/>
      <c r="Y15" s="111">
        <f t="shared" si="6"/>
        <v>0</v>
      </c>
      <c r="Z15" s="109"/>
      <c r="AA15" s="109"/>
      <c r="AB15" s="111">
        <f t="shared" si="7"/>
        <v>0</v>
      </c>
      <c r="AC15" s="109"/>
      <c r="AD15" s="88"/>
      <c r="AE15" s="87">
        <f t="shared" si="8"/>
        <v>0</v>
      </c>
      <c r="AF15" s="109"/>
      <c r="AG15" s="109"/>
      <c r="AH15" s="111">
        <f t="shared" si="9"/>
        <v>0</v>
      </c>
      <c r="AI15" s="109"/>
      <c r="AJ15" s="109"/>
      <c r="AK15" s="111">
        <f t="shared" si="10"/>
        <v>0</v>
      </c>
      <c r="AL15" s="109"/>
      <c r="AM15" s="109"/>
      <c r="AN15" s="111">
        <f t="shared" si="11"/>
        <v>0</v>
      </c>
      <c r="AO15" s="109"/>
      <c r="AP15" s="109"/>
      <c r="AQ15" s="111">
        <f t="shared" si="12"/>
        <v>0</v>
      </c>
      <c r="AR15" s="109"/>
      <c r="AS15" s="109"/>
      <c r="AT15" s="111">
        <f t="shared" si="13"/>
        <v>0</v>
      </c>
      <c r="AU15" s="109"/>
      <c r="AV15" s="88"/>
      <c r="AW15" s="93"/>
      <c r="AX15" s="109"/>
      <c r="AY15" s="88"/>
    </row>
    <row r="16" spans="1:51">
      <c r="B16" s="95"/>
      <c r="C16" s="55"/>
      <c r="D16" s="55"/>
      <c r="E16" s="56"/>
      <c r="F16" s="55"/>
      <c r="G16" s="111">
        <f t="shared" si="0"/>
        <v>0</v>
      </c>
      <c r="H16" s="109"/>
      <c r="I16" s="109"/>
      <c r="J16" s="111">
        <f t="shared" si="1"/>
        <v>0</v>
      </c>
      <c r="K16" s="109"/>
      <c r="L16" s="109"/>
      <c r="M16" s="111">
        <f t="shared" si="2"/>
        <v>0</v>
      </c>
      <c r="N16" s="109"/>
      <c r="O16" s="109"/>
      <c r="P16" s="111">
        <f t="shared" si="3"/>
        <v>0</v>
      </c>
      <c r="Q16" s="109"/>
      <c r="R16" s="109"/>
      <c r="S16" s="111">
        <f t="shared" si="4"/>
        <v>0</v>
      </c>
      <c r="T16" s="109"/>
      <c r="U16" s="109"/>
      <c r="V16" s="111">
        <f t="shared" si="5"/>
        <v>0</v>
      </c>
      <c r="W16" s="109"/>
      <c r="X16" s="109"/>
      <c r="Y16" s="111">
        <f t="shared" si="6"/>
        <v>0</v>
      </c>
      <c r="Z16" s="109"/>
      <c r="AA16" s="109"/>
      <c r="AB16" s="111">
        <f t="shared" si="7"/>
        <v>0</v>
      </c>
      <c r="AC16" s="109"/>
      <c r="AD16" s="88"/>
      <c r="AE16" s="87">
        <f t="shared" si="8"/>
        <v>0</v>
      </c>
      <c r="AF16" s="109"/>
      <c r="AG16" s="109"/>
      <c r="AH16" s="111">
        <f t="shared" si="9"/>
        <v>0</v>
      </c>
      <c r="AI16" s="109"/>
      <c r="AJ16" s="109"/>
      <c r="AK16" s="111">
        <f t="shared" si="10"/>
        <v>0</v>
      </c>
      <c r="AL16" s="109"/>
      <c r="AM16" s="109"/>
      <c r="AN16" s="111">
        <f t="shared" si="11"/>
        <v>0</v>
      </c>
      <c r="AO16" s="109"/>
      <c r="AP16" s="109"/>
      <c r="AQ16" s="111">
        <f t="shared" si="12"/>
        <v>0</v>
      </c>
      <c r="AR16" s="109"/>
      <c r="AS16" s="109"/>
      <c r="AT16" s="111">
        <f t="shared" si="13"/>
        <v>0</v>
      </c>
      <c r="AU16" s="109"/>
      <c r="AV16" s="88"/>
      <c r="AW16" s="93"/>
      <c r="AX16" s="109"/>
      <c r="AY16" s="88"/>
    </row>
    <row r="17" spans="1:51">
      <c r="B17" s="96"/>
      <c r="C17" s="71"/>
      <c r="D17" s="71"/>
      <c r="E17" s="72"/>
      <c r="F17" s="71"/>
      <c r="G17" s="111">
        <f t="shared" si="0"/>
        <v>0</v>
      </c>
      <c r="H17" s="109"/>
      <c r="I17" s="109"/>
      <c r="J17" s="111">
        <f t="shared" si="1"/>
        <v>0</v>
      </c>
      <c r="K17" s="109"/>
      <c r="L17" s="109"/>
      <c r="M17" s="111">
        <f t="shared" si="2"/>
        <v>0</v>
      </c>
      <c r="N17" s="109"/>
      <c r="O17" s="109"/>
      <c r="P17" s="111">
        <f t="shared" si="3"/>
        <v>0</v>
      </c>
      <c r="Q17" s="109"/>
      <c r="R17" s="109"/>
      <c r="S17" s="111">
        <f t="shared" si="4"/>
        <v>0</v>
      </c>
      <c r="T17" s="109"/>
      <c r="U17" s="109"/>
      <c r="V17" s="111">
        <f t="shared" si="5"/>
        <v>0</v>
      </c>
      <c r="W17" s="109"/>
      <c r="X17" s="109"/>
      <c r="Y17" s="111">
        <f t="shared" si="6"/>
        <v>0</v>
      </c>
      <c r="Z17" s="109"/>
      <c r="AA17" s="109"/>
      <c r="AB17" s="111">
        <f t="shared" si="7"/>
        <v>0</v>
      </c>
      <c r="AC17" s="109"/>
      <c r="AD17" s="88"/>
      <c r="AE17" s="87">
        <f t="shared" si="8"/>
        <v>0</v>
      </c>
      <c r="AF17" s="109"/>
      <c r="AG17" s="109"/>
      <c r="AH17" s="111">
        <f t="shared" si="9"/>
        <v>0</v>
      </c>
      <c r="AI17" s="109"/>
      <c r="AJ17" s="109"/>
      <c r="AK17" s="111">
        <f t="shared" si="10"/>
        <v>0</v>
      </c>
      <c r="AL17" s="109"/>
      <c r="AM17" s="109"/>
      <c r="AN17" s="111">
        <f t="shared" si="11"/>
        <v>0</v>
      </c>
      <c r="AO17" s="109"/>
      <c r="AP17" s="109"/>
      <c r="AQ17" s="111">
        <f t="shared" si="12"/>
        <v>0</v>
      </c>
      <c r="AR17" s="109"/>
      <c r="AS17" s="109"/>
      <c r="AT17" s="111">
        <f t="shared" si="13"/>
        <v>0</v>
      </c>
      <c r="AU17" s="109"/>
      <c r="AV17" s="88"/>
      <c r="AW17" s="93"/>
      <c r="AX17" s="109"/>
      <c r="AY17" s="88"/>
    </row>
    <row r="18" spans="1:51" ht="17.25">
      <c r="A18" s="69"/>
      <c r="B18" s="216" t="s">
        <v>69</v>
      </c>
      <c r="C18" s="217"/>
      <c r="D18" s="217"/>
      <c r="E18" s="217"/>
      <c r="F18" s="217"/>
      <c r="G18" s="73">
        <f t="shared" ref="G18:AV18" si="14">SUM(G9:G17)</f>
        <v>0</v>
      </c>
      <c r="H18" s="73">
        <f t="shared" si="14"/>
        <v>0</v>
      </c>
      <c r="I18" s="73">
        <f t="shared" si="14"/>
        <v>0</v>
      </c>
      <c r="J18" s="73">
        <f t="shared" si="14"/>
        <v>0</v>
      </c>
      <c r="K18" s="73">
        <f t="shared" si="14"/>
        <v>0</v>
      </c>
      <c r="L18" s="73">
        <f t="shared" si="14"/>
        <v>0</v>
      </c>
      <c r="M18" s="73">
        <f t="shared" si="14"/>
        <v>0</v>
      </c>
      <c r="N18" s="73">
        <f t="shared" si="14"/>
        <v>0</v>
      </c>
      <c r="O18" s="73">
        <f t="shared" si="14"/>
        <v>0</v>
      </c>
      <c r="P18" s="73">
        <f t="shared" si="14"/>
        <v>0</v>
      </c>
      <c r="Q18" s="73">
        <f t="shared" si="14"/>
        <v>0</v>
      </c>
      <c r="R18" s="73">
        <f t="shared" si="14"/>
        <v>0</v>
      </c>
      <c r="S18" s="73">
        <f t="shared" si="14"/>
        <v>0</v>
      </c>
      <c r="T18" s="73">
        <f t="shared" si="14"/>
        <v>0</v>
      </c>
      <c r="U18" s="73">
        <f t="shared" si="14"/>
        <v>0</v>
      </c>
      <c r="V18" s="73">
        <f t="shared" si="14"/>
        <v>0</v>
      </c>
      <c r="W18" s="73">
        <f t="shared" si="14"/>
        <v>0</v>
      </c>
      <c r="X18" s="73">
        <f t="shared" si="14"/>
        <v>0</v>
      </c>
      <c r="Y18" s="73">
        <f t="shared" si="14"/>
        <v>0</v>
      </c>
      <c r="Z18" s="73">
        <f t="shared" si="14"/>
        <v>0</v>
      </c>
      <c r="AA18" s="73">
        <f t="shared" si="14"/>
        <v>0</v>
      </c>
      <c r="AB18" s="73">
        <f t="shared" si="14"/>
        <v>0</v>
      </c>
      <c r="AC18" s="73">
        <f t="shared" si="14"/>
        <v>0</v>
      </c>
      <c r="AD18" s="89">
        <f t="shared" si="14"/>
        <v>0</v>
      </c>
      <c r="AE18" s="87">
        <f t="shared" si="14"/>
        <v>0</v>
      </c>
      <c r="AF18" s="73">
        <f t="shared" si="14"/>
        <v>0</v>
      </c>
      <c r="AG18" s="73">
        <f t="shared" si="14"/>
        <v>0</v>
      </c>
      <c r="AH18" s="73">
        <f t="shared" si="14"/>
        <v>0</v>
      </c>
      <c r="AI18" s="73">
        <f t="shared" si="14"/>
        <v>0</v>
      </c>
      <c r="AJ18" s="73">
        <f t="shared" si="14"/>
        <v>0</v>
      </c>
      <c r="AK18" s="73">
        <f t="shared" si="14"/>
        <v>0</v>
      </c>
      <c r="AL18" s="73">
        <f t="shared" si="14"/>
        <v>0</v>
      </c>
      <c r="AM18" s="73">
        <f t="shared" si="14"/>
        <v>0</v>
      </c>
      <c r="AN18" s="73">
        <f t="shared" si="14"/>
        <v>0</v>
      </c>
      <c r="AO18" s="73">
        <f t="shared" si="14"/>
        <v>0</v>
      </c>
      <c r="AP18" s="73">
        <f t="shared" si="14"/>
        <v>0</v>
      </c>
      <c r="AQ18" s="73">
        <f t="shared" si="14"/>
        <v>0</v>
      </c>
      <c r="AR18" s="73">
        <f t="shared" si="14"/>
        <v>0</v>
      </c>
      <c r="AS18" s="73">
        <f t="shared" si="14"/>
        <v>0</v>
      </c>
      <c r="AT18" s="73">
        <f t="shared" si="14"/>
        <v>0</v>
      </c>
      <c r="AU18" s="73">
        <f t="shared" si="14"/>
        <v>0</v>
      </c>
      <c r="AV18" s="89">
        <f t="shared" si="14"/>
        <v>0</v>
      </c>
      <c r="AW18" s="87" t="s">
        <v>73</v>
      </c>
      <c r="AX18" s="73" t="s">
        <v>73</v>
      </c>
      <c r="AY18" s="89" t="s">
        <v>73</v>
      </c>
    </row>
    <row r="19" spans="1:51">
      <c r="B19" s="216" t="s">
        <v>49</v>
      </c>
      <c r="C19" s="217"/>
      <c r="D19" s="217"/>
      <c r="E19" s="217"/>
      <c r="F19" s="217"/>
      <c r="G19" s="73">
        <f t="shared" ref="G19:AV19" si="15">SUMIF($E9:$E17,"Վարկային ծրագիր",G9:G17)</f>
        <v>0</v>
      </c>
      <c r="H19" s="73">
        <f t="shared" si="15"/>
        <v>0</v>
      </c>
      <c r="I19" s="73">
        <f t="shared" si="15"/>
        <v>0</v>
      </c>
      <c r="J19" s="73">
        <f t="shared" si="15"/>
        <v>0</v>
      </c>
      <c r="K19" s="73">
        <f t="shared" si="15"/>
        <v>0</v>
      </c>
      <c r="L19" s="73">
        <f t="shared" si="15"/>
        <v>0</v>
      </c>
      <c r="M19" s="73">
        <f t="shared" si="15"/>
        <v>0</v>
      </c>
      <c r="N19" s="73">
        <f t="shared" si="15"/>
        <v>0</v>
      </c>
      <c r="O19" s="73">
        <f t="shared" si="15"/>
        <v>0</v>
      </c>
      <c r="P19" s="73">
        <f t="shared" si="15"/>
        <v>0</v>
      </c>
      <c r="Q19" s="73">
        <f t="shared" si="15"/>
        <v>0</v>
      </c>
      <c r="R19" s="73">
        <f t="shared" si="15"/>
        <v>0</v>
      </c>
      <c r="S19" s="73">
        <f t="shared" si="15"/>
        <v>0</v>
      </c>
      <c r="T19" s="73">
        <f t="shared" si="15"/>
        <v>0</v>
      </c>
      <c r="U19" s="73">
        <f t="shared" si="15"/>
        <v>0</v>
      </c>
      <c r="V19" s="73">
        <f t="shared" si="15"/>
        <v>0</v>
      </c>
      <c r="W19" s="73">
        <f t="shared" si="15"/>
        <v>0</v>
      </c>
      <c r="X19" s="73">
        <f t="shared" si="15"/>
        <v>0</v>
      </c>
      <c r="Y19" s="73">
        <f t="shared" si="15"/>
        <v>0</v>
      </c>
      <c r="Z19" s="73">
        <f t="shared" si="15"/>
        <v>0</v>
      </c>
      <c r="AA19" s="73">
        <f t="shared" si="15"/>
        <v>0</v>
      </c>
      <c r="AB19" s="73">
        <f t="shared" si="15"/>
        <v>0</v>
      </c>
      <c r="AC19" s="73">
        <f t="shared" si="15"/>
        <v>0</v>
      </c>
      <c r="AD19" s="89">
        <f t="shared" si="15"/>
        <v>0</v>
      </c>
      <c r="AE19" s="87">
        <f t="shared" si="15"/>
        <v>0</v>
      </c>
      <c r="AF19" s="73">
        <f t="shared" si="15"/>
        <v>0</v>
      </c>
      <c r="AG19" s="73">
        <f t="shared" si="15"/>
        <v>0</v>
      </c>
      <c r="AH19" s="73">
        <f t="shared" si="15"/>
        <v>0</v>
      </c>
      <c r="AI19" s="73">
        <f t="shared" si="15"/>
        <v>0</v>
      </c>
      <c r="AJ19" s="73">
        <f t="shared" si="15"/>
        <v>0</v>
      </c>
      <c r="AK19" s="73">
        <f t="shared" si="15"/>
        <v>0</v>
      </c>
      <c r="AL19" s="73">
        <f t="shared" si="15"/>
        <v>0</v>
      </c>
      <c r="AM19" s="73">
        <f t="shared" si="15"/>
        <v>0</v>
      </c>
      <c r="AN19" s="73">
        <f t="shared" si="15"/>
        <v>0</v>
      </c>
      <c r="AO19" s="73">
        <f t="shared" si="15"/>
        <v>0</v>
      </c>
      <c r="AP19" s="73">
        <f t="shared" si="15"/>
        <v>0</v>
      </c>
      <c r="AQ19" s="73">
        <f t="shared" si="15"/>
        <v>0</v>
      </c>
      <c r="AR19" s="73">
        <f t="shared" si="15"/>
        <v>0</v>
      </c>
      <c r="AS19" s="73">
        <f t="shared" si="15"/>
        <v>0</v>
      </c>
      <c r="AT19" s="73">
        <f t="shared" si="15"/>
        <v>0</v>
      </c>
      <c r="AU19" s="73">
        <f t="shared" si="15"/>
        <v>0</v>
      </c>
      <c r="AV19" s="89">
        <f t="shared" si="15"/>
        <v>0</v>
      </c>
      <c r="AW19" s="87" t="s">
        <v>73</v>
      </c>
      <c r="AX19" s="73" t="s">
        <v>73</v>
      </c>
      <c r="AY19" s="89" t="s">
        <v>73</v>
      </c>
    </row>
    <row r="20" spans="1:51">
      <c r="B20" s="216" t="s">
        <v>50</v>
      </c>
      <c r="C20" s="217"/>
      <c r="D20" s="217"/>
      <c r="E20" s="217"/>
      <c r="F20" s="217"/>
      <c r="G20" s="73">
        <f t="shared" ref="G20:AV20" si="16">SUMIF($E9:$E17,"Դրամաշնորհային ծրագիր",G9:G17)</f>
        <v>0</v>
      </c>
      <c r="H20" s="73">
        <f>SUMIF($E9:$E17,"Դրամաշնորհային ծրագիր",H9:H17)</f>
        <v>0</v>
      </c>
      <c r="I20" s="73">
        <f t="shared" si="16"/>
        <v>0</v>
      </c>
      <c r="J20" s="73">
        <f t="shared" si="16"/>
        <v>0</v>
      </c>
      <c r="K20" s="73">
        <f t="shared" si="16"/>
        <v>0</v>
      </c>
      <c r="L20" s="73">
        <f t="shared" si="16"/>
        <v>0</v>
      </c>
      <c r="M20" s="73">
        <f t="shared" si="16"/>
        <v>0</v>
      </c>
      <c r="N20" s="73">
        <f t="shared" si="16"/>
        <v>0</v>
      </c>
      <c r="O20" s="73">
        <f t="shared" si="16"/>
        <v>0</v>
      </c>
      <c r="P20" s="73">
        <f t="shared" si="16"/>
        <v>0</v>
      </c>
      <c r="Q20" s="73">
        <f t="shared" si="16"/>
        <v>0</v>
      </c>
      <c r="R20" s="73">
        <f t="shared" si="16"/>
        <v>0</v>
      </c>
      <c r="S20" s="73">
        <f t="shared" si="16"/>
        <v>0</v>
      </c>
      <c r="T20" s="73">
        <f t="shared" si="16"/>
        <v>0</v>
      </c>
      <c r="U20" s="73">
        <f t="shared" si="16"/>
        <v>0</v>
      </c>
      <c r="V20" s="73">
        <f t="shared" si="16"/>
        <v>0</v>
      </c>
      <c r="W20" s="73">
        <f t="shared" si="16"/>
        <v>0</v>
      </c>
      <c r="X20" s="73">
        <f t="shared" si="16"/>
        <v>0</v>
      </c>
      <c r="Y20" s="73">
        <f t="shared" si="16"/>
        <v>0</v>
      </c>
      <c r="Z20" s="73">
        <f t="shared" si="16"/>
        <v>0</v>
      </c>
      <c r="AA20" s="73">
        <f t="shared" si="16"/>
        <v>0</v>
      </c>
      <c r="AB20" s="73">
        <f t="shared" si="16"/>
        <v>0</v>
      </c>
      <c r="AC20" s="73">
        <f t="shared" si="16"/>
        <v>0</v>
      </c>
      <c r="AD20" s="89">
        <f t="shared" si="16"/>
        <v>0</v>
      </c>
      <c r="AE20" s="87">
        <f t="shared" si="16"/>
        <v>0</v>
      </c>
      <c r="AF20" s="73">
        <f t="shared" si="16"/>
        <v>0</v>
      </c>
      <c r="AG20" s="73">
        <f t="shared" si="16"/>
        <v>0</v>
      </c>
      <c r="AH20" s="73">
        <f t="shared" si="16"/>
        <v>0</v>
      </c>
      <c r="AI20" s="73">
        <f t="shared" si="16"/>
        <v>0</v>
      </c>
      <c r="AJ20" s="73">
        <f t="shared" si="16"/>
        <v>0</v>
      </c>
      <c r="AK20" s="73">
        <f t="shared" si="16"/>
        <v>0</v>
      </c>
      <c r="AL20" s="73">
        <f t="shared" si="16"/>
        <v>0</v>
      </c>
      <c r="AM20" s="73">
        <f t="shared" si="16"/>
        <v>0</v>
      </c>
      <c r="AN20" s="73">
        <f t="shared" si="16"/>
        <v>0</v>
      </c>
      <c r="AO20" s="73">
        <f t="shared" si="16"/>
        <v>0</v>
      </c>
      <c r="AP20" s="73">
        <f t="shared" si="16"/>
        <v>0</v>
      </c>
      <c r="AQ20" s="73">
        <f t="shared" si="16"/>
        <v>0</v>
      </c>
      <c r="AR20" s="73">
        <f t="shared" si="16"/>
        <v>0</v>
      </c>
      <c r="AS20" s="73">
        <f t="shared" si="16"/>
        <v>0</v>
      </c>
      <c r="AT20" s="73">
        <f t="shared" si="16"/>
        <v>0</v>
      </c>
      <c r="AU20" s="73">
        <f t="shared" si="16"/>
        <v>0</v>
      </c>
      <c r="AV20" s="89">
        <f t="shared" si="16"/>
        <v>0</v>
      </c>
      <c r="AW20" s="87" t="s">
        <v>73</v>
      </c>
      <c r="AX20" s="73" t="s">
        <v>73</v>
      </c>
      <c r="AY20" s="89" t="s">
        <v>73</v>
      </c>
    </row>
    <row r="21" spans="1:51" ht="17.25" customHeight="1"/>
    <row r="23" spans="1:51">
      <c r="B23" s="124"/>
      <c r="C23" s="124"/>
      <c r="D23" s="125"/>
      <c r="E23" s="127"/>
      <c r="F23" s="127"/>
      <c r="G23" s="127"/>
      <c r="H23" s="12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AW20"/>
  <sheetViews>
    <sheetView tabSelected="1" zoomScale="145" zoomScaleNormal="145" workbookViewId="0">
      <selection activeCell="F10" sqref="F10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6" width="11.7109375" bestFit="1" customWidth="1"/>
    <col min="7" max="7" width="9.28515625" customWidth="1"/>
    <col min="8" max="8" width="8.7109375" customWidth="1"/>
    <col min="9" max="10" width="3.28515625" bestFit="1" customWidth="1"/>
    <col min="11" max="11" width="7.42578125" customWidth="1"/>
    <col min="12" max="13" width="3.28515625" bestFit="1" customWidth="1"/>
    <col min="14" max="14" width="10.5703125" customWidth="1"/>
    <col min="15" max="15" width="10.5703125" bestFit="1" customWidth="1"/>
    <col min="16" max="16" width="8.28515625" customWidth="1"/>
    <col min="17" max="17" width="10.5703125" bestFit="1" customWidth="1"/>
    <col min="18" max="18" width="11.42578125" bestFit="1" customWidth="1"/>
    <col min="19" max="19" width="3.28515625" bestFit="1" customWidth="1"/>
    <col min="20" max="20" width="10.85546875" bestFit="1" customWidth="1"/>
    <col min="21" max="21" width="10.5703125" bestFit="1" customWidth="1"/>
    <col min="22" max="22" width="3.28515625" bestFit="1" customWidth="1"/>
    <col min="23" max="24" width="11" bestFit="1" customWidth="1"/>
    <col min="25" max="25" width="3.28515625" bestFit="1" customWidth="1"/>
    <col min="26" max="26" width="5.85546875" customWidth="1"/>
    <col min="27" max="28" width="3.28515625" bestFit="1" customWidth="1"/>
    <col min="29" max="29" width="8.85546875" customWidth="1"/>
    <col min="30" max="30" width="11.5703125" customWidth="1"/>
    <col min="31" max="32" width="8.85546875" customWidth="1"/>
    <col min="33" max="33" width="11" customWidth="1"/>
    <col min="34" max="35" width="8.85546875" customWidth="1"/>
    <col min="36" max="36" width="10.28515625" customWidth="1"/>
    <col min="37" max="38" width="8.85546875" customWidth="1"/>
    <col min="39" max="39" width="10.28515625" customWidth="1"/>
    <col min="40" max="41" width="8.85546875" customWidth="1"/>
    <col min="42" max="42" width="10" customWidth="1"/>
    <col min="43" max="44" width="8.85546875" customWidth="1"/>
    <col min="45" max="45" width="10.28515625" customWidth="1"/>
    <col min="46" max="46" width="8.85546875" customWidth="1"/>
  </cols>
  <sheetData>
    <row r="1" spans="1:49" ht="17.25">
      <c r="A1" s="131" t="s">
        <v>220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</row>
    <row r="2" spans="1:49" ht="17.25">
      <c r="A2" s="131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49" s="114" customFormat="1" ht="17.25">
      <c r="A3" s="131" t="s">
        <v>225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49" ht="15.75" thickBot="1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</row>
    <row r="5" spans="1:49" ht="15" customHeight="1">
      <c r="B5" s="234" t="s">
        <v>29</v>
      </c>
      <c r="C5" s="218"/>
      <c r="D5" s="218" t="s">
        <v>83</v>
      </c>
      <c r="E5" s="218" t="s">
        <v>267</v>
      </c>
      <c r="F5" s="218"/>
      <c r="G5" s="218"/>
      <c r="H5" s="218" t="s">
        <v>185</v>
      </c>
      <c r="I5" s="218"/>
      <c r="J5" s="218"/>
      <c r="K5" s="218" t="s">
        <v>186</v>
      </c>
      <c r="L5" s="218"/>
      <c r="M5" s="218"/>
      <c r="N5" s="218" t="s">
        <v>187</v>
      </c>
      <c r="O5" s="218"/>
      <c r="P5" s="218"/>
      <c r="Q5" s="218" t="s">
        <v>48</v>
      </c>
      <c r="R5" s="218"/>
      <c r="S5" s="218"/>
      <c r="T5" s="218" t="s">
        <v>39</v>
      </c>
      <c r="U5" s="218"/>
      <c r="V5" s="218"/>
      <c r="W5" s="218"/>
      <c r="X5" s="218"/>
      <c r="Y5" s="218"/>
      <c r="Z5" s="218"/>
      <c r="AA5" s="218"/>
      <c r="AB5" s="219"/>
      <c r="AC5" s="225" t="s">
        <v>188</v>
      </c>
      <c r="AD5" s="206"/>
      <c r="AE5" s="206"/>
      <c r="AF5" s="206" t="s">
        <v>189</v>
      </c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07"/>
      <c r="AU5" s="208" t="s">
        <v>54</v>
      </c>
      <c r="AV5" s="210" t="s">
        <v>55</v>
      </c>
      <c r="AW5" s="212" t="s">
        <v>190</v>
      </c>
    </row>
    <row r="6" spans="1:49" ht="38.25" customHeight="1">
      <c r="B6" s="235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 t="s">
        <v>24</v>
      </c>
      <c r="U6" s="198"/>
      <c r="V6" s="198"/>
      <c r="W6" s="198" t="s">
        <v>28</v>
      </c>
      <c r="X6" s="198"/>
      <c r="Y6" s="198"/>
      <c r="Z6" s="198" t="s">
        <v>177</v>
      </c>
      <c r="AA6" s="198"/>
      <c r="AB6" s="224"/>
      <c r="AC6" s="226"/>
      <c r="AD6" s="214"/>
      <c r="AE6" s="214"/>
      <c r="AF6" s="214" t="s">
        <v>56</v>
      </c>
      <c r="AG6" s="214"/>
      <c r="AH6" s="214"/>
      <c r="AI6" s="214" t="s">
        <v>57</v>
      </c>
      <c r="AJ6" s="214"/>
      <c r="AK6" s="214"/>
      <c r="AL6" s="214" t="s">
        <v>58</v>
      </c>
      <c r="AM6" s="214"/>
      <c r="AN6" s="214"/>
      <c r="AO6" s="214" t="s">
        <v>59</v>
      </c>
      <c r="AP6" s="214"/>
      <c r="AQ6" s="214"/>
      <c r="AR6" s="214" t="s">
        <v>60</v>
      </c>
      <c r="AS6" s="214"/>
      <c r="AT6" s="215"/>
      <c r="AU6" s="209"/>
      <c r="AV6" s="211"/>
      <c r="AW6" s="213"/>
    </row>
    <row r="7" spans="1:49" ht="126" customHeight="1">
      <c r="B7" s="94" t="s">
        <v>6</v>
      </c>
      <c r="C7" s="108" t="s">
        <v>51</v>
      </c>
      <c r="D7" s="198"/>
      <c r="E7" s="113" t="s">
        <v>33</v>
      </c>
      <c r="F7" s="113" t="s">
        <v>46</v>
      </c>
      <c r="G7" s="113" t="s">
        <v>47</v>
      </c>
      <c r="H7" s="113" t="s">
        <v>33</v>
      </c>
      <c r="I7" s="113" t="s">
        <v>46</v>
      </c>
      <c r="J7" s="113" t="s">
        <v>47</v>
      </c>
      <c r="K7" s="113" t="s">
        <v>33</v>
      </c>
      <c r="L7" s="113" t="s">
        <v>46</v>
      </c>
      <c r="M7" s="113" t="s">
        <v>47</v>
      </c>
      <c r="N7" s="113" t="s">
        <v>33</v>
      </c>
      <c r="O7" s="113" t="s">
        <v>46</v>
      </c>
      <c r="P7" s="113" t="s">
        <v>47</v>
      </c>
      <c r="Q7" s="113" t="s">
        <v>33</v>
      </c>
      <c r="R7" s="113" t="s">
        <v>46</v>
      </c>
      <c r="S7" s="113" t="s">
        <v>47</v>
      </c>
      <c r="T7" s="70" t="s">
        <v>33</v>
      </c>
      <c r="U7" s="70" t="s">
        <v>46</v>
      </c>
      <c r="V7" s="70" t="s">
        <v>47</v>
      </c>
      <c r="W7" s="70" t="s">
        <v>33</v>
      </c>
      <c r="X7" s="70" t="s">
        <v>46</v>
      </c>
      <c r="Y7" s="70" t="s">
        <v>47</v>
      </c>
      <c r="Z7" s="70" t="s">
        <v>33</v>
      </c>
      <c r="AA7" s="70" t="s">
        <v>46</v>
      </c>
      <c r="AB7" s="112" t="s">
        <v>47</v>
      </c>
      <c r="AC7" s="85" t="s">
        <v>33</v>
      </c>
      <c r="AD7" s="84" t="s">
        <v>46</v>
      </c>
      <c r="AE7" s="84" t="s">
        <v>47</v>
      </c>
      <c r="AF7" s="84" t="s">
        <v>33</v>
      </c>
      <c r="AG7" s="84" t="s">
        <v>46</v>
      </c>
      <c r="AH7" s="84" t="s">
        <v>47</v>
      </c>
      <c r="AI7" s="84" t="s">
        <v>33</v>
      </c>
      <c r="AJ7" s="84" t="s">
        <v>46</v>
      </c>
      <c r="AK7" s="84" t="s">
        <v>47</v>
      </c>
      <c r="AL7" s="84" t="s">
        <v>33</v>
      </c>
      <c r="AM7" s="84" t="s">
        <v>46</v>
      </c>
      <c r="AN7" s="84" t="s">
        <v>47</v>
      </c>
      <c r="AO7" s="84" t="s">
        <v>33</v>
      </c>
      <c r="AP7" s="84" t="s">
        <v>46</v>
      </c>
      <c r="AQ7" s="84" t="s">
        <v>47</v>
      </c>
      <c r="AR7" s="84" t="s">
        <v>33</v>
      </c>
      <c r="AS7" s="84" t="s">
        <v>46</v>
      </c>
      <c r="AT7" s="86" t="s">
        <v>47</v>
      </c>
      <c r="AU7" s="209"/>
      <c r="AV7" s="211"/>
      <c r="AW7" s="213"/>
    </row>
    <row r="8" spans="1:49" ht="60" customHeight="1">
      <c r="B8" s="236">
        <v>1167</v>
      </c>
      <c r="C8" s="238">
        <v>42012</v>
      </c>
      <c r="D8" s="238" t="s">
        <v>254</v>
      </c>
      <c r="E8" s="111">
        <f>F8+G8</f>
        <v>160000000</v>
      </c>
      <c r="F8" s="149">
        <v>160000000</v>
      </c>
      <c r="G8" s="197"/>
      <c r="H8" s="228">
        <f>I8+J8</f>
        <v>0</v>
      </c>
      <c r="I8" s="197">
        <v>0</v>
      </c>
      <c r="J8" s="197"/>
      <c r="K8" s="228">
        <f>L8+M8</f>
        <v>0</v>
      </c>
      <c r="L8" s="197">
        <v>0</v>
      </c>
      <c r="M8" s="197"/>
      <c r="N8" s="111">
        <f>O8+P8</f>
        <v>52500000</v>
      </c>
      <c r="O8" s="149">
        <v>52500000</v>
      </c>
      <c r="P8" s="109"/>
      <c r="Q8" s="111">
        <f>R8+S8</f>
        <v>107500000</v>
      </c>
      <c r="R8" s="149">
        <f>F8-O8</f>
        <v>107500000</v>
      </c>
      <c r="S8" s="109"/>
      <c r="T8" s="111">
        <f>U8+V8</f>
        <v>33500000</v>
      </c>
      <c r="U8" s="149">
        <f>U9*1000/403.88</f>
        <v>33500000</v>
      </c>
      <c r="V8" s="109"/>
      <c r="W8" s="111">
        <f>X8+Y8</f>
        <v>74000000</v>
      </c>
      <c r="X8" s="149">
        <f>X9*1000/403.88</f>
        <v>74000000</v>
      </c>
      <c r="Y8" s="109"/>
      <c r="Z8" s="111">
        <f>AA8+AB8</f>
        <v>0</v>
      </c>
      <c r="AA8" s="109">
        <v>0</v>
      </c>
      <c r="AB8" s="109"/>
      <c r="AC8" s="111">
        <f>AD8+AE8</f>
        <v>107500000</v>
      </c>
      <c r="AD8" s="149">
        <v>107500000</v>
      </c>
      <c r="AE8" s="109"/>
      <c r="AF8" s="111">
        <f>AG8+AH8</f>
        <v>0</v>
      </c>
      <c r="AG8" s="149"/>
      <c r="AH8" s="109"/>
      <c r="AI8" s="111">
        <f>AJ8+AK8</f>
        <v>10000000</v>
      </c>
      <c r="AJ8" s="149">
        <v>10000000</v>
      </c>
      <c r="AK8" s="109"/>
      <c r="AL8" s="111">
        <f>AM8+AN8</f>
        <v>15000000</v>
      </c>
      <c r="AM8" s="149">
        <v>15000000</v>
      </c>
      <c r="AN8" s="109"/>
      <c r="AO8" s="111">
        <f>AP8+AQ8</f>
        <v>8500000</v>
      </c>
      <c r="AP8" s="149">
        <v>8500000</v>
      </c>
      <c r="AQ8" s="109"/>
      <c r="AR8" s="111">
        <f>AS8+AT8</f>
        <v>33500000</v>
      </c>
      <c r="AS8" s="149">
        <v>33500000</v>
      </c>
      <c r="AT8" s="109"/>
      <c r="AU8" s="277">
        <v>2024</v>
      </c>
      <c r="AV8" s="197">
        <v>2026</v>
      </c>
      <c r="AW8" s="279"/>
    </row>
    <row r="9" spans="1:49" ht="60" customHeight="1">
      <c r="B9" s="237"/>
      <c r="C9" s="239"/>
      <c r="D9" s="239"/>
      <c r="E9" s="111">
        <f t="shared" ref="E9:E16" si="0">F9+G9</f>
        <v>64542575</v>
      </c>
      <c r="F9" s="149">
        <f>O9+AD9</f>
        <v>64542575</v>
      </c>
      <c r="G9" s="227"/>
      <c r="H9" s="229"/>
      <c r="I9" s="227"/>
      <c r="J9" s="227"/>
      <c r="K9" s="229"/>
      <c r="L9" s="227"/>
      <c r="M9" s="227"/>
      <c r="N9" s="111">
        <f t="shared" ref="N9:N16" si="1">O9+P9</f>
        <v>21125475</v>
      </c>
      <c r="O9" s="149">
        <v>21125475</v>
      </c>
      <c r="P9" s="109"/>
      <c r="Q9" s="111">
        <f t="shared" ref="Q9:Q16" si="2">R9+S9</f>
        <v>43417100</v>
      </c>
      <c r="R9" s="149">
        <f>F9-O9</f>
        <v>43417100</v>
      </c>
      <c r="S9" s="109"/>
      <c r="T9" s="111">
        <f t="shared" ref="T9:T16" si="3">U9+V9</f>
        <v>13529980</v>
      </c>
      <c r="U9" s="149">
        <v>13529980</v>
      </c>
      <c r="V9" s="109"/>
      <c r="W9" s="111">
        <f t="shared" ref="W9:W16" si="4">X9+Y9</f>
        <v>29887120</v>
      </c>
      <c r="X9" s="148">
        <v>29887120</v>
      </c>
      <c r="Y9" s="109"/>
      <c r="Z9" s="111">
        <f t="shared" ref="Z9:Z16" si="5">AA9+AB9</f>
        <v>0</v>
      </c>
      <c r="AA9" s="109"/>
      <c r="AB9" s="109"/>
      <c r="AC9" s="111">
        <f t="shared" ref="AC9:AC16" si="6">AD9+AE9</f>
        <v>43417100</v>
      </c>
      <c r="AD9" s="148">
        <v>43417100</v>
      </c>
      <c r="AE9" s="109"/>
      <c r="AF9" s="111">
        <f t="shared" ref="AF9:AF16" si="7">AG9+AH9</f>
        <v>0</v>
      </c>
      <c r="AG9" s="149"/>
      <c r="AH9" s="109"/>
      <c r="AI9" s="111">
        <f t="shared" ref="AI9:AI16" si="8">AJ9+AK9</f>
        <v>4038800</v>
      </c>
      <c r="AJ9" s="149">
        <v>4038800</v>
      </c>
      <c r="AK9" s="109"/>
      <c r="AL9" s="111">
        <f t="shared" ref="AL9:AL16" si="9">AM9+AN9</f>
        <v>6058200</v>
      </c>
      <c r="AM9" s="149">
        <v>6058200</v>
      </c>
      <c r="AN9" s="109"/>
      <c r="AO9" s="111">
        <f t="shared" ref="AO9:AO16" si="10">AP9+AQ9</f>
        <v>3432980</v>
      </c>
      <c r="AP9" s="149">
        <v>3432980</v>
      </c>
      <c r="AQ9" s="109"/>
      <c r="AR9" s="111">
        <f t="shared" ref="AR9:AR16" si="11">AS9+AT9</f>
        <v>13529980</v>
      </c>
      <c r="AS9" s="149">
        <v>13529980</v>
      </c>
      <c r="AT9" s="109"/>
      <c r="AU9" s="278"/>
      <c r="AV9" s="227"/>
      <c r="AW9" s="280"/>
    </row>
    <row r="10" spans="1:49">
      <c r="B10" s="95"/>
      <c r="C10" s="55"/>
      <c r="D10" s="55"/>
      <c r="E10" s="111">
        <f t="shared" si="0"/>
        <v>0</v>
      </c>
      <c r="F10" s="109"/>
      <c r="G10" s="109"/>
      <c r="H10" s="111">
        <f t="shared" ref="H10:H16" si="12">I10+J10</f>
        <v>0</v>
      </c>
      <c r="I10" s="109"/>
      <c r="J10" s="109"/>
      <c r="K10" s="111">
        <f t="shared" ref="K10:K16" si="13">L10+M10</f>
        <v>0</v>
      </c>
      <c r="L10" s="109"/>
      <c r="M10" s="109"/>
      <c r="N10" s="111">
        <f t="shared" si="1"/>
        <v>0</v>
      </c>
      <c r="O10" s="109"/>
      <c r="P10" s="109"/>
      <c r="Q10" s="111">
        <f t="shared" si="2"/>
        <v>0</v>
      </c>
      <c r="R10" s="109"/>
      <c r="S10" s="109"/>
      <c r="T10" s="111">
        <f t="shared" si="3"/>
        <v>0</v>
      </c>
      <c r="U10" s="109"/>
      <c r="V10" s="109"/>
      <c r="W10" s="111">
        <f t="shared" si="4"/>
        <v>0</v>
      </c>
      <c r="X10" s="109"/>
      <c r="Y10" s="109"/>
      <c r="Z10" s="111">
        <f t="shared" si="5"/>
        <v>0</v>
      </c>
      <c r="AA10" s="109"/>
      <c r="AB10" s="109"/>
      <c r="AC10" s="111">
        <f t="shared" si="6"/>
        <v>0</v>
      </c>
      <c r="AD10" s="109"/>
      <c r="AE10" s="109"/>
      <c r="AF10" s="111">
        <f t="shared" si="7"/>
        <v>0</v>
      </c>
      <c r="AG10" s="109"/>
      <c r="AH10" s="109"/>
      <c r="AI10" s="111">
        <f t="shared" si="8"/>
        <v>0</v>
      </c>
      <c r="AJ10" s="109"/>
      <c r="AK10" s="109"/>
      <c r="AL10" s="111">
        <f t="shared" si="9"/>
        <v>0</v>
      </c>
      <c r="AM10" s="109"/>
      <c r="AN10" s="109"/>
      <c r="AO10" s="111">
        <f t="shared" si="10"/>
        <v>0</v>
      </c>
      <c r="AP10" s="109"/>
      <c r="AQ10" s="109"/>
      <c r="AR10" s="111">
        <f t="shared" si="11"/>
        <v>0</v>
      </c>
      <c r="AS10" s="109"/>
      <c r="AT10" s="109"/>
      <c r="AU10" s="93"/>
      <c r="AV10" s="109"/>
      <c r="AW10" s="88"/>
    </row>
    <row r="11" spans="1:49">
      <c r="B11" s="95"/>
      <c r="C11" s="55"/>
      <c r="D11" s="55"/>
      <c r="E11" s="111">
        <f t="shared" si="0"/>
        <v>0</v>
      </c>
      <c r="F11" s="109"/>
      <c r="G11" s="109"/>
      <c r="H11" s="111">
        <f t="shared" si="12"/>
        <v>0</v>
      </c>
      <c r="I11" s="109"/>
      <c r="J11" s="109"/>
      <c r="K11" s="111">
        <f t="shared" si="13"/>
        <v>0</v>
      </c>
      <c r="L11" s="109"/>
      <c r="M11" s="109"/>
      <c r="N11" s="111">
        <f t="shared" si="1"/>
        <v>0</v>
      </c>
      <c r="O11" s="109"/>
      <c r="P11" s="109"/>
      <c r="Q11" s="111">
        <f t="shared" si="2"/>
        <v>0</v>
      </c>
      <c r="R11" s="109"/>
      <c r="S11" s="109"/>
      <c r="T11" s="111">
        <f t="shared" si="3"/>
        <v>0</v>
      </c>
      <c r="U11" s="109"/>
      <c r="V11" s="109"/>
      <c r="W11" s="111">
        <f t="shared" si="4"/>
        <v>0</v>
      </c>
      <c r="X11" s="109"/>
      <c r="Y11" s="109"/>
      <c r="Z11" s="111">
        <f t="shared" si="5"/>
        <v>0</v>
      </c>
      <c r="AA11" s="109"/>
      <c r="AB11" s="109"/>
      <c r="AC11" s="111">
        <f t="shared" si="6"/>
        <v>0</v>
      </c>
      <c r="AD11" s="109"/>
      <c r="AE11" s="109"/>
      <c r="AF11" s="111">
        <f t="shared" si="7"/>
        <v>0</v>
      </c>
      <c r="AG11" s="109"/>
      <c r="AH11" s="109"/>
      <c r="AI11" s="111">
        <f t="shared" si="8"/>
        <v>0</v>
      </c>
      <c r="AJ11" s="109"/>
      <c r="AK11" s="109"/>
      <c r="AL11" s="111">
        <f t="shared" si="9"/>
        <v>0</v>
      </c>
      <c r="AM11" s="109"/>
      <c r="AN11" s="109"/>
      <c r="AO11" s="111">
        <f t="shared" si="10"/>
        <v>0</v>
      </c>
      <c r="AP11" s="109"/>
      <c r="AQ11" s="109"/>
      <c r="AR11" s="111">
        <f t="shared" si="11"/>
        <v>0</v>
      </c>
      <c r="AS11" s="109"/>
      <c r="AT11" s="109"/>
      <c r="AU11" s="93"/>
      <c r="AV11" s="109"/>
      <c r="AW11" s="88"/>
    </row>
    <row r="12" spans="1:49">
      <c r="B12" s="95"/>
      <c r="C12" s="55"/>
      <c r="D12" s="55"/>
      <c r="E12" s="111">
        <f t="shared" si="0"/>
        <v>0</v>
      </c>
      <c r="F12" s="109"/>
      <c r="G12" s="109"/>
      <c r="H12" s="111">
        <f t="shared" si="12"/>
        <v>0</v>
      </c>
      <c r="I12" s="109"/>
      <c r="J12" s="109"/>
      <c r="K12" s="111">
        <f t="shared" si="13"/>
        <v>0</v>
      </c>
      <c r="L12" s="109"/>
      <c r="M12" s="109"/>
      <c r="N12" s="111">
        <f t="shared" si="1"/>
        <v>0</v>
      </c>
      <c r="O12" s="109"/>
      <c r="P12" s="109"/>
      <c r="Q12" s="111">
        <f t="shared" si="2"/>
        <v>0</v>
      </c>
      <c r="R12" s="109"/>
      <c r="S12" s="109"/>
      <c r="T12" s="111">
        <f t="shared" si="3"/>
        <v>0</v>
      </c>
      <c r="U12" s="109"/>
      <c r="V12" s="109"/>
      <c r="W12" s="111">
        <f t="shared" si="4"/>
        <v>0</v>
      </c>
      <c r="X12" s="109"/>
      <c r="Y12" s="109"/>
      <c r="Z12" s="111">
        <f t="shared" si="5"/>
        <v>0</v>
      </c>
      <c r="AA12" s="109"/>
      <c r="AB12" s="109"/>
      <c r="AC12" s="111">
        <f t="shared" si="6"/>
        <v>0</v>
      </c>
      <c r="AD12" s="109"/>
      <c r="AE12" s="109"/>
      <c r="AF12" s="111">
        <f t="shared" si="7"/>
        <v>0</v>
      </c>
      <c r="AG12" s="109"/>
      <c r="AH12" s="109"/>
      <c r="AI12" s="111">
        <f t="shared" si="8"/>
        <v>0</v>
      </c>
      <c r="AJ12" s="109"/>
      <c r="AK12" s="109"/>
      <c r="AL12" s="111">
        <f t="shared" si="9"/>
        <v>0</v>
      </c>
      <c r="AM12" s="109"/>
      <c r="AN12" s="109"/>
      <c r="AO12" s="111">
        <f t="shared" si="10"/>
        <v>0</v>
      </c>
      <c r="AP12" s="109"/>
      <c r="AQ12" s="109"/>
      <c r="AR12" s="111">
        <f t="shared" si="11"/>
        <v>0</v>
      </c>
      <c r="AS12" s="109"/>
      <c r="AT12" s="109"/>
      <c r="AU12" s="93"/>
      <c r="AV12" s="109"/>
      <c r="AW12" s="88"/>
    </row>
    <row r="13" spans="1:49">
      <c r="B13" s="95"/>
      <c r="C13" s="55"/>
      <c r="D13" s="55"/>
      <c r="E13" s="111">
        <f t="shared" si="0"/>
        <v>0</v>
      </c>
      <c r="F13" s="109"/>
      <c r="G13" s="109"/>
      <c r="H13" s="111">
        <f t="shared" si="12"/>
        <v>0</v>
      </c>
      <c r="I13" s="109"/>
      <c r="J13" s="109"/>
      <c r="K13" s="111">
        <f t="shared" si="13"/>
        <v>0</v>
      </c>
      <c r="L13" s="109"/>
      <c r="M13" s="109"/>
      <c r="N13" s="111">
        <f t="shared" si="1"/>
        <v>0</v>
      </c>
      <c r="O13" s="109"/>
      <c r="P13" s="109"/>
      <c r="Q13" s="111">
        <f t="shared" si="2"/>
        <v>0</v>
      </c>
      <c r="R13" s="109"/>
      <c r="S13" s="109"/>
      <c r="T13" s="111">
        <f t="shared" si="3"/>
        <v>0</v>
      </c>
      <c r="U13" s="109"/>
      <c r="V13" s="109"/>
      <c r="W13" s="111">
        <f t="shared" si="4"/>
        <v>0</v>
      </c>
      <c r="X13" s="109"/>
      <c r="Y13" s="109"/>
      <c r="Z13" s="111">
        <f t="shared" si="5"/>
        <v>0</v>
      </c>
      <c r="AA13" s="109"/>
      <c r="AB13" s="109"/>
      <c r="AC13" s="111">
        <f t="shared" si="6"/>
        <v>0</v>
      </c>
      <c r="AD13" s="109"/>
      <c r="AE13" s="109"/>
      <c r="AF13" s="111">
        <f t="shared" si="7"/>
        <v>0</v>
      </c>
      <c r="AG13" s="109"/>
      <c r="AH13" s="109"/>
      <c r="AI13" s="111">
        <f t="shared" si="8"/>
        <v>0</v>
      </c>
      <c r="AJ13" s="109"/>
      <c r="AK13" s="109"/>
      <c r="AL13" s="111">
        <f t="shared" si="9"/>
        <v>0</v>
      </c>
      <c r="AM13" s="109"/>
      <c r="AN13" s="109"/>
      <c r="AO13" s="111">
        <f t="shared" si="10"/>
        <v>0</v>
      </c>
      <c r="AP13" s="109"/>
      <c r="AQ13" s="109"/>
      <c r="AR13" s="111">
        <f t="shared" si="11"/>
        <v>0</v>
      </c>
      <c r="AS13" s="109"/>
      <c r="AT13" s="109"/>
      <c r="AU13" s="93"/>
      <c r="AV13" s="109"/>
      <c r="AW13" s="88"/>
    </row>
    <row r="14" spans="1:49">
      <c r="B14" s="95"/>
      <c r="C14" s="55"/>
      <c r="D14" s="55"/>
      <c r="E14" s="111">
        <f t="shared" si="0"/>
        <v>0</v>
      </c>
      <c r="F14" s="109"/>
      <c r="G14" s="109"/>
      <c r="H14" s="111">
        <f t="shared" si="12"/>
        <v>0</v>
      </c>
      <c r="I14" s="109"/>
      <c r="J14" s="109"/>
      <c r="K14" s="111">
        <f t="shared" si="13"/>
        <v>0</v>
      </c>
      <c r="L14" s="109"/>
      <c r="M14" s="109"/>
      <c r="N14" s="111">
        <f t="shared" si="1"/>
        <v>0</v>
      </c>
      <c r="O14" s="109"/>
      <c r="P14" s="109"/>
      <c r="Q14" s="111">
        <f t="shared" si="2"/>
        <v>0</v>
      </c>
      <c r="R14" s="109"/>
      <c r="S14" s="109"/>
      <c r="T14" s="111">
        <f t="shared" si="3"/>
        <v>0</v>
      </c>
      <c r="U14" s="109"/>
      <c r="V14" s="109"/>
      <c r="W14" s="111">
        <f t="shared" si="4"/>
        <v>0</v>
      </c>
      <c r="X14" s="109"/>
      <c r="Y14" s="109"/>
      <c r="Z14" s="111">
        <f t="shared" si="5"/>
        <v>0</v>
      </c>
      <c r="AA14" s="109"/>
      <c r="AB14" s="109"/>
      <c r="AC14" s="111">
        <f t="shared" si="6"/>
        <v>0</v>
      </c>
      <c r="AD14" s="109"/>
      <c r="AE14" s="109"/>
      <c r="AF14" s="111">
        <f t="shared" si="7"/>
        <v>0</v>
      </c>
      <c r="AG14" s="109"/>
      <c r="AH14" s="109"/>
      <c r="AI14" s="111">
        <f t="shared" si="8"/>
        <v>0</v>
      </c>
      <c r="AJ14" s="109"/>
      <c r="AK14" s="109"/>
      <c r="AL14" s="111">
        <f t="shared" si="9"/>
        <v>0</v>
      </c>
      <c r="AM14" s="109"/>
      <c r="AN14" s="109"/>
      <c r="AO14" s="111">
        <f t="shared" si="10"/>
        <v>0</v>
      </c>
      <c r="AP14" s="109"/>
      <c r="AQ14" s="109"/>
      <c r="AR14" s="111">
        <f t="shared" si="11"/>
        <v>0</v>
      </c>
      <c r="AS14" s="109"/>
      <c r="AT14" s="109"/>
      <c r="AU14" s="93"/>
      <c r="AV14" s="109"/>
      <c r="AW14" s="88"/>
    </row>
    <row r="15" spans="1:49">
      <c r="B15" s="95"/>
      <c r="C15" s="55"/>
      <c r="D15" s="55"/>
      <c r="E15" s="111">
        <f t="shared" si="0"/>
        <v>0</v>
      </c>
      <c r="F15" s="109"/>
      <c r="G15" s="109"/>
      <c r="H15" s="111">
        <f t="shared" si="12"/>
        <v>0</v>
      </c>
      <c r="I15" s="109"/>
      <c r="J15" s="109"/>
      <c r="K15" s="111">
        <f t="shared" si="13"/>
        <v>0</v>
      </c>
      <c r="L15" s="109"/>
      <c r="M15" s="109"/>
      <c r="N15" s="111">
        <f t="shared" si="1"/>
        <v>0</v>
      </c>
      <c r="O15" s="109"/>
      <c r="P15" s="109"/>
      <c r="Q15" s="111">
        <f t="shared" si="2"/>
        <v>0</v>
      </c>
      <c r="R15" s="109"/>
      <c r="S15" s="109"/>
      <c r="T15" s="111">
        <f t="shared" si="3"/>
        <v>0</v>
      </c>
      <c r="U15" s="109"/>
      <c r="V15" s="109"/>
      <c r="W15" s="111">
        <f t="shared" si="4"/>
        <v>0</v>
      </c>
      <c r="X15" s="109"/>
      <c r="Y15" s="109"/>
      <c r="Z15" s="111">
        <f t="shared" si="5"/>
        <v>0</v>
      </c>
      <c r="AA15" s="109"/>
      <c r="AB15" s="109"/>
      <c r="AC15" s="111">
        <f t="shared" si="6"/>
        <v>0</v>
      </c>
      <c r="AD15" s="109"/>
      <c r="AE15" s="109"/>
      <c r="AF15" s="111">
        <f t="shared" si="7"/>
        <v>0</v>
      </c>
      <c r="AG15" s="109"/>
      <c r="AH15" s="109"/>
      <c r="AI15" s="111">
        <f t="shared" si="8"/>
        <v>0</v>
      </c>
      <c r="AJ15" s="109"/>
      <c r="AK15" s="109"/>
      <c r="AL15" s="111">
        <f t="shared" si="9"/>
        <v>0</v>
      </c>
      <c r="AM15" s="109"/>
      <c r="AN15" s="109"/>
      <c r="AO15" s="111">
        <f t="shared" si="10"/>
        <v>0</v>
      </c>
      <c r="AP15" s="109"/>
      <c r="AQ15" s="109"/>
      <c r="AR15" s="111">
        <f t="shared" si="11"/>
        <v>0</v>
      </c>
      <c r="AS15" s="109"/>
      <c r="AT15" s="109"/>
      <c r="AU15" s="93"/>
      <c r="AV15" s="109"/>
      <c r="AW15" s="88"/>
    </row>
    <row r="16" spans="1:49">
      <c r="B16" s="96"/>
      <c r="C16" s="71"/>
      <c r="D16" s="71"/>
      <c r="E16" s="111">
        <f t="shared" si="0"/>
        <v>0</v>
      </c>
      <c r="F16" s="109"/>
      <c r="G16" s="109"/>
      <c r="H16" s="111">
        <f t="shared" si="12"/>
        <v>0</v>
      </c>
      <c r="I16" s="109"/>
      <c r="J16" s="109"/>
      <c r="K16" s="111">
        <f t="shared" si="13"/>
        <v>0</v>
      </c>
      <c r="L16" s="109"/>
      <c r="M16" s="109"/>
      <c r="N16" s="111">
        <f t="shared" si="1"/>
        <v>0</v>
      </c>
      <c r="O16" s="109"/>
      <c r="P16" s="109"/>
      <c r="Q16" s="111">
        <f t="shared" si="2"/>
        <v>0</v>
      </c>
      <c r="R16" s="109"/>
      <c r="S16" s="109"/>
      <c r="T16" s="111">
        <f t="shared" si="3"/>
        <v>0</v>
      </c>
      <c r="U16" s="109"/>
      <c r="V16" s="109"/>
      <c r="W16" s="111">
        <f t="shared" si="4"/>
        <v>0</v>
      </c>
      <c r="X16" s="109"/>
      <c r="Y16" s="109"/>
      <c r="Z16" s="111">
        <f t="shared" si="5"/>
        <v>0</v>
      </c>
      <c r="AA16" s="109"/>
      <c r="AB16" s="109"/>
      <c r="AC16" s="111">
        <f t="shared" si="6"/>
        <v>0</v>
      </c>
      <c r="AD16" s="109"/>
      <c r="AE16" s="109"/>
      <c r="AF16" s="111">
        <f t="shared" si="7"/>
        <v>0</v>
      </c>
      <c r="AG16" s="109"/>
      <c r="AH16" s="109"/>
      <c r="AI16" s="111">
        <f t="shared" si="8"/>
        <v>0</v>
      </c>
      <c r="AJ16" s="109"/>
      <c r="AK16" s="109"/>
      <c r="AL16" s="111">
        <f t="shared" si="9"/>
        <v>0</v>
      </c>
      <c r="AM16" s="109"/>
      <c r="AN16" s="109"/>
      <c r="AO16" s="111">
        <f t="shared" si="10"/>
        <v>0</v>
      </c>
      <c r="AP16" s="109"/>
      <c r="AQ16" s="109"/>
      <c r="AR16" s="111">
        <f t="shared" si="11"/>
        <v>0</v>
      </c>
      <c r="AS16" s="109"/>
      <c r="AT16" s="109"/>
      <c r="AU16" s="93"/>
      <c r="AV16" s="109"/>
      <c r="AW16" s="88"/>
    </row>
    <row r="17" spans="1:49" ht="17.25" customHeight="1" thickBot="1">
      <c r="A17" s="69"/>
      <c r="B17" s="231" t="s">
        <v>33</v>
      </c>
      <c r="C17" s="232"/>
      <c r="D17" s="233"/>
      <c r="E17" s="91">
        <f>SUM(F17:G17)</f>
        <v>160000000</v>
      </c>
      <c r="F17" s="91">
        <f>F8</f>
        <v>160000000</v>
      </c>
      <c r="G17" s="91">
        <f t="shared" ref="G17:AT17" si="14">SUM(G8:G16)</f>
        <v>0</v>
      </c>
      <c r="H17" s="91">
        <f t="shared" si="14"/>
        <v>0</v>
      </c>
      <c r="I17" s="91">
        <f t="shared" si="14"/>
        <v>0</v>
      </c>
      <c r="J17" s="91">
        <f t="shared" si="14"/>
        <v>0</v>
      </c>
      <c r="K17" s="91">
        <f t="shared" si="14"/>
        <v>0</v>
      </c>
      <c r="L17" s="91">
        <f t="shared" si="14"/>
        <v>0</v>
      </c>
      <c r="M17" s="91">
        <f t="shared" si="14"/>
        <v>0</v>
      </c>
      <c r="N17" s="165">
        <f>SUM(O17:P17)</f>
        <v>52500000</v>
      </c>
      <c r="O17" s="165">
        <f>O8</f>
        <v>52500000</v>
      </c>
      <c r="P17" s="165">
        <f>P8</f>
        <v>0</v>
      </c>
      <c r="Q17" s="91">
        <f t="shared" si="14"/>
        <v>150917100</v>
      </c>
      <c r="R17" s="91">
        <f t="shared" si="14"/>
        <v>150917100</v>
      </c>
      <c r="S17" s="91">
        <f t="shared" si="14"/>
        <v>0</v>
      </c>
      <c r="T17" s="165">
        <f>SUM(U17:V17)</f>
        <v>33500000</v>
      </c>
      <c r="U17" s="165">
        <f>U8</f>
        <v>33500000</v>
      </c>
      <c r="V17" s="165">
        <f>V8</f>
        <v>0</v>
      </c>
      <c r="W17" s="165">
        <f>SUM(X17:Y17)</f>
        <v>74000000</v>
      </c>
      <c r="X17" s="165">
        <f>X8</f>
        <v>74000000</v>
      </c>
      <c r="Y17" s="165">
        <f>Y8</f>
        <v>0</v>
      </c>
      <c r="Z17" s="91">
        <f t="shared" si="14"/>
        <v>0</v>
      </c>
      <c r="AA17" s="91">
        <f t="shared" si="14"/>
        <v>0</v>
      </c>
      <c r="AB17" s="91">
        <f t="shared" si="14"/>
        <v>0</v>
      </c>
      <c r="AC17" s="91">
        <f t="shared" si="14"/>
        <v>150917100</v>
      </c>
      <c r="AD17" s="91">
        <f t="shared" si="14"/>
        <v>150917100</v>
      </c>
      <c r="AE17" s="91">
        <f t="shared" si="14"/>
        <v>0</v>
      </c>
      <c r="AF17" s="91">
        <f t="shared" si="14"/>
        <v>0</v>
      </c>
      <c r="AG17" s="91">
        <f t="shared" si="14"/>
        <v>0</v>
      </c>
      <c r="AH17" s="91">
        <f t="shared" si="14"/>
        <v>0</v>
      </c>
      <c r="AI17" s="91">
        <f t="shared" si="14"/>
        <v>14038800</v>
      </c>
      <c r="AJ17" s="91">
        <f t="shared" si="14"/>
        <v>14038800</v>
      </c>
      <c r="AK17" s="91">
        <f t="shared" si="14"/>
        <v>0</v>
      </c>
      <c r="AL17" s="91">
        <f t="shared" si="14"/>
        <v>21058200</v>
      </c>
      <c r="AM17" s="91">
        <f t="shared" si="14"/>
        <v>21058200</v>
      </c>
      <c r="AN17" s="91">
        <f t="shared" si="14"/>
        <v>0</v>
      </c>
      <c r="AO17" s="91">
        <f t="shared" si="14"/>
        <v>11932980</v>
      </c>
      <c r="AP17" s="91">
        <f t="shared" si="14"/>
        <v>11932980</v>
      </c>
      <c r="AQ17" s="91">
        <f t="shared" si="14"/>
        <v>0</v>
      </c>
      <c r="AR17" s="91">
        <f t="shared" si="14"/>
        <v>47029980</v>
      </c>
      <c r="AS17" s="91">
        <f t="shared" si="14"/>
        <v>47029980</v>
      </c>
      <c r="AT17" s="91">
        <f t="shared" si="14"/>
        <v>0</v>
      </c>
      <c r="AU17" s="90" t="s">
        <v>73</v>
      </c>
      <c r="AV17" s="91" t="s">
        <v>73</v>
      </c>
      <c r="AW17" s="92" t="s">
        <v>73</v>
      </c>
    </row>
    <row r="20" spans="1:49">
      <c r="D20" t="s">
        <v>266</v>
      </c>
    </row>
  </sheetData>
  <mergeCells count="36">
    <mergeCell ref="J8:J9"/>
    <mergeCell ref="AU8:AU9"/>
    <mergeCell ref="AV8:AV9"/>
    <mergeCell ref="AW8:AW9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B8:B9"/>
    <mergeCell ref="C8:C9"/>
    <mergeCell ref="D8:D9"/>
    <mergeCell ref="G8:G9"/>
    <mergeCell ref="I8:I9"/>
    <mergeCell ref="H8:H9"/>
    <mergeCell ref="L8:L9"/>
    <mergeCell ref="M8:M9"/>
    <mergeCell ref="K8:K9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7"/>
  </sheetPr>
  <dimension ref="A1:S30"/>
  <sheetViews>
    <sheetView topLeftCell="A7" zoomScale="130" zoomScaleNormal="130" workbookViewId="0">
      <selection activeCell="H11" sqref="H11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31" t="s">
        <v>220</v>
      </c>
      <c r="B1" s="132"/>
      <c r="C1" s="132"/>
      <c r="D1" s="132"/>
      <c r="E1" s="132"/>
      <c r="F1" s="132"/>
      <c r="G1" s="132"/>
      <c r="H1" s="132"/>
      <c r="I1" s="132"/>
      <c r="J1" s="132"/>
      <c r="K1" s="126"/>
    </row>
    <row r="2" spans="1:19">
      <c r="A2" s="133"/>
      <c r="B2" s="133"/>
      <c r="C2" s="133"/>
      <c r="D2" s="133"/>
      <c r="E2" s="133"/>
      <c r="F2" s="133"/>
      <c r="G2" s="133"/>
      <c r="H2" s="133"/>
      <c r="I2" s="133"/>
      <c r="J2" s="133"/>
    </row>
    <row r="3" spans="1:19" s="114" customFormat="1" ht="17.25">
      <c r="A3" s="131" t="s">
        <v>206</v>
      </c>
      <c r="B3" s="134"/>
      <c r="C3" s="134"/>
      <c r="D3" s="134"/>
      <c r="E3" s="134"/>
      <c r="F3" s="134"/>
      <c r="G3" s="134"/>
      <c r="H3" s="134"/>
      <c r="I3" s="134"/>
      <c r="J3" s="134"/>
      <c r="K3" s="118"/>
      <c r="L3" s="118"/>
      <c r="M3" s="118"/>
    </row>
    <row r="4" spans="1:19" ht="17.25">
      <c r="A4" s="5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9">
      <c r="A5" s="126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2" t="s">
        <v>202</v>
      </c>
      <c r="R5" s="242"/>
      <c r="S5" s="242"/>
    </row>
    <row r="6" spans="1:19" ht="33" customHeight="1">
      <c r="B6" s="198" t="s">
        <v>29</v>
      </c>
      <c r="C6" s="198"/>
      <c r="D6" s="198" t="s">
        <v>83</v>
      </c>
      <c r="E6" s="221" t="s">
        <v>195</v>
      </c>
      <c r="F6" s="198" t="s">
        <v>203</v>
      </c>
      <c r="G6" s="198" t="s">
        <v>204</v>
      </c>
      <c r="H6" s="198" t="s">
        <v>186</v>
      </c>
      <c r="I6" s="198" t="s">
        <v>187</v>
      </c>
      <c r="J6" s="198" t="s">
        <v>48</v>
      </c>
      <c r="K6" s="198" t="s">
        <v>39</v>
      </c>
      <c r="L6" s="198"/>
      <c r="M6" s="198"/>
      <c r="N6" s="243" t="s">
        <v>194</v>
      </c>
      <c r="O6" s="244"/>
      <c r="P6" s="244"/>
      <c r="Q6" s="244"/>
      <c r="R6" s="245"/>
      <c r="S6" s="240" t="s">
        <v>205</v>
      </c>
    </row>
    <row r="7" spans="1:19" ht="23.25" customHeight="1">
      <c r="B7" s="198"/>
      <c r="C7" s="198"/>
      <c r="D7" s="198"/>
      <c r="E7" s="246"/>
      <c r="F7" s="198"/>
      <c r="G7" s="198"/>
      <c r="H7" s="198"/>
      <c r="I7" s="198"/>
      <c r="J7" s="198"/>
      <c r="K7" s="104" t="s">
        <v>24</v>
      </c>
      <c r="L7" s="104" t="s">
        <v>28</v>
      </c>
      <c r="M7" s="104" t="s">
        <v>177</v>
      </c>
      <c r="N7" s="119" t="s">
        <v>56</v>
      </c>
      <c r="O7" s="119" t="s">
        <v>57</v>
      </c>
      <c r="P7" s="119" t="s">
        <v>58</v>
      </c>
      <c r="Q7" s="119" t="s">
        <v>193</v>
      </c>
      <c r="R7" s="119" t="s">
        <v>60</v>
      </c>
      <c r="S7" s="241"/>
    </row>
    <row r="8" spans="1:19" ht="110.25" customHeight="1">
      <c r="B8" s="103" t="s">
        <v>6</v>
      </c>
      <c r="C8" s="103" t="s">
        <v>51</v>
      </c>
      <c r="D8" s="198"/>
      <c r="E8" s="246"/>
      <c r="F8" s="115"/>
      <c r="G8" s="115"/>
      <c r="H8" s="107" t="s">
        <v>33</v>
      </c>
      <c r="I8" s="107" t="s">
        <v>33</v>
      </c>
      <c r="J8" s="113" t="s">
        <v>33</v>
      </c>
      <c r="K8" s="107" t="s">
        <v>33</v>
      </c>
      <c r="L8" s="107" t="s">
        <v>33</v>
      </c>
      <c r="M8" s="107" t="s">
        <v>33</v>
      </c>
      <c r="N8" s="113" t="s">
        <v>33</v>
      </c>
      <c r="O8" s="113" t="s">
        <v>33</v>
      </c>
      <c r="P8" s="113" t="s">
        <v>33</v>
      </c>
      <c r="Q8" s="113" t="s">
        <v>33</v>
      </c>
      <c r="R8" s="113" t="s">
        <v>33</v>
      </c>
      <c r="S8" s="241"/>
    </row>
    <row r="9" spans="1:19" ht="51">
      <c r="B9" s="55">
        <v>1167</v>
      </c>
      <c r="C9" s="55">
        <v>42009</v>
      </c>
      <c r="D9" s="55" t="s">
        <v>196</v>
      </c>
      <c r="E9" s="55" t="s">
        <v>197</v>
      </c>
      <c r="F9" s="55"/>
      <c r="G9" s="55"/>
      <c r="H9" s="158">
        <f>+H10</f>
        <v>0</v>
      </c>
      <c r="I9" s="158">
        <f t="shared" ref="I9:R11" si="0">+I10</f>
        <v>700000</v>
      </c>
      <c r="J9" s="158">
        <f t="shared" si="0"/>
        <v>0</v>
      </c>
      <c r="K9" s="158">
        <f t="shared" si="0"/>
        <v>12500000</v>
      </c>
      <c r="L9" s="158">
        <f t="shared" si="0"/>
        <v>0</v>
      </c>
      <c r="M9" s="158">
        <f t="shared" si="0"/>
        <v>0</v>
      </c>
      <c r="N9" s="158">
        <f t="shared" si="0"/>
        <v>0</v>
      </c>
      <c r="O9" s="158">
        <f t="shared" si="0"/>
        <v>3190000</v>
      </c>
      <c r="P9" s="158">
        <f t="shared" si="0"/>
        <v>7462000</v>
      </c>
      <c r="Q9" s="158">
        <f t="shared" si="0"/>
        <v>1848000</v>
      </c>
      <c r="R9" s="158">
        <f t="shared" si="0"/>
        <v>12500000</v>
      </c>
      <c r="S9" s="120"/>
    </row>
    <row r="10" spans="1:19" ht="33.75" customHeight="1">
      <c r="B10" s="55"/>
      <c r="C10" s="55"/>
      <c r="D10" s="55"/>
      <c r="E10" s="55" t="s">
        <v>198</v>
      </c>
      <c r="F10" s="55"/>
      <c r="G10" s="55"/>
      <c r="H10" s="158">
        <f>+H11</f>
        <v>0</v>
      </c>
      <c r="I10" s="158">
        <f t="shared" si="0"/>
        <v>700000</v>
      </c>
      <c r="J10" s="158">
        <f t="shared" si="0"/>
        <v>0</v>
      </c>
      <c r="K10" s="158">
        <f t="shared" si="0"/>
        <v>12500000</v>
      </c>
      <c r="L10" s="158">
        <f t="shared" si="0"/>
        <v>0</v>
      </c>
      <c r="M10" s="158">
        <f t="shared" si="0"/>
        <v>0</v>
      </c>
      <c r="N10" s="158">
        <f t="shared" si="0"/>
        <v>0</v>
      </c>
      <c r="O10" s="158">
        <f t="shared" si="0"/>
        <v>3190000</v>
      </c>
      <c r="P10" s="158">
        <f t="shared" si="0"/>
        <v>7462000</v>
      </c>
      <c r="Q10" s="158">
        <f t="shared" si="0"/>
        <v>1848000</v>
      </c>
      <c r="R10" s="158">
        <f t="shared" si="0"/>
        <v>12500000</v>
      </c>
      <c r="S10" s="120"/>
    </row>
    <row r="11" spans="1:19" ht="25.5">
      <c r="B11" s="55"/>
      <c r="C11" s="55"/>
      <c r="D11" s="55"/>
      <c r="E11" s="55" t="s">
        <v>199</v>
      </c>
      <c r="F11" s="55"/>
      <c r="G11" s="55"/>
      <c r="H11" s="158">
        <f>+H12</f>
        <v>0</v>
      </c>
      <c r="I11" s="158">
        <f t="shared" si="0"/>
        <v>700000</v>
      </c>
      <c r="J11" s="158">
        <f t="shared" si="0"/>
        <v>0</v>
      </c>
      <c r="K11" s="158">
        <f t="shared" si="0"/>
        <v>12500000</v>
      </c>
      <c r="L11" s="158">
        <f t="shared" si="0"/>
        <v>0</v>
      </c>
      <c r="M11" s="158">
        <f t="shared" si="0"/>
        <v>0</v>
      </c>
      <c r="N11" s="158">
        <f t="shared" si="0"/>
        <v>0</v>
      </c>
      <c r="O11" s="158">
        <f t="shared" si="0"/>
        <v>3190000</v>
      </c>
      <c r="P11" s="158">
        <f t="shared" si="0"/>
        <v>7462000</v>
      </c>
      <c r="Q11" s="158">
        <f t="shared" si="0"/>
        <v>1848000</v>
      </c>
      <c r="R11" s="158">
        <f t="shared" si="0"/>
        <v>12500000</v>
      </c>
      <c r="S11" s="120"/>
    </row>
    <row r="12" spans="1:19">
      <c r="B12" s="55"/>
      <c r="C12" s="55"/>
      <c r="D12" s="55"/>
      <c r="E12" s="55" t="s">
        <v>200</v>
      </c>
      <c r="F12" s="55"/>
      <c r="G12" s="55"/>
      <c r="H12" s="158">
        <v>0</v>
      </c>
      <c r="I12" s="158">
        <v>700000</v>
      </c>
      <c r="J12" s="158">
        <v>0</v>
      </c>
      <c r="K12" s="158">
        <v>12500000</v>
      </c>
      <c r="L12" s="158">
        <v>0</v>
      </c>
      <c r="M12" s="158">
        <v>0</v>
      </c>
      <c r="N12" s="158">
        <v>0</v>
      </c>
      <c r="O12" s="158">
        <v>3190000</v>
      </c>
      <c r="P12" s="158">
        <v>7462000</v>
      </c>
      <c r="Q12" s="158">
        <v>1848000</v>
      </c>
      <c r="R12" s="158">
        <f>+N12+O12+P12+Q12</f>
        <v>12500000</v>
      </c>
      <c r="S12" s="120"/>
    </row>
    <row r="13" spans="1:19">
      <c r="B13" s="55"/>
      <c r="C13" s="55"/>
      <c r="D13" s="55"/>
      <c r="E13" s="55"/>
      <c r="F13" s="55"/>
      <c r="G13" s="55"/>
      <c r="H13" s="106"/>
      <c r="I13" s="106"/>
      <c r="J13" s="111"/>
      <c r="K13" s="106"/>
      <c r="L13" s="106"/>
      <c r="M13" s="106"/>
      <c r="N13" s="111"/>
      <c r="O13" s="111"/>
      <c r="P13" s="111"/>
      <c r="Q13" s="111"/>
      <c r="R13" s="111"/>
      <c r="S13" s="120"/>
    </row>
    <row r="14" spans="1:19">
      <c r="B14" s="55"/>
      <c r="C14" s="55"/>
      <c r="D14" s="55"/>
      <c r="E14" s="55"/>
      <c r="F14" s="55"/>
      <c r="G14" s="55"/>
      <c r="H14" s="106"/>
      <c r="I14" s="106"/>
      <c r="J14" s="111"/>
      <c r="K14" s="106"/>
      <c r="L14" s="106"/>
      <c r="M14" s="106"/>
      <c r="N14" s="111"/>
      <c r="O14" s="111"/>
      <c r="P14" s="111"/>
      <c r="Q14" s="111"/>
      <c r="R14" s="111"/>
      <c r="S14" s="120"/>
    </row>
    <row r="15" spans="1:19">
      <c r="B15" s="55"/>
      <c r="C15" s="55"/>
      <c r="D15" s="55"/>
      <c r="E15" s="55"/>
      <c r="F15" s="55"/>
      <c r="G15" s="55"/>
      <c r="H15" s="106"/>
      <c r="I15" s="106"/>
      <c r="J15" s="111"/>
      <c r="K15" s="106"/>
      <c r="L15" s="106"/>
      <c r="M15" s="106"/>
      <c r="N15" s="111"/>
      <c r="O15" s="111"/>
      <c r="P15" s="111"/>
      <c r="Q15" s="111"/>
      <c r="R15" s="111"/>
      <c r="S15" s="120"/>
    </row>
    <row r="16" spans="1:19">
      <c r="B16" s="55"/>
      <c r="C16" s="55"/>
      <c r="D16" s="55"/>
      <c r="E16" s="55"/>
      <c r="F16" s="55"/>
      <c r="G16" s="55"/>
      <c r="H16" s="106"/>
      <c r="I16" s="106"/>
      <c r="J16" s="111"/>
      <c r="K16" s="106"/>
      <c r="L16" s="106"/>
      <c r="M16" s="106"/>
      <c r="N16" s="111"/>
      <c r="O16" s="111"/>
      <c r="P16" s="111"/>
      <c r="Q16" s="111"/>
      <c r="R16" s="111"/>
      <c r="S16" s="120"/>
    </row>
    <row r="17" spans="1:19">
      <c r="B17" s="71"/>
      <c r="C17" s="71"/>
      <c r="D17" s="71"/>
      <c r="E17" s="71"/>
      <c r="F17" s="71"/>
      <c r="G17" s="71"/>
      <c r="H17" s="106"/>
      <c r="I17" s="106"/>
      <c r="J17" s="111"/>
      <c r="K17" s="106"/>
      <c r="L17" s="106"/>
      <c r="M17" s="106"/>
      <c r="N17" s="111"/>
      <c r="O17" s="111"/>
      <c r="P17" s="111"/>
      <c r="Q17" s="111"/>
      <c r="R17" s="111"/>
      <c r="S17" s="120"/>
    </row>
    <row r="18" spans="1:19" ht="17.25" customHeight="1">
      <c r="A18" s="69"/>
      <c r="B18" s="201" t="s">
        <v>33</v>
      </c>
      <c r="C18" s="202"/>
      <c r="D18" s="203"/>
      <c r="E18" s="105"/>
      <c r="F18" s="110"/>
      <c r="G18" s="110"/>
      <c r="H18" s="73"/>
      <c r="I18" s="73"/>
      <c r="J18" s="73"/>
      <c r="K18" s="73"/>
      <c r="L18" s="73"/>
      <c r="M18" s="73"/>
      <c r="N18" s="111"/>
      <c r="O18" s="73"/>
      <c r="P18" s="73"/>
      <c r="Q18" s="73"/>
      <c r="R18" s="73"/>
      <c r="S18" s="73" t="s">
        <v>73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2024-02-26T11:09:10Z</dcterms:modified>
  <cp:keywords>https://mul2-mta.gov.am/tasks/1514185/oneclick/03261597bee49fece705ecf7027afd442cf86aafe2a85144f531d6f6e34a1f3e.xlsx?token=5cafc2e2a1a5f1677ed6246b436a55d3</cp:keywords>
</cp:coreProperties>
</file>