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Khanum Petrosyan\եկամուտներ\30.11.2023թ\"/>
    </mc:Choice>
  </mc:AlternateContent>
  <xr:revisionPtr revIDLastSave="0" documentId="13_ncr:1_{3C0781AE-B135-48CA-9529-036AEA2B40E5}" xr6:coauthVersionLast="45" xr6:coauthVersionMax="45" xr10:uidLastSave="{00000000-0000-0000-0000-000000000000}"/>
  <bookViews>
    <workbookView xWindow="-120" yWindow="-120" windowWidth="21840" windowHeight="13140" tabRatio="615" firstSheet="7" activeTab="7" xr2:uid="{00000000-000D-0000-FFFF-FFFF00000000}"/>
  </bookViews>
  <sheets>
    <sheet name="Лист1" sheetId="23" state="hidden" r:id="rId1"/>
    <sheet name="Лист2" sheetId="24" state="hidden" r:id="rId2"/>
    <sheet name="Лист3" sheetId="25" state="hidden" r:id="rId3"/>
    <sheet name="Лист4" sheetId="26" state="hidden" r:id="rId4"/>
    <sheet name="Лист5" sheetId="27" state="hidden" r:id="rId5"/>
    <sheet name="Лист6" sheetId="28" state="hidden" r:id="rId6"/>
    <sheet name="Лист7" sheetId="29" state="hidden" r:id="rId7"/>
    <sheet name="Sheet4" sheetId="33" r:id="rId8"/>
  </sheets>
  <externalReferences>
    <externalReference r:id="rId9"/>
  </externalReferences>
  <definedNames>
    <definedName name="_xlnm.Print_Titles" localSheetId="7">Sheet4!$A:$B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V13" i="33" l="1"/>
  <c r="DN14" i="33" l="1"/>
  <c r="EE11" i="33" l="1"/>
  <c r="EE12" i="33"/>
  <c r="EE13" i="33"/>
  <c r="EE14" i="33"/>
  <c r="EE15" i="33"/>
  <c r="EE16" i="33"/>
  <c r="EE17" i="33"/>
  <c r="EE19" i="33"/>
  <c r="EE20" i="33"/>
  <c r="EE21" i="33"/>
  <c r="EE10" i="33"/>
  <c r="EB11" i="33"/>
  <c r="EB12" i="33"/>
  <c r="EB13" i="33"/>
  <c r="EB14" i="33"/>
  <c r="EB15" i="33"/>
  <c r="EB16" i="33"/>
  <c r="EB17" i="33"/>
  <c r="EB10" i="33"/>
  <c r="DY11" i="33"/>
  <c r="DY12" i="33"/>
  <c r="DY13" i="33"/>
  <c r="DY14" i="33"/>
  <c r="DY15" i="33"/>
  <c r="DY16" i="33"/>
  <c r="DY17" i="33"/>
  <c r="DY10" i="33"/>
  <c r="DV11" i="33"/>
  <c r="DV12" i="33"/>
  <c r="DV13" i="33"/>
  <c r="DV14" i="33"/>
  <c r="DV15" i="33"/>
  <c r="DV16" i="33"/>
  <c r="DV17" i="33"/>
  <c r="DV10" i="33"/>
  <c r="DS11" i="33"/>
  <c r="DS12" i="33"/>
  <c r="DS13" i="33"/>
  <c r="DS14" i="33"/>
  <c r="DS15" i="33"/>
  <c r="DS16" i="33"/>
  <c r="DS17" i="33"/>
  <c r="DS10" i="33"/>
  <c r="DP11" i="33"/>
  <c r="DP12" i="33"/>
  <c r="DP13" i="33"/>
  <c r="DP14" i="33"/>
  <c r="DP15" i="33"/>
  <c r="DP16" i="33"/>
  <c r="DP17" i="33"/>
  <c r="DP10" i="33"/>
  <c r="DI11" i="33"/>
  <c r="DI12" i="33"/>
  <c r="DI13" i="33"/>
  <c r="DI14" i="33"/>
  <c r="DI15" i="33"/>
  <c r="DI16" i="33"/>
  <c r="DI17" i="33"/>
  <c r="DI10" i="33"/>
  <c r="DF11" i="33"/>
  <c r="DF12" i="33"/>
  <c r="DF13" i="33"/>
  <c r="DF14" i="33"/>
  <c r="DF15" i="33"/>
  <c r="DF16" i="33"/>
  <c r="DF17" i="33"/>
  <c r="DF10" i="33"/>
  <c r="DC11" i="33"/>
  <c r="DC12" i="33"/>
  <c r="DC13" i="33"/>
  <c r="DC14" i="33"/>
  <c r="DC15" i="33"/>
  <c r="DC16" i="33"/>
  <c r="DC17" i="33"/>
  <c r="DC10" i="33"/>
  <c r="CZ11" i="33"/>
  <c r="CZ12" i="33"/>
  <c r="CZ13" i="33"/>
  <c r="CZ14" i="33"/>
  <c r="CZ15" i="33"/>
  <c r="CZ16" i="33"/>
  <c r="CZ17" i="33"/>
  <c r="CZ10" i="33"/>
  <c r="CW11" i="33"/>
  <c r="CW12" i="33"/>
  <c r="CW13" i="33"/>
  <c r="CW14" i="33"/>
  <c r="CW15" i="33"/>
  <c r="CW16" i="33"/>
  <c r="CW17" i="33"/>
  <c r="CW10" i="33"/>
  <c r="CT11" i="33"/>
  <c r="CT12" i="33"/>
  <c r="CT13" i="33"/>
  <c r="CT14" i="33"/>
  <c r="CT15" i="33"/>
  <c r="CT16" i="33"/>
  <c r="CT17" i="33"/>
  <c r="CT10" i="33"/>
  <c r="CQ11" i="33"/>
  <c r="CQ12" i="33"/>
  <c r="CQ13" i="33"/>
  <c r="CQ14" i="33"/>
  <c r="CQ15" i="33"/>
  <c r="CQ16" i="33"/>
  <c r="CQ17" i="33"/>
  <c r="CQ10" i="33"/>
  <c r="CN11" i="33"/>
  <c r="CN12" i="33"/>
  <c r="CN13" i="33"/>
  <c r="CN14" i="33"/>
  <c r="CN15" i="33"/>
  <c r="CN16" i="33"/>
  <c r="CN17" i="33"/>
  <c r="CN10" i="33"/>
  <c r="CK11" i="33"/>
  <c r="CK12" i="33"/>
  <c r="CK13" i="33"/>
  <c r="CK14" i="33"/>
  <c r="CK15" i="33"/>
  <c r="CK16" i="33"/>
  <c r="CK17" i="33"/>
  <c r="CK10" i="33"/>
  <c r="CH11" i="33"/>
  <c r="CH12" i="33"/>
  <c r="CH13" i="33"/>
  <c r="CH14" i="33"/>
  <c r="CH15" i="33"/>
  <c r="CH16" i="33"/>
  <c r="CH17" i="33"/>
  <c r="CH10" i="33"/>
  <c r="CE11" i="33"/>
  <c r="CE12" i="33"/>
  <c r="CE13" i="33"/>
  <c r="CE14" i="33"/>
  <c r="CE15" i="33"/>
  <c r="CE16" i="33"/>
  <c r="CE17" i="33"/>
  <c r="CE19" i="33"/>
  <c r="CE20" i="33"/>
  <c r="CE21" i="33"/>
  <c r="CE10" i="33"/>
  <c r="CB11" i="33"/>
  <c r="CB12" i="33"/>
  <c r="CB13" i="33"/>
  <c r="CB14" i="33"/>
  <c r="CB15" i="33"/>
  <c r="CB16" i="33"/>
  <c r="CB17" i="33"/>
  <c r="CB10" i="33"/>
  <c r="BY11" i="33"/>
  <c r="BY12" i="33"/>
  <c r="BY13" i="33"/>
  <c r="BY14" i="33"/>
  <c r="BY15" i="33"/>
  <c r="BY16" i="33"/>
  <c r="BY17" i="33"/>
  <c r="BY10" i="33"/>
  <c r="BQ11" i="33"/>
  <c r="BQ12" i="33"/>
  <c r="BQ13" i="33"/>
  <c r="BQ14" i="33"/>
  <c r="BQ15" i="33"/>
  <c r="BQ16" i="33"/>
  <c r="BQ17" i="33"/>
  <c r="BQ10" i="33"/>
  <c r="BN11" i="33"/>
  <c r="BN12" i="33"/>
  <c r="BN13" i="33"/>
  <c r="BN14" i="33"/>
  <c r="BN15" i="33"/>
  <c r="BN16" i="33"/>
  <c r="BN17" i="33"/>
  <c r="BN19" i="33"/>
  <c r="BN20" i="33"/>
  <c r="BN21" i="33"/>
  <c r="BN10" i="33"/>
  <c r="BK11" i="33"/>
  <c r="BK12" i="33"/>
  <c r="BK13" i="33"/>
  <c r="BK14" i="33"/>
  <c r="BK15" i="33"/>
  <c r="BK16" i="33"/>
  <c r="BK17" i="33"/>
  <c r="BK10" i="33"/>
  <c r="BH11" i="33"/>
  <c r="BH12" i="33"/>
  <c r="BH13" i="33"/>
  <c r="BH14" i="33"/>
  <c r="BH15" i="33"/>
  <c r="BH16" i="33"/>
  <c r="BH17" i="33"/>
  <c r="BH10" i="33"/>
  <c r="BE11" i="33"/>
  <c r="BE12" i="33"/>
  <c r="BE13" i="33"/>
  <c r="BE14" i="33"/>
  <c r="BE15" i="33"/>
  <c r="BE16" i="33"/>
  <c r="BE17" i="33"/>
  <c r="BE10" i="33"/>
  <c r="BB11" i="33"/>
  <c r="BB12" i="33"/>
  <c r="BB13" i="33"/>
  <c r="BB14" i="33"/>
  <c r="BB15" i="33"/>
  <c r="BB16" i="33"/>
  <c r="BB17" i="33"/>
  <c r="BB19" i="33"/>
  <c r="BB20" i="33"/>
  <c r="BB21" i="33"/>
  <c r="BB10" i="33"/>
  <c r="AY11" i="33"/>
  <c r="AY12" i="33"/>
  <c r="AY13" i="33"/>
  <c r="AY14" i="33"/>
  <c r="AY15" i="33"/>
  <c r="AY16" i="33"/>
  <c r="AY17" i="33"/>
  <c r="AY10" i="33"/>
  <c r="AT11" i="33"/>
  <c r="AT12" i="33"/>
  <c r="AT13" i="33"/>
  <c r="AT14" i="33"/>
  <c r="AT15" i="33"/>
  <c r="AT16" i="33"/>
  <c r="AT17" i="33"/>
  <c r="AT10" i="33"/>
  <c r="AO11" i="33"/>
  <c r="AO12" i="33"/>
  <c r="AO13" i="33"/>
  <c r="AO14" i="33"/>
  <c r="AO15" i="33"/>
  <c r="AO16" i="33"/>
  <c r="AO17" i="33"/>
  <c r="AO10" i="33"/>
  <c r="AJ11" i="33"/>
  <c r="AJ12" i="33"/>
  <c r="AJ13" i="33"/>
  <c r="AJ14" i="33"/>
  <c r="AJ15" i="33"/>
  <c r="AJ16" i="33"/>
  <c r="AJ17" i="33"/>
  <c r="AJ10" i="33"/>
  <c r="AE11" i="33"/>
  <c r="AE12" i="33"/>
  <c r="AE13" i="33"/>
  <c r="AE14" i="33"/>
  <c r="AE15" i="33"/>
  <c r="AE16" i="33"/>
  <c r="AE17" i="33"/>
  <c r="AE10" i="33"/>
  <c r="Z11" i="33"/>
  <c r="Z12" i="33"/>
  <c r="Z13" i="33"/>
  <c r="Z14" i="33"/>
  <c r="Z15" i="33"/>
  <c r="Z16" i="33"/>
  <c r="Z17" i="33"/>
  <c r="Z10" i="33"/>
  <c r="U11" i="33"/>
  <c r="U12" i="33"/>
  <c r="U13" i="33"/>
  <c r="U14" i="33"/>
  <c r="U15" i="33"/>
  <c r="U16" i="33"/>
  <c r="U17" i="33"/>
  <c r="U10" i="33"/>
  <c r="EI19" i="33" l="1"/>
  <c r="EI20" i="33"/>
  <c r="EI21" i="33"/>
  <c r="DP19" i="33"/>
  <c r="DP20" i="33"/>
  <c r="DP21" i="33"/>
  <c r="CT19" i="33"/>
  <c r="CT20" i="33"/>
  <c r="CT21" i="33"/>
  <c r="AO19" i="33"/>
  <c r="AO20" i="33"/>
  <c r="AO21" i="33"/>
  <c r="Z19" i="33"/>
  <c r="Z20" i="33"/>
  <c r="Z21" i="33"/>
  <c r="F19" i="33"/>
  <c r="F20" i="33"/>
  <c r="F21" i="33"/>
  <c r="G8" i="33"/>
  <c r="L12" i="33" l="1"/>
  <c r="DN12" i="33" l="1"/>
  <c r="BY19" i="33" l="1"/>
  <c r="BY20" i="33"/>
  <c r="BY21" i="33"/>
  <c r="BE19" i="33" l="1"/>
  <c r="BE20" i="33"/>
  <c r="BE21" i="33"/>
  <c r="AY19" i="33"/>
  <c r="AY20" i="33"/>
  <c r="AY21" i="33"/>
  <c r="AJ19" i="33"/>
  <c r="AJ20" i="33"/>
  <c r="AJ21" i="33"/>
  <c r="AE19" i="33"/>
  <c r="AE20" i="33"/>
  <c r="AE21" i="33"/>
  <c r="P19" i="33"/>
  <c r="P20" i="33"/>
  <c r="P21" i="33"/>
  <c r="DI19" i="33"/>
  <c r="DI20" i="33"/>
  <c r="DI21" i="33"/>
  <c r="CW19" i="33"/>
  <c r="CW20" i="33"/>
  <c r="CW21" i="33"/>
  <c r="BT19" i="33"/>
  <c r="BT20" i="33"/>
  <c r="BT21" i="33"/>
  <c r="AT19" i="33"/>
  <c r="AT20" i="33"/>
  <c r="AT21" i="33"/>
  <c r="DL14" i="33"/>
  <c r="O11" i="33" l="1"/>
  <c r="P11" i="33" s="1"/>
  <c r="BS12" i="33" l="1"/>
  <c r="BT12" i="33" s="1"/>
  <c r="DL12" i="33"/>
  <c r="J11" i="33"/>
  <c r="J13" i="33" l="1"/>
  <c r="DL13" i="33"/>
  <c r="DY19" i="33" l="1"/>
  <c r="DY20" i="33"/>
  <c r="DY21" i="33"/>
  <c r="DC19" i="33"/>
  <c r="DC20" i="33"/>
  <c r="DC21" i="33"/>
  <c r="EJ12" i="33"/>
  <c r="DN17" i="33" l="1"/>
  <c r="EJ17" i="33"/>
  <c r="J17" i="33"/>
  <c r="BS17" i="33"/>
  <c r="BT17" i="33" s="1"/>
  <c r="BU17" i="33"/>
  <c r="DL17" i="33"/>
  <c r="G17" i="33" l="1"/>
  <c r="EB21" i="33"/>
  <c r="DS21" i="33"/>
  <c r="DF21" i="33"/>
  <c r="CZ21" i="33"/>
  <c r="CQ21" i="33"/>
  <c r="CN21" i="33"/>
  <c r="CK21" i="33"/>
  <c r="CH21" i="33"/>
  <c r="CB21" i="33"/>
  <c r="BQ21" i="33"/>
  <c r="BK21" i="33"/>
  <c r="BH21" i="33"/>
  <c r="U21" i="33"/>
  <c r="EB20" i="33"/>
  <c r="DS20" i="33"/>
  <c r="DF20" i="33"/>
  <c r="CZ20" i="33"/>
  <c r="CQ20" i="33"/>
  <c r="CN20" i="33"/>
  <c r="CK20" i="33"/>
  <c r="CH20" i="33"/>
  <c r="CB20" i="33"/>
  <c r="BQ20" i="33"/>
  <c r="BK20" i="33"/>
  <c r="BH20" i="33"/>
  <c r="U20" i="33"/>
  <c r="EB19" i="33"/>
  <c r="DS19" i="33"/>
  <c r="DF19" i="33"/>
  <c r="CZ19" i="33"/>
  <c r="CQ19" i="33"/>
  <c r="CN19" i="33"/>
  <c r="CK19" i="33"/>
  <c r="CH19" i="33"/>
  <c r="CB19" i="33"/>
  <c r="BQ19" i="33"/>
  <c r="BK19" i="33"/>
  <c r="BH19" i="33"/>
  <c r="U19" i="33"/>
  <c r="EG18" i="33"/>
  <c r="D18" i="33"/>
  <c r="C18" i="33"/>
  <c r="EH17" i="33"/>
  <c r="EI17" i="33" s="1"/>
  <c r="AW17" i="33"/>
  <c r="AV17" i="33"/>
  <c r="AR17" i="33"/>
  <c r="AQ17" i="33"/>
  <c r="AM17" i="33"/>
  <c r="AL17" i="33"/>
  <c r="AH17" i="33"/>
  <c r="AG17" i="33"/>
  <c r="AC17" i="33"/>
  <c r="AB17" i="33"/>
  <c r="X17" i="33"/>
  <c r="W17" i="33"/>
  <c r="Q17" i="33"/>
  <c r="O17" i="33"/>
  <c r="P17" i="33" s="1"/>
  <c r="L17" i="33"/>
  <c r="EJ16" i="33"/>
  <c r="EH16" i="33"/>
  <c r="EI16" i="33" s="1"/>
  <c r="DN16" i="33"/>
  <c r="DL16" i="33"/>
  <c r="BU16" i="33"/>
  <c r="BS16" i="33"/>
  <c r="BT16" i="33" s="1"/>
  <c r="AW16" i="33"/>
  <c r="AV16" i="33"/>
  <c r="AR16" i="33"/>
  <c r="AQ16" i="33"/>
  <c r="AM16" i="33"/>
  <c r="AL16" i="33"/>
  <c r="AH16" i="33"/>
  <c r="AG16" i="33"/>
  <c r="AC16" i="33"/>
  <c r="AB16" i="33"/>
  <c r="X16" i="33"/>
  <c r="W16" i="33"/>
  <c r="Q16" i="33"/>
  <c r="O16" i="33"/>
  <c r="P16" i="33" s="1"/>
  <c r="L16" i="33"/>
  <c r="J16" i="33"/>
  <c r="EJ15" i="33"/>
  <c r="EH15" i="33"/>
  <c r="EI15" i="33" s="1"/>
  <c r="DN15" i="33"/>
  <c r="DL15" i="33"/>
  <c r="BU15" i="33"/>
  <c r="BS15" i="33"/>
  <c r="BT15" i="33" s="1"/>
  <c r="AW15" i="33"/>
  <c r="AV15" i="33"/>
  <c r="AR15" i="33"/>
  <c r="AQ15" i="33"/>
  <c r="AM15" i="33"/>
  <c r="AL15" i="33"/>
  <c r="AH15" i="33"/>
  <c r="AG15" i="33"/>
  <c r="AC15" i="33"/>
  <c r="AB15" i="33"/>
  <c r="X15" i="33"/>
  <c r="Q15" i="33"/>
  <c r="O15" i="33"/>
  <c r="P15" i="33" s="1"/>
  <c r="L15" i="33"/>
  <c r="J15" i="33"/>
  <c r="EJ14" i="33"/>
  <c r="G14" i="33" s="1"/>
  <c r="EH14" i="33"/>
  <c r="EI14" i="33" s="1"/>
  <c r="BU14" i="33"/>
  <c r="BS14" i="33"/>
  <c r="BT14" i="33" s="1"/>
  <c r="AW14" i="33"/>
  <c r="AV14" i="33"/>
  <c r="AR14" i="33"/>
  <c r="AQ14" i="33"/>
  <c r="AM14" i="33"/>
  <c r="AL14" i="33"/>
  <c r="AH14" i="33"/>
  <c r="AG14" i="33"/>
  <c r="AC14" i="33"/>
  <c r="AB14" i="33"/>
  <c r="X14" i="33"/>
  <c r="W14" i="33"/>
  <c r="Q14" i="33"/>
  <c r="O14" i="33"/>
  <c r="P14" i="33" s="1"/>
  <c r="L14" i="33"/>
  <c r="J14" i="33"/>
  <c r="EJ13" i="33"/>
  <c r="EH13" i="33"/>
  <c r="EI13" i="33" s="1"/>
  <c r="DN13" i="33"/>
  <c r="BU13" i="33"/>
  <c r="BS13" i="33"/>
  <c r="BT13" i="33" s="1"/>
  <c r="AW13" i="33"/>
  <c r="AR13" i="33"/>
  <c r="AQ13" i="33"/>
  <c r="AM13" i="33"/>
  <c r="AL13" i="33"/>
  <c r="AH13" i="33"/>
  <c r="AG13" i="33"/>
  <c r="AC13" i="33"/>
  <c r="AB13" i="33"/>
  <c r="X13" i="33"/>
  <c r="Q13" i="33"/>
  <c r="O13" i="33"/>
  <c r="P13" i="33" s="1"/>
  <c r="L13" i="33"/>
  <c r="EH12" i="33"/>
  <c r="EI12" i="33" s="1"/>
  <c r="G12" i="33"/>
  <c r="BU12" i="33"/>
  <c r="AW12" i="33"/>
  <c r="AV12" i="33"/>
  <c r="AR12" i="33"/>
  <c r="AQ12" i="33"/>
  <c r="AM12" i="33"/>
  <c r="AL12" i="33"/>
  <c r="AH12" i="33"/>
  <c r="AG12" i="33"/>
  <c r="AC12" i="33"/>
  <c r="AB12" i="33"/>
  <c r="X12" i="33"/>
  <c r="W12" i="33"/>
  <c r="Q12" i="33"/>
  <c r="O12" i="33"/>
  <c r="P12" i="33" s="1"/>
  <c r="J12" i="33"/>
  <c r="EJ11" i="33"/>
  <c r="EH11" i="33"/>
  <c r="EI11" i="33" s="1"/>
  <c r="DN11" i="33"/>
  <c r="DL11" i="33"/>
  <c r="BU11" i="33"/>
  <c r="BS11" i="33"/>
  <c r="BT11" i="33" s="1"/>
  <c r="AW11" i="33"/>
  <c r="AV11" i="33"/>
  <c r="AR11" i="33"/>
  <c r="AQ11" i="33"/>
  <c r="AM11" i="33"/>
  <c r="AL11" i="33"/>
  <c r="AH11" i="33"/>
  <c r="AG11" i="33"/>
  <c r="AC11" i="33"/>
  <c r="AB11" i="33"/>
  <c r="X11" i="33"/>
  <c r="Q11" i="33"/>
  <c r="L11" i="33"/>
  <c r="EJ10" i="33"/>
  <c r="EH10" i="33"/>
  <c r="EI10" i="33" s="1"/>
  <c r="DN10" i="33"/>
  <c r="DL10" i="33"/>
  <c r="BU10" i="33"/>
  <c r="BS10" i="33"/>
  <c r="BT10" i="33" s="1"/>
  <c r="AW10" i="33"/>
  <c r="AV10" i="33"/>
  <c r="AR10" i="33"/>
  <c r="AQ10" i="33"/>
  <c r="AM10" i="33"/>
  <c r="AL10" i="33"/>
  <c r="AH10" i="33"/>
  <c r="AG10" i="33"/>
  <c r="AC10" i="33"/>
  <c r="AB10" i="33"/>
  <c r="X10" i="33"/>
  <c r="Q10" i="33"/>
  <c r="O10" i="33"/>
  <c r="P10" i="33" s="1"/>
  <c r="L10" i="33"/>
  <c r="J10" i="33"/>
  <c r="Q8" i="33"/>
  <c r="V8" i="33" s="1"/>
  <c r="AA8" i="33" s="1"/>
  <c r="M8" i="33"/>
  <c r="R8" i="33" s="1"/>
  <c r="W8" i="33" s="1"/>
  <c r="AB8" i="33" s="1"/>
  <c r="K8" i="33"/>
  <c r="P8" i="33" s="1"/>
  <c r="U8" i="33" s="1"/>
  <c r="Z8" i="33" s="1"/>
  <c r="E17" i="33" l="1"/>
  <c r="F17" i="33" s="1"/>
  <c r="E14" i="33"/>
  <c r="F14" i="33" s="1"/>
  <c r="E12" i="33"/>
  <c r="F12" i="33" s="1"/>
  <c r="E13" i="33"/>
  <c r="F13" i="33" s="1"/>
  <c r="G16" i="33"/>
  <c r="E16" i="33"/>
  <c r="F16" i="33" s="1"/>
  <c r="E10" i="33"/>
  <c r="F10" i="33" s="1"/>
  <c r="G13" i="33"/>
  <c r="E15" i="33"/>
  <c r="F15" i="33" s="1"/>
  <c r="EK12" i="33"/>
  <c r="EK14" i="33"/>
  <c r="EK15" i="33"/>
  <c r="EK16" i="33"/>
  <c r="EK11" i="33"/>
  <c r="EK13" i="33"/>
  <c r="G10" i="33"/>
  <c r="K14" i="33"/>
  <c r="M14" i="33" s="1"/>
  <c r="K16" i="33"/>
  <c r="M16" i="33" s="1"/>
  <c r="K13" i="33"/>
  <c r="M13" i="33" s="1"/>
  <c r="K15" i="33"/>
  <c r="M15" i="33" s="1"/>
  <c r="DM13" i="33"/>
  <c r="DM15" i="33"/>
  <c r="K12" i="33"/>
  <c r="M12" i="33" s="1"/>
  <c r="R11" i="33"/>
  <c r="DM11" i="33"/>
  <c r="K17" i="33"/>
  <c r="M17" i="33" s="1"/>
  <c r="G15" i="33"/>
  <c r="DM10" i="33"/>
  <c r="N11" i="33"/>
  <c r="BV11" i="33"/>
  <c r="R12" i="33"/>
  <c r="BV12" i="33"/>
  <c r="BV10" i="33"/>
  <c r="S16" i="33"/>
  <c r="BV16" i="33"/>
  <c r="DM17" i="33"/>
  <c r="BW11" i="33"/>
  <c r="S12" i="33"/>
  <c r="S14" i="33"/>
  <c r="BW16" i="33"/>
  <c r="N17" i="33"/>
  <c r="R10" i="33"/>
  <c r="W10" i="33"/>
  <c r="K10" i="33"/>
  <c r="M10" i="33" s="1"/>
  <c r="S11" i="33"/>
  <c r="G11" i="33"/>
  <c r="BW12" i="33"/>
  <c r="N13" i="33"/>
  <c r="R13" i="33"/>
  <c r="BV13" i="33"/>
  <c r="BW14" i="33"/>
  <c r="N15" i="33"/>
  <c r="R15" i="33"/>
  <c r="W15" i="33"/>
  <c r="BV15" i="33"/>
  <c r="AE8" i="33"/>
  <c r="AJ8" i="33"/>
  <c r="AO8" i="33" s="1"/>
  <c r="AT8" i="33" s="1"/>
  <c r="AY8" i="33" s="1"/>
  <c r="BB8" i="33" s="1"/>
  <c r="BE8" i="33" s="1"/>
  <c r="BH8" i="33" s="1"/>
  <c r="BK8" i="33" s="1"/>
  <c r="BN8" i="33" s="1"/>
  <c r="BQ8" i="33" s="1"/>
  <c r="BT8" i="33" s="1"/>
  <c r="BY8" i="33" s="1"/>
  <c r="CB8" i="33" s="1"/>
  <c r="CE8" i="33" s="1"/>
  <c r="CH8" i="33" s="1"/>
  <c r="CK8" i="33" s="1"/>
  <c r="CN8" i="33" s="1"/>
  <c r="CQ8" i="33" s="1"/>
  <c r="CT8" i="33" s="1"/>
  <c r="CW8" i="33" s="1"/>
  <c r="CZ8" i="33" s="1"/>
  <c r="DC8" i="33" s="1"/>
  <c r="DF8" i="33" s="1"/>
  <c r="DI8" i="33" s="1"/>
  <c r="DM8" i="33" s="1"/>
  <c r="DP8" i="33" s="1"/>
  <c r="DS8" i="33" s="1"/>
  <c r="DV8" i="33" s="1"/>
  <c r="DY8" i="33" s="1"/>
  <c r="EB8" i="33" s="1"/>
  <c r="EE8" i="33" s="1"/>
  <c r="EI8" i="33" s="1"/>
  <c r="AK8" i="33"/>
  <c r="AP8" i="33" s="1"/>
  <c r="AU8" i="33" s="1"/>
  <c r="AZ8" i="33" s="1"/>
  <c r="BC8" i="33" s="1"/>
  <c r="AF8" i="33"/>
  <c r="AG8" i="33"/>
  <c r="AL8" i="33"/>
  <c r="AQ8" i="33" s="1"/>
  <c r="R17" i="33"/>
  <c r="BV17" i="33"/>
  <c r="E11" i="33"/>
  <c r="F11" i="33" s="1"/>
  <c r="K11" i="33"/>
  <c r="M11" i="33" s="1"/>
  <c r="W11" i="33"/>
  <c r="N12" i="33"/>
  <c r="DM12" i="33"/>
  <c r="S13" i="33"/>
  <c r="BW13" i="33"/>
  <c r="N14" i="33"/>
  <c r="R14" i="33"/>
  <c r="BV14" i="33"/>
  <c r="DM14" i="33"/>
  <c r="S15" i="33"/>
  <c r="BW15" i="33"/>
  <c r="N16" i="33"/>
  <c r="R16" i="33"/>
  <c r="DM16" i="33"/>
  <c r="S17" i="33"/>
  <c r="BW17" i="33"/>
  <c r="S10" i="33"/>
  <c r="BW10" i="33"/>
  <c r="N10" i="33"/>
  <c r="H10" i="33" l="1"/>
  <c r="H13" i="33"/>
  <c r="H12" i="33"/>
  <c r="H14" i="33"/>
  <c r="I13" i="33"/>
  <c r="I14" i="33"/>
  <c r="H16" i="33"/>
  <c r="I12" i="33"/>
  <c r="I16" i="33"/>
  <c r="I15" i="33"/>
  <c r="I10" i="33"/>
  <c r="H17" i="33"/>
  <c r="H15" i="33"/>
  <c r="I17" i="33"/>
  <c r="H11" i="33"/>
  <c r="BI8" i="33"/>
  <c r="BL8" i="33" s="1"/>
  <c r="BF8" i="33"/>
  <c r="BV8" i="33"/>
  <c r="AV8" i="33"/>
  <c r="I11" i="33"/>
  <c r="BR8" i="33" l="1"/>
  <c r="BU8" i="33" s="1"/>
  <c r="BZ8" i="33" s="1"/>
  <c r="CC8" i="33" s="1"/>
  <c r="CF8" i="33" s="1"/>
  <c r="CI8" i="33" s="1"/>
  <c r="CL8" i="33" s="1"/>
  <c r="CO8" i="33" s="1"/>
  <c r="CR8" i="33" s="1"/>
  <c r="CU8" i="33" s="1"/>
  <c r="CX8" i="33" s="1"/>
  <c r="DA8" i="33" s="1"/>
  <c r="DD8" i="33" s="1"/>
  <c r="DG8" i="33" s="1"/>
  <c r="DJ8" i="33" s="1"/>
  <c r="DN8" i="33" s="1"/>
  <c r="DQ8" i="33" s="1"/>
  <c r="DT8" i="33" s="1"/>
  <c r="DW8" i="33" s="1"/>
  <c r="DZ8" i="33" s="1"/>
  <c r="EC8" i="33" s="1"/>
  <c r="EF8" i="33" s="1"/>
  <c r="EJ8" i="33" s="1"/>
  <c r="BO8" i="33"/>
  <c r="L14" i="23" l="1"/>
  <c r="L16" i="23"/>
  <c r="L9" i="23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L11" i="23"/>
  <c r="L28" i="23"/>
  <c r="L39" i="23"/>
  <c r="L40" i="23"/>
  <c r="L41" i="23"/>
  <c r="L54" i="23"/>
  <c r="L55" i="23"/>
  <c r="L60" i="23"/>
  <c r="L61" i="23"/>
  <c r="L77" i="23"/>
  <c r="L19" i="23"/>
  <c r="L27" i="23"/>
  <c r="L79" i="23"/>
  <c r="L8" i="23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/>
  <c r="BU82" i="28"/>
  <c r="BS82" i="28"/>
  <c r="BT82" i="28" s="1"/>
  <c r="BK82" i="28"/>
  <c r="BL82" i="28"/>
  <c r="BH82" i="28"/>
  <c r="BI82" i="28" s="1"/>
  <c r="BG82" i="28"/>
  <c r="BE82" i="28"/>
  <c r="BF82" i="28"/>
  <c r="BB82" i="28"/>
  <c r="BC82" i="28"/>
  <c r="BA82" i="28"/>
  <c r="AY82" i="28"/>
  <c r="AZ82" i="28" s="1"/>
  <c r="AX82" i="28"/>
  <c r="AV82" i="28"/>
  <c r="AW82" i="28" s="1"/>
  <c r="AS82" i="28"/>
  <c r="AT82" i="28" s="1"/>
  <c r="AP82" i="28"/>
  <c r="AN82" i="28"/>
  <c r="AO82" i="28"/>
  <c r="AK82" i="28"/>
  <c r="AM82" i="28"/>
  <c r="AI82" i="28"/>
  <c r="AF82" i="28"/>
  <c r="AD82" i="28"/>
  <c r="AE82" i="28"/>
  <c r="AA82" i="28"/>
  <c r="Y82" i="28"/>
  <c r="AC82" i="28" s="1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/>
  <c r="Q81" i="28"/>
  <c r="O81" i="28"/>
  <c r="P81" i="28" s="1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I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O79" i="28"/>
  <c r="P79" i="28" s="1"/>
  <c r="L79" i="28"/>
  <c r="J79" i="28"/>
  <c r="K79" i="28" s="1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O78" i="28"/>
  <c r="L78" i="28"/>
  <c r="J78" i="28"/>
  <c r="K78" i="28" s="1"/>
  <c r="EC77" i="28"/>
  <c r="EF77" i="28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R77" i="28" s="1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O77" i="28"/>
  <c r="P77" i="28" s="1"/>
  <c r="L77" i="28"/>
  <c r="J77" i="28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/>
  <c r="AC76" i="28"/>
  <c r="Z76" i="28"/>
  <c r="AB76" i="28" s="1"/>
  <c r="X76" i="28"/>
  <c r="U76" i="28"/>
  <c r="W76" i="28" s="1"/>
  <c r="Q76" i="28"/>
  <c r="O76" i="28"/>
  <c r="P76" i="28" s="1"/>
  <c r="L76" i="28"/>
  <c r="J76" i="28"/>
  <c r="ED75" i="28"/>
  <c r="EC75" i="28"/>
  <c r="EF75" i="28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/>
  <c r="X75" i="28"/>
  <c r="U75" i="28"/>
  <c r="W75" i="28" s="1"/>
  <c r="Q75" i="28"/>
  <c r="O75" i="28"/>
  <c r="P75" i="28" s="1"/>
  <c r="L75" i="28"/>
  <c r="N75" i="28"/>
  <c r="J75" i="28"/>
  <c r="K75" i="28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S74" i="28"/>
  <c r="O74" i="28"/>
  <c r="L74" i="28"/>
  <c r="J74" i="28"/>
  <c r="K74" i="28"/>
  <c r="EC73" i="28"/>
  <c r="DZ73" i="28"/>
  <c r="DW73" i="28"/>
  <c r="DT73" i="28"/>
  <c r="DQ73" i="28"/>
  <c r="DN73" i="28"/>
  <c r="DK73" i="28"/>
  <c r="DI73" i="28"/>
  <c r="G73" i="28" s="1"/>
  <c r="DG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 s="1"/>
  <c r="Q73" i="28"/>
  <c r="O73" i="28"/>
  <c r="P73" i="28" s="1"/>
  <c r="L73" i="28"/>
  <c r="N73" i="28" s="1"/>
  <c r="J73" i="28"/>
  <c r="EC72" i="28"/>
  <c r="EF72" i="28" s="1"/>
  <c r="DZ72" i="28"/>
  <c r="DW72" i="28"/>
  <c r="DT72" i="28"/>
  <c r="DQ72" i="28"/>
  <c r="DN72" i="28"/>
  <c r="DK72" i="28"/>
  <c r="DI72" i="28"/>
  <c r="G72" i="28" s="1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O72" i="28"/>
  <c r="P72" i="28" s="1"/>
  <c r="R72" i="28" s="1"/>
  <c r="L72" i="28"/>
  <c r="N72" i="28" s="1"/>
  <c r="J72" i="28"/>
  <c r="K72" i="28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 s="1"/>
  <c r="X71" i="28"/>
  <c r="U71" i="28"/>
  <c r="W71" i="28" s="1"/>
  <c r="Q71" i="28"/>
  <c r="O71" i="28"/>
  <c r="L71" i="28"/>
  <c r="J71" i="28"/>
  <c r="K71" i="28" s="1"/>
  <c r="EC70" i="28"/>
  <c r="EF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 s="1"/>
  <c r="Q70" i="28"/>
  <c r="O70" i="28"/>
  <c r="L70" i="28"/>
  <c r="J70" i="28"/>
  <c r="EC69" i="28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R69" i="28" s="1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L69" i="28"/>
  <c r="N69" i="28"/>
  <c r="J69" i="28"/>
  <c r="E69" i="28"/>
  <c r="F69" i="28" s="1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/>
  <c r="AH68" i="28"/>
  <c r="AE68" i="28"/>
  <c r="AG68" i="28" s="1"/>
  <c r="AC68" i="28"/>
  <c r="Z68" i="28"/>
  <c r="AB68" i="28" s="1"/>
  <c r="X68" i="28"/>
  <c r="U68" i="28"/>
  <c r="W68" i="28" s="1"/>
  <c r="Q68" i="28"/>
  <c r="O68" i="28"/>
  <c r="L68" i="28"/>
  <c r="J68" i="28"/>
  <c r="EC67" i="28"/>
  <c r="EF67" i="28"/>
  <c r="DZ67" i="28"/>
  <c r="DW67" i="28"/>
  <c r="DT67" i="28"/>
  <c r="DQ67" i="28"/>
  <c r="DN67" i="28"/>
  <c r="DK67" i="28"/>
  <c r="DI67" i="28"/>
  <c r="G67" i="28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/>
  <c r="X67" i="28"/>
  <c r="U67" i="28"/>
  <c r="W67" i="28"/>
  <c r="Q67" i="28"/>
  <c r="S67" i="28" s="1"/>
  <c r="O67" i="28"/>
  <c r="P67" i="28" s="1"/>
  <c r="L67" i="28"/>
  <c r="N67" i="28" s="1"/>
  <c r="J67" i="28"/>
  <c r="K67" i="28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N65" i="28" s="1"/>
  <c r="J65" i="28"/>
  <c r="EC64" i="28"/>
  <c r="EF64" i="28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Q64" i="28" s="1"/>
  <c r="BN64" i="28"/>
  <c r="BO64" i="28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S64" i="28" s="1"/>
  <c r="O64" i="28"/>
  <c r="P64" i="28" s="1"/>
  <c r="L64" i="28"/>
  <c r="J64" i="28"/>
  <c r="K64" i="28" s="1"/>
  <c r="EC63" i="28"/>
  <c r="ED63" i="28"/>
  <c r="DZ63" i="28"/>
  <c r="DW63" i="28"/>
  <c r="DT63" i="28"/>
  <c r="DQ63" i="28"/>
  <c r="DN63" i="28"/>
  <c r="DK63" i="28"/>
  <c r="DI63" i="28"/>
  <c r="G63" i="28" s="1"/>
  <c r="DG63" i="28"/>
  <c r="DH63" i="28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L63" i="28"/>
  <c r="BI63" i="28"/>
  <c r="BF63" i="28"/>
  <c r="BC63" i="28"/>
  <c r="AZ63" i="28"/>
  <c r="AW63" i="28"/>
  <c r="AT63" i="28"/>
  <c r="AR63" i="28"/>
  <c r="AO63" i="28"/>
  <c r="AQ63" i="28"/>
  <c r="AM63" i="28"/>
  <c r="AJ63" i="28"/>
  <c r="AL63" i="28" s="1"/>
  <c r="AH63" i="28"/>
  <c r="AE63" i="28"/>
  <c r="AG63" i="28" s="1"/>
  <c r="AC63" i="28"/>
  <c r="Z63" i="28"/>
  <c r="AB63" i="28"/>
  <c r="X63" i="28"/>
  <c r="U63" i="28"/>
  <c r="W63" i="28"/>
  <c r="Q63" i="28"/>
  <c r="O63" i="28"/>
  <c r="P63" i="28" s="1"/>
  <c r="L63" i="28"/>
  <c r="J63" i="28"/>
  <c r="N63" i="28" s="1"/>
  <c r="EC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 s="1"/>
  <c r="Q62" i="28"/>
  <c r="O62" i="28"/>
  <c r="S62" i="28" s="1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/>
  <c r="AH60" i="28"/>
  <c r="AE60" i="28"/>
  <c r="AG60" i="28" s="1"/>
  <c r="AC60" i="28"/>
  <c r="Z60" i="28"/>
  <c r="AB60" i="28" s="1"/>
  <c r="X60" i="28"/>
  <c r="U60" i="28"/>
  <c r="W60" i="28"/>
  <c r="Q60" i="28"/>
  <c r="O60" i="28"/>
  <c r="P60" i="28"/>
  <c r="L60" i="28"/>
  <c r="J60" i="28"/>
  <c r="K60" i="28" s="1"/>
  <c r="EC59" i="28"/>
  <c r="DZ59" i="28"/>
  <c r="DW59" i="28"/>
  <c r="DT59" i="28"/>
  <c r="DQ59" i="28"/>
  <c r="DN59" i="28"/>
  <c r="DK59" i="28"/>
  <c r="DI59" i="28"/>
  <c r="G59" i="28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/>
  <c r="BQ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N59" i="28" s="1"/>
  <c r="J59" i="28"/>
  <c r="EC58" i="28"/>
  <c r="EF58" i="28"/>
  <c r="DZ58" i="28"/>
  <c r="DW58" i="28"/>
  <c r="DT58" i="28"/>
  <c r="DQ58" i="28"/>
  <c r="DN58" i="28"/>
  <c r="DK58" i="28"/>
  <c r="DI58" i="28"/>
  <c r="G58" i="28" s="1"/>
  <c r="DG58" i="28"/>
  <c r="DH58" i="28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/>
  <c r="AH58" i="28"/>
  <c r="AE58" i="28"/>
  <c r="AG58" i="28" s="1"/>
  <c r="AC58" i="28"/>
  <c r="Z58" i="28"/>
  <c r="AB58" i="28" s="1"/>
  <c r="X58" i="28"/>
  <c r="U58" i="28"/>
  <c r="W58" i="28" s="1"/>
  <c r="Q58" i="28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/>
  <c r="X56" i="28"/>
  <c r="U56" i="28"/>
  <c r="W56" i="28" s="1"/>
  <c r="Q56" i="28"/>
  <c r="O56" i="28"/>
  <c r="P56" i="28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/>
  <c r="EC54" i="28"/>
  <c r="ED54" i="28" s="1"/>
  <c r="DZ54" i="28"/>
  <c r="DW54" i="28"/>
  <c r="DT54" i="28"/>
  <c r="DQ54" i="28"/>
  <c r="DN54" i="28"/>
  <c r="DK54" i="28"/>
  <c r="DI54" i="28"/>
  <c r="G54" i="28" s="1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/>
  <c r="X54" i="28"/>
  <c r="U54" i="28"/>
  <c r="W54" i="28" s="1"/>
  <c r="Q54" i="28"/>
  <c r="O54" i="28"/>
  <c r="S54" i="28" s="1"/>
  <c r="L54" i="28"/>
  <c r="N54" i="28" s="1"/>
  <c r="J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R53" i="28" s="1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N53" i="28" s="1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O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G52" i="28"/>
  <c r="AE52" i="28"/>
  <c r="AC52" i="28"/>
  <c r="Z52" i="28"/>
  <c r="AB52" i="28" s="1"/>
  <c r="X52" i="28"/>
  <c r="U52" i="28"/>
  <c r="W52" i="28" s="1"/>
  <c r="Q52" i="28"/>
  <c r="O52" i="28"/>
  <c r="P52" i="28" s="1"/>
  <c r="L52" i="28"/>
  <c r="N52" i="28" s="1"/>
  <c r="J52" i="28"/>
  <c r="K52" i="28" s="1"/>
  <c r="EC51" i="28"/>
  <c r="EF51" i="28" s="1"/>
  <c r="DZ51" i="28"/>
  <c r="DW51" i="28"/>
  <c r="DT51" i="28"/>
  <c r="DQ51" i="28"/>
  <c r="DN51" i="28"/>
  <c r="DK51" i="28"/>
  <c r="DI51" i="28"/>
  <c r="G51" i="28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/>
  <c r="AH51" i="28"/>
  <c r="AE51" i="28"/>
  <c r="AG51" i="28" s="1"/>
  <c r="AC51" i="28"/>
  <c r="Z51" i="28"/>
  <c r="AB51" i="28"/>
  <c r="X51" i="28"/>
  <c r="U51" i="28"/>
  <c r="W51" i="28" s="1"/>
  <c r="Q51" i="28"/>
  <c r="O51" i="28"/>
  <c r="P51" i="28" s="1"/>
  <c r="L51" i="28"/>
  <c r="J51" i="28"/>
  <c r="K51" i="28" s="1"/>
  <c r="EC50" i="28"/>
  <c r="DZ50" i="28"/>
  <c r="DW50" i="28"/>
  <c r="DT50" i="28"/>
  <c r="DQ50" i="28"/>
  <c r="DN50" i="28"/>
  <c r="DK50" i="28"/>
  <c r="DI50" i="28"/>
  <c r="G50" i="28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 s="1"/>
  <c r="EC49" i="28"/>
  <c r="ED49" i="28"/>
  <c r="DZ49" i="28"/>
  <c r="DW49" i="28"/>
  <c r="DT49" i="28"/>
  <c r="DQ49" i="28"/>
  <c r="DN49" i="28"/>
  <c r="DK49" i="28"/>
  <c r="DI49" i="28"/>
  <c r="G49" i="28" s="1"/>
  <c r="DG49" i="28"/>
  <c r="DH49" i="28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 s="1"/>
  <c r="L49" i="28"/>
  <c r="N49" i="28" s="1"/>
  <c r="J49" i="28"/>
  <c r="EC48" i="28"/>
  <c r="EF48" i="28" s="1"/>
  <c r="DZ48" i="28"/>
  <c r="DW48" i="28"/>
  <c r="DT48" i="28"/>
  <c r="DQ48" i="28"/>
  <c r="DN48" i="28"/>
  <c r="DK48" i="28"/>
  <c r="DI48" i="28"/>
  <c r="G48" i="28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/>
  <c r="AH48" i="28"/>
  <c r="AE48" i="28"/>
  <c r="AG48" i="28" s="1"/>
  <c r="AC48" i="28"/>
  <c r="Z48" i="28"/>
  <c r="AB48" i="28"/>
  <c r="X48" i="28"/>
  <c r="U48" i="28"/>
  <c r="W48" i="28" s="1"/>
  <c r="Q48" i="28"/>
  <c r="O48" i="28"/>
  <c r="P48" i="28" s="1"/>
  <c r="L48" i="28"/>
  <c r="J48" i="28"/>
  <c r="K48" i="28" s="1"/>
  <c r="EC47" i="28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S47" i="28" s="1"/>
  <c r="O47" i="28"/>
  <c r="P47" i="28" s="1"/>
  <c r="L47" i="28"/>
  <c r="J47" i="28"/>
  <c r="K47" i="28" s="1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R46" i="28" s="1"/>
  <c r="BN46" i="28"/>
  <c r="BL46" i="28"/>
  <c r="BI46" i="28"/>
  <c r="BF46" i="28"/>
  <c r="BC46" i="28"/>
  <c r="AZ46" i="28"/>
  <c r="AW46" i="28"/>
  <c r="AT46" i="28"/>
  <c r="AR46" i="28"/>
  <c r="AO46" i="28"/>
  <c r="AQ46" i="28"/>
  <c r="AM46" i="28"/>
  <c r="AJ46" i="28"/>
  <c r="AL46" i="28"/>
  <c r="AH46" i="28"/>
  <c r="AE46" i="28"/>
  <c r="AG46" i="28" s="1"/>
  <c r="AC46" i="28"/>
  <c r="Z46" i="28"/>
  <c r="AB46" i="28" s="1"/>
  <c r="X46" i="28"/>
  <c r="U46" i="28"/>
  <c r="W46" i="28"/>
  <c r="Q46" i="28"/>
  <c r="S46" i="28" s="1"/>
  <c r="O46" i="28"/>
  <c r="L46" i="28"/>
  <c r="J46" i="28"/>
  <c r="EC45" i="28"/>
  <c r="EF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L45" i="28"/>
  <c r="AJ45" i="28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 s="1"/>
  <c r="L45" i="28"/>
  <c r="N45" i="28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R44" i="28" s="1"/>
  <c r="L44" i="28"/>
  <c r="J44" i="28"/>
  <c r="K44" i="28"/>
  <c r="EC43" i="28"/>
  <c r="DZ43" i="28"/>
  <c r="DW43" i="28"/>
  <c r="DT43" i="28"/>
  <c r="DQ43" i="28"/>
  <c r="DN43" i="28"/>
  <c r="DK43" i="28"/>
  <c r="DI43" i="28"/>
  <c r="G43" i="28" s="1"/>
  <c r="DG43" i="28"/>
  <c r="E43" i="28" s="1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 s="1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O42" i="28"/>
  <c r="P42" i="28"/>
  <c r="L42" i="28"/>
  <c r="M42" i="28" s="1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L41" i="28"/>
  <c r="AJ41" i="28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R40" i="28" s="1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AB40" i="28"/>
  <c r="Z40" i="28"/>
  <c r="X40" i="28"/>
  <c r="U40" i="28"/>
  <c r="W40" i="28" s="1"/>
  <c r="Q40" i="28"/>
  <c r="O40" i="28"/>
  <c r="P40" i="28" s="1"/>
  <c r="L40" i="28"/>
  <c r="J40" i="28"/>
  <c r="K40" i="28"/>
  <c r="EC39" i="28"/>
  <c r="EF39" i="28" s="1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/>
  <c r="AC39" i="28"/>
  <c r="Z39" i="28"/>
  <c r="AB39" i="28"/>
  <c r="X39" i="28"/>
  <c r="U39" i="28"/>
  <c r="W39" i="28" s="1"/>
  <c r="Q39" i="28"/>
  <c r="O39" i="28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Q38" i="28" s="1"/>
  <c r="BL38" i="28"/>
  <c r="BI38" i="28"/>
  <c r="BF38" i="28"/>
  <c r="BC38" i="28"/>
  <c r="AZ38" i="28"/>
  <c r="AW38" i="28"/>
  <c r="AT38" i="28"/>
  <c r="AR38" i="28"/>
  <c r="AO38" i="28"/>
  <c r="AQ38" i="28" s="1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O38" i="28"/>
  <c r="L38" i="28"/>
  <c r="J38" i="28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/>
  <c r="L37" i="28"/>
  <c r="N37" i="28" s="1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 s="1"/>
  <c r="EC34" i="28"/>
  <c r="EF34" i="28" s="1"/>
  <c r="DZ34" i="28"/>
  <c r="DW34" i="28"/>
  <c r="DT34" i="28"/>
  <c r="DQ34" i="28"/>
  <c r="DN34" i="28"/>
  <c r="DK34" i="28"/>
  <c r="DI34" i="28"/>
  <c r="G34" i="28" s="1"/>
  <c r="DG34" i="28"/>
  <c r="DH34" i="28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G34" i="28"/>
  <c r="AE34" i="28"/>
  <c r="AC34" i="28"/>
  <c r="Z34" i="28"/>
  <c r="AB34" i="28" s="1"/>
  <c r="X34" i="28"/>
  <c r="U34" i="28"/>
  <c r="W34" i="28" s="1"/>
  <c r="Q34" i="28"/>
  <c r="O34" i="28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DZ32" i="28"/>
  <c r="DW32" i="28"/>
  <c r="DT32" i="28"/>
  <c r="DQ32" i="28"/>
  <c r="DN32" i="28"/>
  <c r="DK32" i="28"/>
  <c r="DI32" i="28"/>
  <c r="G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/>
  <c r="AC32" i="28"/>
  <c r="Z32" i="28"/>
  <c r="AB32" i="28" s="1"/>
  <c r="X32" i="28"/>
  <c r="U32" i="28"/>
  <c r="W32" i="28"/>
  <c r="Q32" i="28"/>
  <c r="R32" i="28" s="1"/>
  <c r="O32" i="28"/>
  <c r="P32" i="28" s="1"/>
  <c r="L32" i="28"/>
  <c r="J32" i="28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 s="1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/>
  <c r="AC29" i="28"/>
  <c r="Z29" i="28"/>
  <c r="AB29" i="28" s="1"/>
  <c r="X29" i="28"/>
  <c r="U29" i="28"/>
  <c r="W29" i="28" s="1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G28" i="28" s="1"/>
  <c r="DG28" i="28"/>
  <c r="E28" i="28" s="1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Q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/>
  <c r="Q28" i="28"/>
  <c r="S28" i="28" s="1"/>
  <c r="O28" i="28"/>
  <c r="P28" i="28" s="1"/>
  <c r="L28" i="28"/>
  <c r="J28" i="28"/>
  <c r="N28" i="28" s="1"/>
  <c r="EC27" i="28"/>
  <c r="DZ27" i="28"/>
  <c r="DW27" i="28"/>
  <c r="DT27" i="28"/>
  <c r="DQ27" i="28"/>
  <c r="DN27" i="28"/>
  <c r="DK27" i="28"/>
  <c r="DI27" i="28"/>
  <c r="G27" i="28" s="1"/>
  <c r="DG27" i="28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/>
  <c r="BQ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O27" i="28"/>
  <c r="P27" i="28" s="1"/>
  <c r="L27" i="28"/>
  <c r="M27" i="28" s="1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R26" i="28" s="1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/>
  <c r="AC26" i="28"/>
  <c r="Z26" i="28"/>
  <c r="AB26" i="28" s="1"/>
  <c r="X26" i="28"/>
  <c r="U26" i="28"/>
  <c r="W26" i="28" s="1"/>
  <c r="Q26" i="28"/>
  <c r="Q82" i="28" s="1"/>
  <c r="O26" i="28"/>
  <c r="L26" i="28"/>
  <c r="J26" i="28"/>
  <c r="EC25" i="28"/>
  <c r="DZ25" i="28"/>
  <c r="DW25" i="28"/>
  <c r="DT25" i="28"/>
  <c r="DQ25" i="28"/>
  <c r="DN25" i="28"/>
  <c r="DK25" i="28"/>
  <c r="DI25" i="28"/>
  <c r="G25" i="28" s="1"/>
  <c r="DG25" i="28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O25" i="28"/>
  <c r="P25" i="28" s="1"/>
  <c r="L25" i="28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R24" i="28" s="1"/>
  <c r="BN24" i="28"/>
  <c r="BO24" i="28" s="1"/>
  <c r="BQ24" i="28" s="1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/>
  <c r="L24" i="28"/>
  <c r="J24" i="28"/>
  <c r="EC23" i="28"/>
  <c r="EF23" i="28"/>
  <c r="DZ23" i="28"/>
  <c r="DW23" i="28"/>
  <c r="DT23" i="28"/>
  <c r="DQ23" i="28"/>
  <c r="DN23" i="28"/>
  <c r="DK23" i="28"/>
  <c r="DI23" i="28"/>
  <c r="G23" i="28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Q23" i="28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/>
  <c r="AH23" i="28"/>
  <c r="AE23" i="28"/>
  <c r="AG23" i="28" s="1"/>
  <c r="AC23" i="28"/>
  <c r="Z23" i="28"/>
  <c r="AB23" i="28" s="1"/>
  <c r="X23" i="28"/>
  <c r="U23" i="28"/>
  <c r="W23" i="28" s="1"/>
  <c r="Q23" i="28"/>
  <c r="O23" i="28"/>
  <c r="S23" i="28" s="1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/>
  <c r="AH22" i="28"/>
  <c r="AE22" i="28"/>
  <c r="AG22" i="28" s="1"/>
  <c r="AC22" i="28"/>
  <c r="Z22" i="28"/>
  <c r="AB22" i="28" s="1"/>
  <c r="X22" i="28"/>
  <c r="U22" i="28"/>
  <c r="W22" i="28"/>
  <c r="Q22" i="28"/>
  <c r="O22" i="28"/>
  <c r="L22" i="28"/>
  <c r="J22" i="28"/>
  <c r="K22" i="28" s="1"/>
  <c r="M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R21" i="28" s="1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/>
  <c r="AH21" i="28"/>
  <c r="AE21" i="28"/>
  <c r="AG21" i="28" s="1"/>
  <c r="AC21" i="28"/>
  <c r="Z21" i="28"/>
  <c r="AB21" i="28" s="1"/>
  <c r="X21" i="28"/>
  <c r="U21" i="28"/>
  <c r="W21" i="28" s="1"/>
  <c r="Q21" i="28"/>
  <c r="O21" i="28"/>
  <c r="L21" i="28"/>
  <c r="J21" i="28"/>
  <c r="N21" i="28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N20" i="28"/>
  <c r="BO20" i="28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/>
  <c r="X20" i="28"/>
  <c r="U20" i="28"/>
  <c r="W20" i="28" s="1"/>
  <c r="Q20" i="28"/>
  <c r="O20" i="28"/>
  <c r="P20" i="28" s="1"/>
  <c r="L20" i="28"/>
  <c r="J20" i="28"/>
  <c r="EC19" i="28"/>
  <c r="EF19" i="28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N82" i="28" s="1"/>
  <c r="BO82" i="28" s="1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L82" i="28" s="1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Q16" i="28" s="1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 s="1"/>
  <c r="L16" i="28"/>
  <c r="J16" i="28"/>
  <c r="K16" i="28" s="1"/>
  <c r="EC15" i="28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 s="1"/>
  <c r="AH15" i="28"/>
  <c r="AE15" i="28"/>
  <c r="AG15" i="28"/>
  <c r="AC15" i="28"/>
  <c r="Z15" i="28"/>
  <c r="AB15" i="28" s="1"/>
  <c r="X15" i="28"/>
  <c r="U15" i="28"/>
  <c r="W15" i="28" s="1"/>
  <c r="Q15" i="28"/>
  <c r="S15" i="28" s="1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L14" i="28"/>
  <c r="N14" i="28" s="1"/>
  <c r="M14" i="28"/>
  <c r="J14" i="28"/>
  <c r="K14" i="28" s="1"/>
  <c r="EC13" i="28"/>
  <c r="DZ13" i="28"/>
  <c r="DW13" i="28"/>
  <c r="DT13" i="28"/>
  <c r="DQ13" i="28"/>
  <c r="DN13" i="28"/>
  <c r="DK13" i="28"/>
  <c r="DI13" i="28"/>
  <c r="G13" i="28" s="1"/>
  <c r="DG13" i="28"/>
  <c r="DH13" i="28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P13" i="28" s="1"/>
  <c r="L13" i="28"/>
  <c r="J13" i="28"/>
  <c r="EC12" i="28"/>
  <c r="ED12" i="28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/>
  <c r="Q12" i="28"/>
  <c r="O12" i="28"/>
  <c r="P12" i="28" s="1"/>
  <c r="L12" i="28"/>
  <c r="J12" i="28"/>
  <c r="K12" i="28" s="1"/>
  <c r="EC11" i="28"/>
  <c r="DZ11" i="28"/>
  <c r="DW11" i="28"/>
  <c r="DT11" i="28"/>
  <c r="DQ11" i="28"/>
  <c r="DN11" i="28"/>
  <c r="DK11" i="28"/>
  <c r="DI11" i="28"/>
  <c r="G11" i="28" s="1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/>
  <c r="X11" i="28"/>
  <c r="U11" i="28"/>
  <c r="W11" i="28" s="1"/>
  <c r="Q11" i="28"/>
  <c r="O11" i="28"/>
  <c r="P11" i="28" s="1"/>
  <c r="L11" i="28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 s="1"/>
  <c r="Q81" i="27"/>
  <c r="O81" i="27"/>
  <c r="L81" i="27"/>
  <c r="J81" i="27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 s="1"/>
  <c r="AH79" i="27"/>
  <c r="AE79" i="27"/>
  <c r="AG79" i="27"/>
  <c r="AC79" i="27"/>
  <c r="Z79" i="27"/>
  <c r="AB79" i="27" s="1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 s="1"/>
  <c r="Q78" i="27"/>
  <c r="O78" i="27"/>
  <c r="P78" i="27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 s="1"/>
  <c r="X75" i="27"/>
  <c r="U75" i="27"/>
  <c r="W75" i="27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 s="1"/>
  <c r="AC73" i="27"/>
  <c r="Z73" i="27"/>
  <c r="AB73" i="27" s="1"/>
  <c r="X73" i="27"/>
  <c r="U73" i="27"/>
  <c r="W73" i="27" s="1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/>
  <c r="BL72" i="27"/>
  <c r="BI72" i="27"/>
  <c r="BF72" i="27"/>
  <c r="BC72" i="27"/>
  <c r="AZ72" i="27"/>
  <c r="AW72" i="27"/>
  <c r="AT72" i="27"/>
  <c r="AR72" i="27"/>
  <c r="AO72" i="27"/>
  <c r="AQ72" i="27"/>
  <c r="AM72" i="27"/>
  <c r="AJ72" i="27"/>
  <c r="AL72" i="27" s="1"/>
  <c r="AH72" i="27"/>
  <c r="AE72" i="27"/>
  <c r="AG72" i="27" s="1"/>
  <c r="AC72" i="27"/>
  <c r="Z72" i="27"/>
  <c r="AB72" i="27" s="1"/>
  <c r="X72" i="27"/>
  <c r="U72" i="27"/>
  <c r="W72" i="27"/>
  <c r="Q72" i="27"/>
  <c r="O72" i="27"/>
  <c r="P72" i="27" s="1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/>
  <c r="AC70" i="27"/>
  <c r="Z70" i="27"/>
  <c r="AB70" i="27" s="1"/>
  <c r="X70" i="27"/>
  <c r="U70" i="27"/>
  <c r="W70" i="27"/>
  <c r="Q70" i="27"/>
  <c r="O70" i="27"/>
  <c r="P70" i="27" s="1"/>
  <c r="L70" i="27"/>
  <c r="J70" i="27"/>
  <c r="K70" i="27" s="1"/>
  <c r="M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 s="1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 s="1"/>
  <c r="AC67" i="27"/>
  <c r="Z67" i="27"/>
  <c r="AB67" i="27"/>
  <c r="X67" i="27"/>
  <c r="U67" i="27"/>
  <c r="W67" i="27" s="1"/>
  <c r="Q67" i="27"/>
  <c r="O67" i="27"/>
  <c r="P67" i="27"/>
  <c r="L67" i="27"/>
  <c r="J67" i="27"/>
  <c r="K67" i="27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 s="1"/>
  <c r="AC65" i="27"/>
  <c r="Z65" i="27"/>
  <c r="AB65" i="27" s="1"/>
  <c r="X65" i="27"/>
  <c r="U65" i="27"/>
  <c r="W65" i="27" s="1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 s="1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/>
  <c r="AH61" i="27"/>
  <c r="AE61" i="27"/>
  <c r="AG61" i="27" s="1"/>
  <c r="AC61" i="27"/>
  <c r="Z61" i="27"/>
  <c r="AB61" i="27" s="1"/>
  <c r="X61" i="27"/>
  <c r="U61" i="27"/>
  <c r="W61" i="27" s="1"/>
  <c r="Q61" i="27"/>
  <c r="O61" i="27"/>
  <c r="P61" i="27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 s="1"/>
  <c r="AH60" i="27"/>
  <c r="AE60" i="27"/>
  <c r="AG60" i="27"/>
  <c r="AC60" i="27"/>
  <c r="Z60" i="27"/>
  <c r="AB60" i="27" s="1"/>
  <c r="X60" i="27"/>
  <c r="U60" i="27"/>
  <c r="W60" i="27"/>
  <c r="Q60" i="27"/>
  <c r="O60" i="27"/>
  <c r="P60" i="27" s="1"/>
  <c r="L60" i="27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/>
  <c r="AH59" i="27"/>
  <c r="AE59" i="27"/>
  <c r="AG59" i="27" s="1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/>
  <c r="Q58" i="27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/>
  <c r="AM57" i="27"/>
  <c r="AJ57" i="27"/>
  <c r="AL57" i="27" s="1"/>
  <c r="AH57" i="27"/>
  <c r="AE57" i="27"/>
  <c r="AG57" i="27" s="1"/>
  <c r="AC57" i="27"/>
  <c r="Z57" i="27"/>
  <c r="AB57" i="27" s="1"/>
  <c r="X57" i="27"/>
  <c r="U57" i="27"/>
  <c r="W57" i="27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/>
  <c r="X56" i="27"/>
  <c r="U56" i="27"/>
  <c r="W56" i="27" s="1"/>
  <c r="Q56" i="27"/>
  <c r="O56" i="27"/>
  <c r="P56" i="27" s="1"/>
  <c r="L56" i="27"/>
  <c r="J56" i="27"/>
  <c r="K56" i="27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/>
  <c r="AH55" i="27"/>
  <c r="AE55" i="27"/>
  <c r="AG55" i="27" s="1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/>
  <c r="AM54" i="27"/>
  <c r="AJ54" i="27"/>
  <c r="AL54" i="27" s="1"/>
  <c r="AH54" i="27"/>
  <c r="AE54" i="27"/>
  <c r="AG54" i="27"/>
  <c r="AC54" i="27"/>
  <c r="Z54" i="27"/>
  <c r="AB54" i="27"/>
  <c r="X54" i="27"/>
  <c r="U54" i="27"/>
  <c r="W54" i="27"/>
  <c r="Q54" i="27"/>
  <c r="O54" i="27"/>
  <c r="P54" i="27" s="1"/>
  <c r="L54" i="27"/>
  <c r="J54" i="27"/>
  <c r="K54" i="27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N53" i="27" s="1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/>
  <c r="X52" i="27"/>
  <c r="U52" i="27"/>
  <c r="W52" i="27" s="1"/>
  <c r="Q52" i="27"/>
  <c r="O52" i="27"/>
  <c r="P52" i="27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 s="1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S50" i="27" s="1"/>
  <c r="O50" i="27"/>
  <c r="P50" i="27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/>
  <c r="AC48" i="27"/>
  <c r="Z48" i="27"/>
  <c r="AB48" i="27" s="1"/>
  <c r="X48" i="27"/>
  <c r="U48" i="27"/>
  <c r="W48" i="27" s="1"/>
  <c r="Q48" i="27"/>
  <c r="O48" i="27"/>
  <c r="L48" i="27"/>
  <c r="J48" i="27"/>
  <c r="EA47" i="27"/>
  <c r="E47" i="27" s="1"/>
  <c r="F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/>
  <c r="BQ47" i="27" s="1"/>
  <c r="BL47" i="27"/>
  <c r="BI47" i="27"/>
  <c r="BF47" i="27"/>
  <c r="BC47" i="27"/>
  <c r="AZ47" i="27"/>
  <c r="AW47" i="27"/>
  <c r="AT47" i="27"/>
  <c r="AR47" i="27"/>
  <c r="AO47" i="27"/>
  <c r="AQ47" i="27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Q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/>
  <c r="AH46" i="27"/>
  <c r="AE46" i="27"/>
  <c r="AG46" i="27"/>
  <c r="AC46" i="27"/>
  <c r="Z46" i="27"/>
  <c r="AB46" i="27"/>
  <c r="X46" i="27"/>
  <c r="U46" i="27"/>
  <c r="W46" i="27" s="1"/>
  <c r="Q46" i="27"/>
  <c r="O46" i="27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 s="1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 s="1"/>
  <c r="L44" i="27"/>
  <c r="J44" i="27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/>
  <c r="AH43" i="27"/>
  <c r="AE43" i="27"/>
  <c r="AG43" i="27" s="1"/>
  <c r="AC43" i="27"/>
  <c r="Z43" i="27"/>
  <c r="AB43" i="27" s="1"/>
  <c r="X43" i="27"/>
  <c r="U43" i="27"/>
  <c r="W43" i="27" s="1"/>
  <c r="Q43" i="27"/>
  <c r="S43" i="27" s="1"/>
  <c r="O43" i="27"/>
  <c r="P43" i="27" s="1"/>
  <c r="L43" i="27"/>
  <c r="J43" i="27"/>
  <c r="K43" i="27" s="1"/>
  <c r="M43" i="27" s="1"/>
  <c r="EA42" i="27"/>
  <c r="E42" i="27" s="1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/>
  <c r="BQ42" i="27" s="1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P42" i="27" s="1"/>
  <c r="L42" i="27"/>
  <c r="J42" i="27"/>
  <c r="K42" i="27" s="1"/>
  <c r="M42" i="27" s="1"/>
  <c r="G42" i="27"/>
  <c r="EA41" i="27"/>
  <c r="DX41" i="27"/>
  <c r="DU41" i="27"/>
  <c r="DR41" i="27"/>
  <c r="DO41" i="27"/>
  <c r="DL41" i="27"/>
  <c r="DI41" i="27"/>
  <c r="G41" i="27"/>
  <c r="DG41" i="27"/>
  <c r="E41" i="27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S41" i="27" s="1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E40" i="27" s="1"/>
  <c r="F40" i="27" s="1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/>
  <c r="X40" i="27"/>
  <c r="U40" i="27"/>
  <c r="W40" i="27" s="1"/>
  <c r="Q40" i="27"/>
  <c r="O40" i="27"/>
  <c r="P40" i="27"/>
  <c r="R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/>
  <c r="AC39" i="27"/>
  <c r="Z39" i="27"/>
  <c r="AB39" i="27" s="1"/>
  <c r="X39" i="27"/>
  <c r="U39" i="27"/>
  <c r="W39" i="27" s="1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 s="1"/>
  <c r="AC38" i="27"/>
  <c r="Z38" i="27"/>
  <c r="AB38" i="27"/>
  <c r="X38" i="27"/>
  <c r="U38" i="27"/>
  <c r="W38" i="27" s="1"/>
  <c r="Q38" i="27"/>
  <c r="O38" i="27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 s="1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/>
  <c r="AH36" i="27"/>
  <c r="AE36" i="27"/>
  <c r="AG36" i="27" s="1"/>
  <c r="AC36" i="27"/>
  <c r="Z36" i="27"/>
  <c r="AB36" i="27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/>
  <c r="AC35" i="27"/>
  <c r="Z35" i="27"/>
  <c r="AB35" i="27"/>
  <c r="X35" i="27"/>
  <c r="U35" i="27"/>
  <c r="W35" i="27" s="1"/>
  <c r="Q35" i="27"/>
  <c r="O35" i="27"/>
  <c r="P35" i="27" s="1"/>
  <c r="L35" i="27"/>
  <c r="J35" i="27"/>
  <c r="K35" i="27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 s="1"/>
  <c r="L34" i="27"/>
  <c r="J34" i="27"/>
  <c r="K34" i="27" s="1"/>
  <c r="M34" i="27" s="1"/>
  <c r="EA33" i="27"/>
  <c r="DX33" i="27"/>
  <c r="DU33" i="27"/>
  <c r="DR33" i="27"/>
  <c r="DO33" i="27"/>
  <c r="DL33" i="27"/>
  <c r="DI33" i="27"/>
  <c r="G33" i="27"/>
  <c r="I33" i="27" s="1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 s="1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O31" i="27" s="1"/>
  <c r="BQ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 s="1"/>
  <c r="AC31" i="27"/>
  <c r="Z31" i="27"/>
  <c r="AB31" i="27" s="1"/>
  <c r="X31" i="27"/>
  <c r="U31" i="27"/>
  <c r="W31" i="27" s="1"/>
  <c r="Q31" i="27"/>
  <c r="S31" i="27" s="1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E30" i="27" s="1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/>
  <c r="AH30" i="27"/>
  <c r="AE30" i="27"/>
  <c r="AG30" i="27" s="1"/>
  <c r="AC30" i="27"/>
  <c r="Z30" i="27"/>
  <c r="AB30" i="27" s="1"/>
  <c r="X30" i="27"/>
  <c r="U30" i="27"/>
  <c r="W30" i="27" s="1"/>
  <c r="Q30" i="27"/>
  <c r="O30" i="27"/>
  <c r="L30" i="27"/>
  <c r="J30" i="27"/>
  <c r="EA29" i="27"/>
  <c r="DX29" i="27"/>
  <c r="DU29" i="27"/>
  <c r="DR29" i="27"/>
  <c r="DO29" i="27"/>
  <c r="DL29" i="27"/>
  <c r="DI29" i="27"/>
  <c r="G29" i="27"/>
  <c r="DG29" i="27"/>
  <c r="E29" i="27" s="1"/>
  <c r="F29" i="27" s="1"/>
  <c r="H29" i="27" s="1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 s="1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 s="1"/>
  <c r="L29" i="27"/>
  <c r="J29" i="27"/>
  <c r="K29" i="27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E27" i="27" s="1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Q27" i="27" s="1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 s="1"/>
  <c r="AH27" i="27"/>
  <c r="AE27" i="27"/>
  <c r="AG27" i="27"/>
  <c r="AC27" i="27"/>
  <c r="Z27" i="27"/>
  <c r="AB27" i="27" s="1"/>
  <c r="X27" i="27"/>
  <c r="U27" i="27"/>
  <c r="W27" i="27"/>
  <c r="Q27" i="27"/>
  <c r="O27" i="27"/>
  <c r="S27" i="27" s="1"/>
  <c r="L27" i="27"/>
  <c r="J27" i="27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R26" i="27" s="1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 s="1"/>
  <c r="R26" i="27" s="1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/>
  <c r="AH25" i="27"/>
  <c r="AE25" i="27"/>
  <c r="AG25" i="27"/>
  <c r="AC25" i="27"/>
  <c r="Z25" i="27"/>
  <c r="AB25" i="27"/>
  <c r="X25" i="27"/>
  <c r="U25" i="27"/>
  <c r="W25" i="27" s="1"/>
  <c r="Q25" i="27"/>
  <c r="O25" i="27"/>
  <c r="S25" i="27" s="1"/>
  <c r="L25" i="27"/>
  <c r="J25" i="27"/>
  <c r="K25" i="27"/>
  <c r="M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R24" i="27" s="1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P24" i="27" s="1"/>
  <c r="L24" i="27"/>
  <c r="N24" i="27" s="1"/>
  <c r="J24" i="27"/>
  <c r="EA23" i="27"/>
  <c r="DX23" i="27"/>
  <c r="DU23" i="27"/>
  <c r="DR23" i="27"/>
  <c r="DO23" i="27"/>
  <c r="DL23" i="27"/>
  <c r="DI23" i="27"/>
  <c r="G23" i="27"/>
  <c r="DG23" i="27"/>
  <c r="E23" i="27" s="1"/>
  <c r="I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Q23" i="27" s="1"/>
  <c r="BN23" i="27"/>
  <c r="BO23" i="27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R23" i="27" s="1"/>
  <c r="O23" i="27"/>
  <c r="P23" i="27" s="1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EA21" i="27"/>
  <c r="E21" i="27" s="1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/>
  <c r="AM21" i="27"/>
  <c r="AJ21" i="27"/>
  <c r="AL21" i="27" s="1"/>
  <c r="AH21" i="27"/>
  <c r="AE21" i="27"/>
  <c r="AG21" i="27"/>
  <c r="AC21" i="27"/>
  <c r="Z21" i="27"/>
  <c r="AB21" i="27"/>
  <c r="X21" i="27"/>
  <c r="U21" i="27"/>
  <c r="W21" i="27"/>
  <c r="Q21" i="27"/>
  <c r="O21" i="27"/>
  <c r="L21" i="27"/>
  <c r="J21" i="27"/>
  <c r="K21" i="27" s="1"/>
  <c r="M21" i="27" s="1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 s="1"/>
  <c r="AH20" i="27"/>
  <c r="AE20" i="27"/>
  <c r="AG20" i="27"/>
  <c r="AC20" i="27"/>
  <c r="Z20" i="27"/>
  <c r="AB20" i="27"/>
  <c r="X20" i="27"/>
  <c r="U20" i="27"/>
  <c r="W20" i="27" s="1"/>
  <c r="Q20" i="27"/>
  <c r="O20" i="27"/>
  <c r="P20" i="27"/>
  <c r="R20" i="27" s="1"/>
  <c r="L20" i="27"/>
  <c r="J20" i="27"/>
  <c r="N20" i="27"/>
  <c r="EA19" i="27"/>
  <c r="DX19" i="27"/>
  <c r="DU19" i="27"/>
  <c r="DR19" i="27"/>
  <c r="DO19" i="27"/>
  <c r="DL19" i="27"/>
  <c r="DI19" i="27"/>
  <c r="G19" i="27"/>
  <c r="DG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N19" i="27" s="1"/>
  <c r="J19" i="27"/>
  <c r="K19" i="27" s="1"/>
  <c r="EA18" i="27"/>
  <c r="DX18" i="27"/>
  <c r="DU18" i="27"/>
  <c r="DR18" i="27"/>
  <c r="DO18" i="27"/>
  <c r="DL18" i="27"/>
  <c r="DI18" i="27"/>
  <c r="G18" i="27"/>
  <c r="DG18" i="27"/>
  <c r="E18" i="27" s="1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R18" i="27" s="1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 s="1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/>
  <c r="AM16" i="27"/>
  <c r="AJ16" i="27"/>
  <c r="AL16" i="27" s="1"/>
  <c r="AH16" i="27"/>
  <c r="AE16" i="27"/>
  <c r="AG16" i="27" s="1"/>
  <c r="AC16" i="27"/>
  <c r="Z16" i="27"/>
  <c r="AB16" i="27" s="1"/>
  <c r="X16" i="27"/>
  <c r="U16" i="27"/>
  <c r="W16" i="27" s="1"/>
  <c r="Q16" i="27"/>
  <c r="O16" i="27"/>
  <c r="L16" i="27"/>
  <c r="J16" i="27"/>
  <c r="EA15" i="27"/>
  <c r="DX15" i="27"/>
  <c r="DU15" i="27"/>
  <c r="DR15" i="27"/>
  <c r="DO15" i="27"/>
  <c r="DL15" i="27"/>
  <c r="DI15" i="27"/>
  <c r="DG15" i="27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R15" i="27" s="1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E14" i="27" s="1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 s="1"/>
  <c r="Q14" i="27"/>
  <c r="O14" i="27"/>
  <c r="P14" i="27" s="1"/>
  <c r="L14" i="27"/>
  <c r="J14" i="27"/>
  <c r="K14" i="27" s="1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Q13" i="27" s="1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O12" i="27" s="1"/>
  <c r="BQ12" i="27" s="1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 s="1"/>
  <c r="Q11" i="27"/>
  <c r="O11" i="27"/>
  <c r="P11" i="27" s="1"/>
  <c r="R11" i="27" s="1"/>
  <c r="L11" i="27"/>
  <c r="J11" i="27"/>
  <c r="K11" i="27" s="1"/>
  <c r="G11" i="27"/>
  <c r="EA10" i="27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P82" i="27" s="1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 s="1"/>
  <c r="AH10" i="27"/>
  <c r="AE10" i="27"/>
  <c r="AG10" i="27" s="1"/>
  <c r="AC10" i="27"/>
  <c r="Z10" i="27"/>
  <c r="AB10" i="27" s="1"/>
  <c r="X10" i="27"/>
  <c r="U10" i="27"/>
  <c r="W10" i="27" s="1"/>
  <c r="Q10" i="27"/>
  <c r="O10" i="27"/>
  <c r="P10" i="27" s="1"/>
  <c r="R10" i="27" s="1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 s="1"/>
  <c r="DK82" i="26"/>
  <c r="DL82" i="26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 s="1"/>
  <c r="CN82" i="26"/>
  <c r="CL82" i="26"/>
  <c r="CM82" i="26" s="1"/>
  <c r="CK82" i="26"/>
  <c r="DJ82" i="26" s="1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G82" i="26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I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/>
  <c r="AN81" i="26"/>
  <c r="AK81" i="26"/>
  <c r="AM81" i="26"/>
  <c r="AI81" i="26"/>
  <c r="AF81" i="26"/>
  <c r="AH81" i="26"/>
  <c r="AD81" i="26"/>
  <c r="AA81" i="26"/>
  <c r="AC81" i="26" s="1"/>
  <c r="Y81" i="26"/>
  <c r="V81" i="26"/>
  <c r="X81" i="26" s="1"/>
  <c r="R81" i="26"/>
  <c r="T81" i="26" s="1"/>
  <c r="P81" i="26"/>
  <c r="Q81" i="26"/>
  <c r="M81" i="26"/>
  <c r="K81" i="26"/>
  <c r="ED80" i="26"/>
  <c r="EE80" i="26" s="1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 s="1"/>
  <c r="AD80" i="26"/>
  <c r="AA80" i="26"/>
  <c r="AC80" i="26" s="1"/>
  <c r="Y80" i="26"/>
  <c r="V80" i="26"/>
  <c r="X80" i="26" s="1"/>
  <c r="R80" i="26"/>
  <c r="S80" i="26" s="1"/>
  <c r="P80" i="26"/>
  <c r="Q80" i="26" s="1"/>
  <c r="M80" i="26"/>
  <c r="K80" i="26"/>
  <c r="ED79" i="26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K79" i="26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/>
  <c r="AI78" i="26"/>
  <c r="AF78" i="26"/>
  <c r="AH78" i="26" s="1"/>
  <c r="AD78" i="26"/>
  <c r="AA78" i="26"/>
  <c r="AC78" i="26" s="1"/>
  <c r="Y78" i="26"/>
  <c r="V78" i="26"/>
  <c r="X78" i="26" s="1"/>
  <c r="R78" i="26"/>
  <c r="P78" i="26"/>
  <c r="Q78" i="26" s="1"/>
  <c r="M78" i="26"/>
  <c r="O78" i="26" s="1"/>
  <c r="K78" i="26"/>
  <c r="ED77" i="26"/>
  <c r="DX77" i="26"/>
  <c r="DU77" i="26"/>
  <c r="DR77" i="26"/>
  <c r="DO77" i="26"/>
  <c r="DL77" i="26"/>
  <c r="DJ77" i="26"/>
  <c r="H77" i="26" s="1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R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/>
  <c r="AI77" i="26"/>
  <c r="AF77" i="26"/>
  <c r="AH77" i="26" s="1"/>
  <c r="AD77" i="26"/>
  <c r="AA77" i="26"/>
  <c r="AC77" i="26" s="1"/>
  <c r="Y77" i="26"/>
  <c r="V77" i="26"/>
  <c r="X77" i="26" s="1"/>
  <c r="R77" i="26"/>
  <c r="T77" i="26" s="1"/>
  <c r="P77" i="26"/>
  <c r="M77" i="26"/>
  <c r="K77" i="26"/>
  <c r="L77" i="26" s="1"/>
  <c r="ED76" i="26"/>
  <c r="EE76" i="26" s="1"/>
  <c r="DX76" i="26"/>
  <c r="DU76" i="26"/>
  <c r="DR76" i="26"/>
  <c r="DO76" i="26"/>
  <c r="DL76" i="26"/>
  <c r="DJ76" i="26"/>
  <c r="H76" i="26" s="1"/>
  <c r="DH76" i="26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/>
  <c r="AI76" i="26"/>
  <c r="AF76" i="26"/>
  <c r="AH76" i="26" s="1"/>
  <c r="AD76" i="26"/>
  <c r="AA76" i="26"/>
  <c r="AC76" i="26"/>
  <c r="Y76" i="26"/>
  <c r="V76" i="26"/>
  <c r="X76" i="26" s="1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S75" i="26" s="1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/>
  <c r="AN75" i="26"/>
  <c r="AK75" i="26"/>
  <c r="AM75" i="26"/>
  <c r="AI75" i="26"/>
  <c r="AF75" i="26"/>
  <c r="AH75" i="26"/>
  <c r="AD75" i="26"/>
  <c r="AA75" i="26"/>
  <c r="AC75" i="26" s="1"/>
  <c r="Y75" i="26"/>
  <c r="V75" i="26"/>
  <c r="X75" i="26" s="1"/>
  <c r="R75" i="26"/>
  <c r="P75" i="26"/>
  <c r="Q75" i="26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 s="1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 s="1"/>
  <c r="AD74" i="26"/>
  <c r="AA74" i="26"/>
  <c r="AC74" i="26"/>
  <c r="Y74" i="26"/>
  <c r="V74" i="26"/>
  <c r="X74" i="26" s="1"/>
  <c r="R74" i="26"/>
  <c r="P74" i="26"/>
  <c r="Q74" i="26" s="1"/>
  <c r="M74" i="26"/>
  <c r="K74" i="26"/>
  <c r="ED73" i="26"/>
  <c r="EE73" i="26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/>
  <c r="AN73" i="26"/>
  <c r="AK73" i="26"/>
  <c r="AM73" i="26" s="1"/>
  <c r="AI73" i="26"/>
  <c r="AF73" i="26"/>
  <c r="AH73" i="26" s="1"/>
  <c r="AD73" i="26"/>
  <c r="AA73" i="26"/>
  <c r="AC73" i="26"/>
  <c r="Y73" i="26"/>
  <c r="V73" i="26"/>
  <c r="X73" i="26"/>
  <c r="R73" i="26"/>
  <c r="T73" i="26" s="1"/>
  <c r="P73" i="26"/>
  <c r="Q73" i="26" s="1"/>
  <c r="M73" i="26"/>
  <c r="K73" i="26"/>
  <c r="L73" i="26" s="1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ED71" i="26"/>
  <c r="EE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S71" i="26" s="1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T71" i="26" s="1"/>
  <c r="P71" i="26"/>
  <c r="M71" i="26"/>
  <c r="K71" i="26"/>
  <c r="ED70" i="26"/>
  <c r="EE70" i="26" s="1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S70" i="26" s="1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/>
  <c r="AD70" i="26"/>
  <c r="AA70" i="26"/>
  <c r="AC70" i="26"/>
  <c r="Y70" i="26"/>
  <c r="V70" i="26"/>
  <c r="X70" i="26" s="1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P68" i="26" s="1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DX67" i="26"/>
  <c r="DU67" i="26"/>
  <c r="DR67" i="26"/>
  <c r="DO67" i="26"/>
  <c r="DL67" i="26"/>
  <c r="DJ67" i="26"/>
  <c r="H67" i="26" s="1"/>
  <c r="DH67" i="26"/>
  <c r="DI67" i="26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M67" i="26"/>
  <c r="K67" i="26"/>
  <c r="L67" i="26" s="1"/>
  <c r="N67" i="26" s="1"/>
  <c r="ED66" i="26"/>
  <c r="EE66" i="26" s="1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S66" i="26" s="1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P66" i="26"/>
  <c r="Q66" i="26" s="1"/>
  <c r="M66" i="26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R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/>
  <c r="AI65" i="26"/>
  <c r="AF65" i="26"/>
  <c r="AH65" i="26" s="1"/>
  <c r="AD65" i="26"/>
  <c r="AA65" i="26"/>
  <c r="AC65" i="26" s="1"/>
  <c r="Y65" i="26"/>
  <c r="V65" i="26"/>
  <c r="X65" i="26" s="1"/>
  <c r="R65" i="26"/>
  <c r="P65" i="26"/>
  <c r="M65" i="26"/>
  <c r="K65" i="26"/>
  <c r="L65" i="26" s="1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 s="1"/>
  <c r="Y64" i="26"/>
  <c r="V64" i="26"/>
  <c r="X64" i="26" s="1"/>
  <c r="R64" i="26"/>
  <c r="P64" i="26"/>
  <c r="Q64" i="26" s="1"/>
  <c r="S64" i="26" s="1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S63" i="26" s="1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 s="1"/>
  <c r="Y63" i="26"/>
  <c r="V63" i="26"/>
  <c r="X63" i="26" s="1"/>
  <c r="R63" i="26"/>
  <c r="P63" i="26"/>
  <c r="M63" i="26"/>
  <c r="K63" i="26"/>
  <c r="L63" i="26" s="1"/>
  <c r="N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/>
  <c r="AI62" i="26"/>
  <c r="AF62" i="26"/>
  <c r="AH62" i="26" s="1"/>
  <c r="AD62" i="26"/>
  <c r="AA62" i="26"/>
  <c r="AC62" i="26"/>
  <c r="Y62" i="26"/>
  <c r="V62" i="26"/>
  <c r="X62" i="26" s="1"/>
  <c r="R62" i="26"/>
  <c r="P62" i="26"/>
  <c r="Q62" i="26" s="1"/>
  <c r="M62" i="26"/>
  <c r="O62" i="26" s="1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R61" i="26" s="1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 s="1"/>
  <c r="AD61" i="26"/>
  <c r="AA61" i="26"/>
  <c r="AC61" i="26" s="1"/>
  <c r="Y61" i="26"/>
  <c r="V61" i="26"/>
  <c r="X61" i="26" s="1"/>
  <c r="R61" i="26"/>
  <c r="P61" i="26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/>
  <c r="AN60" i="26"/>
  <c r="AK60" i="26"/>
  <c r="AM60" i="26" s="1"/>
  <c r="AI60" i="26"/>
  <c r="AF60" i="26"/>
  <c r="AH60" i="26" s="1"/>
  <c r="AD60" i="26"/>
  <c r="AA60" i="26"/>
  <c r="AC60" i="26" s="1"/>
  <c r="Y60" i="26"/>
  <c r="V60" i="26"/>
  <c r="X60" i="26" s="1"/>
  <c r="R60" i="26"/>
  <c r="T60" i="26" s="1"/>
  <c r="P60" i="26"/>
  <c r="Q60" i="26" s="1"/>
  <c r="M60" i="26"/>
  <c r="K60" i="26"/>
  <c r="L60" i="26" s="1"/>
  <c r="EE59" i="26"/>
  <c r="DX59" i="26"/>
  <c r="DU59" i="26"/>
  <c r="DR59" i="26"/>
  <c r="DO59" i="26"/>
  <c r="DL59" i="26"/>
  <c r="DJ59" i="26"/>
  <c r="H59" i="26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Q59" i="26" s="1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F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 s="1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M56" i="26"/>
  <c r="K56" i="26"/>
  <c r="L56" i="26"/>
  <c r="ED55" i="26"/>
  <c r="EE55" i="26" s="1"/>
  <c r="DX55" i="26"/>
  <c r="DU55" i="26"/>
  <c r="DR55" i="26"/>
  <c r="DO55" i="26"/>
  <c r="DL55" i="26"/>
  <c r="DJ55" i="26"/>
  <c r="H55" i="26" s="1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T55" i="26" s="1"/>
  <c r="P55" i="26"/>
  <c r="Q55" i="26" s="1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R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/>
  <c r="AI54" i="26"/>
  <c r="AF54" i="26"/>
  <c r="AH54" i="26"/>
  <c r="AD54" i="26"/>
  <c r="AA54" i="26"/>
  <c r="AC54" i="26"/>
  <c r="Y54" i="26"/>
  <c r="V54" i="26"/>
  <c r="X54" i="26" s="1"/>
  <c r="R54" i="26"/>
  <c r="P54" i="26"/>
  <c r="Q54" i="26"/>
  <c r="M54" i="26"/>
  <c r="K54" i="26"/>
  <c r="L54" i="26"/>
  <c r="N54" i="26" s="1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R53" i="26" s="1"/>
  <c r="BM53" i="26"/>
  <c r="BJ53" i="26"/>
  <c r="BG53" i="26"/>
  <c r="BD53" i="26"/>
  <c r="BA53" i="26"/>
  <c r="AX53" i="26"/>
  <c r="AU53" i="26"/>
  <c r="AS53" i="26"/>
  <c r="AP53" i="26"/>
  <c r="AR53" i="26"/>
  <c r="AN53" i="26"/>
  <c r="AK53" i="26"/>
  <c r="AM53" i="26" s="1"/>
  <c r="AI53" i="26"/>
  <c r="AF53" i="26"/>
  <c r="AH53" i="26" s="1"/>
  <c r="AD53" i="26"/>
  <c r="AA53" i="26"/>
  <c r="AC53" i="26" s="1"/>
  <c r="Y53" i="26"/>
  <c r="V53" i="26"/>
  <c r="X53" i="26"/>
  <c r="R53" i="26"/>
  <c r="P53" i="26"/>
  <c r="Q53" i="26" s="1"/>
  <c r="M53" i="26"/>
  <c r="K53" i="26"/>
  <c r="L53" i="26"/>
  <c r="ED52" i="26"/>
  <c r="EE52" i="26" s="1"/>
  <c r="DX52" i="26"/>
  <c r="DU52" i="26"/>
  <c r="DR52" i="26"/>
  <c r="DO52" i="26"/>
  <c r="DL52" i="26"/>
  <c r="DJ52" i="26"/>
  <c r="H52" i="26" s="1"/>
  <c r="DH52" i="26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/>
  <c r="AI52" i="26"/>
  <c r="AF52" i="26"/>
  <c r="AH52" i="26"/>
  <c r="AD52" i="26"/>
  <c r="AA52" i="26"/>
  <c r="AC52" i="26" s="1"/>
  <c r="Y52" i="26"/>
  <c r="V52" i="26"/>
  <c r="X52" i="26"/>
  <c r="R52" i="26"/>
  <c r="P52" i="26"/>
  <c r="Q52" i="26"/>
  <c r="M52" i="26"/>
  <c r="K52" i="26"/>
  <c r="ED51" i="26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/>
  <c r="R51" i="26"/>
  <c r="T51" i="26" s="1"/>
  <c r="P51" i="26"/>
  <c r="M51" i="26"/>
  <c r="K51" i="26"/>
  <c r="L51" i="26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/>
  <c r="AI50" i="26"/>
  <c r="AF50" i="26"/>
  <c r="AH50" i="26"/>
  <c r="AD50" i="26"/>
  <c r="AA50" i="26"/>
  <c r="AC50" i="26"/>
  <c r="Y50" i="26"/>
  <c r="V50" i="26"/>
  <c r="X50" i="26" s="1"/>
  <c r="R50" i="26"/>
  <c r="P50" i="26"/>
  <c r="Q50" i="26"/>
  <c r="M50" i="26"/>
  <c r="K50" i="26"/>
  <c r="L50" i="26"/>
  <c r="ED49" i="26"/>
  <c r="EE49" i="26" s="1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R49" i="26" s="1"/>
  <c r="BO49" i="26"/>
  <c r="BP49" i="26" s="1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T49" i="26" s="1"/>
  <c r="P49" i="26"/>
  <c r="Q49" i="26" s="1"/>
  <c r="M49" i="26"/>
  <c r="K49" i="26"/>
  <c r="L49" i="26"/>
  <c r="N49" i="26" s="1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/>
  <c r="AI48" i="26"/>
  <c r="AF48" i="26"/>
  <c r="AH48" i="26"/>
  <c r="AD48" i="26"/>
  <c r="AA48" i="26"/>
  <c r="AC48" i="26"/>
  <c r="Y48" i="26"/>
  <c r="V48" i="26"/>
  <c r="X48" i="26" s="1"/>
  <c r="R48" i="26"/>
  <c r="P48" i="26"/>
  <c r="M48" i="26"/>
  <c r="K48" i="26"/>
  <c r="L48" i="26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 s="1"/>
  <c r="AI47" i="26"/>
  <c r="AF47" i="26"/>
  <c r="AH47" i="26" s="1"/>
  <c r="AD47" i="26"/>
  <c r="AA47" i="26"/>
  <c r="AC47" i="26" s="1"/>
  <c r="Y47" i="26"/>
  <c r="V47" i="26"/>
  <c r="X47" i="26" s="1"/>
  <c r="R47" i="26"/>
  <c r="P47" i="26"/>
  <c r="Q47" i="26" s="1"/>
  <c r="M47" i="26"/>
  <c r="O47" i="26" s="1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 s="1"/>
  <c r="AD46" i="26"/>
  <c r="AA46" i="26"/>
  <c r="AC46" i="26" s="1"/>
  <c r="Y46" i="26"/>
  <c r="V46" i="26"/>
  <c r="X46" i="26" s="1"/>
  <c r="R46" i="26"/>
  <c r="P46" i="26"/>
  <c r="Q46" i="26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/>
  <c r="AI45" i="26"/>
  <c r="AF45" i="26"/>
  <c r="AH45" i="26"/>
  <c r="AD45" i="26"/>
  <c r="AA45" i="26"/>
  <c r="AC45" i="26"/>
  <c r="Y45" i="26"/>
  <c r="V45" i="26"/>
  <c r="X45" i="26" s="1"/>
  <c r="R45" i="26"/>
  <c r="P45" i="26"/>
  <c r="M45" i="26"/>
  <c r="K45" i="26"/>
  <c r="ED44" i="26"/>
  <c r="EE44" i="26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/>
  <c r="AN44" i="26"/>
  <c r="AK44" i="26"/>
  <c r="AM44" i="26" s="1"/>
  <c r="AI44" i="26"/>
  <c r="AF44" i="26"/>
  <c r="AH44" i="26" s="1"/>
  <c r="AD44" i="26"/>
  <c r="AA44" i="26"/>
  <c r="AC44" i="26"/>
  <c r="Y44" i="26"/>
  <c r="V44" i="26"/>
  <c r="X44" i="26"/>
  <c r="R44" i="26"/>
  <c r="T44" i="26" s="1"/>
  <c r="P44" i="26"/>
  <c r="Q44" i="26" s="1"/>
  <c r="M44" i="26"/>
  <c r="K44" i="26"/>
  <c r="L44" i="26" s="1"/>
  <c r="ED43" i="26"/>
  <c r="EE43" i="26" s="1"/>
  <c r="DX43" i="26"/>
  <c r="DU43" i="26"/>
  <c r="DR43" i="26"/>
  <c r="DO43" i="26"/>
  <c r="DL43" i="26"/>
  <c r="DJ43" i="26"/>
  <c r="H43" i="26" s="1"/>
  <c r="DH43" i="26"/>
  <c r="DI43" i="26" s="1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Q43" i="26" s="1"/>
  <c r="M43" i="26"/>
  <c r="K43" i="26"/>
  <c r="O43" i="26" s="1"/>
  <c r="ED42" i="26"/>
  <c r="DX42" i="26"/>
  <c r="DU42" i="26"/>
  <c r="DR42" i="26"/>
  <c r="DO42" i="26"/>
  <c r="DL42" i="26"/>
  <c r="DJ42" i="26"/>
  <c r="H42" i="26" s="1"/>
  <c r="DH42" i="26"/>
  <c r="DI42" i="26" s="1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P42" i="26"/>
  <c r="Q42" i="26"/>
  <c r="M42" i="26"/>
  <c r="O42" i="26" s="1"/>
  <c r="K42" i="26"/>
  <c r="L42" i="26" s="1"/>
  <c r="ED41" i="26"/>
  <c r="EE41" i="26" s="1"/>
  <c r="DX41" i="26"/>
  <c r="DU41" i="26"/>
  <c r="DR41" i="26"/>
  <c r="DO41" i="26"/>
  <c r="DL41" i="26"/>
  <c r="DJ41" i="26"/>
  <c r="H41" i="26"/>
  <c r="DH41" i="26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P41" i="26"/>
  <c r="M41" i="26"/>
  <c r="O41" i="26" s="1"/>
  <c r="K41" i="26"/>
  <c r="ED40" i="26"/>
  <c r="EE40" i="26" s="1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/>
  <c r="BO40" i="26"/>
  <c r="BP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 s="1"/>
  <c r="AD40" i="26"/>
  <c r="AA40" i="26"/>
  <c r="AC40" i="26" s="1"/>
  <c r="Y40" i="26"/>
  <c r="V40" i="26"/>
  <c r="X40" i="26" s="1"/>
  <c r="R40" i="26"/>
  <c r="T40" i="26" s="1"/>
  <c r="P40" i="26"/>
  <c r="Q40" i="26" s="1"/>
  <c r="M40" i="26"/>
  <c r="K40" i="26"/>
  <c r="L40" i="26" s="1"/>
  <c r="ED39" i="26"/>
  <c r="EE39" i="26"/>
  <c r="DX39" i="26"/>
  <c r="DU39" i="26"/>
  <c r="DR39" i="26"/>
  <c r="DO39" i="26"/>
  <c r="DL39" i="26"/>
  <c r="DJ39" i="26"/>
  <c r="H39" i="26" s="1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Q39" i="26" s="1"/>
  <c r="M39" i="26"/>
  <c r="K39" i="26"/>
  <c r="L39" i="26" s="1"/>
  <c r="N39" i="26" s="1"/>
  <c r="ED38" i="26"/>
  <c r="EE38" i="26" s="1"/>
  <c r="DX38" i="26"/>
  <c r="DU38" i="26"/>
  <c r="DR38" i="26"/>
  <c r="DO38" i="26"/>
  <c r="DL38" i="26"/>
  <c r="DJ38" i="26"/>
  <c r="H38" i="26" s="1"/>
  <c r="DH38" i="26"/>
  <c r="F38" i="26" s="1"/>
  <c r="G38" i="26" s="1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S38" i="26" s="1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 s="1"/>
  <c r="M38" i="26"/>
  <c r="O38" i="26" s="1"/>
  <c r="K38" i="26"/>
  <c r="L38" i="26" s="1"/>
  <c r="N38" i="26" s="1"/>
  <c r="ED37" i="26"/>
  <c r="EE37" i="26" s="1"/>
  <c r="DX37" i="26"/>
  <c r="DU37" i="26"/>
  <c r="DR37" i="26"/>
  <c r="DO37" i="26"/>
  <c r="DL37" i="26"/>
  <c r="DJ37" i="26"/>
  <c r="H37" i="26" s="1"/>
  <c r="DH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M37" i="26"/>
  <c r="K37" i="26"/>
  <c r="O37" i="26" s="1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R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/>
  <c r="AI36" i="26"/>
  <c r="AF36" i="26"/>
  <c r="AH36" i="26" s="1"/>
  <c r="AD36" i="26"/>
  <c r="AA36" i="26"/>
  <c r="AC36" i="26" s="1"/>
  <c r="Y36" i="26"/>
  <c r="V36" i="26"/>
  <c r="X36" i="26"/>
  <c r="R36" i="26"/>
  <c r="P36" i="26"/>
  <c r="M36" i="26"/>
  <c r="K36" i="26"/>
  <c r="L36" i="26" s="1"/>
  <c r="N36" i="26" s="1"/>
  <c r="ED35" i="26"/>
  <c r="EE35" i="26"/>
  <c r="DX35" i="26"/>
  <c r="DU35" i="26"/>
  <c r="DR35" i="26"/>
  <c r="DO35" i="26"/>
  <c r="DL35" i="26"/>
  <c r="DJ35" i="26"/>
  <c r="H35" i="26" s="1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T35" i="26" s="1"/>
  <c r="P35" i="26"/>
  <c r="M35" i="26"/>
  <c r="K35" i="26"/>
  <c r="O35" i="26" s="1"/>
  <c r="L35" i="26"/>
  <c r="N35" i="26" s="1"/>
  <c r="ED34" i="26"/>
  <c r="EE34" i="26" s="1"/>
  <c r="DX34" i="26"/>
  <c r="DU34" i="26"/>
  <c r="DR34" i="26"/>
  <c r="DO34" i="26"/>
  <c r="DL34" i="26"/>
  <c r="DJ34" i="26"/>
  <c r="H34" i="26" s="1"/>
  <c r="DH34" i="26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/>
  <c r="BR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O34" i="26" s="1"/>
  <c r="K34" i="26"/>
  <c r="L34" i="26" s="1"/>
  <c r="ED33" i="26"/>
  <c r="EE33" i="26" s="1"/>
  <c r="DX33" i="26"/>
  <c r="DU33" i="26"/>
  <c r="DR33" i="26"/>
  <c r="DO33" i="26"/>
  <c r="DL33" i="26"/>
  <c r="DJ33" i="26"/>
  <c r="H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S33" i="26" s="1"/>
  <c r="BO33" i="26"/>
  <c r="BP33" i="26" s="1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P33" i="26"/>
  <c r="M33" i="26"/>
  <c r="K33" i="26"/>
  <c r="ED32" i="26"/>
  <c r="EE32" i="26" s="1"/>
  <c r="DX32" i="26"/>
  <c r="DU32" i="26"/>
  <c r="DR32" i="26"/>
  <c r="DO32" i="26"/>
  <c r="DL32" i="26"/>
  <c r="DJ32" i="26"/>
  <c r="H32" i="26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 s="1"/>
  <c r="R32" i="26"/>
  <c r="S32" i="26" s="1"/>
  <c r="P32" i="26"/>
  <c r="Q32" i="26" s="1"/>
  <c r="M32" i="26"/>
  <c r="K32" i="26"/>
  <c r="L32" i="26" s="1"/>
  <c r="ED31" i="26"/>
  <c r="EE31" i="26" s="1"/>
  <c r="DX31" i="26"/>
  <c r="DU31" i="26"/>
  <c r="DR31" i="26"/>
  <c r="DO31" i="26"/>
  <c r="DL31" i="26"/>
  <c r="DJ31" i="26"/>
  <c r="H31" i="26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/>
  <c r="R31" i="26"/>
  <c r="P31" i="26"/>
  <c r="Q31" i="26" s="1"/>
  <c r="S31" i="26" s="1"/>
  <c r="M31" i="26"/>
  <c r="K31" i="26"/>
  <c r="L31" i="26"/>
  <c r="ED30" i="26"/>
  <c r="EE30" i="26" s="1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/>
  <c r="AI30" i="26"/>
  <c r="AF30" i="26"/>
  <c r="AH30" i="26" s="1"/>
  <c r="AD30" i="26"/>
  <c r="AA30" i="26"/>
  <c r="AC30" i="26"/>
  <c r="Y30" i="26"/>
  <c r="V30" i="26"/>
  <c r="X30" i="26" s="1"/>
  <c r="R30" i="26"/>
  <c r="P30" i="26"/>
  <c r="T30" i="26" s="1"/>
  <c r="Q30" i="26"/>
  <c r="M30" i="26"/>
  <c r="K30" i="26"/>
  <c r="L30" i="26" s="1"/>
  <c r="ED29" i="26"/>
  <c r="EE29" i="26" s="1"/>
  <c r="DX29" i="26"/>
  <c r="DU29" i="26"/>
  <c r="DR29" i="26"/>
  <c r="DO29" i="26"/>
  <c r="DL29" i="26"/>
  <c r="DJ29" i="26"/>
  <c r="H29" i="26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 s="1"/>
  <c r="R29" i="26"/>
  <c r="P29" i="26"/>
  <c r="Q29" i="26" s="1"/>
  <c r="S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/>
  <c r="AI28" i="26"/>
  <c r="AF28" i="26"/>
  <c r="AH28" i="26" s="1"/>
  <c r="AD28" i="26"/>
  <c r="AA28" i="26"/>
  <c r="AC28" i="26" s="1"/>
  <c r="Y28" i="26"/>
  <c r="V28" i="26"/>
  <c r="X28" i="26" s="1"/>
  <c r="R28" i="26"/>
  <c r="P28" i="26"/>
  <c r="Q28" i="26"/>
  <c r="M28" i="26"/>
  <c r="K28" i="26"/>
  <c r="L28" i="26" s="1"/>
  <c r="ED27" i="26"/>
  <c r="EE27" i="26" s="1"/>
  <c r="DX27" i="26"/>
  <c r="DU27" i="26"/>
  <c r="DR27" i="26"/>
  <c r="DO27" i="26"/>
  <c r="DL27" i="26"/>
  <c r="DJ27" i="26"/>
  <c r="H27" i="26"/>
  <c r="DH27" i="26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P27" i="26" s="1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P27" i="26"/>
  <c r="M27" i="26"/>
  <c r="K27" i="26"/>
  <c r="L27" i="26" s="1"/>
  <c r="ED26" i="26"/>
  <c r="EE26" i="26" s="1"/>
  <c r="DX26" i="26"/>
  <c r="DU26" i="26"/>
  <c r="DR26" i="26"/>
  <c r="DO26" i="26"/>
  <c r="DL26" i="26"/>
  <c r="DJ26" i="26"/>
  <c r="H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O26" i="26" s="1"/>
  <c r="K26" i="26"/>
  <c r="L26" i="26" s="1"/>
  <c r="ED25" i="26"/>
  <c r="EE25" i="26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Q25" i="26" s="1"/>
  <c r="M25" i="26"/>
  <c r="K25" i="26"/>
  <c r="L25" i="26" s="1"/>
  <c r="ED24" i="26"/>
  <c r="EE24" i="26"/>
  <c r="DX24" i="26"/>
  <c r="DU24" i="26"/>
  <c r="DR24" i="26"/>
  <c r="DO24" i="26"/>
  <c r="DL24" i="26"/>
  <c r="DJ24" i="26"/>
  <c r="H24" i="26" s="1"/>
  <c r="DH24" i="26"/>
  <c r="F24" i="26" s="1"/>
  <c r="G24" i="26" s="1"/>
  <c r="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T24" i="26" s="1"/>
  <c r="P24" i="26"/>
  <c r="Q24" i="26"/>
  <c r="M24" i="26"/>
  <c r="K24" i="26"/>
  <c r="L24" i="26" s="1"/>
  <c r="N24" i="26" s="1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P23" i="26" s="1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/>
  <c r="AD23" i="26"/>
  <c r="AA23" i="26"/>
  <c r="AC23" i="26" s="1"/>
  <c r="Y23" i="26"/>
  <c r="V23" i="26"/>
  <c r="X23" i="26"/>
  <c r="R23" i="26"/>
  <c r="P23" i="26"/>
  <c r="M23" i="26"/>
  <c r="K23" i="26"/>
  <c r="L23" i="26"/>
  <c r="N23" i="26" s="1"/>
  <c r="ED22" i="26"/>
  <c r="EE22" i="26" s="1"/>
  <c r="DX22" i="26"/>
  <c r="DU22" i="26"/>
  <c r="DR22" i="26"/>
  <c r="DO22" i="26"/>
  <c r="DL22" i="26"/>
  <c r="DJ22" i="26"/>
  <c r="H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/>
  <c r="BR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 s="1"/>
  <c r="M22" i="26"/>
  <c r="O22" i="26" s="1"/>
  <c r="K22" i="26"/>
  <c r="L22" i="26" s="1"/>
  <c r="ED21" i="26"/>
  <c r="EE21" i="26"/>
  <c r="DX21" i="26"/>
  <c r="DU21" i="26"/>
  <c r="DR21" i="26"/>
  <c r="DO21" i="26"/>
  <c r="DL21" i="26"/>
  <c r="DJ21" i="26"/>
  <c r="H21" i="26" s="1"/>
  <c r="DH21" i="26"/>
  <c r="DI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S21" i="26" s="1"/>
  <c r="BO21" i="26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Q21" i="26" s="1"/>
  <c r="S21" i="26" s="1"/>
  <c r="M21" i="26"/>
  <c r="K21" i="26"/>
  <c r="L21" i="26" s="1"/>
  <c r="ED20" i="26"/>
  <c r="EE20" i="26" s="1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/>
  <c r="N20" i="26" s="1"/>
  <c r="ED19" i="26"/>
  <c r="EE19" i="26" s="1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S19" i="26" s="1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K19" i="26"/>
  <c r="L19" i="26" s="1"/>
  <c r="N19" i="26" s="1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 s="1"/>
  <c r="BR18" i="26" s="1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T18" i="26" s="1"/>
  <c r="P18" i="26"/>
  <c r="M18" i="26"/>
  <c r="K18" i="26"/>
  <c r="L18" i="26" s="1"/>
  <c r="ED17" i="26"/>
  <c r="EE17" i="26" s="1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T17" i="26" s="1"/>
  <c r="P17" i="26"/>
  <c r="Q17" i="26" s="1"/>
  <c r="M17" i="26"/>
  <c r="K17" i="26"/>
  <c r="L17" i="26" s="1"/>
  <c r="N17" i="26" s="1"/>
  <c r="ED16" i="26"/>
  <c r="EE16" i="26" s="1"/>
  <c r="DX16" i="26"/>
  <c r="DU16" i="26"/>
  <c r="DR16" i="26"/>
  <c r="DO16" i="26"/>
  <c r="DL16" i="26"/>
  <c r="DJ16" i="26"/>
  <c r="H16" i="26" s="1"/>
  <c r="DH16" i="26"/>
  <c r="DI16" i="26" s="1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Q16" i="26" s="1"/>
  <c r="M16" i="26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S15" i="26" s="1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T15" i="26" s="1"/>
  <c r="P15" i="26"/>
  <c r="M15" i="26"/>
  <c r="K15" i="26"/>
  <c r="L15" i="26" s="1"/>
  <c r="ED14" i="26"/>
  <c r="EE14" i="26" s="1"/>
  <c r="DX14" i="26"/>
  <c r="DU14" i="26"/>
  <c r="DR14" i="26"/>
  <c r="DO14" i="26"/>
  <c r="DL14" i="26"/>
  <c r="DJ14" i="26"/>
  <c r="H14" i="26"/>
  <c r="DH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K14" i="26"/>
  <c r="L14" i="26" s="1"/>
  <c r="N14" i="26" s="1"/>
  <c r="ED13" i="26"/>
  <c r="EE13" i="26" s="1"/>
  <c r="DX13" i="26"/>
  <c r="DU13" i="26"/>
  <c r="DR13" i="26"/>
  <c r="DO13" i="26"/>
  <c r="DL13" i="26"/>
  <c r="DJ13" i="26"/>
  <c r="H13" i="26" s="1"/>
  <c r="DH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P13" i="26" s="1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M13" i="26"/>
  <c r="K13" i="26"/>
  <c r="ED12" i="26"/>
  <c r="EE12" i="26" s="1"/>
  <c r="DX12" i="26"/>
  <c r="DU12" i="26"/>
  <c r="DR12" i="26"/>
  <c r="DO12" i="26"/>
  <c r="DL12" i="26"/>
  <c r="DJ12" i="26"/>
  <c r="H12" i="26" s="1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S12" i="26" s="1"/>
  <c r="BO12" i="26"/>
  <c r="BP12" i="26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Q12" i="26" s="1"/>
  <c r="M12" i="26"/>
  <c r="K12" i="26"/>
  <c r="L12" i="26" s="1"/>
  <c r="N12" i="26" s="1"/>
  <c r="ED11" i="26"/>
  <c r="EE11" i="26" s="1"/>
  <c r="DX11" i="26"/>
  <c r="DU11" i="26"/>
  <c r="DR11" i="26"/>
  <c r="DO11" i="26"/>
  <c r="DL11" i="26"/>
  <c r="DJ11" i="26"/>
  <c r="H11" i="26" s="1"/>
  <c r="DH11" i="26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P11" i="26" s="1"/>
  <c r="BR11" i="26" s="1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M11" i="26"/>
  <c r="K11" i="26"/>
  <c r="L11" i="26" s="1"/>
  <c r="N11" i="26" s="1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P10" i="26" s="1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Q10" i="26" s="1"/>
  <c r="S10" i="26" s="1"/>
  <c r="M10" i="26"/>
  <c r="O10" i="26" s="1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C80" i="24" s="1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O80" i="23"/>
  <c r="J80" i="23"/>
  <c r="I80" i="23"/>
  <c r="H80" i="23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S67" i="26"/>
  <c r="I38" i="26"/>
  <c r="BS44" i="26"/>
  <c r="BS52" i="26"/>
  <c r="T37" i="26"/>
  <c r="O49" i="26"/>
  <c r="T61" i="26"/>
  <c r="T69" i="26"/>
  <c r="BS39" i="26"/>
  <c r="O40" i="26"/>
  <c r="S44" i="26"/>
  <c r="O66" i="26"/>
  <c r="O69" i="26"/>
  <c r="AS82" i="26"/>
  <c r="T50" i="26"/>
  <c r="BS50" i="26"/>
  <c r="BS61" i="26"/>
  <c r="BS69" i="26"/>
  <c r="BS72" i="26"/>
  <c r="O74" i="26"/>
  <c r="AI82" i="26"/>
  <c r="T74" i="26"/>
  <c r="BS37" i="26"/>
  <c r="O29" i="26"/>
  <c r="S54" i="26"/>
  <c r="O63" i="26"/>
  <c r="BS74" i="26"/>
  <c r="T27" i="26"/>
  <c r="BP39" i="26"/>
  <c r="BR39" i="26" s="1"/>
  <c r="L41" i="26"/>
  <c r="N41" i="26" s="1"/>
  <c r="Q51" i="26"/>
  <c r="Q57" i="26"/>
  <c r="S57" i="26" s="1"/>
  <c r="Q61" i="26"/>
  <c r="S61" i="26" s="1"/>
  <c r="O65" i="26"/>
  <c r="S66" i="26"/>
  <c r="Q69" i="26"/>
  <c r="S69" i="26" s="1"/>
  <c r="O73" i="26"/>
  <c r="BS73" i="26"/>
  <c r="S74" i="26"/>
  <c r="Q77" i="26"/>
  <c r="S77" i="26" s="1"/>
  <c r="Q15" i="26"/>
  <c r="Q23" i="26"/>
  <c r="BS42" i="26"/>
  <c r="BS35" i="26"/>
  <c r="T39" i="26"/>
  <c r="S50" i="26"/>
  <c r="BS62" i="26"/>
  <c r="T64" i="26"/>
  <c r="T67" i="26"/>
  <c r="O72" i="26"/>
  <c r="O77" i="26"/>
  <c r="BS77" i="26"/>
  <c r="BS78" i="26"/>
  <c r="BS81" i="26"/>
  <c r="T13" i="26"/>
  <c r="Q27" i="26"/>
  <c r="S27" i="26" s="1"/>
  <c r="BS31" i="26"/>
  <c r="T38" i="26"/>
  <c r="T43" i="26"/>
  <c r="S49" i="26"/>
  <c r="T54" i="26"/>
  <c r="N56" i="26"/>
  <c r="T59" i="26"/>
  <c r="Q63" i="26"/>
  <c r="S63" i="26" s="1"/>
  <c r="O67" i="26"/>
  <c r="BS68" i="26"/>
  <c r="O70" i="26"/>
  <c r="T70" i="26"/>
  <c r="Q71" i="26"/>
  <c r="T78" i="26"/>
  <c r="T80" i="26"/>
  <c r="N22" i="26"/>
  <c r="F46" i="26"/>
  <c r="J46" i="26" s="1"/>
  <c r="DI48" i="26"/>
  <c r="O57" i="26"/>
  <c r="BS10" i="26"/>
  <c r="O20" i="26"/>
  <c r="BS22" i="26"/>
  <c r="Q33" i="26"/>
  <c r="S33" i="26" s="1"/>
  <c r="BS34" i="26"/>
  <c r="Q35" i="26"/>
  <c r="Q37" i="26"/>
  <c r="S37" i="26" s="1"/>
  <c r="Q41" i="26"/>
  <c r="S41" i="26" s="1"/>
  <c r="O46" i="26"/>
  <c r="BS47" i="26"/>
  <c r="O48" i="26"/>
  <c r="O50" i="26"/>
  <c r="BS55" i="26"/>
  <c r="O56" i="26"/>
  <c r="F10" i="26"/>
  <c r="G10" i="26" s="1"/>
  <c r="I10" i="26" s="1"/>
  <c r="DI10" i="26"/>
  <c r="L13" i="26"/>
  <c r="N13" i="26" s="1"/>
  <c r="BP17" i="26"/>
  <c r="BP19" i="26"/>
  <c r="BR19" i="26" s="1"/>
  <c r="BP21" i="26"/>
  <c r="BP25" i="26"/>
  <c r="F26" i="26"/>
  <c r="G26" i="26" s="1"/>
  <c r="L29" i="26"/>
  <c r="BP29" i="26"/>
  <c r="BP31" i="26"/>
  <c r="BR31" i="26" s="1"/>
  <c r="L33" i="26"/>
  <c r="N33" i="26" s="1"/>
  <c r="BP35" i="26"/>
  <c r="BR35" i="26" s="1"/>
  <c r="L37" i="26"/>
  <c r="N37" i="26" s="1"/>
  <c r="BP37" i="26"/>
  <c r="BR37" i="26" s="1"/>
  <c r="DI45" i="26"/>
  <c r="F45" i="26"/>
  <c r="F47" i="26"/>
  <c r="G47" i="26" s="1"/>
  <c r="I47" i="26" s="1"/>
  <c r="DI51" i="26"/>
  <c r="DI53" i="26"/>
  <c r="F53" i="26"/>
  <c r="DI57" i="26"/>
  <c r="DI59" i="26"/>
  <c r="F59" i="26"/>
  <c r="G59" i="26" s="1"/>
  <c r="I59" i="26" s="1"/>
  <c r="F23" i="26"/>
  <c r="G23" i="26"/>
  <c r="F25" i="26"/>
  <c r="G25" i="26" s="1"/>
  <c r="I25" i="26" s="1"/>
  <c r="F33" i="26"/>
  <c r="G33" i="26" s="1"/>
  <c r="F39" i="26"/>
  <c r="G39" i="26" s="1"/>
  <c r="I39" i="26" s="1"/>
  <c r="BR46" i="26"/>
  <c r="N47" i="26"/>
  <c r="N53" i="26"/>
  <c r="N60" i="26"/>
  <c r="BP60" i="26"/>
  <c r="F61" i="26"/>
  <c r="G61" i="26" s="1"/>
  <c r="L62" i="26"/>
  <c r="N62" i="26" s="1"/>
  <c r="BP62" i="26"/>
  <c r="BR62" i="26" s="1"/>
  <c r="F63" i="26"/>
  <c r="G63" i="26" s="1"/>
  <c r="I63" i="26" s="1"/>
  <c r="BR63" i="26"/>
  <c r="BP64" i="26"/>
  <c r="F65" i="26"/>
  <c r="L66" i="26"/>
  <c r="N66" i="26" s="1"/>
  <c r="BP66" i="26"/>
  <c r="BR66" i="26" s="1"/>
  <c r="F69" i="26"/>
  <c r="J69" i="26" s="1"/>
  <c r="L70" i="26"/>
  <c r="N70" i="26"/>
  <c r="BP70" i="26"/>
  <c r="BR70" i="26" s="1"/>
  <c r="F71" i="26"/>
  <c r="L72" i="26"/>
  <c r="N72" i="26" s="1"/>
  <c r="BP72" i="26"/>
  <c r="BR72" i="26" s="1"/>
  <c r="F73" i="26"/>
  <c r="L74" i="26"/>
  <c r="N74" i="26" s="1"/>
  <c r="BP74" i="26"/>
  <c r="BR74" i="26" s="1"/>
  <c r="F75" i="26"/>
  <c r="G75" i="26" s="1"/>
  <c r="I75" i="26" s="1"/>
  <c r="BR75" i="26"/>
  <c r="L76" i="26"/>
  <c r="N76" i="26" s="1"/>
  <c r="BP76" i="26"/>
  <c r="BR76" i="26" s="1"/>
  <c r="N77" i="26"/>
  <c r="L78" i="26"/>
  <c r="BP78" i="26"/>
  <c r="BR78" i="26" s="1"/>
  <c r="L80" i="26"/>
  <c r="N80" i="26" s="1"/>
  <c r="BP80" i="26"/>
  <c r="F81" i="26"/>
  <c r="G81" i="26" s="1"/>
  <c r="BR81" i="26"/>
  <c r="V82" i="26"/>
  <c r="X82" i="26" s="1"/>
  <c r="AH82" i="26"/>
  <c r="AP82" i="26"/>
  <c r="AR82" i="26"/>
  <c r="F58" i="26"/>
  <c r="F60" i="26"/>
  <c r="G60" i="26" s="1"/>
  <c r="I60" i="26" s="1"/>
  <c r="F66" i="26"/>
  <c r="G66" i="26" s="1"/>
  <c r="I66" i="26" s="1"/>
  <c r="F68" i="26"/>
  <c r="F70" i="26"/>
  <c r="G70" i="26" s="1"/>
  <c r="F72" i="26"/>
  <c r="F78" i="26"/>
  <c r="G78" i="26" s="1"/>
  <c r="I78" i="26" s="1"/>
  <c r="M10" i="27"/>
  <c r="S17" i="27"/>
  <c r="BR25" i="27"/>
  <c r="P33" i="27"/>
  <c r="E44" i="27"/>
  <c r="F44" i="27"/>
  <c r="M45" i="27"/>
  <c r="E46" i="27"/>
  <c r="F46" i="27" s="1"/>
  <c r="H46" i="27" s="1"/>
  <c r="R50" i="27"/>
  <c r="BR60" i="27"/>
  <c r="N68" i="27"/>
  <c r="R72" i="27"/>
  <c r="BR75" i="27"/>
  <c r="S78" i="27"/>
  <c r="N33" i="27"/>
  <c r="N38" i="27"/>
  <c r="R52" i="27"/>
  <c r="R58" i="27"/>
  <c r="R61" i="27"/>
  <c r="BR62" i="27"/>
  <c r="R24" i="27"/>
  <c r="BR68" i="27"/>
  <c r="BR73" i="27"/>
  <c r="S75" i="27"/>
  <c r="AM82" i="27"/>
  <c r="BQ19" i="27"/>
  <c r="R32" i="27"/>
  <c r="R73" i="27"/>
  <c r="S14" i="27"/>
  <c r="S19" i="27"/>
  <c r="N21" i="27"/>
  <c r="N23" i="27"/>
  <c r="N25" i="27"/>
  <c r="BR29" i="27"/>
  <c r="N30" i="27"/>
  <c r="N35" i="27"/>
  <c r="BR36" i="27"/>
  <c r="S45" i="27"/>
  <c r="BR45" i="27"/>
  <c r="S49" i="27"/>
  <c r="S56" i="27"/>
  <c r="N57" i="27"/>
  <c r="R57" i="27"/>
  <c r="M58" i="27"/>
  <c r="M61" i="27"/>
  <c r="S64" i="27"/>
  <c r="N71" i="27"/>
  <c r="R71" i="27"/>
  <c r="S20" i="27"/>
  <c r="S32" i="27"/>
  <c r="S34" i="27"/>
  <c r="E36" i="27"/>
  <c r="F36" i="27" s="1"/>
  <c r="H36" i="27" s="1"/>
  <c r="N37" i="27"/>
  <c r="N40" i="27"/>
  <c r="BR46" i="27"/>
  <c r="N49" i="27"/>
  <c r="S70" i="27"/>
  <c r="M15" i="27"/>
  <c r="E17" i="27"/>
  <c r="F17" i="27" s="1"/>
  <c r="H17" i="27" s="1"/>
  <c r="P25" i="27"/>
  <c r="R25" i="27" s="1"/>
  <c r="BR41" i="27"/>
  <c r="R44" i="27"/>
  <c r="N47" i="27"/>
  <c r="BR48" i="27"/>
  <c r="M49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H47" i="27"/>
  <c r="I47" i="27"/>
  <c r="S13" i="27"/>
  <c r="N16" i="27"/>
  <c r="N17" i="27"/>
  <c r="N18" i="27"/>
  <c r="S22" i="27"/>
  <c r="M23" i="27"/>
  <c r="BR27" i="27"/>
  <c r="N28" i="27"/>
  <c r="S28" i="27"/>
  <c r="S29" i="27"/>
  <c r="BR30" i="27"/>
  <c r="P31" i="27"/>
  <c r="R34" i="27"/>
  <c r="BR34" i="27"/>
  <c r="S35" i="27"/>
  <c r="R36" i="27"/>
  <c r="S40" i="27"/>
  <c r="BO41" i="27"/>
  <c r="BQ41" i="27" s="1"/>
  <c r="BO45" i="27"/>
  <c r="BQ45" i="27"/>
  <c r="BR47" i="27"/>
  <c r="P49" i="27"/>
  <c r="R49" i="27" s="1"/>
  <c r="BQ50" i="27"/>
  <c r="S52" i="27"/>
  <c r="BR57" i="27"/>
  <c r="P59" i="27"/>
  <c r="R59" i="27" s="1"/>
  <c r="S60" i="27"/>
  <c r="S61" i="27"/>
  <c r="P62" i="27"/>
  <c r="R62" i="27" s="1"/>
  <c r="N64" i="27"/>
  <c r="BR66" i="27"/>
  <c r="S68" i="27"/>
  <c r="BR71" i="27"/>
  <c r="S73" i="27"/>
  <c r="S74" i="27"/>
  <c r="P75" i="27"/>
  <c r="R75" i="27" s="1"/>
  <c r="N77" i="27"/>
  <c r="S79" i="27"/>
  <c r="BR79" i="27"/>
  <c r="S81" i="27"/>
  <c r="AR82" i="27"/>
  <c r="I40" i="27"/>
  <c r="I41" i="27"/>
  <c r="S44" i="27"/>
  <c r="K47" i="27"/>
  <c r="M47" i="27" s="1"/>
  <c r="N51" i="27"/>
  <c r="M53" i="27"/>
  <c r="P55" i="27"/>
  <c r="R55" i="27" s="1"/>
  <c r="P64" i="27"/>
  <c r="R64" i="27" s="1"/>
  <c r="M65" i="27"/>
  <c r="P77" i="27"/>
  <c r="R77" i="27" s="1"/>
  <c r="M78" i="27"/>
  <c r="BQ78" i="27"/>
  <c r="M80" i="27"/>
  <c r="BR12" i="27"/>
  <c r="BQ17" i="27"/>
  <c r="R18" i="27"/>
  <c r="S21" i="27"/>
  <c r="N32" i="27"/>
  <c r="N73" i="27"/>
  <c r="N79" i="27"/>
  <c r="AB82" i="27"/>
  <c r="N12" i="27"/>
  <c r="N15" i="27"/>
  <c r="BR16" i="27"/>
  <c r="BR17" i="27"/>
  <c r="N26" i="27"/>
  <c r="S26" i="27"/>
  <c r="BR28" i="27"/>
  <c r="R29" i="27"/>
  <c r="E34" i="27"/>
  <c r="F34" i="27" s="1"/>
  <c r="H34" i="27" s="1"/>
  <c r="R35" i="27"/>
  <c r="BR37" i="27"/>
  <c r="E38" i="27"/>
  <c r="N39" i="27"/>
  <c r="R41" i="27"/>
  <c r="N45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R78" i="27"/>
  <c r="K12" i="27"/>
  <c r="M12" i="27" s="1"/>
  <c r="P13" i="27"/>
  <c r="R13" i="27" s="1"/>
  <c r="K16" i="27"/>
  <c r="M16" i="27" s="1"/>
  <c r="P17" i="27"/>
  <c r="R17" i="27" s="1"/>
  <c r="F18" i="27"/>
  <c r="H18" i="27" s="1"/>
  <c r="M18" i="27"/>
  <c r="BQ18" i="27"/>
  <c r="K20" i="27"/>
  <c r="M20" i="27" s="1"/>
  <c r="BO20" i="27"/>
  <c r="BQ20" i="27" s="1"/>
  <c r="P21" i="27"/>
  <c r="R21" i="27" s="1"/>
  <c r="E22" i="27"/>
  <c r="BQ22" i="27"/>
  <c r="K24" i="27"/>
  <c r="BO24" i="27"/>
  <c r="BQ24" i="27" s="1"/>
  <c r="E25" i="27"/>
  <c r="F25" i="27" s="1"/>
  <c r="H25" i="27" s="1"/>
  <c r="BQ25" i="27"/>
  <c r="K26" i="27"/>
  <c r="M26" i="27" s="1"/>
  <c r="BO26" i="27"/>
  <c r="BQ26" i="27" s="1"/>
  <c r="K28" i="27"/>
  <c r="M28" i="27" s="1"/>
  <c r="BO28" i="27"/>
  <c r="BQ28" i="27" s="1"/>
  <c r="BQ29" i="27"/>
  <c r="K30" i="27"/>
  <c r="M30" i="27" s="1"/>
  <c r="K32" i="27"/>
  <c r="M32" i="27" s="1"/>
  <c r="BO32" i="27"/>
  <c r="BQ32" i="27" s="1"/>
  <c r="E33" i="27"/>
  <c r="F33" i="27" s="1"/>
  <c r="H33" i="27" s="1"/>
  <c r="M33" i="27"/>
  <c r="BO34" i="27"/>
  <c r="BQ34" i="27" s="1"/>
  <c r="E35" i="27"/>
  <c r="M35" i="27"/>
  <c r="K36" i="27"/>
  <c r="BO36" i="27"/>
  <c r="BQ36" i="27" s="1"/>
  <c r="E37" i="27"/>
  <c r="F37" i="27" s="1"/>
  <c r="H37" i="27" s="1"/>
  <c r="M37" i="27"/>
  <c r="BQ37" i="27"/>
  <c r="K38" i="27"/>
  <c r="M38" i="27" s="1"/>
  <c r="BO38" i="27"/>
  <c r="BQ38" i="27" s="1"/>
  <c r="K39" i="27"/>
  <c r="M39" i="27" s="1"/>
  <c r="H41" i="27"/>
  <c r="S42" i="27"/>
  <c r="R43" i="27"/>
  <c r="R47" i="27"/>
  <c r="BQ49" i="27"/>
  <c r="M50" i="27"/>
  <c r="BQ51" i="27"/>
  <c r="M52" i="27"/>
  <c r="BQ53" i="27"/>
  <c r="M54" i="27"/>
  <c r="BQ55" i="27"/>
  <c r="M63" i="27"/>
  <c r="BQ63" i="27"/>
  <c r="M76" i="27"/>
  <c r="BQ76" i="27"/>
  <c r="E49" i="27"/>
  <c r="F49" i="27" s="1"/>
  <c r="H49" i="27" s="1"/>
  <c r="E51" i="27"/>
  <c r="F51" i="27" s="1"/>
  <c r="H51" i="27" s="1"/>
  <c r="E53" i="27"/>
  <c r="F53" i="27" s="1"/>
  <c r="H53" i="27" s="1"/>
  <c r="M56" i="27"/>
  <c r="N56" i="27"/>
  <c r="G82" i="27"/>
  <c r="BQ65" i="27"/>
  <c r="M69" i="27"/>
  <c r="BQ69" i="27"/>
  <c r="BQ70" i="27"/>
  <c r="H69" i="27"/>
  <c r="I69" i="27"/>
  <c r="N10" i="27"/>
  <c r="BR10" i="27"/>
  <c r="E16" i="27"/>
  <c r="E20" i="27"/>
  <c r="I20" i="27" s="1"/>
  <c r="E24" i="27"/>
  <c r="E26" i="27"/>
  <c r="I26" i="27" s="1"/>
  <c r="E28" i="27"/>
  <c r="I28" i="27" s="1"/>
  <c r="E32" i="27"/>
  <c r="F32" i="27" s="1"/>
  <c r="H32" i="27" s="1"/>
  <c r="E48" i="27"/>
  <c r="F48" i="27" s="1"/>
  <c r="H48" i="27" s="1"/>
  <c r="E50" i="27"/>
  <c r="E52" i="27"/>
  <c r="F52" i="27" s="1"/>
  <c r="H52" i="27" s="1"/>
  <c r="E54" i="27"/>
  <c r="F54" i="27" s="1"/>
  <c r="H54" i="27" s="1"/>
  <c r="H80" i="27"/>
  <c r="I80" i="27"/>
  <c r="S47" i="27"/>
  <c r="BR49" i="27"/>
  <c r="N50" i="27"/>
  <c r="BR51" i="27"/>
  <c r="N52" i="27"/>
  <c r="BR53" i="27"/>
  <c r="N54" i="27"/>
  <c r="BR55" i="27"/>
  <c r="E55" i="27"/>
  <c r="I55" i="27" s="1"/>
  <c r="E57" i="27"/>
  <c r="F57" i="27" s="1"/>
  <c r="H57" i="27" s="1"/>
  <c r="E60" i="27"/>
  <c r="F60" i="27" s="1"/>
  <c r="E62" i="27"/>
  <c r="F62" i="27" s="1"/>
  <c r="H62" i="27" s="1"/>
  <c r="E64" i="27"/>
  <c r="E66" i="27"/>
  <c r="F66" i="27"/>
  <c r="H66" i="27" s="1"/>
  <c r="E68" i="27"/>
  <c r="F68" i="27" s="1"/>
  <c r="H68" i="27" s="1"/>
  <c r="E71" i="27"/>
  <c r="I71" i="27" s="1"/>
  <c r="E73" i="27"/>
  <c r="I73" i="27" s="1"/>
  <c r="E75" i="27"/>
  <c r="I75" i="27" s="1"/>
  <c r="E77" i="27"/>
  <c r="E79" i="27"/>
  <c r="F79" i="27" s="1"/>
  <c r="H79" i="27" s="1"/>
  <c r="S80" i="27"/>
  <c r="E81" i="27"/>
  <c r="I81" i="27" s="1"/>
  <c r="AC82" i="27"/>
  <c r="AG82" i="27"/>
  <c r="AO82" i="27"/>
  <c r="AQ82" i="27" s="1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 s="1"/>
  <c r="N80" i="27"/>
  <c r="BR80" i="27"/>
  <c r="P81" i="27"/>
  <c r="R81" i="27" s="1"/>
  <c r="AJ82" i="27"/>
  <c r="AL82" i="27" s="1"/>
  <c r="E56" i="27"/>
  <c r="K57" i="27"/>
  <c r="M57" i="27"/>
  <c r="BO57" i="27"/>
  <c r="BQ57" i="27" s="1"/>
  <c r="E58" i="27"/>
  <c r="I58" i="27" s="1"/>
  <c r="K59" i="27"/>
  <c r="M59" i="27" s="1"/>
  <c r="BO59" i="27"/>
  <c r="BQ59" i="27" s="1"/>
  <c r="K60" i="27"/>
  <c r="M60" i="27" s="1"/>
  <c r="BO60" i="27"/>
  <c r="BQ60" i="27" s="1"/>
  <c r="E61" i="27"/>
  <c r="F61" i="27" s="1"/>
  <c r="K62" i="27"/>
  <c r="M62" i="27" s="1"/>
  <c r="BO62" i="27"/>
  <c r="BQ62" i="27" s="1"/>
  <c r="E63" i="27"/>
  <c r="I63" i="27" s="1"/>
  <c r="F63" i="27"/>
  <c r="H63" i="27" s="1"/>
  <c r="K64" i="27"/>
  <c r="M64" i="27" s="1"/>
  <c r="BO64" i="27"/>
  <c r="BQ64" i="27" s="1"/>
  <c r="E65" i="27"/>
  <c r="F65" i="27" s="1"/>
  <c r="H65" i="27" s="1"/>
  <c r="K66" i="27"/>
  <c r="M66" i="27" s="1"/>
  <c r="BO66" i="27"/>
  <c r="BQ66" i="27" s="1"/>
  <c r="E67" i="27"/>
  <c r="F67" i="27" s="1"/>
  <c r="H67" i="27" s="1"/>
  <c r="K68" i="27"/>
  <c r="M68" i="27" s="1"/>
  <c r="BO68" i="27"/>
  <c r="BQ68" i="27" s="1"/>
  <c r="E70" i="27"/>
  <c r="I70" i="27" s="1"/>
  <c r="K71" i="27"/>
  <c r="M71" i="27" s="1"/>
  <c r="BO71" i="27"/>
  <c r="BQ71" i="27" s="1"/>
  <c r="E72" i="27"/>
  <c r="I72" i="27" s="1"/>
  <c r="K73" i="27"/>
  <c r="M73" i="27" s="1"/>
  <c r="BO73" i="27"/>
  <c r="BQ73" i="27" s="1"/>
  <c r="E74" i="27"/>
  <c r="F74" i="27" s="1"/>
  <c r="H74" i="27" s="1"/>
  <c r="K75" i="27"/>
  <c r="M75" i="27" s="1"/>
  <c r="BO75" i="27"/>
  <c r="BQ75" i="27"/>
  <c r="E76" i="27"/>
  <c r="I76" i="27" s="1"/>
  <c r="K77" i="27"/>
  <c r="M77" i="27" s="1"/>
  <c r="BO77" i="27"/>
  <c r="BQ77" i="27"/>
  <c r="E78" i="27"/>
  <c r="F78" i="27" s="1"/>
  <c r="H78" i="27" s="1"/>
  <c r="K79" i="27"/>
  <c r="M79" i="27" s="1"/>
  <c r="BO79" i="27"/>
  <c r="BQ79" i="27" s="1"/>
  <c r="K81" i="27"/>
  <c r="I49" i="27"/>
  <c r="I37" i="27"/>
  <c r="DJ8" i="27"/>
  <c r="DM8" i="27" s="1"/>
  <c r="DP8" i="27" s="1"/>
  <c r="DS8" i="27" s="1"/>
  <c r="DV8" i="27" s="1"/>
  <c r="DY8" i="27" s="1"/>
  <c r="I18" i="27"/>
  <c r="I67" i="27"/>
  <c r="BQ8" i="28"/>
  <c r="AQ8" i="28"/>
  <c r="I10" i="28"/>
  <c r="DH43" i="28"/>
  <c r="ED38" i="28"/>
  <c r="N39" i="28"/>
  <c r="BQ39" i="28"/>
  <c r="R40" i="28"/>
  <c r="BQ41" i="28"/>
  <c r="DH39" i="28"/>
  <c r="E39" i="28"/>
  <c r="I39" i="28" s="1"/>
  <c r="DH41" i="28"/>
  <c r="E41" i="28"/>
  <c r="F41" i="28" s="1"/>
  <c r="H41" i="28" s="1"/>
  <c r="S44" i="28"/>
  <c r="H77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S10" i="28"/>
  <c r="BO10" i="28"/>
  <c r="BQ10" i="28" s="1"/>
  <c r="E11" i="28"/>
  <c r="F11" i="28" s="1"/>
  <c r="K13" i="28"/>
  <c r="M13" i="28" s="1"/>
  <c r="BO13" i="28"/>
  <c r="BQ13" i="28" s="1"/>
  <c r="P14" i="28"/>
  <c r="R14" i="28" s="1"/>
  <c r="E15" i="28"/>
  <c r="K17" i="28"/>
  <c r="M17" i="28" s="1"/>
  <c r="BO17" i="28"/>
  <c r="BQ17" i="28" s="1"/>
  <c r="P18" i="28"/>
  <c r="R18" i="28" s="1"/>
  <c r="E19" i="28"/>
  <c r="F19" i="28"/>
  <c r="H19" i="28" s="1"/>
  <c r="K21" i="28"/>
  <c r="M21" i="28" s="1"/>
  <c r="BO21" i="28"/>
  <c r="BQ21" i="28" s="1"/>
  <c r="P22" i="28"/>
  <c r="R22" i="28" s="1"/>
  <c r="E23" i="28"/>
  <c r="F23" i="28" s="1"/>
  <c r="H23" i="28" s="1"/>
  <c r="K25" i="28"/>
  <c r="M25" i="28" s="1"/>
  <c r="BO25" i="28"/>
  <c r="BQ25" i="28" s="1"/>
  <c r="P26" i="28"/>
  <c r="R26" i="28" s="1"/>
  <c r="F28" i="28"/>
  <c r="H28" i="28" s="1"/>
  <c r="K29" i="28"/>
  <c r="M29" i="28" s="1"/>
  <c r="BO29" i="28"/>
  <c r="BQ29" i="28" s="1"/>
  <c r="P30" i="28"/>
  <c r="R30" i="28" s="1"/>
  <c r="E31" i="28"/>
  <c r="F31" i="28" s="1"/>
  <c r="H31" i="28" s="1"/>
  <c r="K33" i="28"/>
  <c r="M33" i="28" s="1"/>
  <c r="BO33" i="28"/>
  <c r="BQ33" i="28"/>
  <c r="P34" i="28"/>
  <c r="R34" i="28" s="1"/>
  <c r="E35" i="28"/>
  <c r="F35" i="28" s="1"/>
  <c r="H35" i="28" s="1"/>
  <c r="K37" i="28"/>
  <c r="BO37" i="28"/>
  <c r="BQ37" i="28"/>
  <c r="P38" i="28"/>
  <c r="R38" i="28" s="1"/>
  <c r="N10" i="28"/>
  <c r="BR10" i="28"/>
  <c r="BR39" i="28"/>
  <c r="S40" i="28"/>
  <c r="R42" i="28"/>
  <c r="K45" i="28"/>
  <c r="M45" i="28" s="1"/>
  <c r="BO45" i="28"/>
  <c r="BQ45" i="28" s="1"/>
  <c r="P46" i="28"/>
  <c r="E47" i="28"/>
  <c r="F47" i="28" s="1"/>
  <c r="H47" i="28" s="1"/>
  <c r="M47" i="28"/>
  <c r="R48" i="28"/>
  <c r="ED48" i="28"/>
  <c r="K49" i="28"/>
  <c r="M49" i="28" s="1"/>
  <c r="BO49" i="28"/>
  <c r="BQ49" i="28" s="1"/>
  <c r="P50" i="28"/>
  <c r="R50" i="28" s="1"/>
  <c r="E51" i="28"/>
  <c r="F51" i="28" s="1"/>
  <c r="H51" i="28" s="1"/>
  <c r="M51" i="28"/>
  <c r="R52" i="28"/>
  <c r="ED52" i="28"/>
  <c r="K53" i="28"/>
  <c r="M53" i="28"/>
  <c r="BO53" i="28"/>
  <c r="BQ53" i="28" s="1"/>
  <c r="P54" i="28"/>
  <c r="R54" i="28" s="1"/>
  <c r="E55" i="28"/>
  <c r="F55" i="28"/>
  <c r="H55" i="28" s="1"/>
  <c r="M55" i="28"/>
  <c r="R56" i="28"/>
  <c r="ED56" i="28"/>
  <c r="K57" i="28"/>
  <c r="M57" i="28" s="1"/>
  <c r="BO57" i="28"/>
  <c r="P58" i="28"/>
  <c r="R58" i="28" s="1"/>
  <c r="E59" i="28"/>
  <c r="I59" i="28" s="1"/>
  <c r="R60" i="28"/>
  <c r="ED60" i="28"/>
  <c r="K61" i="28"/>
  <c r="M61" i="28" s="1"/>
  <c r="BO61" i="28"/>
  <c r="BQ61" i="28" s="1"/>
  <c r="P62" i="28"/>
  <c r="R62" i="28" s="1"/>
  <c r="E63" i="28"/>
  <c r="I63" i="28" s="1"/>
  <c r="R64" i="28"/>
  <c r="ED64" i="28"/>
  <c r="K65" i="28"/>
  <c r="M65" i="28" s="1"/>
  <c r="BO65" i="28"/>
  <c r="BQ65" i="28" s="1"/>
  <c r="P66" i="28"/>
  <c r="E67" i="28"/>
  <c r="F67" i="28" s="1"/>
  <c r="H67" i="28" s="1"/>
  <c r="M67" i="28"/>
  <c r="BQ67" i="28"/>
  <c r="ED68" i="28"/>
  <c r="K69" i="28"/>
  <c r="M69" i="28" s="1"/>
  <c r="BO69" i="28"/>
  <c r="P70" i="28"/>
  <c r="R70" i="28" s="1"/>
  <c r="M71" i="28"/>
  <c r="BQ71" i="28"/>
  <c r="ED72" i="28"/>
  <c r="K73" i="28"/>
  <c r="M73" i="28" s="1"/>
  <c r="BO73" i="28"/>
  <c r="BQ73" i="28"/>
  <c r="P74" i="28"/>
  <c r="R74" i="28" s="1"/>
  <c r="E75" i="28"/>
  <c r="I75" i="28" s="1"/>
  <c r="M75" i="28"/>
  <c r="BQ75" i="28"/>
  <c r="ED76" i="28"/>
  <c r="K77" i="28"/>
  <c r="M77" i="28" s="1"/>
  <c r="BO77" i="28"/>
  <c r="BQ77" i="28" s="1"/>
  <c r="P78" i="28"/>
  <c r="R78" i="28"/>
  <c r="E79" i="28"/>
  <c r="M79" i="28"/>
  <c r="BQ79" i="28"/>
  <c r="N80" i="28"/>
  <c r="R80" i="28"/>
  <c r="BR80" i="28"/>
  <c r="ED80" i="28"/>
  <c r="K81" i="28"/>
  <c r="M81" i="28" s="1"/>
  <c r="S81" i="28"/>
  <c r="BO81" i="28"/>
  <c r="BQ81" i="28" s="1"/>
  <c r="Z82" i="28"/>
  <c r="AB82" i="28" s="1"/>
  <c r="E45" i="28"/>
  <c r="F45" i="28" s="1"/>
  <c r="H45" i="28" s="1"/>
  <c r="E49" i="28"/>
  <c r="I49" i="28"/>
  <c r="E53" i="28"/>
  <c r="I53" i="28" s="1"/>
  <c r="E57" i="28"/>
  <c r="I57" i="28" s="1"/>
  <c r="E61" i="28"/>
  <c r="E65" i="28"/>
  <c r="I65" i="28" s="1"/>
  <c r="N78" i="28"/>
  <c r="BR78" i="28"/>
  <c r="S79" i="28"/>
  <c r="EF79" i="28"/>
  <c r="I55" i="28"/>
  <c r="I19" i="28"/>
  <c r="F79" i="28"/>
  <c r="H79" i="28" s="1"/>
  <c r="C19" i="23"/>
  <c r="C63" i="23"/>
  <c r="C45" i="23"/>
  <c r="C33" i="23"/>
  <c r="C39" i="23"/>
  <c r="I66" i="27"/>
  <c r="J60" i="26"/>
  <c r="R76" i="27"/>
  <c r="BQ15" i="28"/>
  <c r="BQ58" i="27"/>
  <c r="R12" i="28"/>
  <c r="EF30" i="28"/>
  <c r="ED30" i="28"/>
  <c r="DH10" i="28"/>
  <c r="R13" i="28"/>
  <c r="P15" i="28"/>
  <c r="R15" i="28" s="1"/>
  <c r="M16" i="28"/>
  <c r="E17" i="28"/>
  <c r="F17" i="28" s="1"/>
  <c r="H17" i="28" s="1"/>
  <c r="ED17" i="28"/>
  <c r="K18" i="28"/>
  <c r="M18" i="28" s="1"/>
  <c r="EF18" i="28"/>
  <c r="ED19" i="28"/>
  <c r="BQ20" i="28"/>
  <c r="P23" i="28"/>
  <c r="R23" i="28" s="1"/>
  <c r="ED23" i="28"/>
  <c r="R25" i="28"/>
  <c r="K26" i="28"/>
  <c r="M26" i="28" s="1"/>
  <c r="S27" i="28"/>
  <c r="DH28" i="28"/>
  <c r="BR29" i="28"/>
  <c r="N30" i="28"/>
  <c r="BO52" i="27"/>
  <c r="M31" i="28"/>
  <c r="R31" i="28"/>
  <c r="K32" i="28"/>
  <c r="M32" i="28" s="1"/>
  <c r="M66" i="28"/>
  <c r="BQ80" i="28"/>
  <c r="BR14" i="28"/>
  <c r="E16" i="28"/>
  <c r="I16" i="28" s="1"/>
  <c r="S19" i="28"/>
  <c r="N22" i="28"/>
  <c r="E12" i="28"/>
  <c r="F12" i="28" s="1"/>
  <c r="H12" i="28" s="1"/>
  <c r="BQ56" i="28"/>
  <c r="BO34" i="28"/>
  <c r="BQ34" i="28" s="1"/>
  <c r="S37" i="28"/>
  <c r="E42" i="28"/>
  <c r="F42" i="28" s="1"/>
  <c r="H42" i="28" s="1"/>
  <c r="N42" i="28"/>
  <c r="EF42" i="28"/>
  <c r="E44" i="28"/>
  <c r="N44" i="28"/>
  <c r="E46" i="28"/>
  <c r="I46" i="28" s="1"/>
  <c r="F46" i="28"/>
  <c r="H46" i="28" s="1"/>
  <c r="BO46" i="28"/>
  <c r="BQ46" i="28" s="1"/>
  <c r="N51" i="28"/>
  <c r="E52" i="28"/>
  <c r="F52" i="28"/>
  <c r="H52" i="28" s="1"/>
  <c r="K54" i="28"/>
  <c r="P55" i="28"/>
  <c r="R55" i="28" s="1"/>
  <c r="ED55" i="28"/>
  <c r="R57" i="28"/>
  <c r="M60" i="28"/>
  <c r="BO62" i="28"/>
  <c r="BR64" i="28"/>
  <c r="S65" i="28"/>
  <c r="BR67" i="28"/>
  <c r="E68" i="28"/>
  <c r="BO70" i="28"/>
  <c r="BQ70" i="28" s="1"/>
  <c r="BO76" i="28"/>
  <c r="BQ76" i="28" s="1"/>
  <c r="ED77" i="28"/>
  <c r="ED78" i="28"/>
  <c r="ED35" i="28"/>
  <c r="M36" i="28"/>
  <c r="N55" i="28"/>
  <c r="R61" i="28"/>
  <c r="M64" i="28"/>
  <c r="M72" i="28"/>
  <c r="S77" i="28"/>
  <c r="S80" i="28"/>
  <c r="X82" i="28"/>
  <c r="S51" i="28"/>
  <c r="BR58" i="28"/>
  <c r="BR74" i="28"/>
  <c r="E76" i="28"/>
  <c r="E29" i="28"/>
  <c r="I29" i="28" s="1"/>
  <c r="E58" i="28"/>
  <c r="I58" i="28" s="1"/>
  <c r="E64" i="28"/>
  <c r="F64" i="28" s="1"/>
  <c r="H64" i="28" s="1"/>
  <c r="E72" i="28"/>
  <c r="F72" i="28" s="1"/>
  <c r="H72" i="28" s="1"/>
  <c r="I64" i="28"/>
  <c r="I52" i="28"/>
  <c r="C51" i="23"/>
  <c r="C30" i="23"/>
  <c r="C35" i="23"/>
  <c r="C59" i="23"/>
  <c r="L20" i="23"/>
  <c r="L13" i="23"/>
  <c r="L36" i="23"/>
  <c r="L29" i="23"/>
  <c r="L32" i="23"/>
  <c r="BD8" i="27"/>
  <c r="BG8" i="27" s="1"/>
  <c r="BM8" i="27" s="1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I34" i="27"/>
  <c r="Q76" i="26"/>
  <c r="S76" i="26" s="1"/>
  <c r="T76" i="26"/>
  <c r="EF66" i="28"/>
  <c r="ED66" i="28"/>
  <c r="G73" i="26"/>
  <c r="I73" i="26" s="1"/>
  <c r="J73" i="26"/>
  <c r="T26" i="26"/>
  <c r="N28" i="26"/>
  <c r="BR30" i="26"/>
  <c r="BS30" i="26"/>
  <c r="BP38" i="26"/>
  <c r="BR38" i="26" s="1"/>
  <c r="L52" i="26"/>
  <c r="N52" i="26" s="1"/>
  <c r="O52" i="26"/>
  <c r="EE77" i="26"/>
  <c r="F77" i="26"/>
  <c r="AN82" i="26"/>
  <c r="AM82" i="26"/>
  <c r="K13" i="27"/>
  <c r="M13" i="27" s="1"/>
  <c r="N13" i="27"/>
  <c r="F23" i="27"/>
  <c r="H23" i="27" s="1"/>
  <c r="S49" i="28"/>
  <c r="R49" i="28"/>
  <c r="BQ66" i="28"/>
  <c r="BR66" i="28"/>
  <c r="L59" i="23"/>
  <c r="L45" i="23"/>
  <c r="L31" i="23"/>
  <c r="N50" i="28"/>
  <c r="I26" i="28"/>
  <c r="I46" i="27"/>
  <c r="S17" i="26"/>
  <c r="P12" i="27"/>
  <c r="R12" i="27" s="1"/>
  <c r="S12" i="27"/>
  <c r="O82" i="27"/>
  <c r="P82" i="27" s="1"/>
  <c r="P51" i="27"/>
  <c r="R51" i="27" s="1"/>
  <c r="S51" i="27"/>
  <c r="K20" i="28"/>
  <c r="M20" i="28" s="1"/>
  <c r="N20" i="28"/>
  <c r="S41" i="28"/>
  <c r="R41" i="28"/>
  <c r="J39" i="26"/>
  <c r="N41" i="27"/>
  <c r="K41" i="27"/>
  <c r="M41" i="27" s="1"/>
  <c r="S39" i="27"/>
  <c r="F59" i="27"/>
  <c r="I59" i="27"/>
  <c r="C65" i="23"/>
  <c r="S66" i="27"/>
  <c r="DI80" i="26"/>
  <c r="F80" i="26"/>
  <c r="J80" i="26" s="1"/>
  <c r="BO14" i="27"/>
  <c r="BQ14" i="27" s="1"/>
  <c r="BR14" i="27"/>
  <c r="BO54" i="27"/>
  <c r="BQ54" i="27" s="1"/>
  <c r="BR54" i="27"/>
  <c r="I12" i="28"/>
  <c r="BR41" i="28"/>
  <c r="I69" i="28"/>
  <c r="N72" i="27"/>
  <c r="J82" i="27"/>
  <c r="K82" i="27" s="1"/>
  <c r="BR40" i="27"/>
  <c r="Q14" i="26"/>
  <c r="S14" i="26" s="1"/>
  <c r="T14" i="26"/>
  <c r="EE56" i="26"/>
  <c r="F56" i="26"/>
  <c r="G56" i="26" s="1"/>
  <c r="I56" i="26" s="1"/>
  <c r="Q72" i="26"/>
  <c r="S72" i="26" s="1"/>
  <c r="T72" i="26"/>
  <c r="DI74" i="26"/>
  <c r="F74" i="26"/>
  <c r="G74" i="26" s="1"/>
  <c r="I74" i="26" s="1"/>
  <c r="BS79" i="26"/>
  <c r="BR79" i="26"/>
  <c r="N34" i="27"/>
  <c r="BO44" i="27"/>
  <c r="BQ44" i="27" s="1"/>
  <c r="BR44" i="27"/>
  <c r="R54" i="27"/>
  <c r="S54" i="27"/>
  <c r="E40" i="28"/>
  <c r="F40" i="28" s="1"/>
  <c r="DH40" i="28"/>
  <c r="T46" i="26"/>
  <c r="S46" i="26"/>
  <c r="Q36" i="26"/>
  <c r="S36" i="26" s="1"/>
  <c r="T36" i="26"/>
  <c r="BO50" i="28"/>
  <c r="BQ50" i="28" s="1"/>
  <c r="BR50" i="28"/>
  <c r="M81" i="27"/>
  <c r="E21" i="28"/>
  <c r="I21" i="28"/>
  <c r="DH21" i="28"/>
  <c r="L10" i="23"/>
  <c r="BR13" i="27"/>
  <c r="R46" i="28"/>
  <c r="S42" i="26"/>
  <c r="F44" i="26"/>
  <c r="O51" i="26"/>
  <c r="O11" i="26"/>
  <c r="BR24" i="26"/>
  <c r="BS24" i="26"/>
  <c r="EE48" i="26"/>
  <c r="F48" i="26"/>
  <c r="J48" i="26" s="1"/>
  <c r="DI49" i="26"/>
  <c r="F49" i="26"/>
  <c r="G49" i="26"/>
  <c r="I49" i="26" s="1"/>
  <c r="L64" i="26"/>
  <c r="N64" i="26" s="1"/>
  <c r="O64" i="26"/>
  <c r="EE64" i="26"/>
  <c r="F64" i="26"/>
  <c r="S68" i="26"/>
  <c r="T68" i="26"/>
  <c r="BO74" i="27"/>
  <c r="BQ74" i="27" s="1"/>
  <c r="BR74" i="27"/>
  <c r="E38" i="28"/>
  <c r="I38" i="28" s="1"/>
  <c r="EF38" i="28"/>
  <c r="N40" i="28"/>
  <c r="M40" i="28"/>
  <c r="G71" i="26"/>
  <c r="I71" i="26" s="1"/>
  <c r="J71" i="26"/>
  <c r="BS43" i="26"/>
  <c r="BR43" i="26"/>
  <c r="T57" i="26"/>
  <c r="S37" i="27"/>
  <c r="R37" i="27"/>
  <c r="BQ69" i="28"/>
  <c r="G69" i="26"/>
  <c r="I69" i="26" s="1"/>
  <c r="S26" i="26"/>
  <c r="Q18" i="26"/>
  <c r="BR28" i="26"/>
  <c r="BP32" i="26"/>
  <c r="BR32" i="26" s="1"/>
  <c r="BS32" i="26"/>
  <c r="AA82" i="26"/>
  <c r="AC82" i="26" s="1"/>
  <c r="AD82" i="26"/>
  <c r="N24" i="28"/>
  <c r="K24" i="28"/>
  <c r="M24" i="28" s="1"/>
  <c r="DH48" i="28"/>
  <c r="E48" i="28"/>
  <c r="F48" i="28" s="1"/>
  <c r="H48" i="28" s="1"/>
  <c r="I54" i="27"/>
  <c r="F24" i="27"/>
  <c r="H24" i="27" s="1"/>
  <c r="BS49" i="26"/>
  <c r="BP48" i="26"/>
  <c r="BR48" i="26" s="1"/>
  <c r="BS48" i="26"/>
  <c r="O54" i="26"/>
  <c r="BS64" i="26"/>
  <c r="BO39" i="27"/>
  <c r="BQ39" i="27" s="1"/>
  <c r="BR39" i="27"/>
  <c r="P48" i="27"/>
  <c r="R48" i="27" s="1"/>
  <c r="S48" i="27"/>
  <c r="U82" i="27"/>
  <c r="W82" i="27" s="1"/>
  <c r="X82" i="27"/>
  <c r="F18" i="26"/>
  <c r="G18" i="26" s="1"/>
  <c r="I18" i="26" s="1"/>
  <c r="O31" i="26"/>
  <c r="Y82" i="26"/>
  <c r="S23" i="27"/>
  <c r="M40" i="27"/>
  <c r="BO12" i="28"/>
  <c r="BQ12" i="28" s="1"/>
  <c r="O25" i="26"/>
  <c r="T45" i="26"/>
  <c r="Q45" i="26"/>
  <c r="S45" i="26" s="1"/>
  <c r="R10" i="28"/>
  <c r="BS29" i="26"/>
  <c r="L59" i="26"/>
  <c r="N59" i="26" s="1"/>
  <c r="O59" i="26"/>
  <c r="BS60" i="26"/>
  <c r="BR60" i="26"/>
  <c r="L61" i="26"/>
  <c r="N61" i="26" s="1"/>
  <c r="O61" i="26"/>
  <c r="L81" i="26"/>
  <c r="N81" i="26" s="1"/>
  <c r="O81" i="26"/>
  <c r="S35" i="28"/>
  <c r="P35" i="28"/>
  <c r="R35" i="28" s="1"/>
  <c r="F40" i="26"/>
  <c r="G40" i="26" s="1"/>
  <c r="L43" i="26"/>
  <c r="N43" i="26"/>
  <c r="BR52" i="26"/>
  <c r="J61" i="26"/>
  <c r="O76" i="26"/>
  <c r="EE10" i="26"/>
  <c r="N14" i="27"/>
  <c r="N13" i="28"/>
  <c r="R14" i="27"/>
  <c r="S63" i="27"/>
  <c r="P63" i="27"/>
  <c r="R63" i="27"/>
  <c r="E24" i="28"/>
  <c r="DH24" i="28"/>
  <c r="BQ32" i="28"/>
  <c r="BR32" i="28"/>
  <c r="ED61" i="28"/>
  <c r="EF61" i="28"/>
  <c r="BR22" i="27"/>
  <c r="S69" i="27"/>
  <c r="S14" i="28"/>
  <c r="E50" i="28"/>
  <c r="F50" i="28"/>
  <c r="H50" i="28" s="1"/>
  <c r="DH50" i="28"/>
  <c r="N60" i="28"/>
  <c r="E60" i="28"/>
  <c r="F60" i="28"/>
  <c r="H60" i="28" s="1"/>
  <c r="DH60" i="28"/>
  <c r="BQ67" i="27"/>
  <c r="EF13" i="28"/>
  <c r="ED13" i="28"/>
  <c r="R16" i="28"/>
  <c r="E18" i="28"/>
  <c r="F18" i="28" s="1"/>
  <c r="H18" i="28" s="1"/>
  <c r="DH18" i="28"/>
  <c r="P29" i="28"/>
  <c r="R29" i="28" s="1"/>
  <c r="S29" i="28"/>
  <c r="BO40" i="28"/>
  <c r="BQ40" i="28" s="1"/>
  <c r="BQ44" i="28"/>
  <c r="BR44" i="28"/>
  <c r="I50" i="28"/>
  <c r="EF26" i="28"/>
  <c r="ED26" i="28"/>
  <c r="EF41" i="28"/>
  <c r="ED41" i="28"/>
  <c r="BR12" i="28"/>
  <c r="E20" i="28"/>
  <c r="F20" i="28" s="1"/>
  <c r="H20" i="28" s="1"/>
  <c r="E22" i="28"/>
  <c r="F22" i="28" s="1"/>
  <c r="H22" i="28" s="1"/>
  <c r="BQ22" i="28"/>
  <c r="BR22" i="28"/>
  <c r="E33" i="28"/>
  <c r="F33" i="28" s="1"/>
  <c r="H33" i="28" s="1"/>
  <c r="S34" i="28"/>
  <c r="BR38" i="28"/>
  <c r="R47" i="28"/>
  <c r="BR62" i="28"/>
  <c r="R81" i="28"/>
  <c r="EF27" i="28"/>
  <c r="ED27" i="28"/>
  <c r="BR28" i="28"/>
  <c r="S30" i="28"/>
  <c r="BR48" i="28"/>
  <c r="BQ48" i="28"/>
  <c r="S50" i="28"/>
  <c r="BR56" i="28"/>
  <c r="M80" i="28"/>
  <c r="ED14" i="28"/>
  <c r="BR18" i="28"/>
  <c r="I28" i="28"/>
  <c r="N29" i="28"/>
  <c r="E30" i="28"/>
  <c r="I30" i="28" s="1"/>
  <c r="N32" i="28"/>
  <c r="P53" i="28"/>
  <c r="R53" i="28" s="1"/>
  <c r="ED53" i="28"/>
  <c r="EF53" i="28"/>
  <c r="S73" i="28"/>
  <c r="EF78" i="28"/>
  <c r="E78" i="28"/>
  <c r="F78" i="28" s="1"/>
  <c r="H78" i="28" s="1"/>
  <c r="ED81" i="28"/>
  <c r="EF81" i="28"/>
  <c r="ED29" i="28"/>
  <c r="EF29" i="28"/>
  <c r="N70" i="28"/>
  <c r="K70" i="28"/>
  <c r="M70" i="28" s="1"/>
  <c r="BR75" i="28"/>
  <c r="I78" i="28"/>
  <c r="BR81" i="28"/>
  <c r="R63" i="28"/>
  <c r="DH66" i="28"/>
  <c r="E66" i="28"/>
  <c r="I66" i="28" s="1"/>
  <c r="F66" i="28"/>
  <c r="H66" i="28" s="1"/>
  <c r="L25" i="23"/>
  <c r="ED31" i="28"/>
  <c r="R43" i="28"/>
  <c r="BO55" i="28"/>
  <c r="BQ55" i="28" s="1"/>
  <c r="S60" i="28"/>
  <c r="R67" i="28"/>
  <c r="DH70" i="28"/>
  <c r="E70" i="28"/>
  <c r="AG82" i="28"/>
  <c r="AH82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BR76" i="28"/>
  <c r="G80" i="26"/>
  <c r="I80" i="26" s="1"/>
  <c r="F30" i="28"/>
  <c r="H30" i="28" s="1"/>
  <c r="F21" i="28"/>
  <c r="H21" i="28" s="1"/>
  <c r="J49" i="26"/>
  <c r="I80" i="28"/>
  <c r="F80" i="28"/>
  <c r="H80" i="28" s="1"/>
  <c r="J77" i="26"/>
  <c r="G77" i="26"/>
  <c r="I77" i="26" s="1"/>
  <c r="F38" i="28"/>
  <c r="H38" i="28" s="1"/>
  <c r="BB8" i="26"/>
  <c r="BE8" i="26"/>
  <c r="BH8" i="26"/>
  <c r="BN8" i="26" s="1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S18" i="28"/>
  <c r="E13" i="28"/>
  <c r="I17" i="28"/>
  <c r="I11" i="28"/>
  <c r="F49" i="28"/>
  <c r="H49" i="28" s="1"/>
  <c r="BD8" i="28"/>
  <c r="BG8" i="28" s="1"/>
  <c r="BM8" i="28" s="1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F70" i="27"/>
  <c r="H70" i="27" s="1"/>
  <c r="G72" i="26"/>
  <c r="I72" i="26" s="1"/>
  <c r="J72" i="26"/>
  <c r="C67" i="23"/>
  <c r="C73" i="23"/>
  <c r="K74" i="27"/>
  <c r="M74" i="27" s="1"/>
  <c r="N74" i="27"/>
  <c r="I32" i="27"/>
  <c r="AQ8" i="27"/>
  <c r="BQ8" i="27"/>
  <c r="I60" i="28"/>
  <c r="I17" i="27"/>
  <c r="I72" i="28"/>
  <c r="I41" i="28"/>
  <c r="F72" i="27"/>
  <c r="H72" i="27" s="1"/>
  <c r="I48" i="27"/>
  <c r="F21" i="27"/>
  <c r="H21" i="27"/>
  <c r="I21" i="27"/>
  <c r="J81" i="26"/>
  <c r="T10" i="26"/>
  <c r="BP16" i="26"/>
  <c r="BS16" i="26"/>
  <c r="N31" i="27"/>
  <c r="M31" i="27"/>
  <c r="BO35" i="27"/>
  <c r="BQ35" i="27" s="1"/>
  <c r="BR35" i="27"/>
  <c r="N36" i="27"/>
  <c r="M36" i="27"/>
  <c r="L10" i="26"/>
  <c r="ED36" i="28"/>
  <c r="E36" i="28"/>
  <c r="I36" i="28" s="1"/>
  <c r="I51" i="27"/>
  <c r="F38" i="27"/>
  <c r="H38" i="27" s="1"/>
  <c r="I38" i="27"/>
  <c r="G65" i="26"/>
  <c r="I65" i="26" s="1"/>
  <c r="J65" i="26"/>
  <c r="DI15" i="26"/>
  <c r="O36" i="26"/>
  <c r="N75" i="26"/>
  <c r="O75" i="26"/>
  <c r="Q79" i="26"/>
  <c r="S79" i="26" s="1"/>
  <c r="T79" i="26"/>
  <c r="F58" i="27"/>
  <c r="H58" i="27" s="1"/>
  <c r="F20" i="27"/>
  <c r="H20" i="27" s="1"/>
  <c r="I36" i="27"/>
  <c r="H40" i="27"/>
  <c r="BR16" i="26"/>
  <c r="E56" i="28"/>
  <c r="F56" i="28" s="1"/>
  <c r="H56" i="28" s="1"/>
  <c r="EF56" i="28"/>
  <c r="BR60" i="28"/>
  <c r="BQ60" i="28"/>
  <c r="BR57" i="26"/>
  <c r="BS57" i="26"/>
  <c r="BS36" i="26"/>
  <c r="DI36" i="26"/>
  <c r="N50" i="26"/>
  <c r="N69" i="26"/>
  <c r="J75" i="26"/>
  <c r="BO21" i="27"/>
  <c r="BQ21" i="27" s="1"/>
  <c r="BR21" i="27"/>
  <c r="BR23" i="27"/>
  <c r="R45" i="27"/>
  <c r="BQ26" i="28"/>
  <c r="P33" i="28"/>
  <c r="S33" i="28"/>
  <c r="K46" i="28"/>
  <c r="N46" i="28"/>
  <c r="BO72" i="28"/>
  <c r="BQ72" i="28" s="1"/>
  <c r="BR72" i="28"/>
  <c r="ED74" i="28"/>
  <c r="E74" i="28"/>
  <c r="F74" i="28" s="1"/>
  <c r="H74" i="28" s="1"/>
  <c r="EF74" i="28"/>
  <c r="N46" i="26"/>
  <c r="N58" i="26"/>
  <c r="O58" i="26"/>
  <c r="BP71" i="26"/>
  <c r="BR71" i="26"/>
  <c r="N5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42" i="28"/>
  <c r="BR59" i="28"/>
  <c r="S30" i="26"/>
  <c r="L45" i="26"/>
  <c r="N45" i="26" s="1"/>
  <c r="O45" i="26"/>
  <c r="I43" i="27"/>
  <c r="F43" i="27"/>
  <c r="H43" i="27" s="1"/>
  <c r="BQ48" i="27"/>
  <c r="EF22" i="28"/>
  <c r="ED22" i="28"/>
  <c r="BR69" i="26"/>
  <c r="BR38" i="27"/>
  <c r="N62" i="28"/>
  <c r="K62" i="28"/>
  <c r="M62" i="28" s="1"/>
  <c r="S69" i="28"/>
  <c r="R69" i="28"/>
  <c r="BR52" i="27"/>
  <c r="R66" i="27"/>
  <c r="BR13" i="28"/>
  <c r="BR16" i="28"/>
  <c r="S17" i="28"/>
  <c r="M19" i="28"/>
  <c r="ED21" i="28"/>
  <c r="R24" i="28"/>
  <c r="BR25" i="28"/>
  <c r="S31" i="28"/>
  <c r="N36" i="28"/>
  <c r="BO47" i="28"/>
  <c r="BQ47" i="28" s="1"/>
  <c r="M52" i="28"/>
  <c r="N56" i="28"/>
  <c r="K56" i="28"/>
  <c r="M56" i="28"/>
  <c r="BQ58" i="28"/>
  <c r="K59" i="28"/>
  <c r="S61" i="28"/>
  <c r="S70" i="28"/>
  <c r="EF71" i="28"/>
  <c r="ED71" i="28"/>
  <c r="BQ72" i="27"/>
  <c r="R11" i="28"/>
  <c r="R20" i="28"/>
  <c r="ED34" i="28"/>
  <c r="E34" i="28"/>
  <c r="F34" i="28" s="1"/>
  <c r="H34" i="28" s="1"/>
  <c r="E54" i="28"/>
  <c r="I54" i="28" s="1"/>
  <c r="DH54" i="28"/>
  <c r="ED57" i="28"/>
  <c r="EF57" i="28"/>
  <c r="M58" i="28"/>
  <c r="N58" i="28"/>
  <c r="DH26" i="28"/>
  <c r="EF49" i="28"/>
  <c r="M50" i="28"/>
  <c r="S53" i="28"/>
  <c r="S57" i="28"/>
  <c r="ED58" i="28"/>
  <c r="N61" i="28"/>
  <c r="ED67" i="28"/>
  <c r="EF73" i="28"/>
  <c r="ED73" i="28"/>
  <c r="DH81" i="28"/>
  <c r="E81" i="28"/>
  <c r="M46" i="28"/>
  <c r="R77" i="28"/>
  <c r="R79" i="28"/>
  <c r="AQ82" i="28"/>
  <c r="F81" i="28"/>
  <c r="H81" i="28" s="1"/>
  <c r="I81" i="28"/>
  <c r="I34" i="28"/>
  <c r="D67" i="23"/>
  <c r="F73" i="23"/>
  <c r="D73" i="23"/>
  <c r="D33" i="23"/>
  <c r="C44" i="23"/>
  <c r="D57" i="23"/>
  <c r="L18" i="23"/>
  <c r="C47" i="23"/>
  <c r="C8" i="23"/>
  <c r="C77" i="23"/>
  <c r="C20" i="23"/>
  <c r="L62" i="23"/>
  <c r="C75" i="23"/>
  <c r="D64" i="23"/>
  <c r="C64" i="23"/>
  <c r="D66" i="23"/>
  <c r="L12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E14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11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E13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C14" i="23"/>
  <c r="F30" i="27" l="1"/>
  <c r="H30" i="27" s="1"/>
  <c r="I30" i="27"/>
  <c r="Q48" i="26"/>
  <c r="S48" i="26" s="1"/>
  <c r="T48" i="26"/>
  <c r="M19" i="27"/>
  <c r="F15" i="26"/>
  <c r="G15" i="26" s="1"/>
  <c r="I15" i="26" s="1"/>
  <c r="F13" i="28"/>
  <c r="H13" i="28" s="1"/>
  <c r="I13" i="28"/>
  <c r="J66" i="26"/>
  <c r="F56" i="27"/>
  <c r="H56" i="27" s="1"/>
  <c r="I56" i="27"/>
  <c r="F35" i="27"/>
  <c r="H35" i="27" s="1"/>
  <c r="I35" i="27"/>
  <c r="R31" i="27"/>
  <c r="BQ15" i="27"/>
  <c r="G58" i="26"/>
  <c r="J58" i="26"/>
  <c r="F31" i="26"/>
  <c r="BR21" i="26"/>
  <c r="AR8" i="26"/>
  <c r="BR8" i="26"/>
  <c r="DI52" i="26"/>
  <c r="F52" i="26"/>
  <c r="DI54" i="26"/>
  <c r="F54" i="26"/>
  <c r="Q56" i="26"/>
  <c r="S56" i="26" s="1"/>
  <c r="T56" i="26"/>
  <c r="BR64" i="26"/>
  <c r="K27" i="27"/>
  <c r="M27" i="27" s="1"/>
  <c r="N27" i="27"/>
  <c r="F27" i="27"/>
  <c r="H27" i="27" s="1"/>
  <c r="I27" i="27"/>
  <c r="N29" i="27"/>
  <c r="M29" i="27"/>
  <c r="R33" i="27"/>
  <c r="S33" i="27"/>
  <c r="T23" i="26"/>
  <c r="S23" i="26"/>
  <c r="E10" i="27"/>
  <c r="EA82" i="27"/>
  <c r="T32" i="26"/>
  <c r="S10" i="27"/>
  <c r="F58" i="28"/>
  <c r="H58" i="28" s="1"/>
  <c r="F16" i="26"/>
  <c r="G16" i="26" s="1"/>
  <c r="I16" i="26" s="1"/>
  <c r="F81" i="27"/>
  <c r="H81" i="27" s="1"/>
  <c r="G48" i="26"/>
  <c r="I48" i="26" s="1"/>
  <c r="I62" i="27"/>
  <c r="J78" i="26"/>
  <c r="F65" i="28"/>
  <c r="H65" i="28" s="1"/>
  <c r="F59" i="28"/>
  <c r="H59" i="28" s="1"/>
  <c r="I57" i="27"/>
  <c r="F26" i="27"/>
  <c r="H26" i="27" s="1"/>
  <c r="J26" i="26"/>
  <c r="BR10" i="26"/>
  <c r="T28" i="26"/>
  <c r="S28" i="26"/>
  <c r="BS28" i="26"/>
  <c r="I33" i="26"/>
  <c r="J33" i="26"/>
  <c r="DI37" i="26"/>
  <c r="F37" i="26"/>
  <c r="F50" i="26"/>
  <c r="G50" i="26" s="1"/>
  <c r="I50" i="26" s="1"/>
  <c r="DI50" i="26"/>
  <c r="BP51" i="26"/>
  <c r="BR51" i="26" s="1"/>
  <c r="BS51" i="26"/>
  <c r="BR58" i="26"/>
  <c r="BS58" i="26"/>
  <c r="BS65" i="26"/>
  <c r="L79" i="26"/>
  <c r="N79" i="26" s="1"/>
  <c r="O79" i="26"/>
  <c r="K22" i="27"/>
  <c r="M22" i="27" s="1"/>
  <c r="N22" i="27"/>
  <c r="I22" i="27"/>
  <c r="F22" i="27"/>
  <c r="H22" i="27" s="1"/>
  <c r="F13" i="26"/>
  <c r="DI13" i="26"/>
  <c r="L71" i="26"/>
  <c r="N71" i="26" s="1"/>
  <c r="O71" i="26"/>
  <c r="P15" i="27"/>
  <c r="R15" i="27" s="1"/>
  <c r="S15" i="27"/>
  <c r="P16" i="27"/>
  <c r="R16" i="27" s="1"/>
  <c r="S16" i="27"/>
  <c r="P30" i="27"/>
  <c r="R30" i="27" s="1"/>
  <c r="S30" i="27"/>
  <c r="F19" i="26"/>
  <c r="F70" i="28"/>
  <c r="H70" i="28" s="1"/>
  <c r="I70" i="28"/>
  <c r="J38" i="26"/>
  <c r="F44" i="28"/>
  <c r="H44" i="28" s="1"/>
  <c r="I44" i="28"/>
  <c r="I77" i="27"/>
  <c r="F77" i="27"/>
  <c r="H77" i="27" s="1"/>
  <c r="S11" i="27"/>
  <c r="T21" i="26"/>
  <c r="T20" i="26"/>
  <c r="BP56" i="26"/>
  <c r="BR56" i="26" s="1"/>
  <c r="BS56" i="26"/>
  <c r="J56" i="26"/>
  <c r="BO33" i="27"/>
  <c r="BQ33" i="27" s="1"/>
  <c r="BR33" i="27"/>
  <c r="DH25" i="28"/>
  <c r="E25" i="28"/>
  <c r="ED25" i="28"/>
  <c r="EC82" i="28"/>
  <c r="ED82" i="28" s="1"/>
  <c r="DH27" i="28"/>
  <c r="E27" i="28"/>
  <c r="ED32" i="28"/>
  <c r="E32" i="28"/>
  <c r="I32" i="28" s="1"/>
  <c r="BR36" i="28"/>
  <c r="BQ36" i="28"/>
  <c r="P39" i="28"/>
  <c r="R39" i="28" s="1"/>
  <c r="S39" i="28"/>
  <c r="I40" i="28"/>
  <c r="G82" i="28"/>
  <c r="K41" i="28"/>
  <c r="J82" i="28"/>
  <c r="K82" i="28" s="1"/>
  <c r="M82" i="28" s="1"/>
  <c r="I42" i="28"/>
  <c r="I43" i="28"/>
  <c r="F43" i="28"/>
  <c r="H43" i="28" s="1"/>
  <c r="ED65" i="28"/>
  <c r="EF65" i="28"/>
  <c r="T33" i="26"/>
  <c r="BR41" i="26"/>
  <c r="BS13" i="26"/>
  <c r="J23" i="26"/>
  <c r="BS27" i="26"/>
  <c r="O28" i="26"/>
  <c r="R33" i="28"/>
  <c r="I40" i="26"/>
  <c r="S40" i="26"/>
  <c r="T34" i="26"/>
  <c r="BQ62" i="28"/>
  <c r="BQ52" i="27"/>
  <c r="R66" i="28"/>
  <c r="M37" i="28"/>
  <c r="F28" i="27"/>
  <c r="H28" i="27" s="1"/>
  <c r="I24" i="27"/>
  <c r="M24" i="27"/>
  <c r="F62" i="26"/>
  <c r="N78" i="26"/>
  <c r="F35" i="26"/>
  <c r="F29" i="26"/>
  <c r="F43" i="26"/>
  <c r="F32" i="26"/>
  <c r="G32" i="26" s="1"/>
  <c r="N29" i="26"/>
  <c r="BR25" i="26"/>
  <c r="F20" i="26"/>
  <c r="BS45" i="26"/>
  <c r="S51" i="26"/>
  <c r="G77" i="25"/>
  <c r="O12" i="26"/>
  <c r="BR12" i="26"/>
  <c r="O15" i="26"/>
  <c r="M82" i="26"/>
  <c r="J16" i="26"/>
  <c r="O19" i="26"/>
  <c r="S22" i="26"/>
  <c r="O23" i="26"/>
  <c r="T29" i="26"/>
  <c r="N32" i="26"/>
  <c r="J32" i="26"/>
  <c r="O39" i="26"/>
  <c r="O44" i="26"/>
  <c r="T66" i="26"/>
  <c r="E12" i="27"/>
  <c r="J81" i="23"/>
  <c r="O24" i="26"/>
  <c r="T31" i="26"/>
  <c r="M59" i="28"/>
  <c r="S18" i="26"/>
  <c r="T22" i="26"/>
  <c r="H40" i="28"/>
  <c r="I76" i="28"/>
  <c r="M54" i="28"/>
  <c r="BQ57" i="28"/>
  <c r="I70" i="26"/>
  <c r="BR80" i="26"/>
  <c r="I61" i="26"/>
  <c r="BS41" i="26"/>
  <c r="F55" i="26"/>
  <c r="S35" i="26"/>
  <c r="S60" i="26"/>
  <c r="BS23" i="26"/>
  <c r="BS54" i="26"/>
  <c r="O55" i="26"/>
  <c r="T11" i="26"/>
  <c r="S12" i="26"/>
  <c r="O13" i="26"/>
  <c r="BR17" i="26"/>
  <c r="BS18" i="26"/>
  <c r="O21" i="26"/>
  <c r="N25" i="26"/>
  <c r="N26" i="26"/>
  <c r="N27" i="26"/>
  <c r="N30" i="26"/>
  <c r="S39" i="26"/>
  <c r="BR40" i="26"/>
  <c r="S53" i="26"/>
  <c r="BS80" i="26"/>
  <c r="E31" i="27"/>
  <c r="F31" i="27" s="1"/>
  <c r="H31" i="27" s="1"/>
  <c r="E45" i="27"/>
  <c r="N60" i="27"/>
  <c r="K68" i="28"/>
  <c r="M68" i="28" s="1"/>
  <c r="N68" i="28"/>
  <c r="N55" i="26"/>
  <c r="BR55" i="26"/>
  <c r="BR11" i="27"/>
  <c r="E13" i="27"/>
  <c r="R19" i="27"/>
  <c r="BR20" i="27"/>
  <c r="BR31" i="27"/>
  <c r="S36" i="27"/>
  <c r="BQ40" i="27"/>
  <c r="N16" i="28"/>
  <c r="ED62" i="28"/>
  <c r="EF62" i="28"/>
  <c r="N42" i="26"/>
  <c r="S47" i="26"/>
  <c r="N48" i="26"/>
  <c r="S52" i="26"/>
  <c r="O53" i="26"/>
  <c r="S55" i="26"/>
  <c r="M11" i="27"/>
  <c r="M14" i="27"/>
  <c r="S24" i="27"/>
  <c r="R42" i="27"/>
  <c r="M51" i="27"/>
  <c r="S62" i="27"/>
  <c r="N81" i="27"/>
  <c r="AH82" i="27"/>
  <c r="BQ11" i="28"/>
  <c r="BO63" i="28"/>
  <c r="BQ63" i="28" s="1"/>
  <c r="BR63" i="28"/>
  <c r="BR17" i="28"/>
  <c r="M30" i="28"/>
  <c r="M44" i="28"/>
  <c r="R51" i="28"/>
  <c r="BR65" i="28"/>
  <c r="BQ80" i="27"/>
  <c r="BQ81" i="27"/>
  <c r="BQ18" i="28"/>
  <c r="BQ19" i="28"/>
  <c r="BR20" i="28"/>
  <c r="N25" i="28"/>
  <c r="S26" i="28"/>
  <c r="R27" i="28"/>
  <c r="N33" i="28"/>
  <c r="BR33" i="28"/>
  <c r="BR34" i="28"/>
  <c r="S42" i="28"/>
  <c r="M48" i="28"/>
  <c r="BR52" i="28"/>
  <c r="EF54" i="28"/>
  <c r="BR55" i="28"/>
  <c r="S56" i="28"/>
  <c r="S58" i="28"/>
  <c r="H69" i="28"/>
  <c r="BQ78" i="28"/>
  <c r="N81" i="28"/>
  <c r="DI82" i="28"/>
  <c r="N38" i="28"/>
  <c r="BR54" i="28"/>
  <c r="BR57" i="28"/>
  <c r="BQ74" i="28"/>
  <c r="R76" i="28"/>
  <c r="N77" i="28"/>
  <c r="S78" i="28"/>
  <c r="N79" i="28"/>
  <c r="G80" i="23"/>
  <c r="J11" i="26"/>
  <c r="J44" i="26"/>
  <c r="G44" i="26"/>
  <c r="I44" i="26" s="1"/>
  <c r="I15" i="28"/>
  <c r="F15" i="28"/>
  <c r="H15" i="28" s="1"/>
  <c r="BP15" i="26"/>
  <c r="BR15" i="26" s="1"/>
  <c r="S15" i="26"/>
  <c r="F36" i="28"/>
  <c r="H36" i="28" s="1"/>
  <c r="F53" i="28"/>
  <c r="H53" i="28" s="1"/>
  <c r="DG82" i="28"/>
  <c r="F39" i="28"/>
  <c r="H39" i="28" s="1"/>
  <c r="I20" i="28"/>
  <c r="F24" i="28"/>
  <c r="H24" i="28" s="1"/>
  <c r="I24" i="28"/>
  <c r="J18" i="26"/>
  <c r="G46" i="26"/>
  <c r="I46" i="26" s="1"/>
  <c r="F57" i="28"/>
  <c r="H57" i="28" s="1"/>
  <c r="E71" i="28"/>
  <c r="I61" i="27"/>
  <c r="I29" i="27"/>
  <c r="I58" i="26"/>
  <c r="J29" i="26"/>
  <c r="G29" i="26"/>
  <c r="I29" i="26" s="1"/>
  <c r="F28" i="26"/>
  <c r="G28" i="26" s="1"/>
  <c r="I28" i="26" s="1"/>
  <c r="O30" i="26"/>
  <c r="T52" i="26"/>
  <c r="BS17" i="26"/>
  <c r="O18" i="26"/>
  <c r="N21" i="26"/>
  <c r="F21" i="26"/>
  <c r="O27" i="26"/>
  <c r="EE42" i="26"/>
  <c r="F42" i="26"/>
  <c r="G42" i="26" s="1"/>
  <c r="I42" i="26" s="1"/>
  <c r="J70" i="26"/>
  <c r="EE79" i="26"/>
  <c r="F79" i="26"/>
  <c r="DI27" i="26"/>
  <c r="F27" i="26"/>
  <c r="G27" i="26" s="1"/>
  <c r="I27" i="26" s="1"/>
  <c r="P71" i="28"/>
  <c r="R71" i="28" s="1"/>
  <c r="O82" i="28"/>
  <c r="S71" i="28"/>
  <c r="I56" i="28"/>
  <c r="O16" i="26"/>
  <c r="R82" i="26"/>
  <c r="BQ82" i="26"/>
  <c r="BR82" i="26" s="1"/>
  <c r="I68" i="28"/>
  <c r="F68" i="28"/>
  <c r="H68" i="28" s="1"/>
  <c r="I51" i="28"/>
  <c r="I50" i="27"/>
  <c r="F50" i="27"/>
  <c r="H50" i="27" s="1"/>
  <c r="G68" i="26"/>
  <c r="I68" i="26" s="1"/>
  <c r="J68" i="26"/>
  <c r="I23" i="26"/>
  <c r="G45" i="26"/>
  <c r="I45" i="26" s="1"/>
  <c r="J45" i="26"/>
  <c r="F22" i="26"/>
  <c r="G22" i="26" s="1"/>
  <c r="I22" i="26" s="1"/>
  <c r="H82" i="26"/>
  <c r="DI11" i="26"/>
  <c r="F11" i="26"/>
  <c r="G11" i="26" s="1"/>
  <c r="I11" i="26" s="1"/>
  <c r="DH82" i="26"/>
  <c r="O14" i="26"/>
  <c r="BR20" i="26"/>
  <c r="J25" i="26"/>
  <c r="BR26" i="26"/>
  <c r="BS26" i="26"/>
  <c r="J28" i="26"/>
  <c r="F42" i="27"/>
  <c r="H42" i="27" s="1"/>
  <c r="I42" i="27"/>
  <c r="H44" i="27"/>
  <c r="I44" i="27"/>
  <c r="N46" i="27"/>
  <c r="M46" i="27"/>
  <c r="K48" i="27"/>
  <c r="M48" i="27" s="1"/>
  <c r="N48" i="27"/>
  <c r="H61" i="27"/>
  <c r="BR37" i="28"/>
  <c r="BP82" i="28"/>
  <c r="F16" i="27"/>
  <c r="H16" i="27" s="1"/>
  <c r="I16" i="27"/>
  <c r="DI14" i="26"/>
  <c r="F14" i="26"/>
  <c r="DI41" i="26"/>
  <c r="F41" i="26"/>
  <c r="BP59" i="26"/>
  <c r="BR59" i="26" s="1"/>
  <c r="BS59" i="26"/>
  <c r="DI76" i="26"/>
  <c r="F76" i="26"/>
  <c r="I52" i="27"/>
  <c r="I32" i="26"/>
  <c r="I68" i="27"/>
  <c r="BJ8" i="27"/>
  <c r="N16" i="26"/>
  <c r="T12" i="26"/>
  <c r="F30" i="26"/>
  <c r="G30" i="26" s="1"/>
  <c r="I30" i="26" s="1"/>
  <c r="ED37" i="28"/>
  <c r="F63" i="28"/>
  <c r="H63" i="28" s="1"/>
  <c r="I47" i="28"/>
  <c r="E37" i="28"/>
  <c r="J63" i="26"/>
  <c r="BS53" i="26"/>
  <c r="T47" i="26"/>
  <c r="Q11" i="26"/>
  <c r="S11" i="26" s="1"/>
  <c r="T19" i="26"/>
  <c r="Q19" i="26"/>
  <c r="S19" i="26" s="1"/>
  <c r="BR23" i="26"/>
  <c r="DI24" i="26"/>
  <c r="S25" i="26"/>
  <c r="BR33" i="26"/>
  <c r="G57" i="26"/>
  <c r="I57" i="26" s="1"/>
  <c r="J57" i="26"/>
  <c r="S58" i="26"/>
  <c r="T58" i="26"/>
  <c r="EE67" i="26"/>
  <c r="F67" i="26"/>
  <c r="BR68" i="26"/>
  <c r="Q82" i="27"/>
  <c r="S18" i="27"/>
  <c r="L82" i="27"/>
  <c r="BQ43" i="27"/>
  <c r="BR43" i="27"/>
  <c r="K44" i="27"/>
  <c r="M44" i="27" s="1"/>
  <c r="N44" i="27"/>
  <c r="BO56" i="27"/>
  <c r="BQ56" i="27" s="1"/>
  <c r="BR56" i="27"/>
  <c r="J13" i="26"/>
  <c r="G13" i="26"/>
  <c r="I13" i="26" s="1"/>
  <c r="DI34" i="26"/>
  <c r="F34" i="26"/>
  <c r="EE51" i="26"/>
  <c r="F51" i="26"/>
  <c r="G51" i="26" s="1"/>
  <c r="I51" i="26" s="1"/>
  <c r="Q65" i="26"/>
  <c r="S65" i="26" s="1"/>
  <c r="T65" i="26"/>
  <c r="BP67" i="26"/>
  <c r="BR67" i="26" s="1"/>
  <c r="BS67" i="26"/>
  <c r="L68" i="26"/>
  <c r="N68" i="26" s="1"/>
  <c r="O68" i="26"/>
  <c r="G64" i="26"/>
  <c r="I64" i="26" s="1"/>
  <c r="J64" i="26"/>
  <c r="P82" i="26"/>
  <c r="Q82" i="26" s="1"/>
  <c r="S82" i="26" s="1"/>
  <c r="F64" i="27"/>
  <c r="H64" i="27" s="1"/>
  <c r="I64" i="27"/>
  <c r="F14" i="27"/>
  <c r="H14" i="27" s="1"/>
  <c r="I14" i="27"/>
  <c r="J53" i="26"/>
  <c r="G53" i="26"/>
  <c r="I53" i="26" s="1"/>
  <c r="BK8" i="26"/>
  <c r="ED82" i="26"/>
  <c r="EE82" i="26" s="1"/>
  <c r="BO82" i="26"/>
  <c r="BP82" i="26" s="1"/>
  <c r="T53" i="26"/>
  <c r="J24" i="26"/>
  <c r="F17" i="26"/>
  <c r="I79" i="27"/>
  <c r="F61" i="28"/>
  <c r="H61" i="28" s="1"/>
  <c r="I61" i="28"/>
  <c r="O32" i="26"/>
  <c r="BS20" i="26"/>
  <c r="F77" i="25"/>
  <c r="BR14" i="26"/>
  <c r="BS14" i="26"/>
  <c r="J15" i="26"/>
  <c r="I26" i="26"/>
  <c r="S75" i="26"/>
  <c r="T75" i="26"/>
  <c r="H59" i="27"/>
  <c r="F76" i="27"/>
  <c r="H76" i="27" s="1"/>
  <c r="F75" i="27"/>
  <c r="H75" i="27" s="1"/>
  <c r="H60" i="27"/>
  <c r="BR27" i="26"/>
  <c r="N15" i="26"/>
  <c r="F12" i="26"/>
  <c r="G12" i="26" s="1"/>
  <c r="I12" i="26" s="1"/>
  <c r="BS25" i="26"/>
  <c r="N11" i="27"/>
  <c r="N10" i="26"/>
  <c r="I25" i="27"/>
  <c r="I74" i="27"/>
  <c r="I60" i="27"/>
  <c r="J62" i="26"/>
  <c r="BR29" i="26"/>
  <c r="S71" i="26"/>
  <c r="T16" i="26"/>
  <c r="BS11" i="26"/>
  <c r="S13" i="26"/>
  <c r="O17" i="26"/>
  <c r="S24" i="26"/>
  <c r="N31" i="26"/>
  <c r="O33" i="26"/>
  <c r="S62" i="26"/>
  <c r="EF50" i="28"/>
  <c r="ED50" i="28"/>
  <c r="BR13" i="26"/>
  <c r="K82" i="26"/>
  <c r="L82" i="26" s="1"/>
  <c r="N82" i="26" s="1"/>
  <c r="F36" i="26"/>
  <c r="N51" i="26"/>
  <c r="EF43" i="28"/>
  <c r="ED43" i="28"/>
  <c r="N34" i="26"/>
  <c r="S78" i="26"/>
  <c r="BQ11" i="27"/>
  <c r="N48" i="28"/>
  <c r="T41" i="26"/>
  <c r="T42" i="26"/>
  <c r="BR42" i="26"/>
  <c r="S59" i="26"/>
  <c r="N65" i="26"/>
  <c r="BR73" i="26"/>
  <c r="BS76" i="26"/>
  <c r="BN82" i="27"/>
  <c r="BQ16" i="27"/>
  <c r="BR32" i="27"/>
  <c r="E39" i="27"/>
  <c r="S34" i="26"/>
  <c r="S38" i="26"/>
  <c r="S43" i="26"/>
  <c r="BS46" i="26"/>
  <c r="BR50" i="26"/>
  <c r="O60" i="26"/>
  <c r="S70" i="26"/>
  <c r="N73" i="26"/>
  <c r="O80" i="26"/>
  <c r="E15" i="27"/>
  <c r="M17" i="27"/>
  <c r="BR19" i="27"/>
  <c r="BR42" i="27"/>
  <c r="N43" i="27"/>
  <c r="R53" i="27"/>
  <c r="N12" i="28"/>
  <c r="M12" i="28"/>
  <c r="BQ30" i="27"/>
  <c r="N74" i="28"/>
  <c r="M74" i="28"/>
  <c r="N40" i="26"/>
  <c r="BR47" i="26"/>
  <c r="N57" i="26"/>
  <c r="S73" i="26"/>
  <c r="S81" i="26"/>
  <c r="E19" i="27"/>
  <c r="N42" i="27"/>
  <c r="M41" i="28"/>
  <c r="S11" i="28"/>
  <c r="S13" i="28"/>
  <c r="S25" i="28"/>
  <c r="BQ30" i="28"/>
  <c r="S52" i="28"/>
  <c r="N64" i="28"/>
  <c r="DG82" i="27"/>
  <c r="E82" i="27" s="1"/>
  <c r="I82" i="27" s="1"/>
  <c r="S38" i="27"/>
  <c r="R67" i="27"/>
  <c r="R74" i="27"/>
  <c r="M23" i="28"/>
  <c r="EF25" i="28"/>
  <c r="H26" i="28"/>
  <c r="BQ35" i="28"/>
  <c r="M39" i="28"/>
  <c r="S66" i="28"/>
  <c r="S72" i="28"/>
  <c r="BR73" i="28"/>
  <c r="BR79" i="28"/>
  <c r="ED15" i="28"/>
  <c r="EF15" i="28"/>
  <c r="R45" i="28"/>
  <c r="BQ54" i="28"/>
  <c r="R28" i="27"/>
  <c r="S46" i="27"/>
  <c r="S58" i="27"/>
  <c r="R19" i="28"/>
  <c r="N47" i="28"/>
  <c r="EF47" i="28"/>
  <c r="ED47" i="28"/>
  <c r="BQ52" i="28"/>
  <c r="N57" i="28"/>
  <c r="BR61" i="28"/>
  <c r="BQ68" i="28"/>
  <c r="BR68" i="28"/>
  <c r="ED69" i="28"/>
  <c r="EF69" i="28"/>
  <c r="S75" i="28"/>
  <c r="W82" i="28"/>
  <c r="M11" i="28"/>
  <c r="M15" i="28"/>
  <c r="N17" i="28"/>
  <c r="N26" i="28"/>
  <c r="BR51" i="28"/>
  <c r="S68" i="28"/>
  <c r="R73" i="28"/>
  <c r="E73" i="28"/>
  <c r="S76" i="28"/>
  <c r="R17" i="28"/>
  <c r="S38" i="28"/>
  <c r="S43" i="28"/>
  <c r="N66" i="28"/>
  <c r="N71" i="28"/>
  <c r="AR82" i="28"/>
  <c r="F54" i="28"/>
  <c r="H54" i="28" s="1"/>
  <c r="J74" i="26"/>
  <c r="I14" i="28"/>
  <c r="I74" i="28"/>
  <c r="BJ8" i="28"/>
  <c r="I18" i="28"/>
  <c r="F62" i="28"/>
  <c r="H62" i="28" s="1"/>
  <c r="F55" i="27"/>
  <c r="H55" i="27" s="1"/>
  <c r="I48" i="28"/>
  <c r="I65" i="27"/>
  <c r="I31" i="28"/>
  <c r="F76" i="28"/>
  <c r="H76" i="28" s="1"/>
  <c r="F16" i="28"/>
  <c r="H16" i="28" s="1"/>
  <c r="I78" i="27"/>
  <c r="I45" i="28"/>
  <c r="F75" i="28"/>
  <c r="H75" i="28" s="1"/>
  <c r="I67" i="28"/>
  <c r="I53" i="27"/>
  <c r="F71" i="27"/>
  <c r="H71" i="27" s="1"/>
  <c r="R81" i="23"/>
  <c r="S16" i="26"/>
  <c r="J10" i="26"/>
  <c r="J40" i="26"/>
  <c r="I22" i="28"/>
  <c r="F32" i="28"/>
  <c r="H32" i="28" s="1"/>
  <c r="F29" i="28"/>
  <c r="H29" i="28" s="1"/>
  <c r="I23" i="28"/>
  <c r="I35" i="28"/>
  <c r="F73" i="27"/>
  <c r="H73" i="27" s="1"/>
  <c r="J59" i="26"/>
  <c r="S20" i="26"/>
  <c r="BR44" i="26"/>
  <c r="I33" i="28"/>
  <c r="J27" i="26"/>
  <c r="G62" i="26"/>
  <c r="I62" i="26" s="1"/>
  <c r="J47" i="26"/>
  <c r="N18" i="26"/>
  <c r="N44" i="26"/>
  <c r="BR45" i="26"/>
  <c r="R65" i="27"/>
  <c r="M72" i="27"/>
  <c r="T62" i="26"/>
  <c r="T63" i="26"/>
  <c r="R39" i="27"/>
  <c r="M55" i="27"/>
  <c r="H10" i="28"/>
  <c r="R22" i="27"/>
  <c r="R80" i="27"/>
  <c r="H11" i="28"/>
  <c r="BO10" i="27"/>
  <c r="BQ10" i="27" s="1"/>
  <c r="BQ14" i="28"/>
  <c r="N18" i="28"/>
  <c r="M28" i="28"/>
  <c r="E11" i="27"/>
  <c r="S22" i="28"/>
  <c r="R28" i="28"/>
  <c r="P27" i="27"/>
  <c r="R27" i="27" s="1"/>
  <c r="P38" i="27"/>
  <c r="R38" i="27" s="1"/>
  <c r="P46" i="27"/>
  <c r="R46" i="27" s="1"/>
  <c r="ED11" i="28"/>
  <c r="EF11" i="28"/>
  <c r="BQ31" i="28"/>
  <c r="EF33" i="28"/>
  <c r="ED39" i="28"/>
  <c r="S45" i="28"/>
  <c r="S48" i="28"/>
  <c r="EF46" i="28"/>
  <c r="K28" i="28"/>
  <c r="BR30" i="28"/>
  <c r="K38" i="28"/>
  <c r="M38" i="28" s="1"/>
  <c r="ED45" i="28"/>
  <c r="BR49" i="28"/>
  <c r="BO51" i="28"/>
  <c r="BQ51" i="28" s="1"/>
  <c r="K63" i="28"/>
  <c r="M63" i="28" s="1"/>
  <c r="ED70" i="28"/>
  <c r="DH73" i="28"/>
  <c r="R75" i="28"/>
  <c r="ED51" i="28"/>
  <c r="P68" i="28"/>
  <c r="R68" i="28" s="1"/>
  <c r="F10" i="23"/>
  <c r="C10" i="23"/>
  <c r="E10" i="23"/>
  <c r="F15" i="23"/>
  <c r="F14" i="23"/>
  <c r="E16" i="23"/>
  <c r="C9" i="23"/>
  <c r="C13" i="23"/>
  <c r="E15" i="23"/>
  <c r="F12" i="23"/>
  <c r="C12" i="23"/>
  <c r="F11" i="23"/>
  <c r="F16" i="23"/>
  <c r="E17" i="23"/>
  <c r="E9" i="23"/>
  <c r="C16" i="23"/>
  <c r="E12" i="23"/>
  <c r="M80" i="23"/>
  <c r="K80" i="23"/>
  <c r="L80" i="23"/>
  <c r="F13" i="23"/>
  <c r="F9" i="23"/>
  <c r="C15" i="23"/>
  <c r="C11" i="23"/>
  <c r="C17" i="23"/>
  <c r="D14" i="23"/>
  <c r="D12" i="23"/>
  <c r="D10" i="23"/>
  <c r="D13" i="23"/>
  <c r="D11" i="23"/>
  <c r="F17" i="23"/>
  <c r="D17" i="23"/>
  <c r="D15" i="23"/>
  <c r="D16" i="23"/>
  <c r="D9" i="23"/>
  <c r="F12" i="27" l="1"/>
  <c r="H12" i="27" s="1"/>
  <c r="I12" i="27"/>
  <c r="J50" i="26"/>
  <c r="J12" i="26"/>
  <c r="I13" i="27"/>
  <c r="F13" i="27"/>
  <c r="H13" i="27" s="1"/>
  <c r="G55" i="26"/>
  <c r="I55" i="26" s="1"/>
  <c r="J55" i="26"/>
  <c r="N82" i="28"/>
  <c r="G19" i="26"/>
  <c r="I19" i="26" s="1"/>
  <c r="J19" i="26"/>
  <c r="J37" i="26"/>
  <c r="G37" i="26"/>
  <c r="I37" i="26" s="1"/>
  <c r="I31" i="27"/>
  <c r="J52" i="26"/>
  <c r="G52" i="26"/>
  <c r="I52" i="26" s="1"/>
  <c r="F45" i="27"/>
  <c r="H45" i="27" s="1"/>
  <c r="I45" i="27"/>
  <c r="G20" i="26"/>
  <c r="I20" i="26" s="1"/>
  <c r="J20" i="26"/>
  <c r="G43" i="26"/>
  <c r="I43" i="26" s="1"/>
  <c r="J43" i="26"/>
  <c r="G31" i="26"/>
  <c r="I31" i="26" s="1"/>
  <c r="J31" i="26"/>
  <c r="J35" i="26"/>
  <c r="G35" i="26"/>
  <c r="I35" i="26" s="1"/>
  <c r="J22" i="26"/>
  <c r="I27" i="28"/>
  <c r="F27" i="28"/>
  <c r="H27" i="28" s="1"/>
  <c r="F25" i="28"/>
  <c r="H25" i="28" s="1"/>
  <c r="I25" i="28"/>
  <c r="F10" i="27"/>
  <c r="H10" i="27" s="1"/>
  <c r="I10" i="27"/>
  <c r="G54" i="26"/>
  <c r="I54" i="26" s="1"/>
  <c r="J54" i="26"/>
  <c r="F82" i="27"/>
  <c r="H82" i="27" s="1"/>
  <c r="BS82" i="26"/>
  <c r="F39" i="27"/>
  <c r="H39" i="27" s="1"/>
  <c r="I39" i="27"/>
  <c r="G76" i="26"/>
  <c r="I76" i="26" s="1"/>
  <c r="J76" i="26"/>
  <c r="J30" i="26"/>
  <c r="P82" i="28"/>
  <c r="R82" i="28" s="1"/>
  <c r="S82" i="28"/>
  <c r="G36" i="26"/>
  <c r="I36" i="26" s="1"/>
  <c r="J36" i="26"/>
  <c r="G34" i="26"/>
  <c r="I34" i="26" s="1"/>
  <c r="J34" i="26"/>
  <c r="R82" i="27"/>
  <c r="S82" i="27"/>
  <c r="F37" i="28"/>
  <c r="H37" i="28" s="1"/>
  <c r="I37" i="28"/>
  <c r="J14" i="26"/>
  <c r="G14" i="26"/>
  <c r="I14" i="26" s="1"/>
  <c r="F15" i="27"/>
  <c r="H15" i="27" s="1"/>
  <c r="I15" i="27"/>
  <c r="J17" i="26"/>
  <c r="G17" i="26"/>
  <c r="I17" i="26" s="1"/>
  <c r="T82" i="26"/>
  <c r="E82" i="28"/>
  <c r="DH82" i="28"/>
  <c r="J51" i="26"/>
  <c r="BO82" i="27"/>
  <c r="BQ82" i="27" s="1"/>
  <c r="BR82" i="27"/>
  <c r="G67" i="26"/>
  <c r="I67" i="26" s="1"/>
  <c r="J67" i="26"/>
  <c r="J42" i="26"/>
  <c r="G41" i="26"/>
  <c r="I41" i="26" s="1"/>
  <c r="J41" i="26"/>
  <c r="F82" i="26"/>
  <c r="G82" i="26" s="1"/>
  <c r="I82" i="26" s="1"/>
  <c r="DI82" i="26"/>
  <c r="G79" i="26"/>
  <c r="I79" i="26" s="1"/>
  <c r="J79" i="26"/>
  <c r="F73" i="28"/>
  <c r="H73" i="28" s="1"/>
  <c r="I73" i="28"/>
  <c r="F19" i="27"/>
  <c r="H19" i="27" s="1"/>
  <c r="I19" i="27"/>
  <c r="N82" i="27"/>
  <c r="M82" i="27"/>
  <c r="BQ82" i="28"/>
  <c r="BR82" i="28"/>
  <c r="G21" i="26"/>
  <c r="I21" i="26" s="1"/>
  <c r="J21" i="26"/>
  <c r="I71" i="28"/>
  <c r="F71" i="28"/>
  <c r="H71" i="28" s="1"/>
  <c r="O82" i="26"/>
  <c r="EF82" i="28"/>
  <c r="F11" i="27"/>
  <c r="H11" i="27" s="1"/>
  <c r="I11" i="27"/>
  <c r="D8" i="23"/>
  <c r="D80" i="23" s="1"/>
  <c r="C80" i="23"/>
  <c r="I82" i="28" l="1"/>
  <c r="F82" i="28"/>
  <c r="H82" i="28" s="1"/>
  <c r="J82" i="26"/>
  <c r="N80" i="23"/>
  <c r="E8" i="23" l="1"/>
  <c r="E80" i="23" s="1"/>
  <c r="F8" i="23" l="1"/>
  <c r="F80" i="23" l="1"/>
  <c r="DK18" i="33" l="1"/>
  <c r="EK18" i="33" l="1"/>
  <c r="AS18" i="33" l="1"/>
  <c r="AT18" i="33" s="1"/>
  <c r="CY18" i="33"/>
  <c r="CZ18" i="33" s="1"/>
  <c r="CD18" i="33"/>
  <c r="CE18" i="33" s="1"/>
  <c r="DB18" i="33"/>
  <c r="DC18" i="33" s="1"/>
  <c r="DR18" i="33"/>
  <c r="DS18" i="33" s="1"/>
  <c r="BM18" i="33"/>
  <c r="BN18" i="33" s="1"/>
  <c r="CG18" i="33"/>
  <c r="CH18" i="33" s="1"/>
  <c r="CA18" i="33"/>
  <c r="CB18" i="33" s="1"/>
  <c r="BD18" i="33"/>
  <c r="BE18" i="33" s="1"/>
  <c r="CJ18" i="33"/>
  <c r="CK18" i="33" s="1"/>
  <c r="DU18" i="33"/>
  <c r="DV18" i="33" s="1"/>
  <c r="BA18" i="33"/>
  <c r="BB18" i="33" s="1"/>
  <c r="ED18" i="33"/>
  <c r="EE18" i="33" s="1"/>
  <c r="DX18" i="33"/>
  <c r="DY18" i="33" s="1"/>
  <c r="CM18" i="33"/>
  <c r="CN18" i="33" s="1"/>
  <c r="AN18" i="33"/>
  <c r="AO18" i="33" s="1"/>
  <c r="CV18" i="33"/>
  <c r="CW18" i="33" s="1"/>
  <c r="DE18" i="33"/>
  <c r="DF18" i="33" s="1"/>
  <c r="AX18" i="33"/>
  <c r="AY18" i="33" s="1"/>
  <c r="BJ18" i="33"/>
  <c r="BK18" i="33" s="1"/>
  <c r="CS18" i="33"/>
  <c r="CT18" i="33" s="1"/>
  <c r="DO18" i="33"/>
  <c r="DP18" i="33" s="1"/>
  <c r="EH18" i="33"/>
  <c r="EI18" i="33" s="1"/>
  <c r="BP18" i="33"/>
  <c r="BQ18" i="33" s="1"/>
  <c r="BF18" i="33"/>
  <c r="BG18" i="33"/>
  <c r="BH18" i="33" s="1"/>
  <c r="CP18" i="33"/>
  <c r="CQ18" i="33" s="1"/>
  <c r="EA18" i="33"/>
  <c r="EB18" i="33" s="1"/>
  <c r="AK18" i="33" l="1"/>
  <c r="AF18" i="33"/>
  <c r="Y18" i="33"/>
  <c r="Z18" i="33" s="1"/>
  <c r="DN18" i="33"/>
  <c r="AD18" i="33"/>
  <c r="AE18" i="33" s="1"/>
  <c r="CR18" i="33"/>
  <c r="AP18" i="33"/>
  <c r="AR18" i="33" s="1"/>
  <c r="DW18" i="33"/>
  <c r="BU18" i="33"/>
  <c r="CF18" i="33"/>
  <c r="O18" i="33"/>
  <c r="P18" i="33" s="1"/>
  <c r="Q18" i="33"/>
  <c r="AA18" i="33"/>
  <c r="E18" i="33"/>
  <c r="F18" i="33" s="1"/>
  <c r="DD18" i="33"/>
  <c r="G18" i="33"/>
  <c r="BI18" i="33"/>
  <c r="AI18" i="33"/>
  <c r="AJ18" i="33" s="1"/>
  <c r="AU18" i="33"/>
  <c r="AV18" i="33" s="1"/>
  <c r="J18" i="33"/>
  <c r="CC18" i="33"/>
  <c r="DH18" i="33"/>
  <c r="DI18" i="33" s="1"/>
  <c r="CU18" i="33"/>
  <c r="DA18" i="33"/>
  <c r="T18" i="33"/>
  <c r="U18" i="33" s="1"/>
  <c r="DL18" i="33"/>
  <c r="DM18" i="33" s="1"/>
  <c r="DJ18" i="33"/>
  <c r="BZ18" i="33"/>
  <c r="V18" i="33"/>
  <c r="L18" i="33"/>
  <c r="BC18" i="33"/>
  <c r="CX18" i="33"/>
  <c r="DG18" i="33"/>
  <c r="CL18" i="33"/>
  <c r="AZ18" i="33"/>
  <c r="BX18" i="33"/>
  <c r="BY18" i="33" s="1"/>
  <c r="BS18" i="33"/>
  <c r="BT18" i="33" s="1"/>
  <c r="CO18" i="33"/>
  <c r="EC18" i="33"/>
  <c r="EF18" i="33"/>
  <c r="DZ18" i="33"/>
  <c r="BO18" i="33"/>
  <c r="BL18" i="33"/>
  <c r="CI18" i="33"/>
  <c r="DT18" i="33"/>
  <c r="DQ18" i="33"/>
  <c r="EJ18" i="33"/>
  <c r="BR18" i="33"/>
  <c r="AG18" i="33" l="1"/>
  <c r="AW18" i="33"/>
  <c r="AB18" i="33"/>
  <c r="S18" i="33"/>
  <c r="N18" i="33"/>
  <c r="AL18" i="33"/>
  <c r="J19" i="33"/>
  <c r="I18" i="33"/>
  <c r="AM18" i="33"/>
  <c r="X18" i="33"/>
  <c r="H18" i="33"/>
  <c r="BW18" i="33"/>
  <c r="R18" i="33"/>
  <c r="BV18" i="33"/>
  <c r="K18" i="33"/>
  <c r="M18" i="33" s="1"/>
  <c r="AC18" i="33"/>
  <c r="W18" i="33"/>
  <c r="AQ18" i="33"/>
  <c r="AH18" i="33"/>
</calcChain>
</file>

<file path=xl/sharedStrings.xml><?xml version="1.0" encoding="utf-8"?>
<sst xmlns="http://schemas.openxmlformats.org/spreadsheetml/2006/main" count="1199" uniqueCount="248">
  <si>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</si>
  <si>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</si>
  <si>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</si>
  <si>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</si>
  <si>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</si>
  <si>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</si>
  <si>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</si>
  <si>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</si>
  <si>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</si>
  <si>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</si>
  <si>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</si>
  <si>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</si>
  <si>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</si>
  <si>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</si>
  <si>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</si>
  <si>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</si>
  <si>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</si>
  <si>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</si>
  <si>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</si>
  <si>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</si>
  <si>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</si>
  <si>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</si>
  <si>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</si>
  <si>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</si>
  <si>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</si>
  <si>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</si>
  <si>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</si>
  <si>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</si>
  <si>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</si>
  <si>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</si>
  <si>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</si>
  <si>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</si>
  <si>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</si>
  <si>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</si>
  <si>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</si>
  <si>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</si>
  <si>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</si>
  <si>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</si>
  <si>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</si>
  <si>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</si>
  <si>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</si>
  <si>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</si>
  <si>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</si>
  <si>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</si>
  <si>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</si>
  <si>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</si>
  <si>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</si>
  <si>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</si>
  <si>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</si>
  <si>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</si>
  <si>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</si>
  <si>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</si>
  <si>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</si>
  <si>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</si>
  <si>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</si>
  <si>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</si>
  <si>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</si>
  <si>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</si>
  <si>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</si>
  <si>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</si>
  <si>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</si>
  <si>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</si>
  <si>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</si>
  <si>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</si>
  <si>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</si>
  <si>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</si>
  <si>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</si>
  <si>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</si>
  <si>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</si>
  <si>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</si>
  <si>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</si>
  <si>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</si>
  <si>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</si>
  <si>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</si>
  <si>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</si>
  <si>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</si>
  <si>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</si>
  <si>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</si>
  <si>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</si>
  <si>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</si>
  <si>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</si>
  <si>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</si>
  <si>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</si>
  <si>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</si>
  <si>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</si>
  <si>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</si>
  <si>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</si>
  <si>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</si>
  <si>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</si>
  <si>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</si>
  <si>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</si>
  <si>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</si>
  <si>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</si>
  <si>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</si>
  <si>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</si>
  <si>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</si>
  <si>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</si>
  <si>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</si>
  <si>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</si>
  <si>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</si>
  <si>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</si>
  <si>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</si>
  <si>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</si>
  <si>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</si>
  <si>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</si>
  <si>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</si>
  <si>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</si>
  <si>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</si>
  <si>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</si>
  <si>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</si>
  <si>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</si>
  <si>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</si>
  <si>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</si>
  <si>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</si>
  <si>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</si>
  <si>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</si>
  <si>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</si>
  <si>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</si>
  <si>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</si>
  <si>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</si>
  <si>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</si>
  <si>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</si>
  <si>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</si>
  <si>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</si>
  <si>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</si>
  <si>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</si>
  <si>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</si>
  <si>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</si>
  <si>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</si>
  <si>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</si>
  <si>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</si>
  <si>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</si>
  <si>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</si>
  <si>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</si>
  <si>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</si>
  <si>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</si>
  <si>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</si>
  <si>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</si>
  <si>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</si>
  <si>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</si>
  <si>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</si>
  <si>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</si>
  <si>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</si>
  <si>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</si>
  <si>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</si>
  <si>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</si>
  <si>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</si>
  <si>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</si>
  <si>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</si>
  <si>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</si>
  <si>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</si>
  <si>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</si>
  <si>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</si>
  <si>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</si>
  <si>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</si>
  <si>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</si>
  <si>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</si>
  <si>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</si>
  <si>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</si>
  <si>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</si>
  <si>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</si>
  <si>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</si>
  <si>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</si>
  <si>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</si>
  <si>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</si>
  <si>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</si>
  <si>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</si>
  <si>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</si>
  <si>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</si>
  <si>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</si>
  <si>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</si>
  <si>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</si>
  <si>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</si>
  <si>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</si>
  <si>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</si>
  <si>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</si>
  <si>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</si>
  <si>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</si>
  <si>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</si>
  <si>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</si>
  <si>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</si>
  <si>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</si>
  <si>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</si>
  <si>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</si>
  <si>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</si>
  <si>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</si>
  <si>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</si>
  <si>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</si>
  <si>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</si>
  <si>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</si>
  <si>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</si>
  <si>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</si>
  <si>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</si>
  <si>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</si>
  <si>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</si>
  <si>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</si>
  <si>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</si>
  <si>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</si>
  <si>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</si>
  <si>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</si>
  <si>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</si>
  <si>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</si>
  <si>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</si>
  <si>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</si>
  <si>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</si>
  <si>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</si>
  <si>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</si>
  <si>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</si>
  <si>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</si>
  <si>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</si>
  <si>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</si>
  <si>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</si>
  <si>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</si>
  <si>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</si>
  <si>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</si>
  <si>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</si>
  <si>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</si>
  <si>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</si>
  <si>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</si>
  <si>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</si>
  <si>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</si>
  <si>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</si>
  <si>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</si>
  <si>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</si>
  <si>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</si>
  <si>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</si>
  <si>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</si>
  <si>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</si>
  <si>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</si>
  <si>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</si>
  <si>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</si>
  <si>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</si>
  <si>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</si>
  <si>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</si>
  <si>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</si>
  <si>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</si>
  <si>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</si>
  <si>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</si>
  <si>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</si>
  <si>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</si>
  <si>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</si>
  <si>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</si>
  <si>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</si>
  <si>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r>
      <t>տող 1120                                                                                             1.2 Գույքային հարկեր այլ գույքից     այդ թվում`  Գույքահարկ փոխադրամիջոցների համար</t>
    </r>
    <r>
      <rPr>
        <sz val="10"/>
        <rFont val="Arial Armenian"/>
        <family val="2"/>
      </rPr>
      <t/>
    </r>
  </si>
  <si>
    <t>կատ. %-ը ինն ամսվա  նկատմամբ</t>
  </si>
  <si>
    <t>ծրագիր տարի</t>
  </si>
  <si>
    <r>
      <t xml:space="preserve"> ՀՀ  ____ԱՐԱԳԱԾՈՏՆ_____  ՄԱՐԶԻ  ՀԱՄԱՅՆՔՆԵՐԻ   ԲՅՈՒՋԵՏԱՅԻՆ   ԵԿԱՄՈՒՏՆԵՐԻ   ՎԵՐԱԲԵՐՅԱԼ  (աճողական)  2023թ. Նոյեմբերի  30-ի   դրությամբ </t>
    </r>
    <r>
      <rPr>
        <b/>
        <sz val="12"/>
        <rFont val="GHEA Grapalat"/>
        <family val="3"/>
      </rPr>
      <t xml:space="preserve">                                           </t>
    </r>
  </si>
  <si>
    <t>փաստացի           (11ամիս)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</si>
</sst>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#,##0.0"/>
    <numFmt numFmtId="166" formatCode="_-* #,##0.0_-;\-* #,##0.0_-;_-* &quot;-&quot;??_-;_-@_-"/>
  </numFmts>
  <fonts count="26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10"/>
      <name val="Arial LatArm"/>
      <family val="2"/>
    </font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sz val="12"/>
      <name val="Times Armenian"/>
    </font>
    <font>
      <sz val="8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4" fontId="21" fillId="0" borderId="18" applyFill="0" applyProtection="0">
      <alignment horizontal="righ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24" fillId="0" borderId="0" applyFont="0" applyFill="0" applyBorder="0" applyAlignment="0" applyProtection="0"/>
  </cellStyleXfs>
  <cellXfs count="286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164" fontId="19" fillId="8" borderId="2" xfId="0" applyNumberFormat="1" applyFont="1" applyFill="1" applyBorder="1" applyAlignment="1">
      <alignment horizontal="left" vertical="center"/>
    </xf>
    <xf numFmtId="164" fontId="5" fillId="8" borderId="0" xfId="0" applyNumberFormat="1" applyFont="1" applyFill="1" applyAlignment="1" applyProtection="1">
      <alignment horizontal="center" vertical="center" wrapText="1"/>
      <protection locked="0"/>
    </xf>
    <xf numFmtId="164" fontId="19" fillId="8" borderId="5" xfId="0" applyNumberFormat="1" applyFont="1" applyFill="1" applyBorder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5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7" borderId="9" xfId="0" applyNumberFormat="1" applyFont="1" applyFill="1" applyBorder="1" applyAlignment="1" applyProtection="1">
      <alignment horizontal="center" vertical="center" wrapText="1"/>
    </xf>
    <xf numFmtId="4" fontId="5" fillId="7" borderId="13" xfId="0" applyNumberFormat="1" applyFont="1" applyFill="1" applyBorder="1" applyAlignment="1" applyProtection="1">
      <alignment horizontal="center" vertical="center" wrapText="1"/>
    </xf>
    <xf numFmtId="4" fontId="5" fillId="7" borderId="11" xfId="0" applyNumberFormat="1" applyFont="1" applyFill="1" applyBorder="1" applyAlignment="1" applyProtection="1">
      <alignment horizontal="center" vertical="center" wrapText="1"/>
    </xf>
    <xf numFmtId="4" fontId="5" fillId="7" borderId="16" xfId="0" applyNumberFormat="1" applyFont="1" applyFill="1" applyBorder="1" applyAlignment="1" applyProtection="1">
      <alignment horizontal="center" vertical="center" wrapText="1"/>
    </xf>
    <xf numFmtId="4" fontId="5" fillId="7" borderId="0" xfId="0" applyNumberFormat="1" applyFont="1" applyFill="1" applyBorder="1" applyAlignment="1" applyProtection="1">
      <alignment horizontal="center" vertical="center" wrapText="1"/>
    </xf>
    <xf numFmtId="4" fontId="5" fillId="7" borderId="17" xfId="0" applyNumberFormat="1" applyFont="1" applyFill="1" applyBorder="1" applyAlignment="1" applyProtection="1">
      <alignment horizontal="center" vertical="center" wrapText="1"/>
    </xf>
    <xf numFmtId="4" fontId="5" fillId="7" borderId="12" xfId="0" applyNumberFormat="1" applyFont="1" applyFill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5" fillId="7" borderId="14" xfId="0" applyNumberFormat="1" applyFont="1" applyFill="1" applyBorder="1" applyAlignment="1" applyProtection="1">
      <alignment horizontal="center" vertical="center" wrapText="1"/>
    </xf>
    <xf numFmtId="0" fontId="5" fillId="7" borderId="9" xfId="0" applyNumberFormat="1" applyFont="1" applyFill="1" applyBorder="1" applyAlignment="1" applyProtection="1">
      <alignment horizontal="center" vertical="center" wrapText="1"/>
    </xf>
    <xf numFmtId="0" fontId="5" fillId="7" borderId="13" xfId="0" applyNumberFormat="1" applyFont="1" applyFill="1" applyBorder="1" applyAlignment="1" applyProtection="1">
      <alignment horizontal="center" vertical="center" wrapText="1"/>
    </xf>
    <xf numFmtId="0" fontId="5" fillId="7" borderId="11" xfId="0" applyNumberFormat="1" applyFont="1" applyFill="1" applyBorder="1" applyAlignment="1" applyProtection="1">
      <alignment horizontal="center" vertical="center" wrapText="1"/>
    </xf>
    <xf numFmtId="0" fontId="5" fillId="7" borderId="16" xfId="0" applyNumberFormat="1" applyFont="1" applyFill="1" applyBorder="1" applyAlignment="1" applyProtection="1">
      <alignment horizontal="center" vertical="center" wrapText="1"/>
    </xf>
    <xf numFmtId="0" fontId="5" fillId="7" borderId="0" xfId="0" applyNumberFormat="1" applyFont="1" applyFill="1" applyBorder="1" applyAlignment="1" applyProtection="1">
      <alignment horizontal="center" vertical="center" wrapText="1"/>
    </xf>
    <xf numFmtId="0" fontId="5" fillId="7" borderId="17" xfId="0" applyNumberFormat="1" applyFont="1" applyFill="1" applyBorder="1" applyAlignment="1" applyProtection="1">
      <alignment horizontal="center" vertical="center" wrapText="1"/>
    </xf>
    <xf numFmtId="0" fontId="5" fillId="7" borderId="12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horizontal="center" vertical="center" wrapText="1"/>
    </xf>
    <xf numFmtId="0" fontId="5" fillId="7" borderId="14" xfId="0" applyNumberFormat="1" applyFont="1" applyFill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7" borderId="9" xfId="0" applyNumberFormat="1" applyFont="1" applyFill="1" applyBorder="1" applyAlignment="1" applyProtection="1">
      <alignment horizontal="center" vertical="center" wrapText="1"/>
    </xf>
    <xf numFmtId="4" fontId="4" fillId="7" borderId="13" xfId="0" applyNumberFormat="1" applyFont="1" applyFill="1" applyBorder="1" applyAlignment="1" applyProtection="1">
      <alignment horizontal="center" vertical="center" wrapText="1"/>
    </xf>
    <xf numFmtId="4" fontId="4" fillId="7" borderId="11" xfId="0" applyNumberFormat="1" applyFont="1" applyFill="1" applyBorder="1" applyAlignment="1" applyProtection="1">
      <alignment horizontal="center" vertical="center" wrapText="1"/>
    </xf>
    <xf numFmtId="4" fontId="4" fillId="7" borderId="16" xfId="0" applyNumberFormat="1" applyFont="1" applyFill="1" applyBorder="1" applyAlignment="1" applyProtection="1">
      <alignment horizontal="center" vertical="center" wrapText="1"/>
    </xf>
    <xf numFmtId="4" fontId="4" fillId="7" borderId="0" xfId="0" applyNumberFormat="1" applyFont="1" applyFill="1" applyBorder="1" applyAlignment="1" applyProtection="1">
      <alignment horizontal="center" vertical="center" wrapText="1"/>
    </xf>
    <xf numFmtId="4" fontId="4" fillId="7" borderId="17" xfId="0" applyNumberFormat="1" applyFont="1" applyFill="1" applyBorder="1" applyAlignment="1" applyProtection="1">
      <alignment horizontal="center" vertical="center" wrapText="1"/>
    </xf>
    <xf numFmtId="4" fontId="4" fillId="7" borderId="12" xfId="0" applyNumberFormat="1" applyFont="1" applyFill="1" applyBorder="1" applyAlignment="1" applyProtection="1">
      <alignment horizontal="center" vertical="center" wrapText="1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4" fontId="4" fillId="7" borderId="14" xfId="0" applyNumberFormat="1" applyFont="1" applyFill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16" xfId="0" applyFont="1" applyFill="1" applyBorder="1" applyAlignment="1" applyProtection="1">
      <alignment horizontal="center" vertical="center" wrapText="1"/>
    </xf>
    <xf numFmtId="0" fontId="4" fillId="7" borderId="0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2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4" xfId="0" applyFont="1" applyFill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7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5" fillId="7" borderId="15" xfId="0" applyNumberFormat="1" applyFont="1" applyFill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4" fontId="4" fillId="2" borderId="12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166" fontId="4" fillId="8" borderId="2" xfId="29" applyNumberFormat="1" applyFont="1" applyFill="1" applyBorder="1" applyAlignment="1" applyProtection="1">
      <alignment horizontal="center" vertical="center" wrapText="1"/>
      <protection locked="0"/>
    </xf>
    <xf numFmtId="166" fontId="4" fillId="9" borderId="2" xfId="29" applyNumberFormat="1" applyFont="1" applyFill="1" applyBorder="1" applyAlignment="1" applyProtection="1">
      <alignment horizontal="center" vertical="center" wrapText="1"/>
    </xf>
    <xf numFmtId="166" fontId="4" fillId="0" borderId="2" xfId="29" applyNumberFormat="1" applyFont="1" applyFill="1" applyBorder="1" applyAlignment="1" applyProtection="1">
      <alignment horizontal="center" vertical="center" wrapText="1"/>
    </xf>
    <xf numFmtId="166" fontId="4" fillId="2" borderId="2" xfId="29" applyNumberFormat="1" applyFont="1" applyFill="1" applyBorder="1" applyAlignment="1" applyProtection="1">
      <alignment horizontal="center" vertical="center" wrapText="1"/>
    </xf>
    <xf numFmtId="166" fontId="4" fillId="2" borderId="2" xfId="29" applyNumberFormat="1" applyFont="1" applyFill="1" applyBorder="1" applyAlignment="1" applyProtection="1">
      <alignment horizontal="center" vertical="center" wrapText="1"/>
      <protection locked="0"/>
    </xf>
    <xf numFmtId="166" fontId="4" fillId="2" borderId="3" xfId="29" applyNumberFormat="1" applyFont="1" applyFill="1" applyBorder="1" applyAlignment="1" applyProtection="1">
      <alignment horizontal="center" vertical="center" wrapText="1"/>
      <protection locked="0"/>
    </xf>
    <xf numFmtId="166" fontId="4" fillId="8" borderId="2" xfId="29" applyNumberFormat="1" applyFont="1" applyFill="1" applyBorder="1" applyAlignment="1" applyProtection="1">
      <alignment horizontal="center" vertical="center" wrapText="1"/>
    </xf>
    <xf numFmtId="166" fontId="23" fillId="8" borderId="2" xfId="29" applyNumberFormat="1" applyFont="1" applyFill="1" applyBorder="1" applyAlignment="1" applyProtection="1">
      <alignment horizontal="center" vertical="center" wrapText="1"/>
    </xf>
    <xf numFmtId="166" fontId="9" fillId="2" borderId="2" xfId="29" applyNumberFormat="1" applyFont="1" applyFill="1" applyBorder="1" applyAlignment="1" applyProtection="1">
      <alignment horizontal="center" vertical="center" wrapText="1"/>
    </xf>
    <xf numFmtId="166" fontId="7" fillId="2" borderId="2" xfId="29" applyNumberFormat="1" applyFont="1" applyFill="1" applyBorder="1" applyAlignment="1" applyProtection="1">
      <alignment horizontal="center" vertical="center" wrapText="1"/>
    </xf>
    <xf numFmtId="166" fontId="9" fillId="8" borderId="2" xfId="29" applyNumberFormat="1" applyFont="1" applyFill="1" applyBorder="1" applyAlignment="1" applyProtection="1">
      <alignment horizontal="center" vertical="center" wrapText="1"/>
    </xf>
    <xf numFmtId="166" fontId="20" fillId="2" borderId="2" xfId="29" applyNumberFormat="1" applyFont="1" applyFill="1" applyBorder="1" applyAlignment="1" applyProtection="1">
      <alignment horizontal="center" vertical="center" wrapText="1"/>
    </xf>
    <xf numFmtId="166" fontId="9" fillId="0" borderId="2" xfId="29" applyNumberFormat="1" applyFont="1" applyFill="1" applyBorder="1" applyAlignment="1" applyProtection="1">
      <alignment horizontal="center" vertical="center" wrapText="1"/>
    </xf>
    <xf numFmtId="166" fontId="7" fillId="0" borderId="2" xfId="29" applyNumberFormat="1" applyFont="1" applyFill="1" applyBorder="1" applyAlignment="1" applyProtection="1">
      <alignment horizontal="center" vertical="center" wrapText="1"/>
    </xf>
    <xf numFmtId="166" fontId="20" fillId="8" borderId="2" xfId="29" applyNumberFormat="1" applyFont="1" applyFill="1" applyBorder="1" applyAlignment="1" applyProtection="1">
      <alignment horizontal="center" vertical="center" wrapText="1"/>
    </xf>
    <xf numFmtId="166" fontId="13" fillId="0" borderId="2" xfId="29" applyNumberFormat="1" applyFont="1" applyFill="1" applyBorder="1" applyAlignment="1">
      <alignment horizontal="center" vertical="center" wrapText="1"/>
    </xf>
    <xf numFmtId="166" fontId="5" fillId="2" borderId="2" xfId="29" applyNumberFormat="1" applyFont="1" applyFill="1" applyBorder="1" applyAlignment="1" applyProtection="1">
      <alignment horizontal="center" vertical="center" wrapText="1"/>
    </xf>
    <xf numFmtId="166" fontId="5" fillId="12" borderId="2" xfId="29" applyNumberFormat="1" applyFont="1" applyFill="1" applyBorder="1" applyAlignment="1" applyProtection="1">
      <alignment horizontal="center" vertical="center" wrapText="1"/>
    </xf>
    <xf numFmtId="166" fontId="9" fillId="2" borderId="2" xfId="29" applyNumberFormat="1" applyFont="1" applyFill="1" applyBorder="1" applyAlignment="1" applyProtection="1">
      <alignment horizontal="center" vertical="center" wrapText="1"/>
      <protection locked="0"/>
    </xf>
    <xf numFmtId="166" fontId="7" fillId="2" borderId="2" xfId="29" applyNumberFormat="1" applyFont="1" applyFill="1" applyBorder="1" applyAlignment="1" applyProtection="1">
      <alignment horizontal="center" vertical="center" wrapText="1"/>
      <protection locked="0"/>
    </xf>
    <xf numFmtId="166" fontId="25" fillId="2" borderId="2" xfId="29" applyNumberFormat="1" applyFont="1" applyFill="1" applyBorder="1" applyAlignment="1" applyProtection="1">
      <alignment horizontal="center" vertical="center" wrapText="1"/>
    </xf>
    <xf numFmtId="166" fontId="25" fillId="2" borderId="2" xfId="29" applyNumberFormat="1" applyFont="1" applyFill="1" applyBorder="1" applyAlignment="1" applyProtection="1">
      <alignment horizontal="center" vertical="center" wrapText="1"/>
      <protection locked="0"/>
    </xf>
    <xf numFmtId="166" fontId="8" fillId="12" borderId="2" xfId="29" applyNumberFormat="1" applyFont="1" applyFill="1" applyBorder="1" applyAlignment="1" applyProtection="1">
      <alignment horizontal="center" vertical="center" wrapText="1"/>
    </xf>
    <xf numFmtId="166" fontId="7" fillId="8" borderId="2" xfId="29" applyNumberFormat="1" applyFont="1" applyFill="1" applyBorder="1" applyAlignment="1" applyProtection="1">
      <alignment horizontal="center" vertical="center" wrapText="1"/>
    </xf>
  </cellXfs>
  <cellStyles count="30">
    <cellStyle name="Normal 2 2" xfId="1" xr:uid="{00000000-0005-0000-0000-000000000000}"/>
    <cellStyle name="Normal 2 2 10" xfId="12" xr:uid="{00000000-0005-0000-0000-000001000000}"/>
    <cellStyle name="Normal 2 2 11" xfId="13" xr:uid="{00000000-0005-0000-0000-000002000000}"/>
    <cellStyle name="Normal 2 2 12" xfId="14" xr:uid="{00000000-0005-0000-0000-000003000000}"/>
    <cellStyle name="Normal 2 2 13" xfId="15" xr:uid="{00000000-0005-0000-0000-000004000000}"/>
    <cellStyle name="Normal 2 2 14" xfId="16" xr:uid="{00000000-0005-0000-0000-000005000000}"/>
    <cellStyle name="Normal 2 2 15" xfId="17" xr:uid="{00000000-0005-0000-0000-000006000000}"/>
    <cellStyle name="Normal 2 2 16" xfId="18" xr:uid="{00000000-0005-0000-0000-000007000000}"/>
    <cellStyle name="Normal 2 2 17" xfId="19" xr:uid="{00000000-0005-0000-0000-000008000000}"/>
    <cellStyle name="Normal 2 2 18" xfId="20" xr:uid="{00000000-0005-0000-0000-000009000000}"/>
    <cellStyle name="Normal 2 2 19" xfId="21" xr:uid="{00000000-0005-0000-0000-00000A000000}"/>
    <cellStyle name="Normal 2 2 2" xfId="4" xr:uid="{00000000-0005-0000-0000-00000B000000}"/>
    <cellStyle name="Normal 2 2 20" xfId="22" xr:uid="{00000000-0005-0000-0000-00000C000000}"/>
    <cellStyle name="Normal 2 2 21" xfId="23" xr:uid="{00000000-0005-0000-0000-00000D000000}"/>
    <cellStyle name="Normal 2 2 22" xfId="24" xr:uid="{00000000-0005-0000-0000-00000E000000}"/>
    <cellStyle name="Normal 2 2 3" xfId="3" xr:uid="{00000000-0005-0000-0000-00000F000000}"/>
    <cellStyle name="Normal 2 2 4" xfId="7" xr:uid="{00000000-0005-0000-0000-000010000000}"/>
    <cellStyle name="Normal 2 2 5" xfId="5" xr:uid="{00000000-0005-0000-0000-000011000000}"/>
    <cellStyle name="Normal 2 2 6" xfId="8" xr:uid="{00000000-0005-0000-0000-000012000000}"/>
    <cellStyle name="Normal 2 2 7" xfId="9" xr:uid="{00000000-0005-0000-0000-000013000000}"/>
    <cellStyle name="Normal 2 2 8" xfId="10" xr:uid="{00000000-0005-0000-0000-000014000000}"/>
    <cellStyle name="Normal 2 2 9" xfId="11" xr:uid="{00000000-0005-0000-0000-000015000000}"/>
    <cellStyle name="Normal_Sheet1" xfId="2" xr:uid="{00000000-0005-0000-0000-000016000000}"/>
    <cellStyle name="rgt_arm14_Money_900" xfId="6" xr:uid="{00000000-0005-0000-0000-000017000000}"/>
    <cellStyle name="Обычный" xfId="0" builtinId="0"/>
    <cellStyle name="Обычный 3" xfId="25" xr:uid="{00000000-0005-0000-0000-000019000000}"/>
    <cellStyle name="Процентный 2" xfId="27" xr:uid="{00000000-0005-0000-0000-00001A000000}"/>
    <cellStyle name="Финансовый" xfId="29" builtinId="3"/>
    <cellStyle name="Финансовый 3 2 2 2 2" xfId="28" xr:uid="{00000000-0005-0000-0000-00001B000000}"/>
    <cellStyle name="Финансовый 3 2 2 2 2 2" xfId="26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lstyan/Downloads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116" t="s">
        <v>128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</row>
    <row r="4" spans="1:18" ht="71.25" customHeight="1" x14ac:dyDescent="0.2">
      <c r="A4" s="53"/>
      <c r="B4" s="118" t="s">
        <v>129</v>
      </c>
      <c r="C4" s="121" t="s">
        <v>130</v>
      </c>
      <c r="D4" s="122"/>
      <c r="E4" s="122"/>
      <c r="F4" s="123"/>
      <c r="G4" s="124" t="s">
        <v>139</v>
      </c>
      <c r="H4" s="124" t="s">
        <v>131</v>
      </c>
      <c r="I4" s="124" t="s">
        <v>140</v>
      </c>
      <c r="J4" s="124" t="s">
        <v>132</v>
      </c>
      <c r="K4" s="125" t="s">
        <v>133</v>
      </c>
      <c r="L4" s="126"/>
      <c r="M4" s="126"/>
      <c r="N4" s="127"/>
      <c r="O4" s="124" t="s">
        <v>141</v>
      </c>
      <c r="P4" s="124" t="s">
        <v>131</v>
      </c>
      <c r="Q4" s="124" t="s">
        <v>142</v>
      </c>
      <c r="R4" s="124" t="s">
        <v>134</v>
      </c>
    </row>
    <row r="5" spans="1:18" ht="17.25" customHeight="1" x14ac:dyDescent="0.2">
      <c r="A5" s="54"/>
      <c r="B5" s="119"/>
      <c r="C5" s="128" t="s">
        <v>135</v>
      </c>
      <c r="D5" s="130" t="s">
        <v>55</v>
      </c>
      <c r="E5" s="131"/>
      <c r="F5" s="132"/>
      <c r="G5" s="124"/>
      <c r="H5" s="124"/>
      <c r="I5" s="124"/>
      <c r="J5" s="124"/>
      <c r="K5" s="133" t="s">
        <v>135</v>
      </c>
      <c r="L5" s="135" t="s">
        <v>55</v>
      </c>
      <c r="M5" s="136"/>
      <c r="N5" s="137"/>
      <c r="O5" s="124"/>
      <c r="P5" s="124"/>
      <c r="Q5" s="124"/>
      <c r="R5" s="124"/>
    </row>
    <row r="6" spans="1:18" ht="26.25" customHeight="1" x14ac:dyDescent="0.2">
      <c r="A6" s="54"/>
      <c r="B6" s="119"/>
      <c r="C6" s="129"/>
      <c r="D6" s="97" t="s">
        <v>136</v>
      </c>
      <c r="E6" s="98" t="s">
        <v>9</v>
      </c>
      <c r="F6" s="98" t="s">
        <v>137</v>
      </c>
      <c r="G6" s="124"/>
      <c r="H6" s="124"/>
      <c r="I6" s="124"/>
      <c r="J6" s="124"/>
      <c r="K6" s="134"/>
      <c r="L6" s="55" t="s">
        <v>136</v>
      </c>
      <c r="M6" s="56" t="s">
        <v>9</v>
      </c>
      <c r="N6" s="56" t="s">
        <v>137</v>
      </c>
      <c r="O6" s="124"/>
      <c r="P6" s="124"/>
      <c r="Q6" s="124"/>
      <c r="R6" s="124"/>
    </row>
    <row r="7" spans="1:18" ht="15" customHeight="1" x14ac:dyDescent="0.2">
      <c r="A7" s="54"/>
      <c r="B7" s="120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 t="e">
        <f>#REF!</f>
        <v>#REF!</v>
      </c>
      <c r="D8" s="100" t="e">
        <f>#REF!</f>
        <v>#REF!</v>
      </c>
      <c r="E8" s="100" t="e">
        <f>#REF!</f>
        <v>#REF!</v>
      </c>
      <c r="F8" s="100" t="e">
        <f>#REF!</f>
        <v>#REF!</v>
      </c>
      <c r="G8" s="60">
        <v>171754.1</v>
      </c>
      <c r="H8" s="60">
        <v>76606.100000000006</v>
      </c>
      <c r="I8" s="61">
        <v>0</v>
      </c>
      <c r="J8" s="62">
        <v>0</v>
      </c>
      <c r="K8" s="59" t="e">
        <f>#REF!</f>
        <v>#REF!</v>
      </c>
      <c r="L8" s="59" t="e">
        <f>#REF!</f>
        <v>#REF!</v>
      </c>
      <c r="M8" s="59" t="e">
        <f>#REF!</f>
        <v>#REF!</v>
      </c>
      <c r="N8" s="59" t="e">
        <f>#REF!</f>
        <v>#REF!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 t="e">
        <f>#REF!</f>
        <v>#REF!</v>
      </c>
      <c r="D9" s="100" t="e">
        <f>#REF!</f>
        <v>#REF!</v>
      </c>
      <c r="E9" s="100" t="e">
        <f>#REF!</f>
        <v>#REF!</v>
      </c>
      <c r="F9" s="100" t="e">
        <f>#REF!</f>
        <v>#REF!</v>
      </c>
      <c r="G9" s="60">
        <v>6258</v>
      </c>
      <c r="H9" s="60">
        <v>2563.4</v>
      </c>
      <c r="I9" s="61">
        <v>0</v>
      </c>
      <c r="J9" s="62">
        <v>0</v>
      </c>
      <c r="K9" s="59" t="e">
        <f>#REF!</f>
        <v>#REF!</v>
      </c>
      <c r="L9" s="59" t="e">
        <f>#REF!</f>
        <v>#REF!</v>
      </c>
      <c r="M9" s="59" t="e">
        <f>#REF!</f>
        <v>#REF!</v>
      </c>
      <c r="N9" s="59" t="e">
        <f>#REF!</f>
        <v>#REF!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 t="e">
        <f>#REF!</f>
        <v>#REF!</v>
      </c>
      <c r="D10" s="100" t="e">
        <f>#REF!</f>
        <v>#REF!</v>
      </c>
      <c r="E10" s="100" t="e">
        <f>#REF!</f>
        <v>#REF!</v>
      </c>
      <c r="F10" s="100" t="e">
        <f>#REF!</f>
        <v>#REF!</v>
      </c>
      <c r="G10" s="60">
        <v>484.3</v>
      </c>
      <c r="H10" s="60">
        <v>196.5</v>
      </c>
      <c r="I10" s="61">
        <v>27.4</v>
      </c>
      <c r="J10" s="62">
        <v>0</v>
      </c>
      <c r="K10" s="59" t="e">
        <f>#REF!</f>
        <v>#REF!</v>
      </c>
      <c r="L10" s="59" t="e">
        <f>#REF!</f>
        <v>#REF!</v>
      </c>
      <c r="M10" s="59" t="e">
        <f>#REF!</f>
        <v>#REF!</v>
      </c>
      <c r="N10" s="59" t="e">
        <f>#REF!</f>
        <v>#REF!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 t="e">
        <f>#REF!</f>
        <v>#REF!</v>
      </c>
      <c r="D11" s="100" t="e">
        <f>#REF!</f>
        <v>#REF!</v>
      </c>
      <c r="E11" s="100" t="e">
        <f>#REF!</f>
        <v>#REF!</v>
      </c>
      <c r="F11" s="100" t="e">
        <f>#REF!</f>
        <v>#REF!</v>
      </c>
      <c r="G11" s="60">
        <v>1305.3</v>
      </c>
      <c r="H11" s="60">
        <v>1243.5999999999999</v>
      </c>
      <c r="I11" s="61">
        <v>0</v>
      </c>
      <c r="J11" s="62">
        <v>0</v>
      </c>
      <c r="K11" s="59" t="e">
        <f>#REF!</f>
        <v>#REF!</v>
      </c>
      <c r="L11" s="59" t="e">
        <f>#REF!</f>
        <v>#REF!</v>
      </c>
      <c r="M11" s="59" t="e">
        <f>#REF!</f>
        <v>#REF!</v>
      </c>
      <c r="N11" s="59" t="e">
        <f>#REF!</f>
        <v>#REF!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 t="e">
        <f>#REF!</f>
        <v>#REF!</v>
      </c>
      <c r="D12" s="100" t="e">
        <f>#REF!</f>
        <v>#REF!</v>
      </c>
      <c r="E12" s="100" t="e">
        <f>#REF!</f>
        <v>#REF!</v>
      </c>
      <c r="F12" s="100" t="e">
        <f>#REF!</f>
        <v>#REF!</v>
      </c>
      <c r="G12" s="60">
        <v>1090.2</v>
      </c>
      <c r="H12" s="60">
        <v>452</v>
      </c>
      <c r="I12" s="61">
        <v>0</v>
      </c>
      <c r="J12" s="62">
        <v>0</v>
      </c>
      <c r="K12" s="59" t="e">
        <f>#REF!</f>
        <v>#REF!</v>
      </c>
      <c r="L12" s="59" t="e">
        <f>#REF!</f>
        <v>#REF!</v>
      </c>
      <c r="M12" s="59" t="e">
        <f>#REF!</f>
        <v>#REF!</v>
      </c>
      <c r="N12" s="59" t="e">
        <f>#REF!</f>
        <v>#REF!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 t="e">
        <f>#REF!</f>
        <v>#REF!</v>
      </c>
      <c r="D13" s="100" t="e">
        <f>#REF!</f>
        <v>#REF!</v>
      </c>
      <c r="E13" s="100" t="e">
        <f>#REF!</f>
        <v>#REF!</v>
      </c>
      <c r="F13" s="100" t="e">
        <f>#REF!</f>
        <v>#REF!</v>
      </c>
      <c r="G13" s="60">
        <v>11028.6</v>
      </c>
      <c r="H13" s="60">
        <v>4897.1000000000004</v>
      </c>
      <c r="I13" s="61">
        <v>0</v>
      </c>
      <c r="J13" s="62">
        <v>0</v>
      </c>
      <c r="K13" s="59" t="e">
        <f>#REF!</f>
        <v>#REF!</v>
      </c>
      <c r="L13" s="59" t="e">
        <f>#REF!</f>
        <v>#REF!</v>
      </c>
      <c r="M13" s="59" t="e">
        <f>#REF!</f>
        <v>#REF!</v>
      </c>
      <c r="N13" s="59" t="e">
        <f>#REF!</f>
        <v>#REF!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 t="e">
        <f>#REF!</f>
        <v>#REF!</v>
      </c>
      <c r="D14" s="100" t="e">
        <f>#REF!</f>
        <v>#REF!</v>
      </c>
      <c r="E14" s="100" t="e">
        <f>#REF!</f>
        <v>#REF!</v>
      </c>
      <c r="F14" s="100" t="e">
        <f>#REF!</f>
        <v>#REF!</v>
      </c>
      <c r="G14" s="60">
        <v>1495.8</v>
      </c>
      <c r="H14" s="60">
        <v>730.8</v>
      </c>
      <c r="I14" s="61">
        <v>0</v>
      </c>
      <c r="J14" s="62">
        <v>0</v>
      </c>
      <c r="K14" s="59" t="e">
        <f>#REF!</f>
        <v>#REF!</v>
      </c>
      <c r="L14" s="59" t="e">
        <f>#REF!</f>
        <v>#REF!</v>
      </c>
      <c r="M14" s="59" t="e">
        <f>#REF!</f>
        <v>#REF!</v>
      </c>
      <c r="N14" s="59" t="e">
        <f>#REF!</f>
        <v>#REF!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 t="e">
        <f>Sheet4!#REF!</f>
        <v>#REF!</v>
      </c>
      <c r="D15" s="100" t="e">
        <f>Sheet4!#REF!</f>
        <v>#REF!</v>
      </c>
      <c r="E15" s="100" t="e">
        <f>Sheet4!#REF!</f>
        <v>#REF!</v>
      </c>
      <c r="F15" s="100" t="e">
        <f>Sheet4!#REF!</f>
        <v>#REF!</v>
      </c>
      <c r="G15" s="60">
        <v>1861.5</v>
      </c>
      <c r="H15" s="60">
        <v>766.8</v>
      </c>
      <c r="I15" s="61">
        <v>0.6</v>
      </c>
      <c r="J15" s="62">
        <v>0</v>
      </c>
      <c r="K15" s="59" t="e">
        <f>Sheet4!#REF!</f>
        <v>#REF!</v>
      </c>
      <c r="L15" s="59" t="e">
        <f>Sheet4!#REF!</f>
        <v>#REF!</v>
      </c>
      <c r="M15" s="59" t="e">
        <f>Sheet4!#REF!</f>
        <v>#REF!</v>
      </c>
      <c r="N15" s="59" t="e">
        <f>Sheet4!#REF!</f>
        <v>#REF!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 t="e">
        <f>#REF!</f>
        <v>#REF!</v>
      </c>
      <c r="D16" s="100" t="e">
        <f>#REF!</f>
        <v>#REF!</v>
      </c>
      <c r="E16" s="100" t="e">
        <f>#REF!</f>
        <v>#REF!</v>
      </c>
      <c r="F16" s="100" t="e">
        <f>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#REF!</f>
        <v>#REF!</v>
      </c>
      <c r="L16" s="59" t="e">
        <f>#REF!</f>
        <v>#REF!</v>
      </c>
      <c r="M16" s="59" t="e">
        <f>#REF!</f>
        <v>#REF!</v>
      </c>
      <c r="N16" s="59" t="e">
        <f>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 t="e">
        <f>#REF!</f>
        <v>#REF!</v>
      </c>
      <c r="D17" s="100" t="e">
        <f>#REF!</f>
        <v>#REF!</v>
      </c>
      <c r="E17" s="100" t="e">
        <f>#REF!</f>
        <v>#REF!</v>
      </c>
      <c r="F17" s="100" t="e">
        <f>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#REF!</f>
        <v>#REF!</v>
      </c>
      <c r="L17" s="59" t="e">
        <f>#REF!</f>
        <v>#REF!</v>
      </c>
      <c r="M17" s="59" t="e">
        <f>#REF!</f>
        <v>#REF!</v>
      </c>
      <c r="N17" s="59" t="e">
        <f>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 t="e">
        <f>#REF!</f>
        <v>#REF!</v>
      </c>
      <c r="D18" s="100" t="e">
        <f>#REF!</f>
        <v>#REF!</v>
      </c>
      <c r="E18" s="100" t="e">
        <f>#REF!</f>
        <v>#REF!</v>
      </c>
      <c r="F18" s="100" t="e">
        <f>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#REF!</f>
        <v>#REF!</v>
      </c>
      <c r="L18" s="59" t="e">
        <f>#REF!</f>
        <v>#REF!</v>
      </c>
      <c r="M18" s="59" t="e">
        <f>#REF!</f>
        <v>#REF!</v>
      </c>
      <c r="N18" s="59" t="e">
        <f>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#REF!</f>
        <v>#REF!</v>
      </c>
      <c r="D19" s="100" t="e">
        <f>#REF!</f>
        <v>#REF!</v>
      </c>
      <c r="E19" s="100" t="e">
        <f>#REF!</f>
        <v>#REF!</v>
      </c>
      <c r="F19" s="100" t="e">
        <f>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#REF!</f>
        <v>#REF!</v>
      </c>
      <c r="L19" s="59" t="e">
        <f>#REF!</f>
        <v>#REF!</v>
      </c>
      <c r="M19" s="59" t="e">
        <f>#REF!</f>
        <v>#REF!</v>
      </c>
      <c r="N19" s="59" t="e">
        <f>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#REF!</f>
        <v>#REF!</v>
      </c>
      <c r="D20" s="100" t="e">
        <f>#REF!</f>
        <v>#REF!</v>
      </c>
      <c r="E20" s="100" t="e">
        <f>#REF!</f>
        <v>#REF!</v>
      </c>
      <c r="F20" s="100" t="e">
        <f>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#REF!</f>
        <v>#REF!</v>
      </c>
      <c r="L20" s="59" t="e">
        <f>#REF!</f>
        <v>#REF!</v>
      </c>
      <c r="M20" s="59" t="e">
        <f>#REF!</f>
        <v>#REF!</v>
      </c>
      <c r="N20" s="59" t="e">
        <f>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#REF!</f>
        <v>#REF!</v>
      </c>
      <c r="D21" s="100" t="e">
        <f>#REF!</f>
        <v>#REF!</v>
      </c>
      <c r="E21" s="100" t="e">
        <f>#REF!</f>
        <v>#REF!</v>
      </c>
      <c r="F21" s="100" t="e">
        <f>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#REF!</f>
        <v>#REF!</v>
      </c>
      <c r="L21" s="59" t="e">
        <f>#REF!</f>
        <v>#REF!</v>
      </c>
      <c r="M21" s="59" t="e">
        <f>#REF!</f>
        <v>#REF!</v>
      </c>
      <c r="N21" s="59" t="e">
        <f>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#REF!</f>
        <v>#REF!</v>
      </c>
      <c r="D22" s="100" t="e">
        <f>#REF!</f>
        <v>#REF!</v>
      </c>
      <c r="E22" s="100" t="e">
        <f>#REF!</f>
        <v>#REF!</v>
      </c>
      <c r="F22" s="100" t="e">
        <f>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#REF!</f>
        <v>#REF!</v>
      </c>
      <c r="L22" s="59" t="e">
        <f>#REF!</f>
        <v>#REF!</v>
      </c>
      <c r="M22" s="59" t="e">
        <f>#REF!</f>
        <v>#REF!</v>
      </c>
      <c r="N22" s="59" t="e">
        <f>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#REF!</f>
        <v>#REF!</v>
      </c>
      <c r="D23" s="100" t="e">
        <f>#REF!</f>
        <v>#REF!</v>
      </c>
      <c r="E23" s="100" t="e">
        <f>#REF!</f>
        <v>#REF!</v>
      </c>
      <c r="F23" s="100" t="e">
        <f>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#REF!</f>
        <v>#REF!</v>
      </c>
      <c r="L23" s="59" t="e">
        <f>#REF!</f>
        <v>#REF!</v>
      </c>
      <c r="M23" s="59" t="e">
        <f>#REF!</f>
        <v>#REF!</v>
      </c>
      <c r="N23" s="59" t="e">
        <f>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#REF!</f>
        <v>#REF!</v>
      </c>
      <c r="D24" s="100" t="e">
        <f>#REF!</f>
        <v>#REF!</v>
      </c>
      <c r="E24" s="100" t="e">
        <f>#REF!</f>
        <v>#REF!</v>
      </c>
      <c r="F24" s="100" t="e">
        <f>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#REF!</f>
        <v>#REF!</v>
      </c>
      <c r="L24" s="59" t="e">
        <f>#REF!</f>
        <v>#REF!</v>
      </c>
      <c r="M24" s="59" t="e">
        <f>#REF!</f>
        <v>#REF!</v>
      </c>
      <c r="N24" s="59" t="e">
        <f>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#REF!</f>
        <v>#REF!</v>
      </c>
      <c r="D25" s="100" t="e">
        <f>#REF!</f>
        <v>#REF!</v>
      </c>
      <c r="E25" s="100" t="e">
        <f>#REF!</f>
        <v>#REF!</v>
      </c>
      <c r="F25" s="100" t="e">
        <f>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#REF!</f>
        <v>#REF!</v>
      </c>
      <c r="L25" s="59" t="e">
        <f>#REF!</f>
        <v>#REF!</v>
      </c>
      <c r="M25" s="59" t="e">
        <f>#REF!</f>
        <v>#REF!</v>
      </c>
      <c r="N25" s="59" t="e">
        <f>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#REF!</f>
        <v>#REF!</v>
      </c>
      <c r="D26" s="100" t="e">
        <f>#REF!</f>
        <v>#REF!</v>
      </c>
      <c r="E26" s="100" t="e">
        <f>#REF!</f>
        <v>#REF!</v>
      </c>
      <c r="F26" s="100" t="e">
        <f>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#REF!</f>
        <v>#REF!</v>
      </c>
      <c r="L26" s="59" t="e">
        <f>#REF!</f>
        <v>#REF!</v>
      </c>
      <c r="M26" s="59" t="e">
        <f>#REF!</f>
        <v>#REF!</v>
      </c>
      <c r="N26" s="59" t="e">
        <f>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#REF!</f>
        <v>#REF!</v>
      </c>
      <c r="D27" s="100" t="e">
        <f>#REF!</f>
        <v>#REF!</v>
      </c>
      <c r="E27" s="100" t="e">
        <f>#REF!</f>
        <v>#REF!</v>
      </c>
      <c r="F27" s="100" t="e">
        <f>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#REF!</f>
        <v>#REF!</v>
      </c>
      <c r="L27" s="59" t="e">
        <f>#REF!</f>
        <v>#REF!</v>
      </c>
      <c r="M27" s="59" t="e">
        <f>#REF!</f>
        <v>#REF!</v>
      </c>
      <c r="N27" s="59" t="e">
        <f>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#REF!</f>
        <v>#REF!</v>
      </c>
      <c r="D28" s="100" t="e">
        <f>#REF!</f>
        <v>#REF!</v>
      </c>
      <c r="E28" s="100" t="e">
        <f>#REF!</f>
        <v>#REF!</v>
      </c>
      <c r="F28" s="100" t="e">
        <f>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#REF!</f>
        <v>#REF!</v>
      </c>
      <c r="L28" s="59" t="e">
        <f>#REF!</f>
        <v>#REF!</v>
      </c>
      <c r="M28" s="59" t="e">
        <f>#REF!</f>
        <v>#REF!</v>
      </c>
      <c r="N28" s="59" t="e">
        <f>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#REF!</f>
        <v>#REF!</v>
      </c>
      <c r="D29" s="100" t="e">
        <f>#REF!</f>
        <v>#REF!</v>
      </c>
      <c r="E29" s="100" t="e">
        <f>#REF!</f>
        <v>#REF!</v>
      </c>
      <c r="F29" s="100" t="e">
        <f>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#REF!</f>
        <v>#REF!</v>
      </c>
      <c r="L29" s="59" t="e">
        <f>#REF!</f>
        <v>#REF!</v>
      </c>
      <c r="M29" s="59" t="e">
        <f>#REF!</f>
        <v>#REF!</v>
      </c>
      <c r="N29" s="59" t="e">
        <f>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#REF!</f>
        <v>#REF!</v>
      </c>
      <c r="D30" s="100" t="e">
        <f>#REF!</f>
        <v>#REF!</v>
      </c>
      <c r="E30" s="100" t="e">
        <f>#REF!</f>
        <v>#REF!</v>
      </c>
      <c r="F30" s="100" t="e">
        <f>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#REF!</f>
        <v>#REF!</v>
      </c>
      <c r="L30" s="59" t="e">
        <f>#REF!</f>
        <v>#REF!</v>
      </c>
      <c r="M30" s="59" t="e">
        <f>#REF!</f>
        <v>#REF!</v>
      </c>
      <c r="N30" s="59" t="e">
        <f>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#REF!</f>
        <v>#REF!</v>
      </c>
      <c r="D31" s="100" t="e">
        <f>#REF!</f>
        <v>#REF!</v>
      </c>
      <c r="E31" s="100" t="e">
        <f>#REF!</f>
        <v>#REF!</v>
      </c>
      <c r="F31" s="100" t="e">
        <f>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#REF!</f>
        <v>#REF!</v>
      </c>
      <c r="L31" s="59" t="e">
        <f>#REF!</f>
        <v>#REF!</v>
      </c>
      <c r="M31" s="59" t="e">
        <f>#REF!</f>
        <v>#REF!</v>
      </c>
      <c r="N31" s="59" t="e">
        <f>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#REF!</f>
        <v>#REF!</v>
      </c>
      <c r="D32" s="100" t="e">
        <f>#REF!</f>
        <v>#REF!</v>
      </c>
      <c r="E32" s="100" t="e">
        <f>#REF!</f>
        <v>#REF!</v>
      </c>
      <c r="F32" s="100" t="e">
        <f>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#REF!</f>
        <v>#REF!</v>
      </c>
      <c r="L32" s="59" t="e">
        <f>#REF!</f>
        <v>#REF!</v>
      </c>
      <c r="M32" s="59" t="e">
        <f>#REF!</f>
        <v>#REF!</v>
      </c>
      <c r="N32" s="59" t="e">
        <f>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#REF!</f>
        <v>#REF!</v>
      </c>
      <c r="D33" s="100" t="e">
        <f>#REF!</f>
        <v>#REF!</v>
      </c>
      <c r="E33" s="100" t="e">
        <f>#REF!</f>
        <v>#REF!</v>
      </c>
      <c r="F33" s="100" t="e">
        <f>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#REF!</f>
        <v>#REF!</v>
      </c>
      <c r="L33" s="59" t="e">
        <f>#REF!</f>
        <v>#REF!</v>
      </c>
      <c r="M33" s="59" t="e">
        <f>#REF!</f>
        <v>#REF!</v>
      </c>
      <c r="N33" s="59" t="e">
        <f>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#REF!</f>
        <v>#REF!</v>
      </c>
      <c r="D34" s="100" t="e">
        <f>#REF!</f>
        <v>#REF!</v>
      </c>
      <c r="E34" s="100" t="e">
        <f>#REF!</f>
        <v>#REF!</v>
      </c>
      <c r="F34" s="100" t="e">
        <f>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#REF!</f>
        <v>#REF!</v>
      </c>
      <c r="L34" s="59" t="e">
        <f>#REF!</f>
        <v>#REF!</v>
      </c>
      <c r="M34" s="59" t="e">
        <f>#REF!</f>
        <v>#REF!</v>
      </c>
      <c r="N34" s="59" t="e">
        <f>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#REF!</f>
        <v>#REF!</v>
      </c>
      <c r="D35" s="100" t="e">
        <f>#REF!</f>
        <v>#REF!</v>
      </c>
      <c r="E35" s="100" t="e">
        <f>#REF!</f>
        <v>#REF!</v>
      </c>
      <c r="F35" s="100" t="e">
        <f>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#REF!</f>
        <v>#REF!</v>
      </c>
      <c r="L35" s="59" t="e">
        <f>#REF!</f>
        <v>#REF!</v>
      </c>
      <c r="M35" s="59" t="e">
        <f>#REF!</f>
        <v>#REF!</v>
      </c>
      <c r="N35" s="59" t="e">
        <f>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#REF!</f>
        <v>#REF!</v>
      </c>
      <c r="D36" s="100" t="e">
        <f>#REF!</f>
        <v>#REF!</v>
      </c>
      <c r="E36" s="100" t="e">
        <f>#REF!</f>
        <v>#REF!</v>
      </c>
      <c r="F36" s="100" t="e">
        <f>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#REF!</f>
        <v>#REF!</v>
      </c>
      <c r="L36" s="59" t="e">
        <f>#REF!</f>
        <v>#REF!</v>
      </c>
      <c r="M36" s="59" t="e">
        <f>#REF!</f>
        <v>#REF!</v>
      </c>
      <c r="N36" s="59" t="e">
        <f>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#REF!</f>
        <v>#REF!</v>
      </c>
      <c r="D37" s="100" t="e">
        <f>#REF!</f>
        <v>#REF!</v>
      </c>
      <c r="E37" s="100" t="e">
        <f>#REF!</f>
        <v>#REF!</v>
      </c>
      <c r="F37" s="100" t="e">
        <f>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#REF!</f>
        <v>#REF!</v>
      </c>
      <c r="L37" s="59" t="e">
        <f>#REF!</f>
        <v>#REF!</v>
      </c>
      <c r="M37" s="59" t="e">
        <f>#REF!</f>
        <v>#REF!</v>
      </c>
      <c r="N37" s="59" t="e">
        <f>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#REF!</f>
        <v>#REF!</v>
      </c>
      <c r="D38" s="100" t="e">
        <f>#REF!</f>
        <v>#REF!</v>
      </c>
      <c r="E38" s="100" t="e">
        <f>#REF!</f>
        <v>#REF!</v>
      </c>
      <c r="F38" s="100" t="e">
        <f>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#REF!</f>
        <v>#REF!</v>
      </c>
      <c r="L38" s="59" t="e">
        <f>#REF!</f>
        <v>#REF!</v>
      </c>
      <c r="M38" s="59" t="e">
        <f>#REF!</f>
        <v>#REF!</v>
      </c>
      <c r="N38" s="59" t="e">
        <f>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#REF!</f>
        <v>#REF!</v>
      </c>
      <c r="D39" s="100" t="e">
        <f>#REF!</f>
        <v>#REF!</v>
      </c>
      <c r="E39" s="100" t="e">
        <f>#REF!</f>
        <v>#REF!</v>
      </c>
      <c r="F39" s="100" t="e">
        <f>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#REF!</f>
        <v>#REF!</v>
      </c>
      <c r="L39" s="59" t="e">
        <f>#REF!</f>
        <v>#REF!</v>
      </c>
      <c r="M39" s="59" t="e">
        <f>#REF!</f>
        <v>#REF!</v>
      </c>
      <c r="N39" s="59" t="e">
        <f>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#REF!</f>
        <v>#REF!</v>
      </c>
      <c r="D40" s="100" t="e">
        <f>#REF!</f>
        <v>#REF!</v>
      </c>
      <c r="E40" s="100" t="e">
        <f>#REF!</f>
        <v>#REF!</v>
      </c>
      <c r="F40" s="100" t="e">
        <f>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#REF!</f>
        <v>#REF!</v>
      </c>
      <c r="L40" s="59" t="e">
        <f>#REF!</f>
        <v>#REF!</v>
      </c>
      <c r="M40" s="59" t="e">
        <f>#REF!</f>
        <v>#REF!</v>
      </c>
      <c r="N40" s="59" t="e">
        <f>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#REF!</f>
        <v>#REF!</v>
      </c>
      <c r="D41" s="100" t="e">
        <f>#REF!</f>
        <v>#REF!</v>
      </c>
      <c r="E41" s="100" t="e">
        <f>#REF!</f>
        <v>#REF!</v>
      </c>
      <c r="F41" s="100" t="e">
        <f>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#REF!</f>
        <v>#REF!</v>
      </c>
      <c r="L41" s="59" t="e">
        <f>#REF!</f>
        <v>#REF!</v>
      </c>
      <c r="M41" s="59" t="e">
        <f>#REF!</f>
        <v>#REF!</v>
      </c>
      <c r="N41" s="59" t="e">
        <f>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#REF!</f>
        <v>#REF!</v>
      </c>
      <c r="D42" s="100" t="e">
        <f>#REF!</f>
        <v>#REF!</v>
      </c>
      <c r="E42" s="100" t="e">
        <f>#REF!</f>
        <v>#REF!</v>
      </c>
      <c r="F42" s="100" t="e">
        <f>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#REF!</f>
        <v>#REF!</v>
      </c>
      <c r="L42" s="59" t="e">
        <f>#REF!</f>
        <v>#REF!</v>
      </c>
      <c r="M42" s="59" t="e">
        <f>#REF!</f>
        <v>#REF!</v>
      </c>
      <c r="N42" s="59" t="e">
        <f>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#REF!</f>
        <v>#REF!</v>
      </c>
      <c r="D43" s="100" t="e">
        <f>#REF!</f>
        <v>#REF!</v>
      </c>
      <c r="E43" s="100" t="e">
        <f>#REF!</f>
        <v>#REF!</v>
      </c>
      <c r="F43" s="100" t="e">
        <f>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#REF!</f>
        <v>#REF!</v>
      </c>
      <c r="L43" s="59" t="e">
        <f>#REF!</f>
        <v>#REF!</v>
      </c>
      <c r="M43" s="59" t="e">
        <f>#REF!</f>
        <v>#REF!</v>
      </c>
      <c r="N43" s="59" t="e">
        <f>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#REF!</f>
        <v>#REF!</v>
      </c>
      <c r="D44" s="100" t="e">
        <f>#REF!</f>
        <v>#REF!</v>
      </c>
      <c r="E44" s="100" t="e">
        <f>#REF!</f>
        <v>#REF!</v>
      </c>
      <c r="F44" s="100" t="e">
        <f>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#REF!</f>
        <v>#REF!</v>
      </c>
      <c r="L44" s="59" t="e">
        <f>#REF!</f>
        <v>#REF!</v>
      </c>
      <c r="M44" s="59" t="e">
        <f>#REF!</f>
        <v>#REF!</v>
      </c>
      <c r="N44" s="59" t="e">
        <f>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#REF!</f>
        <v>#REF!</v>
      </c>
      <c r="D45" s="100" t="e">
        <f>#REF!</f>
        <v>#REF!</v>
      </c>
      <c r="E45" s="100" t="e">
        <f>#REF!</f>
        <v>#REF!</v>
      </c>
      <c r="F45" s="100" t="e">
        <f>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#REF!</f>
        <v>#REF!</v>
      </c>
      <c r="L45" s="59" t="e">
        <f>#REF!</f>
        <v>#REF!</v>
      </c>
      <c r="M45" s="59" t="e">
        <f>#REF!</f>
        <v>#REF!</v>
      </c>
      <c r="N45" s="59" t="e">
        <f>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#REF!</f>
        <v>#REF!</v>
      </c>
      <c r="D46" s="100" t="e">
        <f>#REF!</f>
        <v>#REF!</v>
      </c>
      <c r="E46" s="100" t="e">
        <f>#REF!</f>
        <v>#REF!</v>
      </c>
      <c r="F46" s="100" t="e">
        <f>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#REF!</f>
        <v>#REF!</v>
      </c>
      <c r="L46" s="59" t="e">
        <f>#REF!</f>
        <v>#REF!</v>
      </c>
      <c r="M46" s="59" t="e">
        <f>#REF!</f>
        <v>#REF!</v>
      </c>
      <c r="N46" s="59" t="e">
        <f>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#REF!</f>
        <v>#REF!</v>
      </c>
      <c r="D47" s="100" t="e">
        <f>#REF!</f>
        <v>#REF!</v>
      </c>
      <c r="E47" s="100" t="e">
        <f>#REF!</f>
        <v>#REF!</v>
      </c>
      <c r="F47" s="100" t="e">
        <f>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#REF!</f>
        <v>#REF!</v>
      </c>
      <c r="L47" s="59" t="e">
        <f>#REF!</f>
        <v>#REF!</v>
      </c>
      <c r="M47" s="59" t="e">
        <f>#REF!</f>
        <v>#REF!</v>
      </c>
      <c r="N47" s="59" t="e">
        <f>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#REF!</f>
        <v>#REF!</v>
      </c>
      <c r="D49" s="100" t="e">
        <f>#REF!</f>
        <v>#REF!</v>
      </c>
      <c r="E49" s="100" t="e">
        <f>#REF!</f>
        <v>#REF!</v>
      </c>
      <c r="F49" s="100" t="e">
        <f>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#REF!</f>
        <v>#REF!</v>
      </c>
      <c r="L49" s="59" t="e">
        <f>#REF!</f>
        <v>#REF!</v>
      </c>
      <c r="M49" s="59" t="e">
        <f>#REF!</f>
        <v>#REF!</v>
      </c>
      <c r="N49" s="59" t="e">
        <f>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#REF!</f>
        <v>#REF!</v>
      </c>
      <c r="D50" s="100" t="e">
        <f>#REF!</f>
        <v>#REF!</v>
      </c>
      <c r="E50" s="100" t="e">
        <f>#REF!</f>
        <v>#REF!</v>
      </c>
      <c r="F50" s="100" t="e">
        <f>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#REF!</f>
        <v>#REF!</v>
      </c>
      <c r="L50" s="59" t="e">
        <f>#REF!</f>
        <v>#REF!</v>
      </c>
      <c r="M50" s="59" t="e">
        <f>#REF!</f>
        <v>#REF!</v>
      </c>
      <c r="N50" s="59" t="e">
        <f>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#REF!</f>
        <v>#REF!</v>
      </c>
      <c r="D51" s="100" t="e">
        <f>#REF!</f>
        <v>#REF!</v>
      </c>
      <c r="E51" s="100" t="e">
        <f>#REF!</f>
        <v>#REF!</v>
      </c>
      <c r="F51" s="100" t="e">
        <f>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#REF!</f>
        <v>#REF!</v>
      </c>
      <c r="L51" s="59" t="e">
        <f>#REF!</f>
        <v>#REF!</v>
      </c>
      <c r="M51" s="59" t="e">
        <f>#REF!</f>
        <v>#REF!</v>
      </c>
      <c r="N51" s="59" t="e">
        <f>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#REF!</f>
        <v>#REF!</v>
      </c>
      <c r="D52" s="100" t="e">
        <f>#REF!</f>
        <v>#REF!</v>
      </c>
      <c r="E52" s="100" t="e">
        <f>#REF!</f>
        <v>#REF!</v>
      </c>
      <c r="F52" s="100" t="e">
        <f>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#REF!</f>
        <v>#REF!</v>
      </c>
      <c r="L52" s="59" t="e">
        <f>#REF!</f>
        <v>#REF!</v>
      </c>
      <c r="M52" s="59" t="e">
        <f>#REF!</f>
        <v>#REF!</v>
      </c>
      <c r="N52" s="59" t="e">
        <f>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#REF!</f>
        <v>#REF!</v>
      </c>
      <c r="D53" s="100" t="e">
        <f>#REF!</f>
        <v>#REF!</v>
      </c>
      <c r="E53" s="100" t="e">
        <f>#REF!</f>
        <v>#REF!</v>
      </c>
      <c r="F53" s="100" t="e">
        <f>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#REF!</f>
        <v>#REF!</v>
      </c>
      <c r="L53" s="59" t="e">
        <f>#REF!</f>
        <v>#REF!</v>
      </c>
      <c r="M53" s="59" t="e">
        <f>#REF!</f>
        <v>#REF!</v>
      </c>
      <c r="N53" s="59" t="e">
        <f>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#REF!</f>
        <v>#REF!</v>
      </c>
      <c r="D54" s="100" t="e">
        <f>#REF!</f>
        <v>#REF!</v>
      </c>
      <c r="E54" s="100" t="e">
        <f>#REF!</f>
        <v>#REF!</v>
      </c>
      <c r="F54" s="100" t="e">
        <f>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#REF!</f>
        <v>#REF!</v>
      </c>
      <c r="L54" s="59" t="e">
        <f>#REF!</f>
        <v>#REF!</v>
      </c>
      <c r="M54" s="59" t="e">
        <f>#REF!</f>
        <v>#REF!</v>
      </c>
      <c r="N54" s="59" t="e">
        <f>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#REF!</f>
        <v>#REF!</v>
      </c>
      <c r="D55" s="100" t="e">
        <f>#REF!</f>
        <v>#REF!</v>
      </c>
      <c r="E55" s="100" t="e">
        <f>#REF!</f>
        <v>#REF!</v>
      </c>
      <c r="F55" s="100" t="e">
        <f>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#REF!</f>
        <v>#REF!</v>
      </c>
      <c r="L55" s="59" t="e">
        <f>#REF!</f>
        <v>#REF!</v>
      </c>
      <c r="M55" s="59" t="e">
        <f>#REF!</f>
        <v>#REF!</v>
      </c>
      <c r="N55" s="59" t="e">
        <f>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#REF!</f>
        <v>#REF!</v>
      </c>
      <c r="D56" s="100" t="e">
        <f>#REF!</f>
        <v>#REF!</v>
      </c>
      <c r="E56" s="100" t="e">
        <f>#REF!</f>
        <v>#REF!</v>
      </c>
      <c r="F56" s="100" t="e">
        <f>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#REF!</f>
        <v>#REF!</v>
      </c>
      <c r="L56" s="59" t="e">
        <f>#REF!</f>
        <v>#REF!</v>
      </c>
      <c r="M56" s="59" t="e">
        <f>#REF!</f>
        <v>#REF!</v>
      </c>
      <c r="N56" s="59" t="e">
        <f>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#REF!</f>
        <v>#REF!</v>
      </c>
      <c r="D57" s="100" t="e">
        <f>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#REF!</f>
        <v>#REF!</v>
      </c>
      <c r="D58" s="100" t="e">
        <f>#REF!</f>
        <v>#REF!</v>
      </c>
      <c r="E58" s="100" t="e">
        <f>#REF!</f>
        <v>#REF!</v>
      </c>
      <c r="F58" s="100" t="e">
        <f>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#REF!</f>
        <v>#REF!</v>
      </c>
      <c r="L58" s="59" t="e">
        <f>#REF!</f>
        <v>#REF!</v>
      </c>
      <c r="M58" s="59" t="e">
        <f>#REF!</f>
        <v>#REF!</v>
      </c>
      <c r="N58" s="59" t="e">
        <f>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#REF!</f>
        <v>#REF!</v>
      </c>
      <c r="D59" s="100" t="e">
        <f>#REF!</f>
        <v>#REF!</v>
      </c>
      <c r="E59" s="100" t="e">
        <f>#REF!</f>
        <v>#REF!</v>
      </c>
      <c r="F59" s="100" t="e">
        <f>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#REF!</f>
        <v>#REF!</v>
      </c>
      <c r="L59" s="59" t="e">
        <f>#REF!</f>
        <v>#REF!</v>
      </c>
      <c r="M59" s="59" t="e">
        <f>#REF!</f>
        <v>#REF!</v>
      </c>
      <c r="N59" s="59" t="e">
        <f>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#REF!</f>
        <v>#REF!</v>
      </c>
      <c r="D60" s="100" t="e">
        <f>#REF!</f>
        <v>#REF!</v>
      </c>
      <c r="E60" s="100" t="e">
        <f>#REF!</f>
        <v>#REF!</v>
      </c>
      <c r="F60" s="100" t="e">
        <f>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#REF!</f>
        <v>#REF!</v>
      </c>
      <c r="L60" s="59" t="e">
        <f>#REF!</f>
        <v>#REF!</v>
      </c>
      <c r="M60" s="59" t="e">
        <f>#REF!</f>
        <v>#REF!</v>
      </c>
      <c r="N60" s="59" t="e">
        <f>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#REF!</f>
        <v>#REF!</v>
      </c>
      <c r="D61" s="100" t="e">
        <f>#REF!</f>
        <v>#REF!</v>
      </c>
      <c r="E61" s="100" t="e">
        <f>#REF!</f>
        <v>#REF!</v>
      </c>
      <c r="F61" s="100" t="e">
        <f>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#REF!</f>
        <v>#REF!</v>
      </c>
      <c r="L61" s="59" t="e">
        <f>#REF!</f>
        <v>#REF!</v>
      </c>
      <c r="M61" s="59" t="e">
        <f>#REF!</f>
        <v>#REF!</v>
      </c>
      <c r="N61" s="59" t="e">
        <f>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#REF!</f>
        <v>#REF!</v>
      </c>
      <c r="D62" s="100" t="e">
        <f>#REF!</f>
        <v>#REF!</v>
      </c>
      <c r="E62" s="100" t="e">
        <f>#REF!</f>
        <v>#REF!</v>
      </c>
      <c r="F62" s="100" t="e">
        <f>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#REF!</f>
        <v>#REF!</v>
      </c>
      <c r="L62" s="59" t="e">
        <f>#REF!</f>
        <v>#REF!</v>
      </c>
      <c r="M62" s="59" t="e">
        <f>#REF!</f>
        <v>#REF!</v>
      </c>
      <c r="N62" s="59" t="e">
        <f>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#REF!</f>
        <v>#REF!</v>
      </c>
      <c r="D63" s="100" t="e">
        <f>#REF!</f>
        <v>#REF!</v>
      </c>
      <c r="E63" s="100" t="e">
        <f>#REF!</f>
        <v>#REF!</v>
      </c>
      <c r="F63" s="100" t="e">
        <f>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#REF!</f>
        <v>#REF!</v>
      </c>
      <c r="L63" s="59" t="e">
        <f>#REF!</f>
        <v>#REF!</v>
      </c>
      <c r="M63" s="59" t="e">
        <f>#REF!</f>
        <v>#REF!</v>
      </c>
      <c r="N63" s="59" t="e">
        <f>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#REF!</f>
        <v>#REF!</v>
      </c>
      <c r="D64" s="100" t="e">
        <f>#REF!</f>
        <v>#REF!</v>
      </c>
      <c r="E64" s="100" t="e">
        <f>#REF!</f>
        <v>#REF!</v>
      </c>
      <c r="F64" s="100" t="e">
        <f>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#REF!</f>
        <v>#REF!</v>
      </c>
      <c r="L64" s="59" t="e">
        <f>#REF!</f>
        <v>#REF!</v>
      </c>
      <c r="M64" s="59" t="e">
        <f>#REF!</f>
        <v>#REF!</v>
      </c>
      <c r="N64" s="59" t="e">
        <f>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#REF!</f>
        <v>#REF!</v>
      </c>
      <c r="D65" s="100" t="e">
        <f>#REF!</f>
        <v>#REF!</v>
      </c>
      <c r="E65" s="100" t="e">
        <f>#REF!</f>
        <v>#REF!</v>
      </c>
      <c r="F65" s="100" t="e">
        <f>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#REF!</f>
        <v>#REF!</v>
      </c>
      <c r="L65" s="59" t="e">
        <f>#REF!</f>
        <v>#REF!</v>
      </c>
      <c r="M65" s="59" t="e">
        <f>#REF!</f>
        <v>#REF!</v>
      </c>
      <c r="N65" s="59" t="e">
        <f>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#REF!</f>
        <v>#REF!</v>
      </c>
      <c r="D66" s="100" t="e">
        <f>#REF!</f>
        <v>#REF!</v>
      </c>
      <c r="E66" s="100" t="e">
        <f>#REF!</f>
        <v>#REF!</v>
      </c>
      <c r="F66" s="100" t="e">
        <f>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#REF!</f>
        <v>#REF!</v>
      </c>
      <c r="L66" s="59" t="e">
        <f>#REF!</f>
        <v>#REF!</v>
      </c>
      <c r="M66" s="59" t="e">
        <f>#REF!</f>
        <v>#REF!</v>
      </c>
      <c r="N66" s="59" t="e">
        <f>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#REF!</f>
        <v>#REF!</v>
      </c>
      <c r="D67" s="100" t="e">
        <f>#REF!</f>
        <v>#REF!</v>
      </c>
      <c r="E67" s="100" t="e">
        <f>#REF!</f>
        <v>#REF!</v>
      </c>
      <c r="F67" s="100" t="e">
        <f>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#REF!</f>
        <v>#REF!</v>
      </c>
      <c r="L67" s="59" t="e">
        <f>#REF!</f>
        <v>#REF!</v>
      </c>
      <c r="M67" s="59" t="e">
        <f>#REF!</f>
        <v>#REF!</v>
      </c>
      <c r="N67" s="59" t="e">
        <f>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#REF!</f>
        <v>#REF!</v>
      </c>
      <c r="D69" s="100" t="e">
        <f>#REF!</f>
        <v>#REF!</v>
      </c>
      <c r="E69" s="100" t="e">
        <f>#REF!</f>
        <v>#REF!</v>
      </c>
      <c r="F69" s="100" t="e">
        <f>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#REF!</f>
        <v>#REF!</v>
      </c>
      <c r="L69" s="59" t="e">
        <f>#REF!</f>
        <v>#REF!</v>
      </c>
      <c r="M69" s="59" t="e">
        <f>#REF!</f>
        <v>#REF!</v>
      </c>
      <c r="N69" s="59" t="e">
        <f>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#REF!</f>
        <v>#REF!</v>
      </c>
      <c r="D70" s="100" t="e">
        <f>#REF!</f>
        <v>#REF!</v>
      </c>
      <c r="E70" s="100" t="e">
        <f>#REF!</f>
        <v>#REF!</v>
      </c>
      <c r="F70" s="100" t="e">
        <f>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#REF!</f>
        <v>#REF!</v>
      </c>
      <c r="L70" s="59" t="e">
        <f>#REF!</f>
        <v>#REF!</v>
      </c>
      <c r="M70" s="59" t="e">
        <f>#REF!</f>
        <v>#REF!</v>
      </c>
      <c r="N70" s="59" t="e">
        <f>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#REF!</f>
        <v>#REF!</v>
      </c>
      <c r="D71" s="100" t="e">
        <f>#REF!</f>
        <v>#REF!</v>
      </c>
      <c r="E71" s="100" t="e">
        <f>#REF!</f>
        <v>#REF!</v>
      </c>
      <c r="F71" s="100" t="e">
        <f>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#REF!</f>
        <v>#REF!</v>
      </c>
      <c r="L71" s="59" t="e">
        <f>#REF!</f>
        <v>#REF!</v>
      </c>
      <c r="M71" s="59" t="e">
        <f>#REF!</f>
        <v>#REF!</v>
      </c>
      <c r="N71" s="59" t="e">
        <f>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#REF!</f>
        <v>#REF!</v>
      </c>
      <c r="D72" s="100" t="e">
        <f>#REF!</f>
        <v>#REF!</v>
      </c>
      <c r="E72" s="100" t="e">
        <f>#REF!</f>
        <v>#REF!</v>
      </c>
      <c r="F72" s="100" t="e">
        <f>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#REF!</f>
        <v>#REF!</v>
      </c>
      <c r="L72" s="59" t="e">
        <f>#REF!</f>
        <v>#REF!</v>
      </c>
      <c r="M72" s="59" t="e">
        <f>#REF!</f>
        <v>#REF!</v>
      </c>
      <c r="N72" s="59" t="e">
        <f>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#REF!</f>
        <v>#REF!</v>
      </c>
      <c r="D73" s="100" t="e">
        <f>#REF!</f>
        <v>#REF!</v>
      </c>
      <c r="E73" s="100" t="e">
        <f>#REF!</f>
        <v>#REF!</v>
      </c>
      <c r="F73" s="100" t="e">
        <f>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#REF!</f>
        <v>#REF!</v>
      </c>
      <c r="L73" s="59" t="e">
        <f>#REF!</f>
        <v>#REF!</v>
      </c>
      <c r="M73" s="59" t="e">
        <f>#REF!</f>
        <v>#REF!</v>
      </c>
      <c r="N73" s="59" t="e">
        <f>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#REF!</f>
        <v>#REF!</v>
      </c>
      <c r="D74" s="100" t="e">
        <f>#REF!</f>
        <v>#REF!</v>
      </c>
      <c r="E74" s="100" t="e">
        <f>#REF!</f>
        <v>#REF!</v>
      </c>
      <c r="F74" s="100" t="e">
        <f>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#REF!</f>
        <v>#REF!</v>
      </c>
      <c r="L74" s="59" t="e">
        <f>#REF!</f>
        <v>#REF!</v>
      </c>
      <c r="M74" s="59" t="e">
        <f>#REF!</f>
        <v>#REF!</v>
      </c>
      <c r="N74" s="59" t="e">
        <f>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#REF!</f>
        <v>#REF!</v>
      </c>
      <c r="D75" s="100" t="e">
        <f>#REF!</f>
        <v>#REF!</v>
      </c>
      <c r="E75" s="100" t="e">
        <f>#REF!</f>
        <v>#REF!</v>
      </c>
      <c r="F75" s="100" t="e">
        <f>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#REF!</f>
        <v>#REF!</v>
      </c>
      <c r="L75" s="59" t="e">
        <f>#REF!</f>
        <v>#REF!</v>
      </c>
      <c r="M75" s="59" t="e">
        <f>#REF!</f>
        <v>#REF!</v>
      </c>
      <c r="N75" s="59" t="e">
        <f>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#REF!</f>
        <v>#REF!</v>
      </c>
      <c r="D76" s="100" t="e">
        <f>#REF!</f>
        <v>#REF!</v>
      </c>
      <c r="E76" s="100" t="e">
        <f>#REF!</f>
        <v>#REF!</v>
      </c>
      <c r="F76" s="100" t="e">
        <f>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#REF!</f>
        <v>#REF!</v>
      </c>
      <c r="L76" s="59" t="e">
        <f>#REF!</f>
        <v>#REF!</v>
      </c>
      <c r="M76" s="59" t="e">
        <f>#REF!</f>
        <v>#REF!</v>
      </c>
      <c r="N76" s="59" t="e">
        <f>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#REF!</f>
        <v>#REF!</v>
      </c>
      <c r="D77" s="100" t="e">
        <f>#REF!</f>
        <v>#REF!</v>
      </c>
      <c r="E77" s="100" t="e">
        <f>#REF!</f>
        <v>#REF!</v>
      </c>
      <c r="F77" s="100" t="e">
        <f>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#REF!</f>
        <v>#REF!</v>
      </c>
      <c r="L77" s="59" t="e">
        <f>#REF!</f>
        <v>#REF!</v>
      </c>
      <c r="M77" s="59" t="e">
        <f>#REF!</f>
        <v>#REF!</v>
      </c>
      <c r="N77" s="59" t="e">
        <f>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#REF!</f>
        <v>#REF!</v>
      </c>
      <c r="D78" s="100" t="e">
        <f>#REF!</f>
        <v>#REF!</v>
      </c>
      <c r="E78" s="100" t="e">
        <f>#REF!</f>
        <v>#REF!</v>
      </c>
      <c r="F78" s="100" t="e">
        <f>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#REF!</f>
        <v>#REF!</v>
      </c>
      <c r="L78" s="59" t="e">
        <f>#REF!</f>
        <v>#REF!</v>
      </c>
      <c r="M78" s="59" t="e">
        <f>#REF!</f>
        <v>#REF!</v>
      </c>
      <c r="N78" s="59" t="e">
        <f>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#REF!</f>
        <v>#REF!</v>
      </c>
      <c r="D79" s="100" t="e">
        <f>#REF!</f>
        <v>#REF!</v>
      </c>
      <c r="E79" s="100" t="e">
        <f>#REF!</f>
        <v>#REF!</v>
      </c>
      <c r="F79" s="100" t="e">
        <f>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#REF!</f>
        <v>#REF!</v>
      </c>
      <c r="L79" s="59" t="e">
        <f>#REF!</f>
        <v>#REF!</v>
      </c>
      <c r="M79" s="59" t="e">
        <f>#REF!</f>
        <v>#REF!</v>
      </c>
      <c r="N79" s="59" t="e">
        <f>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 t="e">
        <f>#REF!</f>
        <v>#REF!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 t="e">
        <f>#REF!</f>
        <v>#REF!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140" t="s">
        <v>149</v>
      </c>
      <c r="B1" s="140"/>
      <c r="C1" s="140"/>
      <c r="D1" s="140"/>
    </row>
    <row r="2" spans="1:4" s="9" customFormat="1" ht="13.15" customHeight="1" x14ac:dyDescent="0.3">
      <c r="A2" s="144" t="s">
        <v>6</v>
      </c>
      <c r="B2" s="141" t="s">
        <v>10</v>
      </c>
      <c r="C2" s="141" t="s">
        <v>147</v>
      </c>
      <c r="D2" s="141" t="s">
        <v>148</v>
      </c>
    </row>
    <row r="3" spans="1:4" s="9" customFormat="1" ht="13.15" customHeight="1" x14ac:dyDescent="0.3">
      <c r="A3" s="145"/>
      <c r="B3" s="142"/>
      <c r="C3" s="142"/>
      <c r="D3" s="142"/>
    </row>
    <row r="4" spans="1:4" s="9" customFormat="1" ht="13.15" customHeight="1" x14ac:dyDescent="0.3">
      <c r="A4" s="145"/>
      <c r="B4" s="142"/>
      <c r="C4" s="142"/>
      <c r="D4" s="142"/>
    </row>
    <row r="5" spans="1:4" s="10" customFormat="1" ht="13.15" customHeight="1" x14ac:dyDescent="0.3">
      <c r="A5" s="145"/>
      <c r="B5" s="142"/>
      <c r="C5" s="142"/>
      <c r="D5" s="142"/>
    </row>
    <row r="6" spans="1:4" s="27" customFormat="1" ht="28.15" customHeight="1" x14ac:dyDescent="0.25">
      <c r="A6" s="146"/>
      <c r="B6" s="143"/>
      <c r="C6" s="143"/>
      <c r="D6" s="143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138" t="s">
        <v>44</v>
      </c>
      <c r="B80" s="139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149" t="s">
        <v>230</v>
      </c>
      <c r="B1" s="149"/>
      <c r="C1" s="149"/>
      <c r="D1" s="149"/>
      <c r="E1" s="149"/>
      <c r="F1" s="149"/>
      <c r="G1" s="149"/>
    </row>
    <row r="2" spans="1:7" ht="34.5" customHeight="1" x14ac:dyDescent="0.3">
      <c r="A2" s="150"/>
      <c r="B2" s="150"/>
      <c r="C2" s="150"/>
      <c r="D2" s="150"/>
      <c r="E2" s="150"/>
      <c r="F2" s="150"/>
      <c r="G2" s="150"/>
    </row>
    <row r="3" spans="1:7" ht="105.6" customHeight="1" x14ac:dyDescent="0.3">
      <c r="A3" s="147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148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51" t="s">
        <v>11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52" t="s">
        <v>143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R2" s="5"/>
      <c r="S2" s="5"/>
      <c r="U2" s="153"/>
      <c r="V2" s="153"/>
      <c r="W2" s="153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52" t="s">
        <v>12</v>
      </c>
      <c r="N3" s="152"/>
      <c r="O3" s="152"/>
      <c r="P3" s="152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154" t="s">
        <v>6</v>
      </c>
      <c r="B4" s="154" t="s">
        <v>10</v>
      </c>
      <c r="C4" s="157" t="s">
        <v>4</v>
      </c>
      <c r="D4" s="87"/>
      <c r="E4" s="157" t="s">
        <v>5</v>
      </c>
      <c r="F4" s="160" t="s">
        <v>13</v>
      </c>
      <c r="G4" s="161"/>
      <c r="H4" s="161"/>
      <c r="I4" s="161"/>
      <c r="J4" s="162"/>
      <c r="K4" s="169" t="s">
        <v>45</v>
      </c>
      <c r="L4" s="170"/>
      <c r="M4" s="170"/>
      <c r="N4" s="170"/>
      <c r="O4" s="171"/>
      <c r="P4" s="178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9"/>
      <c r="BN4" s="179"/>
      <c r="BO4" s="179"/>
      <c r="BP4" s="179"/>
      <c r="BQ4" s="179"/>
      <c r="BR4" s="179"/>
      <c r="BS4" s="179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79"/>
      <c r="CO4" s="179"/>
      <c r="CP4" s="179"/>
      <c r="CQ4" s="179"/>
      <c r="CR4" s="179"/>
      <c r="CS4" s="179"/>
      <c r="CT4" s="179"/>
      <c r="CU4" s="179"/>
      <c r="CV4" s="179"/>
      <c r="CW4" s="179"/>
      <c r="CX4" s="179"/>
      <c r="CY4" s="179"/>
      <c r="CZ4" s="179"/>
      <c r="DA4" s="179"/>
      <c r="DB4" s="179"/>
      <c r="DC4" s="179"/>
      <c r="DD4" s="179"/>
      <c r="DE4" s="179"/>
      <c r="DF4" s="180"/>
      <c r="DG4" s="194" t="s">
        <v>14</v>
      </c>
      <c r="DH4" s="195" t="s">
        <v>15</v>
      </c>
      <c r="DI4" s="196"/>
      <c r="DJ4" s="197"/>
      <c r="DK4" s="204" t="s">
        <v>3</v>
      </c>
      <c r="DL4" s="204"/>
      <c r="DM4" s="204"/>
      <c r="DN4" s="204"/>
      <c r="DO4" s="204"/>
      <c r="DP4" s="204"/>
      <c r="DQ4" s="204"/>
      <c r="DR4" s="204"/>
      <c r="DS4" s="204"/>
      <c r="DT4" s="204"/>
      <c r="DU4" s="204"/>
      <c r="DV4" s="204"/>
      <c r="DW4" s="204"/>
      <c r="DX4" s="204"/>
      <c r="DY4" s="204"/>
      <c r="DZ4" s="204"/>
      <c r="EA4" s="204"/>
      <c r="EB4" s="204"/>
      <c r="EC4" s="205" t="s">
        <v>16</v>
      </c>
      <c r="ED4" s="208" t="s">
        <v>17</v>
      </c>
      <c r="EE4" s="209"/>
      <c r="EF4" s="210"/>
    </row>
    <row r="5" spans="1:136" s="9" customFormat="1" ht="15" customHeight="1" x14ac:dyDescent="0.3">
      <c r="A5" s="155"/>
      <c r="B5" s="155"/>
      <c r="C5" s="158"/>
      <c r="D5" s="88"/>
      <c r="E5" s="158"/>
      <c r="F5" s="163"/>
      <c r="G5" s="164"/>
      <c r="H5" s="164"/>
      <c r="I5" s="164"/>
      <c r="J5" s="165"/>
      <c r="K5" s="172"/>
      <c r="L5" s="173"/>
      <c r="M5" s="173"/>
      <c r="N5" s="173"/>
      <c r="O5" s="174"/>
      <c r="P5" s="217" t="s">
        <v>7</v>
      </c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9"/>
      <c r="AW5" s="220" t="s">
        <v>2</v>
      </c>
      <c r="AX5" s="220"/>
      <c r="AY5" s="220"/>
      <c r="AZ5" s="220"/>
      <c r="BA5" s="220"/>
      <c r="BB5" s="220"/>
      <c r="BC5" s="220"/>
      <c r="BD5" s="220"/>
      <c r="BE5" s="220"/>
      <c r="BF5" s="220"/>
      <c r="BG5" s="220"/>
      <c r="BH5" s="220"/>
      <c r="BI5" s="220"/>
      <c r="BJ5" s="220"/>
      <c r="BK5" s="220"/>
      <c r="BL5" s="221" t="s">
        <v>8</v>
      </c>
      <c r="BM5" s="222"/>
      <c r="BN5" s="222"/>
      <c r="BO5" s="225" t="s">
        <v>18</v>
      </c>
      <c r="BP5" s="226"/>
      <c r="BQ5" s="226"/>
      <c r="BR5" s="226"/>
      <c r="BS5" s="226"/>
      <c r="BT5" s="226"/>
      <c r="BU5" s="226"/>
      <c r="BV5" s="226"/>
      <c r="BW5" s="226"/>
      <c r="BX5" s="226"/>
      <c r="BY5" s="226"/>
      <c r="BZ5" s="226"/>
      <c r="CA5" s="226"/>
      <c r="CB5" s="226"/>
      <c r="CC5" s="226"/>
      <c r="CD5" s="226"/>
      <c r="CE5" s="227"/>
      <c r="CF5" s="184" t="s">
        <v>0</v>
      </c>
      <c r="CG5" s="185"/>
      <c r="CH5" s="185"/>
      <c r="CI5" s="185"/>
      <c r="CJ5" s="185"/>
      <c r="CK5" s="185"/>
      <c r="CL5" s="185"/>
      <c r="CM5" s="185"/>
      <c r="CN5" s="186"/>
      <c r="CO5" s="225" t="s">
        <v>1</v>
      </c>
      <c r="CP5" s="226"/>
      <c r="CQ5" s="226"/>
      <c r="CR5" s="226"/>
      <c r="CS5" s="226"/>
      <c r="CT5" s="226"/>
      <c r="CU5" s="226"/>
      <c r="CV5" s="226"/>
      <c r="CW5" s="226"/>
      <c r="CX5" s="220" t="s">
        <v>19</v>
      </c>
      <c r="CY5" s="220"/>
      <c r="CZ5" s="220"/>
      <c r="DA5" s="221" t="s">
        <v>20</v>
      </c>
      <c r="DB5" s="222"/>
      <c r="DC5" s="228"/>
      <c r="DD5" s="221" t="s">
        <v>21</v>
      </c>
      <c r="DE5" s="222"/>
      <c r="DF5" s="228"/>
      <c r="DG5" s="194"/>
      <c r="DH5" s="198"/>
      <c r="DI5" s="199"/>
      <c r="DJ5" s="200"/>
      <c r="DK5" s="230"/>
      <c r="DL5" s="230"/>
      <c r="DM5" s="231"/>
      <c r="DN5" s="231"/>
      <c r="DO5" s="231"/>
      <c r="DP5" s="231"/>
      <c r="DQ5" s="221" t="s">
        <v>22</v>
      </c>
      <c r="DR5" s="222"/>
      <c r="DS5" s="228"/>
      <c r="DT5" s="252"/>
      <c r="DU5" s="253"/>
      <c r="DV5" s="253"/>
      <c r="DW5" s="253"/>
      <c r="DX5" s="253"/>
      <c r="DY5" s="253"/>
      <c r="DZ5" s="253"/>
      <c r="EA5" s="253"/>
      <c r="EB5" s="253"/>
      <c r="EC5" s="206"/>
      <c r="ED5" s="211"/>
      <c r="EE5" s="212"/>
      <c r="EF5" s="213"/>
    </row>
    <row r="6" spans="1:136" s="9" customFormat="1" ht="119.25" customHeight="1" x14ac:dyDescent="0.3">
      <c r="A6" s="155"/>
      <c r="B6" s="155"/>
      <c r="C6" s="158"/>
      <c r="D6" s="88"/>
      <c r="E6" s="158"/>
      <c r="F6" s="166"/>
      <c r="G6" s="167"/>
      <c r="H6" s="167"/>
      <c r="I6" s="167"/>
      <c r="J6" s="168"/>
      <c r="K6" s="175"/>
      <c r="L6" s="176"/>
      <c r="M6" s="176"/>
      <c r="N6" s="176"/>
      <c r="O6" s="177"/>
      <c r="P6" s="235" t="s">
        <v>23</v>
      </c>
      <c r="Q6" s="236"/>
      <c r="R6" s="236"/>
      <c r="S6" s="236"/>
      <c r="T6" s="237"/>
      <c r="U6" s="238" t="s">
        <v>24</v>
      </c>
      <c r="V6" s="239"/>
      <c r="W6" s="239"/>
      <c r="X6" s="239"/>
      <c r="Y6" s="240"/>
      <c r="Z6" s="238" t="s">
        <v>25</v>
      </c>
      <c r="AA6" s="239"/>
      <c r="AB6" s="239"/>
      <c r="AC6" s="239"/>
      <c r="AD6" s="240"/>
      <c r="AE6" s="238" t="s">
        <v>26</v>
      </c>
      <c r="AF6" s="239"/>
      <c r="AG6" s="239"/>
      <c r="AH6" s="239"/>
      <c r="AI6" s="240"/>
      <c r="AJ6" s="238" t="s">
        <v>27</v>
      </c>
      <c r="AK6" s="239"/>
      <c r="AL6" s="239"/>
      <c r="AM6" s="239"/>
      <c r="AN6" s="240"/>
      <c r="AO6" s="238" t="s">
        <v>28</v>
      </c>
      <c r="AP6" s="239"/>
      <c r="AQ6" s="239"/>
      <c r="AR6" s="239"/>
      <c r="AS6" s="240"/>
      <c r="AT6" s="181" t="s">
        <v>29</v>
      </c>
      <c r="AU6" s="181"/>
      <c r="AV6" s="181"/>
      <c r="AW6" s="182" t="s">
        <v>30</v>
      </c>
      <c r="AX6" s="183"/>
      <c r="AY6" s="183"/>
      <c r="AZ6" s="182" t="s">
        <v>31</v>
      </c>
      <c r="BA6" s="183"/>
      <c r="BB6" s="243"/>
      <c r="BC6" s="244" t="s">
        <v>32</v>
      </c>
      <c r="BD6" s="245"/>
      <c r="BE6" s="246"/>
      <c r="BF6" s="244" t="s">
        <v>33</v>
      </c>
      <c r="BG6" s="245"/>
      <c r="BH6" s="245"/>
      <c r="BI6" s="247" t="s">
        <v>34</v>
      </c>
      <c r="BJ6" s="248"/>
      <c r="BK6" s="248"/>
      <c r="BL6" s="223"/>
      <c r="BM6" s="224"/>
      <c r="BN6" s="224"/>
      <c r="BO6" s="249" t="s">
        <v>35</v>
      </c>
      <c r="BP6" s="250"/>
      <c r="BQ6" s="250"/>
      <c r="BR6" s="250"/>
      <c r="BS6" s="251"/>
      <c r="BT6" s="234" t="s">
        <v>36</v>
      </c>
      <c r="BU6" s="234"/>
      <c r="BV6" s="234"/>
      <c r="BW6" s="234" t="s">
        <v>37</v>
      </c>
      <c r="BX6" s="234"/>
      <c r="BY6" s="234"/>
      <c r="BZ6" s="234" t="s">
        <v>38</v>
      </c>
      <c r="CA6" s="234"/>
      <c r="CB6" s="234"/>
      <c r="CC6" s="234" t="s">
        <v>39</v>
      </c>
      <c r="CD6" s="234"/>
      <c r="CE6" s="234"/>
      <c r="CF6" s="234" t="s">
        <v>46</v>
      </c>
      <c r="CG6" s="234"/>
      <c r="CH6" s="234"/>
      <c r="CI6" s="184" t="s">
        <v>47</v>
      </c>
      <c r="CJ6" s="185"/>
      <c r="CK6" s="185"/>
      <c r="CL6" s="234" t="s">
        <v>40</v>
      </c>
      <c r="CM6" s="234"/>
      <c r="CN6" s="234"/>
      <c r="CO6" s="232" t="s">
        <v>41</v>
      </c>
      <c r="CP6" s="233"/>
      <c r="CQ6" s="185"/>
      <c r="CR6" s="234" t="s">
        <v>42</v>
      </c>
      <c r="CS6" s="234"/>
      <c r="CT6" s="234"/>
      <c r="CU6" s="184" t="s">
        <v>48</v>
      </c>
      <c r="CV6" s="185"/>
      <c r="CW6" s="185"/>
      <c r="CX6" s="220"/>
      <c r="CY6" s="220"/>
      <c r="CZ6" s="220"/>
      <c r="DA6" s="223"/>
      <c r="DB6" s="224"/>
      <c r="DC6" s="229"/>
      <c r="DD6" s="223"/>
      <c r="DE6" s="224"/>
      <c r="DF6" s="229"/>
      <c r="DG6" s="194"/>
      <c r="DH6" s="201"/>
      <c r="DI6" s="202"/>
      <c r="DJ6" s="203"/>
      <c r="DK6" s="221" t="s">
        <v>49</v>
      </c>
      <c r="DL6" s="222"/>
      <c r="DM6" s="228"/>
      <c r="DN6" s="221" t="s">
        <v>50</v>
      </c>
      <c r="DO6" s="222"/>
      <c r="DP6" s="228"/>
      <c r="DQ6" s="223"/>
      <c r="DR6" s="224"/>
      <c r="DS6" s="229"/>
      <c r="DT6" s="221" t="s">
        <v>51</v>
      </c>
      <c r="DU6" s="222"/>
      <c r="DV6" s="228"/>
      <c r="DW6" s="221" t="s">
        <v>52</v>
      </c>
      <c r="DX6" s="222"/>
      <c r="DY6" s="228"/>
      <c r="DZ6" s="241" t="s">
        <v>53</v>
      </c>
      <c r="EA6" s="242"/>
      <c r="EB6" s="242"/>
      <c r="EC6" s="207"/>
      <c r="ED6" s="214"/>
      <c r="EE6" s="215"/>
      <c r="EF6" s="216"/>
    </row>
    <row r="7" spans="1:136" s="10" customFormat="1" ht="36" customHeight="1" x14ac:dyDescent="0.3">
      <c r="A7" s="155"/>
      <c r="B7" s="155"/>
      <c r="C7" s="158"/>
      <c r="D7" s="88"/>
      <c r="E7" s="158"/>
      <c r="F7" s="187" t="s">
        <v>43</v>
      </c>
      <c r="G7" s="189" t="s">
        <v>55</v>
      </c>
      <c r="H7" s="190"/>
      <c r="I7" s="190"/>
      <c r="J7" s="191"/>
      <c r="K7" s="187" t="s">
        <v>43</v>
      </c>
      <c r="L7" s="189" t="s">
        <v>55</v>
      </c>
      <c r="M7" s="190"/>
      <c r="N7" s="190"/>
      <c r="O7" s="191"/>
      <c r="P7" s="187" t="s">
        <v>43</v>
      </c>
      <c r="Q7" s="189" t="s">
        <v>55</v>
      </c>
      <c r="R7" s="190"/>
      <c r="S7" s="190"/>
      <c r="T7" s="191"/>
      <c r="U7" s="187" t="s">
        <v>43</v>
      </c>
      <c r="V7" s="189" t="s">
        <v>55</v>
      </c>
      <c r="W7" s="190"/>
      <c r="X7" s="190"/>
      <c r="Y7" s="191"/>
      <c r="Z7" s="187" t="s">
        <v>43</v>
      </c>
      <c r="AA7" s="189" t="s">
        <v>55</v>
      </c>
      <c r="AB7" s="190"/>
      <c r="AC7" s="190"/>
      <c r="AD7" s="191"/>
      <c r="AE7" s="187" t="s">
        <v>43</v>
      </c>
      <c r="AF7" s="189" t="s">
        <v>55</v>
      </c>
      <c r="AG7" s="190"/>
      <c r="AH7" s="190"/>
      <c r="AI7" s="191"/>
      <c r="AJ7" s="187" t="s">
        <v>43</v>
      </c>
      <c r="AK7" s="189" t="s">
        <v>55</v>
      </c>
      <c r="AL7" s="190"/>
      <c r="AM7" s="190"/>
      <c r="AN7" s="191"/>
      <c r="AO7" s="187" t="s">
        <v>43</v>
      </c>
      <c r="AP7" s="189" t="s">
        <v>55</v>
      </c>
      <c r="AQ7" s="190"/>
      <c r="AR7" s="190"/>
      <c r="AS7" s="191"/>
      <c r="AT7" s="187" t="s">
        <v>43</v>
      </c>
      <c r="AU7" s="192" t="s">
        <v>55</v>
      </c>
      <c r="AV7" s="193"/>
      <c r="AW7" s="187" t="s">
        <v>43</v>
      </c>
      <c r="AX7" s="192" t="s">
        <v>55</v>
      </c>
      <c r="AY7" s="193"/>
      <c r="AZ7" s="187" t="s">
        <v>43</v>
      </c>
      <c r="BA7" s="192" t="s">
        <v>55</v>
      </c>
      <c r="BB7" s="193"/>
      <c r="BC7" s="187" t="s">
        <v>43</v>
      </c>
      <c r="BD7" s="192" t="s">
        <v>55</v>
      </c>
      <c r="BE7" s="193"/>
      <c r="BF7" s="187" t="s">
        <v>43</v>
      </c>
      <c r="BG7" s="192" t="s">
        <v>55</v>
      </c>
      <c r="BH7" s="193"/>
      <c r="BI7" s="187" t="s">
        <v>43</v>
      </c>
      <c r="BJ7" s="192" t="s">
        <v>55</v>
      </c>
      <c r="BK7" s="193"/>
      <c r="BL7" s="187" t="s">
        <v>43</v>
      </c>
      <c r="BM7" s="192" t="s">
        <v>55</v>
      </c>
      <c r="BN7" s="193"/>
      <c r="BO7" s="187" t="s">
        <v>43</v>
      </c>
      <c r="BP7" s="192" t="s">
        <v>55</v>
      </c>
      <c r="BQ7" s="254"/>
      <c r="BR7" s="254"/>
      <c r="BS7" s="193"/>
      <c r="BT7" s="187" t="s">
        <v>43</v>
      </c>
      <c r="BU7" s="192" t="s">
        <v>55</v>
      </c>
      <c r="BV7" s="193"/>
      <c r="BW7" s="187" t="s">
        <v>43</v>
      </c>
      <c r="BX7" s="192" t="s">
        <v>55</v>
      </c>
      <c r="BY7" s="193"/>
      <c r="BZ7" s="187" t="s">
        <v>43</v>
      </c>
      <c r="CA7" s="192" t="s">
        <v>55</v>
      </c>
      <c r="CB7" s="193"/>
      <c r="CC7" s="187" t="s">
        <v>43</v>
      </c>
      <c r="CD7" s="192" t="s">
        <v>55</v>
      </c>
      <c r="CE7" s="193"/>
      <c r="CF7" s="187" t="s">
        <v>43</v>
      </c>
      <c r="CG7" s="192" t="s">
        <v>55</v>
      </c>
      <c r="CH7" s="193"/>
      <c r="CI7" s="187" t="s">
        <v>43</v>
      </c>
      <c r="CJ7" s="192" t="s">
        <v>55</v>
      </c>
      <c r="CK7" s="193"/>
      <c r="CL7" s="187" t="s">
        <v>43</v>
      </c>
      <c r="CM7" s="192" t="s">
        <v>55</v>
      </c>
      <c r="CN7" s="193"/>
      <c r="CO7" s="187" t="s">
        <v>43</v>
      </c>
      <c r="CP7" s="192" t="s">
        <v>55</v>
      </c>
      <c r="CQ7" s="193"/>
      <c r="CR7" s="187" t="s">
        <v>43</v>
      </c>
      <c r="CS7" s="192" t="s">
        <v>55</v>
      </c>
      <c r="CT7" s="193"/>
      <c r="CU7" s="187" t="s">
        <v>43</v>
      </c>
      <c r="CV7" s="192" t="s">
        <v>55</v>
      </c>
      <c r="CW7" s="193"/>
      <c r="CX7" s="187" t="s">
        <v>43</v>
      </c>
      <c r="CY7" s="192" t="s">
        <v>55</v>
      </c>
      <c r="CZ7" s="193"/>
      <c r="DA7" s="187" t="s">
        <v>43</v>
      </c>
      <c r="DB7" s="192" t="s">
        <v>55</v>
      </c>
      <c r="DC7" s="193"/>
      <c r="DD7" s="187" t="s">
        <v>43</v>
      </c>
      <c r="DE7" s="192" t="s">
        <v>55</v>
      </c>
      <c r="DF7" s="193"/>
      <c r="DG7" s="255" t="s">
        <v>9</v>
      </c>
      <c r="DH7" s="187" t="s">
        <v>43</v>
      </c>
      <c r="DI7" s="192" t="s">
        <v>55</v>
      </c>
      <c r="DJ7" s="193"/>
      <c r="DK7" s="187" t="s">
        <v>43</v>
      </c>
      <c r="DL7" s="192" t="s">
        <v>55</v>
      </c>
      <c r="DM7" s="193"/>
      <c r="DN7" s="187" t="s">
        <v>43</v>
      </c>
      <c r="DO7" s="192" t="s">
        <v>55</v>
      </c>
      <c r="DP7" s="193"/>
      <c r="DQ7" s="187" t="s">
        <v>43</v>
      </c>
      <c r="DR7" s="192" t="s">
        <v>55</v>
      </c>
      <c r="DS7" s="193"/>
      <c r="DT7" s="187" t="s">
        <v>43</v>
      </c>
      <c r="DU7" s="192" t="s">
        <v>55</v>
      </c>
      <c r="DV7" s="193"/>
      <c r="DW7" s="187" t="s">
        <v>43</v>
      </c>
      <c r="DX7" s="192" t="s">
        <v>55</v>
      </c>
      <c r="DY7" s="193"/>
      <c r="DZ7" s="187" t="s">
        <v>43</v>
      </c>
      <c r="EA7" s="189" t="s">
        <v>55</v>
      </c>
      <c r="EB7" s="191"/>
      <c r="EC7" s="205" t="s">
        <v>9</v>
      </c>
      <c r="ED7" s="187" t="s">
        <v>43</v>
      </c>
      <c r="EE7" s="192" t="s">
        <v>55</v>
      </c>
      <c r="EF7" s="193"/>
    </row>
    <row r="8" spans="1:136" s="27" customFormat="1" ht="101.25" customHeight="1" x14ac:dyDescent="0.25">
      <c r="A8" s="156"/>
      <c r="B8" s="156"/>
      <c r="C8" s="159"/>
      <c r="D8" s="89"/>
      <c r="E8" s="159"/>
      <c r="F8" s="188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88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88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88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88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88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88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88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88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88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88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88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88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88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88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88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88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88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88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88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88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88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88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88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88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88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88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88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88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55"/>
      <c r="DH8" s="188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88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88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88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88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88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88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07"/>
      <c r="ED8" s="188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51" t="s">
        <v>11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52" t="s">
        <v>143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Q2" s="5"/>
      <c r="R2" s="5"/>
      <c r="T2" s="153"/>
      <c r="U2" s="153"/>
      <c r="V2" s="153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52" t="s">
        <v>12</v>
      </c>
      <c r="M3" s="152"/>
      <c r="N3" s="152"/>
      <c r="O3" s="152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154" t="s">
        <v>6</v>
      </c>
      <c r="B4" s="118" t="s">
        <v>10</v>
      </c>
      <c r="C4" s="157" t="s">
        <v>4</v>
      </c>
      <c r="D4" s="157" t="s">
        <v>5</v>
      </c>
      <c r="E4" s="160" t="s">
        <v>13</v>
      </c>
      <c r="F4" s="161"/>
      <c r="G4" s="161"/>
      <c r="H4" s="161"/>
      <c r="I4" s="162"/>
      <c r="J4" s="169" t="s">
        <v>45</v>
      </c>
      <c r="K4" s="170"/>
      <c r="L4" s="170"/>
      <c r="M4" s="170"/>
      <c r="N4" s="171"/>
      <c r="O4" s="178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9"/>
      <c r="BN4" s="179"/>
      <c r="BO4" s="179"/>
      <c r="BP4" s="179"/>
      <c r="BQ4" s="179"/>
      <c r="BR4" s="179"/>
      <c r="BS4" s="179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79"/>
      <c r="CO4" s="179"/>
      <c r="CP4" s="179"/>
      <c r="CQ4" s="179"/>
      <c r="CR4" s="179"/>
      <c r="CS4" s="179"/>
      <c r="CT4" s="179"/>
      <c r="CU4" s="179"/>
      <c r="CV4" s="179"/>
      <c r="CW4" s="179"/>
      <c r="CX4" s="179"/>
      <c r="CY4" s="179"/>
      <c r="CZ4" s="179"/>
      <c r="DA4" s="179"/>
      <c r="DB4" s="179"/>
      <c r="DC4" s="179"/>
      <c r="DD4" s="179"/>
      <c r="DE4" s="180"/>
      <c r="DF4" s="194" t="s">
        <v>14</v>
      </c>
      <c r="DG4" s="195" t="s">
        <v>231</v>
      </c>
      <c r="DH4" s="204" t="s">
        <v>3</v>
      </c>
      <c r="DI4" s="204"/>
      <c r="DJ4" s="204"/>
      <c r="DK4" s="204"/>
      <c r="DL4" s="204"/>
      <c r="DM4" s="204"/>
      <c r="DN4" s="204"/>
      <c r="DO4" s="204"/>
      <c r="DP4" s="204"/>
      <c r="DQ4" s="204"/>
      <c r="DR4" s="204"/>
      <c r="DS4" s="204"/>
      <c r="DT4" s="204"/>
      <c r="DU4" s="204"/>
      <c r="DV4" s="204"/>
      <c r="DW4" s="204"/>
      <c r="DX4" s="204"/>
      <c r="DY4" s="204"/>
      <c r="DZ4" s="205" t="s">
        <v>16</v>
      </c>
      <c r="EA4" s="258" t="s">
        <v>232</v>
      </c>
    </row>
    <row r="5" spans="1:131" s="9" customFormat="1" ht="15" customHeight="1" x14ac:dyDescent="0.3">
      <c r="A5" s="155"/>
      <c r="B5" s="119"/>
      <c r="C5" s="158"/>
      <c r="D5" s="158"/>
      <c r="E5" s="163"/>
      <c r="F5" s="164"/>
      <c r="G5" s="164"/>
      <c r="H5" s="164"/>
      <c r="I5" s="165"/>
      <c r="J5" s="172"/>
      <c r="K5" s="173"/>
      <c r="L5" s="173"/>
      <c r="M5" s="173"/>
      <c r="N5" s="174"/>
      <c r="O5" s="217" t="s">
        <v>7</v>
      </c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9"/>
      <c r="AV5" s="220" t="s">
        <v>2</v>
      </c>
      <c r="AW5" s="220"/>
      <c r="AX5" s="220"/>
      <c r="AY5" s="220"/>
      <c r="AZ5" s="220"/>
      <c r="BA5" s="220"/>
      <c r="BB5" s="220"/>
      <c r="BC5" s="220"/>
      <c r="BD5" s="220"/>
      <c r="BE5" s="220"/>
      <c r="BF5" s="220"/>
      <c r="BG5" s="220"/>
      <c r="BH5" s="220"/>
      <c r="BI5" s="220"/>
      <c r="BJ5" s="220"/>
      <c r="BK5" s="221" t="s">
        <v>8</v>
      </c>
      <c r="BL5" s="222"/>
      <c r="BM5" s="222"/>
      <c r="BN5" s="225" t="s">
        <v>18</v>
      </c>
      <c r="BO5" s="226"/>
      <c r="BP5" s="226"/>
      <c r="BQ5" s="226"/>
      <c r="BR5" s="226"/>
      <c r="BS5" s="226"/>
      <c r="BT5" s="226"/>
      <c r="BU5" s="226"/>
      <c r="BV5" s="226"/>
      <c r="BW5" s="226"/>
      <c r="BX5" s="226"/>
      <c r="BY5" s="226"/>
      <c r="BZ5" s="226"/>
      <c r="CA5" s="226"/>
      <c r="CB5" s="226"/>
      <c r="CC5" s="226"/>
      <c r="CD5" s="227"/>
      <c r="CE5" s="184" t="s">
        <v>0</v>
      </c>
      <c r="CF5" s="185"/>
      <c r="CG5" s="185"/>
      <c r="CH5" s="185"/>
      <c r="CI5" s="185"/>
      <c r="CJ5" s="185"/>
      <c r="CK5" s="185"/>
      <c r="CL5" s="185"/>
      <c r="CM5" s="186"/>
      <c r="CN5" s="225" t="s">
        <v>1</v>
      </c>
      <c r="CO5" s="226"/>
      <c r="CP5" s="226"/>
      <c r="CQ5" s="226"/>
      <c r="CR5" s="226"/>
      <c r="CS5" s="226"/>
      <c r="CT5" s="226"/>
      <c r="CU5" s="226"/>
      <c r="CV5" s="226"/>
      <c r="CW5" s="220" t="s">
        <v>19</v>
      </c>
      <c r="CX5" s="220"/>
      <c r="CY5" s="220"/>
      <c r="CZ5" s="221" t="s">
        <v>20</v>
      </c>
      <c r="DA5" s="222"/>
      <c r="DB5" s="228"/>
      <c r="DC5" s="221" t="s">
        <v>21</v>
      </c>
      <c r="DD5" s="222"/>
      <c r="DE5" s="228"/>
      <c r="DF5" s="194"/>
      <c r="DG5" s="198"/>
      <c r="DH5" s="230"/>
      <c r="DI5" s="230"/>
      <c r="DJ5" s="231"/>
      <c r="DK5" s="231"/>
      <c r="DL5" s="231"/>
      <c r="DM5" s="231"/>
      <c r="DN5" s="221" t="s">
        <v>22</v>
      </c>
      <c r="DO5" s="222"/>
      <c r="DP5" s="228"/>
      <c r="DQ5" s="252"/>
      <c r="DR5" s="253"/>
      <c r="DS5" s="253"/>
      <c r="DT5" s="253"/>
      <c r="DU5" s="253"/>
      <c r="DV5" s="253"/>
      <c r="DW5" s="253"/>
      <c r="DX5" s="253"/>
      <c r="DY5" s="253"/>
      <c r="DZ5" s="206"/>
      <c r="EA5" s="258"/>
    </row>
    <row r="6" spans="1:131" s="9" customFormat="1" ht="119.25" customHeight="1" x14ac:dyDescent="0.3">
      <c r="A6" s="155"/>
      <c r="B6" s="119"/>
      <c r="C6" s="158"/>
      <c r="D6" s="158"/>
      <c r="E6" s="166"/>
      <c r="F6" s="167"/>
      <c r="G6" s="167"/>
      <c r="H6" s="167"/>
      <c r="I6" s="168"/>
      <c r="J6" s="175"/>
      <c r="K6" s="176"/>
      <c r="L6" s="176"/>
      <c r="M6" s="176"/>
      <c r="N6" s="177"/>
      <c r="O6" s="235" t="s">
        <v>23</v>
      </c>
      <c r="P6" s="236"/>
      <c r="Q6" s="236"/>
      <c r="R6" s="236"/>
      <c r="S6" s="237"/>
      <c r="T6" s="238" t="s">
        <v>24</v>
      </c>
      <c r="U6" s="239"/>
      <c r="V6" s="239"/>
      <c r="W6" s="239"/>
      <c r="X6" s="240"/>
      <c r="Y6" s="238" t="s">
        <v>25</v>
      </c>
      <c r="Z6" s="239"/>
      <c r="AA6" s="239"/>
      <c r="AB6" s="239"/>
      <c r="AC6" s="240"/>
      <c r="AD6" s="238" t="s">
        <v>26</v>
      </c>
      <c r="AE6" s="239"/>
      <c r="AF6" s="239"/>
      <c r="AG6" s="239"/>
      <c r="AH6" s="240"/>
      <c r="AI6" s="238" t="s">
        <v>27</v>
      </c>
      <c r="AJ6" s="239"/>
      <c r="AK6" s="239"/>
      <c r="AL6" s="239"/>
      <c r="AM6" s="240"/>
      <c r="AN6" s="238" t="s">
        <v>28</v>
      </c>
      <c r="AO6" s="239"/>
      <c r="AP6" s="239"/>
      <c r="AQ6" s="239"/>
      <c r="AR6" s="240"/>
      <c r="AS6" s="181" t="s">
        <v>29</v>
      </c>
      <c r="AT6" s="181"/>
      <c r="AU6" s="181"/>
      <c r="AV6" s="182" t="s">
        <v>30</v>
      </c>
      <c r="AW6" s="183"/>
      <c r="AX6" s="183"/>
      <c r="AY6" s="182" t="s">
        <v>31</v>
      </c>
      <c r="AZ6" s="183"/>
      <c r="BA6" s="243"/>
      <c r="BB6" s="244" t="s">
        <v>32</v>
      </c>
      <c r="BC6" s="245"/>
      <c r="BD6" s="246"/>
      <c r="BE6" s="244" t="s">
        <v>33</v>
      </c>
      <c r="BF6" s="245"/>
      <c r="BG6" s="245"/>
      <c r="BH6" s="247" t="s">
        <v>34</v>
      </c>
      <c r="BI6" s="248"/>
      <c r="BJ6" s="248"/>
      <c r="BK6" s="223"/>
      <c r="BL6" s="224"/>
      <c r="BM6" s="224"/>
      <c r="BN6" s="249" t="s">
        <v>35</v>
      </c>
      <c r="BO6" s="250"/>
      <c r="BP6" s="250"/>
      <c r="BQ6" s="250"/>
      <c r="BR6" s="251"/>
      <c r="BS6" s="234" t="s">
        <v>36</v>
      </c>
      <c r="BT6" s="234"/>
      <c r="BU6" s="234"/>
      <c r="BV6" s="234" t="s">
        <v>37</v>
      </c>
      <c r="BW6" s="234"/>
      <c r="BX6" s="234"/>
      <c r="BY6" s="234" t="s">
        <v>38</v>
      </c>
      <c r="BZ6" s="234"/>
      <c r="CA6" s="234"/>
      <c r="CB6" s="234" t="s">
        <v>39</v>
      </c>
      <c r="CC6" s="234"/>
      <c r="CD6" s="234"/>
      <c r="CE6" s="234" t="s">
        <v>46</v>
      </c>
      <c r="CF6" s="234"/>
      <c r="CG6" s="234"/>
      <c r="CH6" s="184" t="s">
        <v>47</v>
      </c>
      <c r="CI6" s="185"/>
      <c r="CJ6" s="185"/>
      <c r="CK6" s="234" t="s">
        <v>40</v>
      </c>
      <c r="CL6" s="234"/>
      <c r="CM6" s="234"/>
      <c r="CN6" s="232" t="s">
        <v>41</v>
      </c>
      <c r="CO6" s="233"/>
      <c r="CP6" s="185"/>
      <c r="CQ6" s="234" t="s">
        <v>42</v>
      </c>
      <c r="CR6" s="234"/>
      <c r="CS6" s="234"/>
      <c r="CT6" s="184" t="s">
        <v>48</v>
      </c>
      <c r="CU6" s="185"/>
      <c r="CV6" s="185"/>
      <c r="CW6" s="220"/>
      <c r="CX6" s="220"/>
      <c r="CY6" s="220"/>
      <c r="CZ6" s="223"/>
      <c r="DA6" s="224"/>
      <c r="DB6" s="229"/>
      <c r="DC6" s="223"/>
      <c r="DD6" s="224"/>
      <c r="DE6" s="229"/>
      <c r="DF6" s="194"/>
      <c r="DG6" s="201"/>
      <c r="DH6" s="221" t="s">
        <v>49</v>
      </c>
      <c r="DI6" s="222"/>
      <c r="DJ6" s="228"/>
      <c r="DK6" s="221" t="s">
        <v>50</v>
      </c>
      <c r="DL6" s="222"/>
      <c r="DM6" s="228"/>
      <c r="DN6" s="223"/>
      <c r="DO6" s="224"/>
      <c r="DP6" s="229"/>
      <c r="DQ6" s="221" t="s">
        <v>51</v>
      </c>
      <c r="DR6" s="222"/>
      <c r="DS6" s="228"/>
      <c r="DT6" s="221" t="s">
        <v>52</v>
      </c>
      <c r="DU6" s="222"/>
      <c r="DV6" s="228"/>
      <c r="DW6" s="241" t="s">
        <v>53</v>
      </c>
      <c r="DX6" s="242"/>
      <c r="DY6" s="242"/>
      <c r="DZ6" s="207"/>
      <c r="EA6" s="258"/>
    </row>
    <row r="7" spans="1:131" s="10" customFormat="1" ht="36" customHeight="1" x14ac:dyDescent="0.3">
      <c r="A7" s="155"/>
      <c r="B7" s="119"/>
      <c r="C7" s="158"/>
      <c r="D7" s="158"/>
      <c r="E7" s="187" t="s">
        <v>43</v>
      </c>
      <c r="F7" s="189" t="s">
        <v>55</v>
      </c>
      <c r="G7" s="190"/>
      <c r="H7" s="190"/>
      <c r="I7" s="191"/>
      <c r="J7" s="187" t="s">
        <v>43</v>
      </c>
      <c r="K7" s="189" t="s">
        <v>55</v>
      </c>
      <c r="L7" s="190"/>
      <c r="M7" s="190"/>
      <c r="N7" s="191"/>
      <c r="O7" s="187" t="s">
        <v>43</v>
      </c>
      <c r="P7" s="189" t="s">
        <v>55</v>
      </c>
      <c r="Q7" s="190"/>
      <c r="R7" s="190"/>
      <c r="S7" s="191"/>
      <c r="T7" s="187" t="s">
        <v>43</v>
      </c>
      <c r="U7" s="189" t="s">
        <v>55</v>
      </c>
      <c r="V7" s="190"/>
      <c r="W7" s="190"/>
      <c r="X7" s="191"/>
      <c r="Y7" s="187" t="s">
        <v>43</v>
      </c>
      <c r="Z7" s="189" t="s">
        <v>55</v>
      </c>
      <c r="AA7" s="190"/>
      <c r="AB7" s="190"/>
      <c r="AC7" s="191"/>
      <c r="AD7" s="187" t="s">
        <v>43</v>
      </c>
      <c r="AE7" s="189" t="s">
        <v>55</v>
      </c>
      <c r="AF7" s="190"/>
      <c r="AG7" s="190"/>
      <c r="AH7" s="191"/>
      <c r="AI7" s="187" t="s">
        <v>43</v>
      </c>
      <c r="AJ7" s="189" t="s">
        <v>55</v>
      </c>
      <c r="AK7" s="190"/>
      <c r="AL7" s="190"/>
      <c r="AM7" s="191"/>
      <c r="AN7" s="187" t="s">
        <v>43</v>
      </c>
      <c r="AO7" s="189" t="s">
        <v>55</v>
      </c>
      <c r="AP7" s="190"/>
      <c r="AQ7" s="190"/>
      <c r="AR7" s="191"/>
      <c r="AS7" s="187" t="s">
        <v>43</v>
      </c>
      <c r="AT7" s="192" t="s">
        <v>55</v>
      </c>
      <c r="AU7" s="193"/>
      <c r="AV7" s="187" t="s">
        <v>43</v>
      </c>
      <c r="AW7" s="192" t="s">
        <v>55</v>
      </c>
      <c r="AX7" s="193"/>
      <c r="AY7" s="187" t="s">
        <v>43</v>
      </c>
      <c r="AZ7" s="192" t="s">
        <v>55</v>
      </c>
      <c r="BA7" s="193"/>
      <c r="BB7" s="187" t="s">
        <v>43</v>
      </c>
      <c r="BC7" s="192" t="s">
        <v>55</v>
      </c>
      <c r="BD7" s="193"/>
      <c r="BE7" s="187" t="s">
        <v>43</v>
      </c>
      <c r="BF7" s="192" t="s">
        <v>55</v>
      </c>
      <c r="BG7" s="193"/>
      <c r="BH7" s="187" t="s">
        <v>43</v>
      </c>
      <c r="BI7" s="192" t="s">
        <v>55</v>
      </c>
      <c r="BJ7" s="193"/>
      <c r="BK7" s="187" t="s">
        <v>43</v>
      </c>
      <c r="BL7" s="192" t="s">
        <v>55</v>
      </c>
      <c r="BM7" s="193"/>
      <c r="BN7" s="187" t="s">
        <v>43</v>
      </c>
      <c r="BO7" s="192" t="s">
        <v>55</v>
      </c>
      <c r="BP7" s="254"/>
      <c r="BQ7" s="254"/>
      <c r="BR7" s="193"/>
      <c r="BS7" s="187" t="s">
        <v>43</v>
      </c>
      <c r="BT7" s="192" t="s">
        <v>55</v>
      </c>
      <c r="BU7" s="193"/>
      <c r="BV7" s="187" t="s">
        <v>43</v>
      </c>
      <c r="BW7" s="192" t="s">
        <v>55</v>
      </c>
      <c r="BX7" s="193"/>
      <c r="BY7" s="187" t="s">
        <v>43</v>
      </c>
      <c r="BZ7" s="192" t="s">
        <v>55</v>
      </c>
      <c r="CA7" s="193"/>
      <c r="CB7" s="187" t="s">
        <v>43</v>
      </c>
      <c r="CC7" s="192" t="s">
        <v>55</v>
      </c>
      <c r="CD7" s="193"/>
      <c r="CE7" s="187" t="s">
        <v>43</v>
      </c>
      <c r="CF7" s="192" t="s">
        <v>55</v>
      </c>
      <c r="CG7" s="193"/>
      <c r="CH7" s="187" t="s">
        <v>43</v>
      </c>
      <c r="CI7" s="192" t="s">
        <v>55</v>
      </c>
      <c r="CJ7" s="193"/>
      <c r="CK7" s="187" t="s">
        <v>43</v>
      </c>
      <c r="CL7" s="192" t="s">
        <v>55</v>
      </c>
      <c r="CM7" s="193"/>
      <c r="CN7" s="187" t="s">
        <v>43</v>
      </c>
      <c r="CO7" s="192" t="s">
        <v>55</v>
      </c>
      <c r="CP7" s="193"/>
      <c r="CQ7" s="187" t="s">
        <v>43</v>
      </c>
      <c r="CR7" s="192" t="s">
        <v>55</v>
      </c>
      <c r="CS7" s="193"/>
      <c r="CT7" s="187" t="s">
        <v>43</v>
      </c>
      <c r="CU7" s="192" t="s">
        <v>55</v>
      </c>
      <c r="CV7" s="193"/>
      <c r="CW7" s="187" t="s">
        <v>43</v>
      </c>
      <c r="CX7" s="192" t="s">
        <v>55</v>
      </c>
      <c r="CY7" s="193"/>
      <c r="CZ7" s="187" t="s">
        <v>43</v>
      </c>
      <c r="DA7" s="192" t="s">
        <v>55</v>
      </c>
      <c r="DB7" s="193"/>
      <c r="DC7" s="187" t="s">
        <v>43</v>
      </c>
      <c r="DD7" s="192" t="s">
        <v>55</v>
      </c>
      <c r="DE7" s="193"/>
      <c r="DF7" s="255" t="s">
        <v>9</v>
      </c>
      <c r="DG7" s="187" t="s">
        <v>43</v>
      </c>
      <c r="DH7" s="187" t="s">
        <v>43</v>
      </c>
      <c r="DI7" s="192" t="s">
        <v>55</v>
      </c>
      <c r="DJ7" s="193"/>
      <c r="DK7" s="187" t="s">
        <v>43</v>
      </c>
      <c r="DL7" s="192" t="s">
        <v>55</v>
      </c>
      <c r="DM7" s="193"/>
      <c r="DN7" s="187" t="s">
        <v>43</v>
      </c>
      <c r="DO7" s="192" t="s">
        <v>55</v>
      </c>
      <c r="DP7" s="193"/>
      <c r="DQ7" s="187" t="s">
        <v>43</v>
      </c>
      <c r="DR7" s="192" t="s">
        <v>55</v>
      </c>
      <c r="DS7" s="193"/>
      <c r="DT7" s="187" t="s">
        <v>43</v>
      </c>
      <c r="DU7" s="192" t="s">
        <v>55</v>
      </c>
      <c r="DV7" s="193"/>
      <c r="DW7" s="187" t="s">
        <v>43</v>
      </c>
      <c r="DX7" s="189" t="s">
        <v>55</v>
      </c>
      <c r="DY7" s="191"/>
      <c r="DZ7" s="205" t="s">
        <v>9</v>
      </c>
      <c r="EA7" s="187" t="s">
        <v>43</v>
      </c>
    </row>
    <row r="8" spans="1:131" s="27" customFormat="1" ht="101.25" customHeight="1" x14ac:dyDescent="0.25">
      <c r="A8" s="156"/>
      <c r="B8" s="120"/>
      <c r="C8" s="159"/>
      <c r="D8" s="159"/>
      <c r="E8" s="188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88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88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88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88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88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88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88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88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88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88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88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88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88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88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88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88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88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88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88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88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88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88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88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88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88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88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88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88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55"/>
      <c r="DG8" s="188"/>
      <c r="DH8" s="188"/>
      <c r="DI8" s="35" t="e">
        <f>#REF!</f>
        <v>#REF!</v>
      </c>
      <c r="DJ8" s="26" t="e">
        <f>#REF!</f>
        <v>#REF!</v>
      </c>
      <c r="DK8" s="188"/>
      <c r="DL8" s="35" t="e">
        <f>DI8</f>
        <v>#REF!</v>
      </c>
      <c r="DM8" s="26" t="e">
        <f>DJ8</f>
        <v>#REF!</v>
      </c>
      <c r="DN8" s="188"/>
      <c r="DO8" s="35" t="e">
        <f>DL8</f>
        <v>#REF!</v>
      </c>
      <c r="DP8" s="26" t="e">
        <f>DM8</f>
        <v>#REF!</v>
      </c>
      <c r="DQ8" s="188"/>
      <c r="DR8" s="35" t="e">
        <f>DO8</f>
        <v>#REF!</v>
      </c>
      <c r="DS8" s="26" t="e">
        <f>DP8</f>
        <v>#REF!</v>
      </c>
      <c r="DT8" s="188"/>
      <c r="DU8" s="35" t="e">
        <f>DR8</f>
        <v>#REF!</v>
      </c>
      <c r="DV8" s="26" t="e">
        <f>DS8</f>
        <v>#REF!</v>
      </c>
      <c r="DW8" s="188"/>
      <c r="DX8" s="35" t="e">
        <f>DU8</f>
        <v>#REF!</v>
      </c>
      <c r="DY8" s="26" t="e">
        <f>DV8</f>
        <v>#REF!</v>
      </c>
      <c r="DZ8" s="207"/>
      <c r="EA8" s="188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56" t="s">
        <v>44</v>
      </c>
      <c r="B82" s="257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51" t="s">
        <v>11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52" t="s">
        <v>143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Q2" s="5"/>
      <c r="R2" s="5"/>
      <c r="T2" s="153"/>
      <c r="U2" s="153"/>
      <c r="V2" s="153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52" t="s">
        <v>12</v>
      </c>
      <c r="M3" s="152"/>
      <c r="N3" s="152"/>
      <c r="O3" s="152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154" t="s">
        <v>6</v>
      </c>
      <c r="B4" s="154" t="s">
        <v>10</v>
      </c>
      <c r="C4" s="157" t="s">
        <v>4</v>
      </c>
      <c r="D4" s="157" t="s">
        <v>5</v>
      </c>
      <c r="E4" s="160" t="s">
        <v>13</v>
      </c>
      <c r="F4" s="161"/>
      <c r="G4" s="161"/>
      <c r="H4" s="161"/>
      <c r="I4" s="162"/>
      <c r="J4" s="169" t="s">
        <v>45</v>
      </c>
      <c r="K4" s="170"/>
      <c r="L4" s="170"/>
      <c r="M4" s="170"/>
      <c r="N4" s="171"/>
      <c r="O4" s="178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9"/>
      <c r="BN4" s="179"/>
      <c r="BO4" s="179"/>
      <c r="BP4" s="179"/>
      <c r="BQ4" s="179"/>
      <c r="BR4" s="179"/>
      <c r="BS4" s="179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79"/>
      <c r="CO4" s="179"/>
      <c r="CP4" s="179"/>
      <c r="CQ4" s="179"/>
      <c r="CR4" s="179"/>
      <c r="CS4" s="179"/>
      <c r="CT4" s="179"/>
      <c r="CU4" s="179"/>
      <c r="CV4" s="179"/>
      <c r="CW4" s="179"/>
      <c r="CX4" s="179"/>
      <c r="CY4" s="179"/>
      <c r="CZ4" s="179"/>
      <c r="DA4" s="179"/>
      <c r="DB4" s="179"/>
      <c r="DC4" s="179"/>
      <c r="DD4" s="179"/>
      <c r="DE4" s="180"/>
      <c r="DF4" s="194" t="s">
        <v>14</v>
      </c>
      <c r="DG4" s="195" t="s">
        <v>15</v>
      </c>
      <c r="DH4" s="196"/>
      <c r="DI4" s="197"/>
      <c r="DJ4" s="204" t="s">
        <v>3</v>
      </c>
      <c r="DK4" s="204"/>
      <c r="DL4" s="204"/>
      <c r="DM4" s="204"/>
      <c r="DN4" s="204"/>
      <c r="DO4" s="204"/>
      <c r="DP4" s="204"/>
      <c r="DQ4" s="204"/>
      <c r="DR4" s="204"/>
      <c r="DS4" s="204"/>
      <c r="DT4" s="204"/>
      <c r="DU4" s="204"/>
      <c r="DV4" s="204"/>
      <c r="DW4" s="204"/>
      <c r="DX4" s="204"/>
      <c r="DY4" s="204"/>
      <c r="DZ4" s="204"/>
      <c r="EA4" s="204"/>
      <c r="EB4" s="194" t="s">
        <v>16</v>
      </c>
      <c r="EC4" s="208" t="s">
        <v>17</v>
      </c>
      <c r="ED4" s="209"/>
      <c r="EE4" s="210"/>
    </row>
    <row r="5" spans="1:136" s="9" customFormat="1" ht="15" customHeight="1" x14ac:dyDescent="0.3">
      <c r="A5" s="155"/>
      <c r="B5" s="155"/>
      <c r="C5" s="158"/>
      <c r="D5" s="158"/>
      <c r="E5" s="163"/>
      <c r="F5" s="164"/>
      <c r="G5" s="164"/>
      <c r="H5" s="164"/>
      <c r="I5" s="165"/>
      <c r="J5" s="172"/>
      <c r="K5" s="173"/>
      <c r="L5" s="173"/>
      <c r="M5" s="173"/>
      <c r="N5" s="174"/>
      <c r="O5" s="217" t="s">
        <v>7</v>
      </c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9"/>
      <c r="AV5" s="220" t="s">
        <v>2</v>
      </c>
      <c r="AW5" s="220"/>
      <c r="AX5" s="220"/>
      <c r="AY5" s="220"/>
      <c r="AZ5" s="220"/>
      <c r="BA5" s="220"/>
      <c r="BB5" s="220"/>
      <c r="BC5" s="220"/>
      <c r="BD5" s="220"/>
      <c r="BE5" s="220"/>
      <c r="BF5" s="220"/>
      <c r="BG5" s="220"/>
      <c r="BH5" s="220"/>
      <c r="BI5" s="220"/>
      <c r="BJ5" s="220"/>
      <c r="BK5" s="221" t="s">
        <v>8</v>
      </c>
      <c r="BL5" s="222"/>
      <c r="BM5" s="222"/>
      <c r="BN5" s="225" t="s">
        <v>18</v>
      </c>
      <c r="BO5" s="226"/>
      <c r="BP5" s="226"/>
      <c r="BQ5" s="226"/>
      <c r="BR5" s="226"/>
      <c r="BS5" s="226"/>
      <c r="BT5" s="226"/>
      <c r="BU5" s="226"/>
      <c r="BV5" s="226"/>
      <c r="BW5" s="226"/>
      <c r="BX5" s="226"/>
      <c r="BY5" s="226"/>
      <c r="BZ5" s="226"/>
      <c r="CA5" s="226"/>
      <c r="CB5" s="226"/>
      <c r="CC5" s="226"/>
      <c r="CD5" s="227"/>
      <c r="CE5" s="184" t="s">
        <v>0</v>
      </c>
      <c r="CF5" s="185"/>
      <c r="CG5" s="185"/>
      <c r="CH5" s="185"/>
      <c r="CI5" s="185"/>
      <c r="CJ5" s="185"/>
      <c r="CK5" s="185"/>
      <c r="CL5" s="185"/>
      <c r="CM5" s="186"/>
      <c r="CN5" s="225" t="s">
        <v>1</v>
      </c>
      <c r="CO5" s="226"/>
      <c r="CP5" s="226"/>
      <c r="CQ5" s="226"/>
      <c r="CR5" s="226"/>
      <c r="CS5" s="226"/>
      <c r="CT5" s="226"/>
      <c r="CU5" s="226"/>
      <c r="CV5" s="226"/>
      <c r="CW5" s="220" t="s">
        <v>19</v>
      </c>
      <c r="CX5" s="220"/>
      <c r="CY5" s="220"/>
      <c r="CZ5" s="221" t="s">
        <v>20</v>
      </c>
      <c r="DA5" s="222"/>
      <c r="DB5" s="228"/>
      <c r="DC5" s="221" t="s">
        <v>21</v>
      </c>
      <c r="DD5" s="222"/>
      <c r="DE5" s="228"/>
      <c r="DF5" s="194"/>
      <c r="DG5" s="198"/>
      <c r="DH5" s="199"/>
      <c r="DI5" s="200"/>
      <c r="DJ5" s="230"/>
      <c r="DK5" s="230"/>
      <c r="DL5" s="231"/>
      <c r="DM5" s="231"/>
      <c r="DN5" s="231"/>
      <c r="DO5" s="231"/>
      <c r="DP5" s="221" t="s">
        <v>22</v>
      </c>
      <c r="DQ5" s="222"/>
      <c r="DR5" s="228"/>
      <c r="DS5" s="252"/>
      <c r="DT5" s="253"/>
      <c r="DU5" s="253"/>
      <c r="DV5" s="253"/>
      <c r="DW5" s="253"/>
      <c r="DX5" s="253"/>
      <c r="DY5" s="253"/>
      <c r="DZ5" s="253"/>
      <c r="EA5" s="253"/>
      <c r="EB5" s="194"/>
      <c r="EC5" s="211"/>
      <c r="ED5" s="212"/>
      <c r="EE5" s="213"/>
    </row>
    <row r="6" spans="1:136" s="9" customFormat="1" ht="119.25" customHeight="1" x14ac:dyDescent="0.3">
      <c r="A6" s="155"/>
      <c r="B6" s="155"/>
      <c r="C6" s="158"/>
      <c r="D6" s="158"/>
      <c r="E6" s="166"/>
      <c r="F6" s="167"/>
      <c r="G6" s="167"/>
      <c r="H6" s="167"/>
      <c r="I6" s="168"/>
      <c r="J6" s="175"/>
      <c r="K6" s="176"/>
      <c r="L6" s="176"/>
      <c r="M6" s="176"/>
      <c r="N6" s="177"/>
      <c r="O6" s="235" t="s">
        <v>23</v>
      </c>
      <c r="P6" s="236"/>
      <c r="Q6" s="236"/>
      <c r="R6" s="236"/>
      <c r="S6" s="237"/>
      <c r="T6" s="238" t="s">
        <v>24</v>
      </c>
      <c r="U6" s="239"/>
      <c r="V6" s="239"/>
      <c r="W6" s="239"/>
      <c r="X6" s="240"/>
      <c r="Y6" s="238" t="s">
        <v>25</v>
      </c>
      <c r="Z6" s="239"/>
      <c r="AA6" s="239"/>
      <c r="AB6" s="239"/>
      <c r="AC6" s="240"/>
      <c r="AD6" s="238" t="s">
        <v>26</v>
      </c>
      <c r="AE6" s="239"/>
      <c r="AF6" s="239"/>
      <c r="AG6" s="239"/>
      <c r="AH6" s="240"/>
      <c r="AI6" s="238" t="s">
        <v>27</v>
      </c>
      <c r="AJ6" s="239"/>
      <c r="AK6" s="239"/>
      <c r="AL6" s="239"/>
      <c r="AM6" s="240"/>
      <c r="AN6" s="238" t="s">
        <v>28</v>
      </c>
      <c r="AO6" s="239"/>
      <c r="AP6" s="239"/>
      <c r="AQ6" s="239"/>
      <c r="AR6" s="240"/>
      <c r="AS6" s="181" t="s">
        <v>29</v>
      </c>
      <c r="AT6" s="181"/>
      <c r="AU6" s="181"/>
      <c r="AV6" s="182" t="s">
        <v>30</v>
      </c>
      <c r="AW6" s="183"/>
      <c r="AX6" s="183"/>
      <c r="AY6" s="182" t="s">
        <v>31</v>
      </c>
      <c r="AZ6" s="183"/>
      <c r="BA6" s="243"/>
      <c r="BB6" s="244" t="s">
        <v>32</v>
      </c>
      <c r="BC6" s="245"/>
      <c r="BD6" s="246"/>
      <c r="BE6" s="244" t="s">
        <v>33</v>
      </c>
      <c r="BF6" s="245"/>
      <c r="BG6" s="245"/>
      <c r="BH6" s="247" t="s">
        <v>34</v>
      </c>
      <c r="BI6" s="248"/>
      <c r="BJ6" s="248"/>
      <c r="BK6" s="223"/>
      <c r="BL6" s="224"/>
      <c r="BM6" s="224"/>
      <c r="BN6" s="249" t="s">
        <v>35</v>
      </c>
      <c r="BO6" s="250"/>
      <c r="BP6" s="250"/>
      <c r="BQ6" s="250"/>
      <c r="BR6" s="251"/>
      <c r="BS6" s="234" t="s">
        <v>36</v>
      </c>
      <c r="BT6" s="234"/>
      <c r="BU6" s="234"/>
      <c r="BV6" s="234" t="s">
        <v>37</v>
      </c>
      <c r="BW6" s="234"/>
      <c r="BX6" s="234"/>
      <c r="BY6" s="234" t="s">
        <v>38</v>
      </c>
      <c r="BZ6" s="234"/>
      <c r="CA6" s="234"/>
      <c r="CB6" s="234" t="s">
        <v>39</v>
      </c>
      <c r="CC6" s="234"/>
      <c r="CD6" s="234"/>
      <c r="CE6" s="234" t="s">
        <v>46</v>
      </c>
      <c r="CF6" s="234"/>
      <c r="CG6" s="234"/>
      <c r="CH6" s="184" t="s">
        <v>47</v>
      </c>
      <c r="CI6" s="185"/>
      <c r="CJ6" s="185"/>
      <c r="CK6" s="234" t="s">
        <v>40</v>
      </c>
      <c r="CL6" s="234"/>
      <c r="CM6" s="234"/>
      <c r="CN6" s="232" t="s">
        <v>41</v>
      </c>
      <c r="CO6" s="233"/>
      <c r="CP6" s="185"/>
      <c r="CQ6" s="234" t="s">
        <v>42</v>
      </c>
      <c r="CR6" s="234"/>
      <c r="CS6" s="234"/>
      <c r="CT6" s="184" t="s">
        <v>48</v>
      </c>
      <c r="CU6" s="185"/>
      <c r="CV6" s="185"/>
      <c r="CW6" s="220"/>
      <c r="CX6" s="220"/>
      <c r="CY6" s="220"/>
      <c r="CZ6" s="223"/>
      <c r="DA6" s="224"/>
      <c r="DB6" s="229"/>
      <c r="DC6" s="223"/>
      <c r="DD6" s="224"/>
      <c r="DE6" s="229"/>
      <c r="DF6" s="194"/>
      <c r="DG6" s="201"/>
      <c r="DH6" s="202"/>
      <c r="DI6" s="203"/>
      <c r="DJ6" s="221" t="s">
        <v>49</v>
      </c>
      <c r="DK6" s="222"/>
      <c r="DL6" s="228"/>
      <c r="DM6" s="221" t="s">
        <v>50</v>
      </c>
      <c r="DN6" s="222"/>
      <c r="DO6" s="228"/>
      <c r="DP6" s="223"/>
      <c r="DQ6" s="224"/>
      <c r="DR6" s="229"/>
      <c r="DS6" s="221" t="s">
        <v>51</v>
      </c>
      <c r="DT6" s="222"/>
      <c r="DU6" s="228"/>
      <c r="DV6" s="221" t="s">
        <v>52</v>
      </c>
      <c r="DW6" s="222"/>
      <c r="DX6" s="228"/>
      <c r="DY6" s="241" t="s">
        <v>53</v>
      </c>
      <c r="DZ6" s="242"/>
      <c r="EA6" s="242"/>
      <c r="EB6" s="194"/>
      <c r="EC6" s="214"/>
      <c r="ED6" s="215"/>
      <c r="EE6" s="216"/>
    </row>
    <row r="7" spans="1:136" s="10" customFormat="1" ht="36" customHeight="1" x14ac:dyDescent="0.3">
      <c r="A7" s="155"/>
      <c r="B7" s="155"/>
      <c r="C7" s="158"/>
      <c r="D7" s="158"/>
      <c r="E7" s="187" t="s">
        <v>43</v>
      </c>
      <c r="F7" s="189" t="s">
        <v>55</v>
      </c>
      <c r="G7" s="190"/>
      <c r="H7" s="190"/>
      <c r="I7" s="191"/>
      <c r="J7" s="187" t="s">
        <v>43</v>
      </c>
      <c r="K7" s="189" t="s">
        <v>55</v>
      </c>
      <c r="L7" s="190"/>
      <c r="M7" s="190"/>
      <c r="N7" s="191"/>
      <c r="O7" s="187" t="s">
        <v>43</v>
      </c>
      <c r="P7" s="189" t="s">
        <v>55</v>
      </c>
      <c r="Q7" s="190"/>
      <c r="R7" s="190"/>
      <c r="S7" s="191"/>
      <c r="T7" s="187" t="s">
        <v>43</v>
      </c>
      <c r="U7" s="189" t="s">
        <v>55</v>
      </c>
      <c r="V7" s="190"/>
      <c r="W7" s="190"/>
      <c r="X7" s="191"/>
      <c r="Y7" s="187" t="s">
        <v>43</v>
      </c>
      <c r="Z7" s="189" t="s">
        <v>55</v>
      </c>
      <c r="AA7" s="190"/>
      <c r="AB7" s="190"/>
      <c r="AC7" s="191"/>
      <c r="AD7" s="187" t="s">
        <v>43</v>
      </c>
      <c r="AE7" s="189" t="s">
        <v>55</v>
      </c>
      <c r="AF7" s="190"/>
      <c r="AG7" s="190"/>
      <c r="AH7" s="191"/>
      <c r="AI7" s="187" t="s">
        <v>43</v>
      </c>
      <c r="AJ7" s="189" t="s">
        <v>55</v>
      </c>
      <c r="AK7" s="190"/>
      <c r="AL7" s="190"/>
      <c r="AM7" s="191"/>
      <c r="AN7" s="187" t="s">
        <v>43</v>
      </c>
      <c r="AO7" s="189" t="s">
        <v>55</v>
      </c>
      <c r="AP7" s="190"/>
      <c r="AQ7" s="190"/>
      <c r="AR7" s="191"/>
      <c r="AS7" s="187" t="s">
        <v>43</v>
      </c>
      <c r="AT7" s="192" t="s">
        <v>55</v>
      </c>
      <c r="AU7" s="193"/>
      <c r="AV7" s="187" t="s">
        <v>43</v>
      </c>
      <c r="AW7" s="192" t="s">
        <v>55</v>
      </c>
      <c r="AX7" s="193"/>
      <c r="AY7" s="187" t="s">
        <v>43</v>
      </c>
      <c r="AZ7" s="192" t="s">
        <v>55</v>
      </c>
      <c r="BA7" s="193"/>
      <c r="BB7" s="187" t="s">
        <v>43</v>
      </c>
      <c r="BC7" s="192" t="s">
        <v>55</v>
      </c>
      <c r="BD7" s="193"/>
      <c r="BE7" s="187" t="s">
        <v>43</v>
      </c>
      <c r="BF7" s="192" t="s">
        <v>55</v>
      </c>
      <c r="BG7" s="193"/>
      <c r="BH7" s="187" t="s">
        <v>43</v>
      </c>
      <c r="BI7" s="192" t="s">
        <v>55</v>
      </c>
      <c r="BJ7" s="193"/>
      <c r="BK7" s="187" t="s">
        <v>43</v>
      </c>
      <c r="BL7" s="192" t="s">
        <v>55</v>
      </c>
      <c r="BM7" s="193"/>
      <c r="BN7" s="187" t="s">
        <v>43</v>
      </c>
      <c r="BO7" s="192" t="s">
        <v>55</v>
      </c>
      <c r="BP7" s="254"/>
      <c r="BQ7" s="254"/>
      <c r="BR7" s="193"/>
      <c r="BS7" s="187" t="s">
        <v>43</v>
      </c>
      <c r="BT7" s="192" t="s">
        <v>55</v>
      </c>
      <c r="BU7" s="193"/>
      <c r="BV7" s="187" t="s">
        <v>43</v>
      </c>
      <c r="BW7" s="192" t="s">
        <v>55</v>
      </c>
      <c r="BX7" s="193"/>
      <c r="BY7" s="187" t="s">
        <v>43</v>
      </c>
      <c r="BZ7" s="192" t="s">
        <v>55</v>
      </c>
      <c r="CA7" s="193"/>
      <c r="CB7" s="187" t="s">
        <v>43</v>
      </c>
      <c r="CC7" s="192" t="s">
        <v>55</v>
      </c>
      <c r="CD7" s="193"/>
      <c r="CE7" s="187" t="s">
        <v>43</v>
      </c>
      <c r="CF7" s="192" t="s">
        <v>55</v>
      </c>
      <c r="CG7" s="193"/>
      <c r="CH7" s="187" t="s">
        <v>43</v>
      </c>
      <c r="CI7" s="192" t="s">
        <v>55</v>
      </c>
      <c r="CJ7" s="193"/>
      <c r="CK7" s="187" t="s">
        <v>43</v>
      </c>
      <c r="CL7" s="192" t="s">
        <v>55</v>
      </c>
      <c r="CM7" s="193"/>
      <c r="CN7" s="187" t="s">
        <v>43</v>
      </c>
      <c r="CO7" s="192" t="s">
        <v>55</v>
      </c>
      <c r="CP7" s="193"/>
      <c r="CQ7" s="187" t="s">
        <v>43</v>
      </c>
      <c r="CR7" s="192" t="s">
        <v>55</v>
      </c>
      <c r="CS7" s="193"/>
      <c r="CT7" s="187" t="s">
        <v>43</v>
      </c>
      <c r="CU7" s="192" t="s">
        <v>55</v>
      </c>
      <c r="CV7" s="193"/>
      <c r="CW7" s="187" t="s">
        <v>43</v>
      </c>
      <c r="CX7" s="192" t="s">
        <v>55</v>
      </c>
      <c r="CY7" s="193"/>
      <c r="CZ7" s="187" t="s">
        <v>43</v>
      </c>
      <c r="DA7" s="192" t="s">
        <v>55</v>
      </c>
      <c r="DB7" s="193"/>
      <c r="DC7" s="187" t="s">
        <v>43</v>
      </c>
      <c r="DD7" s="192" t="s">
        <v>55</v>
      </c>
      <c r="DE7" s="193"/>
      <c r="DF7" s="255" t="s">
        <v>9</v>
      </c>
      <c r="DG7" s="187" t="s">
        <v>43</v>
      </c>
      <c r="DH7" s="192" t="s">
        <v>55</v>
      </c>
      <c r="DI7" s="193"/>
      <c r="DJ7" s="187" t="s">
        <v>43</v>
      </c>
      <c r="DK7" s="192" t="s">
        <v>55</v>
      </c>
      <c r="DL7" s="193"/>
      <c r="DM7" s="187" t="s">
        <v>43</v>
      </c>
      <c r="DN7" s="192" t="s">
        <v>55</v>
      </c>
      <c r="DO7" s="193"/>
      <c r="DP7" s="187" t="s">
        <v>43</v>
      </c>
      <c r="DQ7" s="192" t="s">
        <v>55</v>
      </c>
      <c r="DR7" s="193"/>
      <c r="DS7" s="187" t="s">
        <v>43</v>
      </c>
      <c r="DT7" s="192" t="s">
        <v>55</v>
      </c>
      <c r="DU7" s="193"/>
      <c r="DV7" s="187" t="s">
        <v>43</v>
      </c>
      <c r="DW7" s="192" t="s">
        <v>55</v>
      </c>
      <c r="DX7" s="193"/>
      <c r="DY7" s="187" t="s">
        <v>43</v>
      </c>
      <c r="DZ7" s="192" t="s">
        <v>55</v>
      </c>
      <c r="EA7" s="193"/>
      <c r="EB7" s="194" t="s">
        <v>9</v>
      </c>
      <c r="EC7" s="187" t="s">
        <v>43</v>
      </c>
      <c r="ED7" s="192" t="s">
        <v>55</v>
      </c>
      <c r="EE7" s="193"/>
    </row>
    <row r="8" spans="1:136" s="27" customFormat="1" ht="101.25" customHeight="1" x14ac:dyDescent="0.25">
      <c r="A8" s="156"/>
      <c r="B8" s="156"/>
      <c r="C8" s="159"/>
      <c r="D8" s="159"/>
      <c r="E8" s="188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88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88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88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88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88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88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88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88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88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88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88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88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88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88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88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88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88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88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88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88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88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88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88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88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88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88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88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88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55"/>
      <c r="DG8" s="188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88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88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88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88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88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88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94"/>
      <c r="EC8" s="188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118" t="s">
        <v>6</v>
      </c>
      <c r="B2" s="118" t="s">
        <v>10</v>
      </c>
      <c r="C2" s="254"/>
      <c r="D2" s="254"/>
      <c r="E2" s="254"/>
    </row>
    <row r="3" spans="1:5" s="9" customFormat="1" ht="15" customHeight="1" x14ac:dyDescent="0.3">
      <c r="A3" s="119"/>
      <c r="B3" s="119"/>
      <c r="C3" s="254"/>
      <c r="D3" s="254"/>
      <c r="E3" s="254"/>
    </row>
    <row r="4" spans="1:5" s="9" customFormat="1" ht="119.25" customHeight="1" x14ac:dyDescent="0.3">
      <c r="A4" s="119"/>
      <c r="B4" s="119"/>
      <c r="C4" s="261" t="s">
        <v>42</v>
      </c>
      <c r="D4" s="261"/>
      <c r="E4" s="261"/>
    </row>
    <row r="5" spans="1:5" s="10" customFormat="1" ht="36" customHeight="1" x14ac:dyDescent="0.3">
      <c r="A5" s="119"/>
      <c r="B5" s="119"/>
      <c r="C5" s="259" t="s">
        <v>43</v>
      </c>
      <c r="D5" s="192" t="s">
        <v>55</v>
      </c>
      <c r="E5" s="193"/>
    </row>
    <row r="6" spans="1:5" s="27" customFormat="1" ht="101.25" customHeight="1" x14ac:dyDescent="0.25">
      <c r="A6" s="120"/>
      <c r="B6" s="120"/>
      <c r="C6" s="260"/>
      <c r="D6" s="35" t="e">
        <f>#REF!</f>
        <v>#REF!</v>
      </c>
      <c r="E6" s="102" t="s">
        <v>233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K21"/>
  <sheetViews>
    <sheetView tabSelected="1" topLeftCell="DF1" zoomScale="50" zoomScaleNormal="50" workbookViewId="0">
      <selection activeCell="DG1" sqref="DG1"/>
    </sheetView>
  </sheetViews>
  <sheetFormatPr defaultRowHeight="17.25" x14ac:dyDescent="0.3"/>
  <cols>
    <col min="1" max="1" width="4.375" style="1" customWidth="1"/>
    <col min="2" max="2" width="24.625" style="34" customWidth="1"/>
    <col min="3" max="3" width="11.5" style="1" customWidth="1"/>
    <col min="4" max="4" width="10.5" style="1" customWidth="1"/>
    <col min="5" max="5" width="14.625" style="1" customWidth="1"/>
    <col min="6" max="6" width="13.625" style="34" customWidth="1"/>
    <col min="7" max="7" width="13.5" style="1" customWidth="1"/>
    <col min="8" max="8" width="7.75" style="1" customWidth="1"/>
    <col min="9" max="9" width="7.625" style="1" customWidth="1"/>
    <col min="10" max="10" width="13" style="1" customWidth="1"/>
    <col min="11" max="11" width="14.25" style="1" customWidth="1"/>
    <col min="12" max="12" width="13.5" style="1" customWidth="1"/>
    <col min="13" max="13" width="7.875" style="1" customWidth="1"/>
    <col min="14" max="14" width="9.5" style="1" customWidth="1"/>
    <col min="15" max="15" width="15" style="1" customWidth="1"/>
    <col min="16" max="16" width="12.875" style="1" customWidth="1"/>
    <col min="17" max="18" width="13" style="1" customWidth="1"/>
    <col min="19" max="19" width="8.875" style="1" customWidth="1"/>
    <col min="20" max="20" width="14.5" style="1" customWidth="1"/>
    <col min="21" max="21" width="12.5" style="1" customWidth="1"/>
    <col min="22" max="23" width="11.75" style="1" customWidth="1"/>
    <col min="24" max="24" width="11.875" style="1" customWidth="1"/>
    <col min="25" max="26" width="14.5" style="1" customWidth="1"/>
    <col min="27" max="27" width="12.125" style="1" customWidth="1"/>
    <col min="28" max="28" width="10.25" style="1" customWidth="1"/>
    <col min="29" max="29" width="11.5" style="1" customWidth="1"/>
    <col min="30" max="30" width="14.875" style="1" customWidth="1"/>
    <col min="31" max="31" width="11.5" style="1" customWidth="1"/>
    <col min="32" max="32" width="15.5" style="1" customWidth="1"/>
    <col min="33" max="34" width="11.5" style="1" customWidth="1"/>
    <col min="35" max="35" width="12.25" style="1" customWidth="1"/>
    <col min="36" max="36" width="12.125" style="1" customWidth="1"/>
    <col min="37" max="37" width="11.75" style="1" customWidth="1"/>
    <col min="38" max="38" width="6.625" style="1" customWidth="1"/>
    <col min="39" max="39" width="6.375" style="1" customWidth="1"/>
    <col min="40" max="40" width="10.875" style="1" customWidth="1"/>
    <col min="41" max="41" width="10.625" style="1" customWidth="1"/>
    <col min="42" max="42" width="10.25" style="1" customWidth="1"/>
    <col min="43" max="44" width="5.875" style="1" customWidth="1"/>
    <col min="45" max="45" width="10.125" style="1" customWidth="1"/>
    <col min="46" max="46" width="10.875" style="1" customWidth="1"/>
    <col min="47" max="47" width="10.125" style="1" customWidth="1"/>
    <col min="48" max="48" width="7.75" style="1" customWidth="1"/>
    <col min="49" max="49" width="6.75" style="1" customWidth="1"/>
    <col min="50" max="55" width="5.5" style="1" customWidth="1"/>
    <col min="56" max="56" width="15.625" style="1" customWidth="1"/>
    <col min="57" max="57" width="13.5" style="1" customWidth="1"/>
    <col min="58" max="58" width="14.625" style="1" customWidth="1"/>
    <col min="59" max="60" width="8.25" style="1" customWidth="1"/>
    <col min="61" max="61" width="9.75" style="1" customWidth="1"/>
    <col min="62" max="62" width="12.875" style="1" customWidth="1"/>
    <col min="63" max="63" width="9.875" style="1" customWidth="1"/>
    <col min="64" max="64" width="9.25" style="1" customWidth="1"/>
    <col min="65" max="65" width="8.5" style="1" customWidth="1"/>
    <col min="66" max="70" width="7" style="1" customWidth="1"/>
    <col min="71" max="71" width="16.25" style="1" customWidth="1"/>
    <col min="72" max="72" width="11.25" style="1" customWidth="1"/>
    <col min="73" max="73" width="12.25" style="1" customWidth="1"/>
    <col min="74" max="77" width="10.75" style="1" customWidth="1"/>
    <col min="78" max="78" width="11" style="1" customWidth="1"/>
    <col min="79" max="79" width="11.5" style="1" customWidth="1"/>
    <col min="80" max="80" width="10.25" style="1" customWidth="1"/>
    <col min="81" max="81" width="10.375" style="1" customWidth="1"/>
    <col min="82" max="82" width="10.625" style="1" customWidth="1"/>
    <col min="83" max="83" width="10.5" style="1" customWidth="1"/>
    <col min="84" max="84" width="9.625" style="1" customWidth="1"/>
    <col min="85" max="85" width="10.625" style="1" customWidth="1"/>
    <col min="86" max="86" width="11.375" style="1" customWidth="1"/>
    <col min="87" max="87" width="9.875" style="1" customWidth="1"/>
    <col min="88" max="88" width="4.625" style="1" customWidth="1"/>
    <col min="89" max="89" width="4.125" style="1" customWidth="1"/>
    <col min="90" max="90" width="5.125" style="1" customWidth="1"/>
    <col min="91" max="91" width="9.875" style="1" customWidth="1"/>
    <col min="92" max="92" width="9.625" style="1" customWidth="1"/>
    <col min="93" max="93" width="9.875" style="1" customWidth="1"/>
    <col min="94" max="100" width="15.375" style="1" customWidth="1"/>
    <col min="101" max="101" width="12.5" style="1" customWidth="1"/>
    <col min="102" max="102" width="13.875" style="1" customWidth="1"/>
    <col min="103" max="103" width="12.375" style="1" customWidth="1"/>
    <col min="104" max="104" width="11.125" style="1" customWidth="1"/>
    <col min="105" max="107" width="10.875" style="1" customWidth="1"/>
    <col min="108" max="108" width="9" style="1" customWidth="1"/>
    <col min="109" max="109" width="13.25" style="1" customWidth="1"/>
    <col min="110" max="110" width="12" style="1" customWidth="1"/>
    <col min="111" max="111" width="11.5" style="1" customWidth="1"/>
    <col min="112" max="112" width="11.25" style="1" customWidth="1"/>
    <col min="113" max="113" width="13.25" style="1" customWidth="1"/>
    <col min="114" max="114" width="11.75" style="1" customWidth="1"/>
    <col min="115" max="115" width="10.75" style="1" customWidth="1"/>
    <col min="116" max="116" width="18.625" style="1" customWidth="1"/>
    <col min="117" max="117" width="14.875" style="1" customWidth="1"/>
    <col min="118" max="118" width="14.625" style="1" customWidth="1"/>
    <col min="119" max="119" width="6.625" style="1" customWidth="1"/>
    <col min="120" max="120" width="5.375" style="1" customWidth="1"/>
    <col min="121" max="121" width="7.5" style="1" customWidth="1"/>
    <col min="122" max="122" width="13.5" style="1" customWidth="1"/>
    <col min="123" max="123" width="13.625" style="1" customWidth="1"/>
    <col min="124" max="124" width="12.75" style="1" customWidth="1"/>
    <col min="125" max="125" width="7.875" style="1" customWidth="1"/>
    <col min="126" max="126" width="6.375" style="1" customWidth="1"/>
    <col min="127" max="127" width="5.625" style="1" customWidth="1"/>
    <col min="128" max="128" width="9.625" style="1" customWidth="1"/>
    <col min="129" max="129" width="10.25" style="1" customWidth="1"/>
    <col min="130" max="130" width="10.875" style="1" customWidth="1"/>
    <col min="131" max="133" width="6.625" style="1" customWidth="1"/>
    <col min="134" max="134" width="11.875" style="1" customWidth="1"/>
    <col min="135" max="135" width="11.75" style="1" customWidth="1"/>
    <col min="136" max="136" width="13.375" style="1" customWidth="1"/>
    <col min="137" max="137" width="8" style="1" customWidth="1"/>
    <col min="138" max="138" width="15.125" style="1" customWidth="1"/>
    <col min="139" max="139" width="14.125" style="1" customWidth="1"/>
    <col min="140" max="140" width="13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 x14ac:dyDescent="0.3">
      <c r="C1" s="151" t="s">
        <v>242</v>
      </c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3"/>
      <c r="P1" s="3"/>
      <c r="Q1" s="3"/>
      <c r="R1" s="3"/>
      <c r="S1" s="3"/>
      <c r="T1" s="3"/>
      <c r="U1" s="3"/>
      <c r="V1" s="3"/>
      <c r="W1" s="3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 x14ac:dyDescent="0.3">
      <c r="C2" s="152" t="s">
        <v>246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Q2" s="5"/>
      <c r="R2" s="5"/>
      <c r="T2" s="153"/>
      <c r="U2" s="153"/>
      <c r="V2" s="153"/>
      <c r="W2" s="7"/>
      <c r="X2" s="7"/>
      <c r="AA2" s="112"/>
      <c r="AB2" s="7"/>
      <c r="AC2" s="7"/>
      <c r="AD2" s="7"/>
      <c r="AE2" s="7"/>
      <c r="AF2" s="7"/>
      <c r="AG2" s="7"/>
      <c r="AH2" s="7"/>
      <c r="AI2" s="7"/>
      <c r="AJ2" s="7"/>
      <c r="AK2" s="112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52" t="s">
        <v>12</v>
      </c>
      <c r="M3" s="152"/>
      <c r="N3" s="152"/>
      <c r="O3" s="152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 x14ac:dyDescent="0.3">
      <c r="A4" s="154" t="s">
        <v>6</v>
      </c>
      <c r="B4" s="118" t="s">
        <v>10</v>
      </c>
      <c r="C4" s="157" t="s">
        <v>4</v>
      </c>
      <c r="D4" s="157" t="s">
        <v>5</v>
      </c>
      <c r="E4" s="160" t="s">
        <v>241</v>
      </c>
      <c r="F4" s="161"/>
      <c r="G4" s="161"/>
      <c r="H4" s="161"/>
      <c r="I4" s="162"/>
      <c r="J4" s="169" t="s">
        <v>240</v>
      </c>
      <c r="K4" s="170"/>
      <c r="L4" s="170"/>
      <c r="M4" s="170"/>
      <c r="N4" s="171"/>
      <c r="O4" s="178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9"/>
      <c r="BN4" s="179"/>
      <c r="BO4" s="179"/>
      <c r="BP4" s="179"/>
      <c r="BQ4" s="179"/>
      <c r="BR4" s="179"/>
      <c r="BS4" s="179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79"/>
      <c r="CO4" s="179"/>
      <c r="CP4" s="179"/>
      <c r="CQ4" s="179"/>
      <c r="CR4" s="179"/>
      <c r="CS4" s="179"/>
      <c r="CT4" s="179"/>
      <c r="CU4" s="179"/>
      <c r="CV4" s="179"/>
      <c r="CW4" s="179"/>
      <c r="CX4" s="179"/>
      <c r="CY4" s="179"/>
      <c r="CZ4" s="179"/>
      <c r="DA4" s="179"/>
      <c r="DB4" s="179"/>
      <c r="DC4" s="179"/>
      <c r="DD4" s="179"/>
      <c r="DE4" s="179"/>
      <c r="DF4" s="179"/>
      <c r="DG4" s="179"/>
      <c r="DH4" s="179"/>
      <c r="DI4" s="179"/>
      <c r="DJ4" s="180"/>
      <c r="DK4" s="194" t="s">
        <v>14</v>
      </c>
      <c r="DL4" s="195" t="s">
        <v>15</v>
      </c>
      <c r="DM4" s="196"/>
      <c r="DN4" s="197"/>
      <c r="DO4" s="204" t="s">
        <v>3</v>
      </c>
      <c r="DP4" s="204"/>
      <c r="DQ4" s="204"/>
      <c r="DR4" s="204"/>
      <c r="DS4" s="204"/>
      <c r="DT4" s="204"/>
      <c r="DU4" s="204"/>
      <c r="DV4" s="204"/>
      <c r="DW4" s="204"/>
      <c r="DX4" s="204"/>
      <c r="DY4" s="204"/>
      <c r="DZ4" s="204"/>
      <c r="EA4" s="204"/>
      <c r="EB4" s="204"/>
      <c r="EC4" s="204"/>
      <c r="ED4" s="204"/>
      <c r="EE4" s="204"/>
      <c r="EF4" s="204"/>
      <c r="EG4" s="194" t="s">
        <v>16</v>
      </c>
      <c r="EH4" s="208" t="s">
        <v>17</v>
      </c>
      <c r="EI4" s="209"/>
      <c r="EJ4" s="210"/>
    </row>
    <row r="5" spans="1:141" s="9" customFormat="1" ht="15" customHeight="1" x14ac:dyDescent="0.3">
      <c r="A5" s="155"/>
      <c r="B5" s="119"/>
      <c r="C5" s="158"/>
      <c r="D5" s="158"/>
      <c r="E5" s="163"/>
      <c r="F5" s="164"/>
      <c r="G5" s="164"/>
      <c r="H5" s="164"/>
      <c r="I5" s="165"/>
      <c r="J5" s="172"/>
      <c r="K5" s="173"/>
      <c r="L5" s="173"/>
      <c r="M5" s="173"/>
      <c r="N5" s="174"/>
      <c r="O5" s="217" t="s">
        <v>7</v>
      </c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9"/>
      <c r="BA5" s="220" t="s">
        <v>2</v>
      </c>
      <c r="BB5" s="220"/>
      <c r="BC5" s="220"/>
      <c r="BD5" s="220"/>
      <c r="BE5" s="220"/>
      <c r="BF5" s="220"/>
      <c r="BG5" s="220"/>
      <c r="BH5" s="220"/>
      <c r="BI5" s="220"/>
      <c r="BJ5" s="220"/>
      <c r="BK5" s="220"/>
      <c r="BL5" s="220"/>
      <c r="BM5" s="220"/>
      <c r="BN5" s="220"/>
      <c r="BO5" s="220"/>
      <c r="BP5" s="221" t="s">
        <v>8</v>
      </c>
      <c r="BQ5" s="222"/>
      <c r="BR5" s="222"/>
      <c r="BS5" s="225" t="s">
        <v>18</v>
      </c>
      <c r="BT5" s="226"/>
      <c r="BU5" s="226"/>
      <c r="BV5" s="226"/>
      <c r="BW5" s="226"/>
      <c r="BX5" s="226"/>
      <c r="BY5" s="226"/>
      <c r="BZ5" s="226"/>
      <c r="CA5" s="226"/>
      <c r="CB5" s="226"/>
      <c r="CC5" s="226"/>
      <c r="CD5" s="226"/>
      <c r="CE5" s="226"/>
      <c r="CF5" s="226"/>
      <c r="CG5" s="226"/>
      <c r="CH5" s="226"/>
      <c r="CI5" s="227"/>
      <c r="CJ5" s="184" t="s">
        <v>0</v>
      </c>
      <c r="CK5" s="185"/>
      <c r="CL5" s="185"/>
      <c r="CM5" s="185"/>
      <c r="CN5" s="185"/>
      <c r="CO5" s="185"/>
      <c r="CP5" s="185"/>
      <c r="CQ5" s="185"/>
      <c r="CR5" s="186"/>
      <c r="CS5" s="225" t="s">
        <v>1</v>
      </c>
      <c r="CT5" s="226"/>
      <c r="CU5" s="226"/>
      <c r="CV5" s="226"/>
      <c r="CW5" s="226"/>
      <c r="CX5" s="226"/>
      <c r="CY5" s="226"/>
      <c r="CZ5" s="226"/>
      <c r="DA5" s="226"/>
      <c r="DB5" s="220" t="s">
        <v>19</v>
      </c>
      <c r="DC5" s="220"/>
      <c r="DD5" s="220"/>
      <c r="DE5" s="221" t="s">
        <v>20</v>
      </c>
      <c r="DF5" s="222"/>
      <c r="DG5" s="228"/>
      <c r="DH5" s="221" t="s">
        <v>21</v>
      </c>
      <c r="DI5" s="222"/>
      <c r="DJ5" s="228"/>
      <c r="DK5" s="194"/>
      <c r="DL5" s="198"/>
      <c r="DM5" s="199"/>
      <c r="DN5" s="200"/>
      <c r="DO5" s="230"/>
      <c r="DP5" s="230"/>
      <c r="DQ5" s="231"/>
      <c r="DR5" s="231"/>
      <c r="DS5" s="231"/>
      <c r="DT5" s="231"/>
      <c r="DU5" s="221" t="s">
        <v>22</v>
      </c>
      <c r="DV5" s="222"/>
      <c r="DW5" s="228"/>
      <c r="DX5" s="252"/>
      <c r="DY5" s="253"/>
      <c r="DZ5" s="253"/>
      <c r="EA5" s="253"/>
      <c r="EB5" s="253"/>
      <c r="EC5" s="253"/>
      <c r="ED5" s="253"/>
      <c r="EE5" s="253"/>
      <c r="EF5" s="253"/>
      <c r="EG5" s="194"/>
      <c r="EH5" s="211"/>
      <c r="EI5" s="212"/>
      <c r="EJ5" s="213"/>
    </row>
    <row r="6" spans="1:141" s="9" customFormat="1" ht="177.75" customHeight="1" x14ac:dyDescent="0.3">
      <c r="A6" s="155"/>
      <c r="B6" s="119"/>
      <c r="C6" s="158"/>
      <c r="D6" s="158"/>
      <c r="E6" s="166"/>
      <c r="F6" s="167"/>
      <c r="G6" s="167"/>
      <c r="H6" s="167"/>
      <c r="I6" s="168"/>
      <c r="J6" s="175"/>
      <c r="K6" s="176"/>
      <c r="L6" s="176"/>
      <c r="M6" s="176"/>
      <c r="N6" s="177"/>
      <c r="O6" s="235" t="s">
        <v>239</v>
      </c>
      <c r="P6" s="236"/>
      <c r="Q6" s="236"/>
      <c r="R6" s="236"/>
      <c r="S6" s="237"/>
      <c r="T6" s="238" t="s">
        <v>236</v>
      </c>
      <c r="U6" s="239"/>
      <c r="V6" s="239"/>
      <c r="W6" s="239"/>
      <c r="X6" s="240"/>
      <c r="Y6" s="238" t="s">
        <v>235</v>
      </c>
      <c r="Z6" s="239"/>
      <c r="AA6" s="239"/>
      <c r="AB6" s="239"/>
      <c r="AC6" s="240"/>
      <c r="AD6" s="238" t="s">
        <v>234</v>
      </c>
      <c r="AE6" s="239"/>
      <c r="AF6" s="239"/>
      <c r="AG6" s="239"/>
      <c r="AH6" s="240"/>
      <c r="AI6" s="238" t="s">
        <v>243</v>
      </c>
      <c r="AJ6" s="239"/>
      <c r="AK6" s="239"/>
      <c r="AL6" s="239"/>
      <c r="AM6" s="240"/>
      <c r="AN6" s="238" t="s">
        <v>237</v>
      </c>
      <c r="AO6" s="239"/>
      <c r="AP6" s="239"/>
      <c r="AQ6" s="239"/>
      <c r="AR6" s="240"/>
      <c r="AS6" s="238" t="s">
        <v>238</v>
      </c>
      <c r="AT6" s="239"/>
      <c r="AU6" s="239"/>
      <c r="AV6" s="239"/>
      <c r="AW6" s="240"/>
      <c r="AX6" s="181" t="s">
        <v>29</v>
      </c>
      <c r="AY6" s="181"/>
      <c r="AZ6" s="181"/>
      <c r="BA6" s="182" t="s">
        <v>30</v>
      </c>
      <c r="BB6" s="183"/>
      <c r="BC6" s="183"/>
      <c r="BD6" s="182" t="s">
        <v>31</v>
      </c>
      <c r="BE6" s="183"/>
      <c r="BF6" s="243"/>
      <c r="BG6" s="244" t="s">
        <v>32</v>
      </c>
      <c r="BH6" s="245"/>
      <c r="BI6" s="246"/>
      <c r="BJ6" s="244" t="s">
        <v>33</v>
      </c>
      <c r="BK6" s="245"/>
      <c r="BL6" s="245"/>
      <c r="BM6" s="247" t="s">
        <v>34</v>
      </c>
      <c r="BN6" s="248"/>
      <c r="BO6" s="248"/>
      <c r="BP6" s="223"/>
      <c r="BQ6" s="224"/>
      <c r="BR6" s="224"/>
      <c r="BS6" s="249" t="s">
        <v>35</v>
      </c>
      <c r="BT6" s="250"/>
      <c r="BU6" s="250"/>
      <c r="BV6" s="250"/>
      <c r="BW6" s="251"/>
      <c r="BX6" s="234" t="s">
        <v>36</v>
      </c>
      <c r="BY6" s="234"/>
      <c r="BZ6" s="234"/>
      <c r="CA6" s="234" t="s">
        <v>37</v>
      </c>
      <c r="CB6" s="234"/>
      <c r="CC6" s="234"/>
      <c r="CD6" s="234" t="s">
        <v>38</v>
      </c>
      <c r="CE6" s="234"/>
      <c r="CF6" s="234"/>
      <c r="CG6" s="234" t="s">
        <v>39</v>
      </c>
      <c r="CH6" s="234"/>
      <c r="CI6" s="234"/>
      <c r="CJ6" s="234" t="s">
        <v>46</v>
      </c>
      <c r="CK6" s="234"/>
      <c r="CL6" s="234"/>
      <c r="CM6" s="184" t="s">
        <v>47</v>
      </c>
      <c r="CN6" s="185"/>
      <c r="CO6" s="185"/>
      <c r="CP6" s="234" t="s">
        <v>40</v>
      </c>
      <c r="CQ6" s="234"/>
      <c r="CR6" s="234"/>
      <c r="CS6" s="232" t="s">
        <v>41</v>
      </c>
      <c r="CT6" s="233"/>
      <c r="CU6" s="185"/>
      <c r="CV6" s="234" t="s">
        <v>42</v>
      </c>
      <c r="CW6" s="234"/>
      <c r="CX6" s="234"/>
      <c r="CY6" s="184" t="s">
        <v>48</v>
      </c>
      <c r="CZ6" s="185"/>
      <c r="DA6" s="185"/>
      <c r="DB6" s="220"/>
      <c r="DC6" s="220"/>
      <c r="DD6" s="220"/>
      <c r="DE6" s="223"/>
      <c r="DF6" s="224"/>
      <c r="DG6" s="229"/>
      <c r="DH6" s="223"/>
      <c r="DI6" s="224"/>
      <c r="DJ6" s="229"/>
      <c r="DK6" s="194"/>
      <c r="DL6" s="201"/>
      <c r="DM6" s="202"/>
      <c r="DN6" s="203"/>
      <c r="DO6" s="221" t="s">
        <v>49</v>
      </c>
      <c r="DP6" s="222"/>
      <c r="DQ6" s="228"/>
      <c r="DR6" s="221" t="s">
        <v>50</v>
      </c>
      <c r="DS6" s="222"/>
      <c r="DT6" s="228"/>
      <c r="DU6" s="223"/>
      <c r="DV6" s="224"/>
      <c r="DW6" s="229"/>
      <c r="DX6" s="221" t="s">
        <v>51</v>
      </c>
      <c r="DY6" s="222"/>
      <c r="DZ6" s="228"/>
      <c r="EA6" s="221" t="s">
        <v>52</v>
      </c>
      <c r="EB6" s="222"/>
      <c r="EC6" s="228"/>
      <c r="ED6" s="241" t="s">
        <v>53</v>
      </c>
      <c r="EE6" s="242"/>
      <c r="EF6" s="242"/>
      <c r="EG6" s="194"/>
      <c r="EH6" s="214"/>
      <c r="EI6" s="215"/>
      <c r="EJ6" s="216"/>
    </row>
    <row r="7" spans="1:141" s="10" customFormat="1" ht="36" customHeight="1" x14ac:dyDescent="0.3">
      <c r="A7" s="155"/>
      <c r="B7" s="119"/>
      <c r="C7" s="158"/>
      <c r="D7" s="158"/>
      <c r="E7" s="187" t="s">
        <v>43</v>
      </c>
      <c r="F7" s="189" t="s">
        <v>55</v>
      </c>
      <c r="G7" s="190"/>
      <c r="H7" s="190"/>
      <c r="I7" s="191"/>
      <c r="J7" s="187" t="s">
        <v>43</v>
      </c>
      <c r="K7" s="189" t="s">
        <v>55</v>
      </c>
      <c r="L7" s="190"/>
      <c r="M7" s="190"/>
      <c r="N7" s="191"/>
      <c r="O7" s="187" t="s">
        <v>43</v>
      </c>
      <c r="P7" s="189" t="s">
        <v>55</v>
      </c>
      <c r="Q7" s="190"/>
      <c r="R7" s="190"/>
      <c r="S7" s="191"/>
      <c r="T7" s="187" t="s">
        <v>43</v>
      </c>
      <c r="U7" s="189" t="s">
        <v>55</v>
      </c>
      <c r="V7" s="190"/>
      <c r="W7" s="190"/>
      <c r="X7" s="191"/>
      <c r="Y7" s="187" t="s">
        <v>43</v>
      </c>
      <c r="Z7" s="189" t="s">
        <v>55</v>
      </c>
      <c r="AA7" s="190"/>
      <c r="AB7" s="190"/>
      <c r="AC7" s="191"/>
      <c r="AD7" s="187" t="s">
        <v>43</v>
      </c>
      <c r="AE7" s="189" t="s">
        <v>55</v>
      </c>
      <c r="AF7" s="190"/>
      <c r="AG7" s="190"/>
      <c r="AH7" s="191"/>
      <c r="AI7" s="187" t="s">
        <v>43</v>
      </c>
      <c r="AJ7" s="189" t="s">
        <v>55</v>
      </c>
      <c r="AK7" s="190"/>
      <c r="AL7" s="190"/>
      <c r="AM7" s="191"/>
      <c r="AN7" s="187" t="s">
        <v>43</v>
      </c>
      <c r="AO7" s="189" t="s">
        <v>55</v>
      </c>
      <c r="AP7" s="190"/>
      <c r="AQ7" s="190"/>
      <c r="AR7" s="191"/>
      <c r="AS7" s="187" t="s">
        <v>43</v>
      </c>
      <c r="AT7" s="189" t="s">
        <v>55</v>
      </c>
      <c r="AU7" s="190"/>
      <c r="AV7" s="190"/>
      <c r="AW7" s="191"/>
      <c r="AX7" s="187" t="s">
        <v>43</v>
      </c>
      <c r="AY7" s="192" t="s">
        <v>55</v>
      </c>
      <c r="AZ7" s="193"/>
      <c r="BA7" s="187" t="s">
        <v>43</v>
      </c>
      <c r="BB7" s="192" t="s">
        <v>55</v>
      </c>
      <c r="BC7" s="193"/>
      <c r="BD7" s="187" t="s">
        <v>43</v>
      </c>
      <c r="BE7" s="192" t="s">
        <v>55</v>
      </c>
      <c r="BF7" s="193"/>
      <c r="BG7" s="187" t="s">
        <v>43</v>
      </c>
      <c r="BH7" s="192" t="s">
        <v>55</v>
      </c>
      <c r="BI7" s="193"/>
      <c r="BJ7" s="187" t="s">
        <v>43</v>
      </c>
      <c r="BK7" s="192" t="s">
        <v>55</v>
      </c>
      <c r="BL7" s="193"/>
      <c r="BM7" s="187" t="s">
        <v>43</v>
      </c>
      <c r="BN7" s="192" t="s">
        <v>55</v>
      </c>
      <c r="BO7" s="193"/>
      <c r="BP7" s="187" t="s">
        <v>43</v>
      </c>
      <c r="BQ7" s="192" t="s">
        <v>55</v>
      </c>
      <c r="BR7" s="193"/>
      <c r="BS7" s="187" t="s">
        <v>43</v>
      </c>
      <c r="BT7" s="192" t="s">
        <v>55</v>
      </c>
      <c r="BU7" s="254"/>
      <c r="BV7" s="254"/>
      <c r="BW7" s="193"/>
      <c r="BX7" s="187" t="s">
        <v>43</v>
      </c>
      <c r="BY7" s="192" t="s">
        <v>55</v>
      </c>
      <c r="BZ7" s="193"/>
      <c r="CA7" s="187" t="s">
        <v>43</v>
      </c>
      <c r="CB7" s="192" t="s">
        <v>55</v>
      </c>
      <c r="CC7" s="193"/>
      <c r="CD7" s="187" t="s">
        <v>43</v>
      </c>
      <c r="CE7" s="192" t="s">
        <v>55</v>
      </c>
      <c r="CF7" s="193"/>
      <c r="CG7" s="187" t="s">
        <v>43</v>
      </c>
      <c r="CH7" s="192" t="s">
        <v>55</v>
      </c>
      <c r="CI7" s="193"/>
      <c r="CJ7" s="187" t="s">
        <v>43</v>
      </c>
      <c r="CK7" s="192" t="s">
        <v>55</v>
      </c>
      <c r="CL7" s="193"/>
      <c r="CM7" s="187" t="s">
        <v>43</v>
      </c>
      <c r="CN7" s="192" t="s">
        <v>55</v>
      </c>
      <c r="CO7" s="193"/>
      <c r="CP7" s="187" t="s">
        <v>43</v>
      </c>
      <c r="CQ7" s="192" t="s">
        <v>55</v>
      </c>
      <c r="CR7" s="193"/>
      <c r="CS7" s="187" t="s">
        <v>43</v>
      </c>
      <c r="CT7" s="192" t="s">
        <v>55</v>
      </c>
      <c r="CU7" s="193"/>
      <c r="CV7" s="187" t="s">
        <v>43</v>
      </c>
      <c r="CW7" s="192" t="s">
        <v>55</v>
      </c>
      <c r="CX7" s="193"/>
      <c r="CY7" s="187" t="s">
        <v>43</v>
      </c>
      <c r="CZ7" s="192" t="s">
        <v>55</v>
      </c>
      <c r="DA7" s="193"/>
      <c r="DB7" s="187" t="s">
        <v>43</v>
      </c>
      <c r="DC7" s="192" t="s">
        <v>55</v>
      </c>
      <c r="DD7" s="193"/>
      <c r="DE7" s="187" t="s">
        <v>43</v>
      </c>
      <c r="DF7" s="192" t="s">
        <v>55</v>
      </c>
      <c r="DG7" s="193"/>
      <c r="DH7" s="187" t="s">
        <v>43</v>
      </c>
      <c r="DI7" s="192" t="s">
        <v>55</v>
      </c>
      <c r="DJ7" s="193"/>
      <c r="DK7" s="255" t="s">
        <v>9</v>
      </c>
      <c r="DL7" s="187" t="s">
        <v>43</v>
      </c>
      <c r="DM7" s="192" t="s">
        <v>55</v>
      </c>
      <c r="DN7" s="193"/>
      <c r="DO7" s="187" t="s">
        <v>43</v>
      </c>
      <c r="DP7" s="192" t="s">
        <v>55</v>
      </c>
      <c r="DQ7" s="193"/>
      <c r="DR7" s="187" t="s">
        <v>43</v>
      </c>
      <c r="DS7" s="192" t="s">
        <v>55</v>
      </c>
      <c r="DT7" s="193"/>
      <c r="DU7" s="187" t="s">
        <v>43</v>
      </c>
      <c r="DV7" s="192" t="s">
        <v>55</v>
      </c>
      <c r="DW7" s="193"/>
      <c r="DX7" s="187" t="s">
        <v>43</v>
      </c>
      <c r="DY7" s="192" t="s">
        <v>55</v>
      </c>
      <c r="DZ7" s="193"/>
      <c r="EA7" s="187" t="s">
        <v>43</v>
      </c>
      <c r="EB7" s="192" t="s">
        <v>55</v>
      </c>
      <c r="EC7" s="193"/>
      <c r="ED7" s="187" t="s">
        <v>43</v>
      </c>
      <c r="EE7" s="192" t="s">
        <v>55</v>
      </c>
      <c r="EF7" s="193"/>
      <c r="EG7" s="194" t="s">
        <v>9</v>
      </c>
      <c r="EH7" s="187" t="s">
        <v>43</v>
      </c>
      <c r="EI7" s="192" t="s">
        <v>55</v>
      </c>
      <c r="EJ7" s="193"/>
    </row>
    <row r="8" spans="1:141" s="27" customFormat="1" ht="101.25" customHeight="1" x14ac:dyDescent="0.25">
      <c r="A8" s="156"/>
      <c r="B8" s="120"/>
      <c r="C8" s="159"/>
      <c r="D8" s="159"/>
      <c r="E8" s="188"/>
      <c r="F8" s="35" t="s">
        <v>245</v>
      </c>
      <c r="G8" s="26" t="str">
        <f>L8</f>
        <v>փաստացի           (11ամիս)</v>
      </c>
      <c r="H8" s="36" t="s">
        <v>244</v>
      </c>
      <c r="I8" s="26" t="s">
        <v>54</v>
      </c>
      <c r="J8" s="188"/>
      <c r="K8" s="35" t="str">
        <f>F8</f>
        <v>ծրագիր տարի</v>
      </c>
      <c r="L8" s="26" t="s">
        <v>247</v>
      </c>
      <c r="M8" s="36" t="str">
        <f>H8</f>
        <v>կատ. %-ը ինն ամսվա  նկատմամբ</v>
      </c>
      <c r="N8" s="26" t="s">
        <v>54</v>
      </c>
      <c r="O8" s="188"/>
      <c r="P8" s="35" t="str">
        <f>K8</f>
        <v>ծրագիր տարի</v>
      </c>
      <c r="Q8" s="26" t="str">
        <f>L8</f>
        <v>փաստացի           (11ամիս)</v>
      </c>
      <c r="R8" s="36" t="str">
        <f>M8</f>
        <v>կատ. %-ը ինն ամսվա  նկատմամբ</v>
      </c>
      <c r="S8" s="26" t="s">
        <v>54</v>
      </c>
      <c r="T8" s="188"/>
      <c r="U8" s="35" t="str">
        <f>P8</f>
        <v>ծրագիր տարի</v>
      </c>
      <c r="V8" s="26" t="str">
        <f>Q8</f>
        <v>փաստացի           (11ամիս)</v>
      </c>
      <c r="W8" s="36" t="str">
        <f>R8</f>
        <v>կատ. %-ը ինն ամսվա  նկատմամբ</v>
      </c>
      <c r="X8" s="26" t="s">
        <v>54</v>
      </c>
      <c r="Y8" s="188"/>
      <c r="Z8" s="35" t="str">
        <f>U8</f>
        <v>ծրագիր տարի</v>
      </c>
      <c r="AA8" s="26" t="str">
        <f>V8</f>
        <v>փաստացի           (11ամիս)</v>
      </c>
      <c r="AB8" s="36" t="str">
        <f>W8</f>
        <v>կատ. %-ը ինն ամսվա  նկատմամբ</v>
      </c>
      <c r="AC8" s="26" t="s">
        <v>54</v>
      </c>
      <c r="AD8" s="188"/>
      <c r="AE8" s="35" t="str">
        <f>Z8</f>
        <v>ծրագիր տարի</v>
      </c>
      <c r="AF8" s="26" t="str">
        <f>AA8</f>
        <v>փաստացի           (11ամիս)</v>
      </c>
      <c r="AG8" s="36" t="str">
        <f>AB8</f>
        <v>կատ. %-ը ինն ամսվա  նկատմամբ</v>
      </c>
      <c r="AH8" s="26" t="s">
        <v>54</v>
      </c>
      <c r="AI8" s="188"/>
      <c r="AJ8" s="35" t="str">
        <f>Z8</f>
        <v>ծրագիր տարի</v>
      </c>
      <c r="AK8" s="26" t="str">
        <f>AA8</f>
        <v>փաստացի           (11ամիս)</v>
      </c>
      <c r="AL8" s="36" t="str">
        <f>AB8</f>
        <v>կատ. %-ը ինն ամսվա  նկատմամբ</v>
      </c>
      <c r="AM8" s="26" t="s">
        <v>54</v>
      </c>
      <c r="AN8" s="188"/>
      <c r="AO8" s="35" t="str">
        <f>AJ8</f>
        <v>ծրագիր տարի</v>
      </c>
      <c r="AP8" s="26" t="str">
        <f>AK8</f>
        <v>փաստացի           (11ամիս)</v>
      </c>
      <c r="AQ8" s="26" t="str">
        <f>AL8</f>
        <v>կատ. %-ը ինն ամսվա  նկատմամբ</v>
      </c>
      <c r="AR8" s="26" t="s">
        <v>54</v>
      </c>
      <c r="AS8" s="188"/>
      <c r="AT8" s="35" t="str">
        <f>AO8</f>
        <v>ծրագիր տարի</v>
      </c>
      <c r="AU8" s="26" t="str">
        <f>AP8</f>
        <v>փաստացի           (11ամիս)</v>
      </c>
      <c r="AV8" s="36" t="str">
        <f>AQ8</f>
        <v>կատ. %-ը ինն ամսվա  նկատմամբ</v>
      </c>
      <c r="AW8" s="26" t="s">
        <v>54</v>
      </c>
      <c r="AX8" s="188"/>
      <c r="AY8" s="35" t="str">
        <f>AT8</f>
        <v>ծրագիր տարի</v>
      </c>
      <c r="AZ8" s="26" t="str">
        <f>AU8</f>
        <v>փաստացի           (11ամիս)</v>
      </c>
      <c r="BA8" s="188"/>
      <c r="BB8" s="35" t="str">
        <f>AY8</f>
        <v>ծրագիր տարի</v>
      </c>
      <c r="BC8" s="26" t="str">
        <f>AZ8</f>
        <v>փաստացի           (11ամիս)</v>
      </c>
      <c r="BD8" s="188"/>
      <c r="BE8" s="35" t="str">
        <f>BB8</f>
        <v>ծրագիր տարի</v>
      </c>
      <c r="BF8" s="26" t="str">
        <f>BC8</f>
        <v>փաստացի           (11ամիս)</v>
      </c>
      <c r="BG8" s="188"/>
      <c r="BH8" s="35" t="str">
        <f>BE8</f>
        <v>ծրագիր տարի</v>
      </c>
      <c r="BI8" s="26" t="str">
        <f>BC8</f>
        <v>փաստացի           (11ամիս)</v>
      </c>
      <c r="BJ8" s="188"/>
      <c r="BK8" s="35" t="str">
        <f>BH8</f>
        <v>ծրագիր տարի</v>
      </c>
      <c r="BL8" s="26" t="str">
        <f>BI8</f>
        <v>փաստացի           (11ամիս)</v>
      </c>
      <c r="BM8" s="188"/>
      <c r="BN8" s="35" t="str">
        <f>BK8</f>
        <v>ծրագիր տարի</v>
      </c>
      <c r="BO8" s="26" t="str">
        <f>BL8</f>
        <v>փաստացի           (11ամիս)</v>
      </c>
      <c r="BP8" s="188"/>
      <c r="BQ8" s="35" t="str">
        <f>BN8</f>
        <v>ծրագիր տարի</v>
      </c>
      <c r="BR8" s="26" t="str">
        <f>BL8</f>
        <v>փաստացի           (11ամիս)</v>
      </c>
      <c r="BS8" s="188"/>
      <c r="BT8" s="35" t="str">
        <f>BQ8</f>
        <v>ծրագիր տարի</v>
      </c>
      <c r="BU8" s="26" t="str">
        <f>BR8</f>
        <v>փաստացի           (11ամիս)</v>
      </c>
      <c r="BV8" s="36" t="str">
        <f>AQ8</f>
        <v>կատ. %-ը ինն ամսվա  նկատմամբ</v>
      </c>
      <c r="BW8" s="26" t="s">
        <v>54</v>
      </c>
      <c r="BX8" s="188"/>
      <c r="BY8" s="35" t="str">
        <f>BT8</f>
        <v>ծրագիր տարի</v>
      </c>
      <c r="BZ8" s="26" t="str">
        <f>BU8</f>
        <v>փաստացի           (11ամիս)</v>
      </c>
      <c r="CA8" s="188"/>
      <c r="CB8" s="35" t="str">
        <f>BY8</f>
        <v>ծրագիր տարի</v>
      </c>
      <c r="CC8" s="26" t="str">
        <f>BZ8</f>
        <v>փաստացի           (11ամիս)</v>
      </c>
      <c r="CD8" s="188"/>
      <c r="CE8" s="35" t="str">
        <f>CB8</f>
        <v>ծրագիր տարի</v>
      </c>
      <c r="CF8" s="26" t="str">
        <f>CC8</f>
        <v>փաստացի           (11ամիս)</v>
      </c>
      <c r="CG8" s="188"/>
      <c r="CH8" s="35" t="str">
        <f>CE8</f>
        <v>ծրագիր տարի</v>
      </c>
      <c r="CI8" s="26" t="str">
        <f>CF8</f>
        <v>փաստացի           (11ամիս)</v>
      </c>
      <c r="CJ8" s="188"/>
      <c r="CK8" s="35" t="str">
        <f>CH8</f>
        <v>ծրագիր տարի</v>
      </c>
      <c r="CL8" s="26" t="str">
        <f>CI8</f>
        <v>փաստացի           (11ամիս)</v>
      </c>
      <c r="CM8" s="188"/>
      <c r="CN8" s="35" t="str">
        <f>CK8</f>
        <v>ծրագիր տարի</v>
      </c>
      <c r="CO8" s="26" t="str">
        <f>CL8</f>
        <v>փաստացի           (11ամիս)</v>
      </c>
      <c r="CP8" s="188"/>
      <c r="CQ8" s="35" t="str">
        <f>CN8</f>
        <v>ծրագիր տարի</v>
      </c>
      <c r="CR8" s="26" t="str">
        <f>CO8</f>
        <v>փաստացի           (11ամիս)</v>
      </c>
      <c r="CS8" s="188"/>
      <c r="CT8" s="35" t="str">
        <f>CQ8</f>
        <v>ծրագիր տարի</v>
      </c>
      <c r="CU8" s="26" t="str">
        <f>CR8</f>
        <v>փաստացի           (11ամիս)</v>
      </c>
      <c r="CV8" s="188"/>
      <c r="CW8" s="35" t="str">
        <f>CT8</f>
        <v>ծրագիր տարի</v>
      </c>
      <c r="CX8" s="26" t="str">
        <f>CU8</f>
        <v>փաստացի           (11ամիս)</v>
      </c>
      <c r="CY8" s="188"/>
      <c r="CZ8" s="35" t="str">
        <f>CW8</f>
        <v>ծրագիր տարի</v>
      </c>
      <c r="DA8" s="26" t="str">
        <f>CX8</f>
        <v>փաստացի           (11ամիս)</v>
      </c>
      <c r="DB8" s="188"/>
      <c r="DC8" s="35" t="str">
        <f>CZ8</f>
        <v>ծրագիր տարի</v>
      </c>
      <c r="DD8" s="26" t="str">
        <f>DA8</f>
        <v>փաստացի           (11ամիս)</v>
      </c>
      <c r="DE8" s="188"/>
      <c r="DF8" s="35" t="str">
        <f>DC8</f>
        <v>ծրագիր տարի</v>
      </c>
      <c r="DG8" s="26" t="str">
        <f>DD8</f>
        <v>փաստացի           (11ամիս)</v>
      </c>
      <c r="DH8" s="188"/>
      <c r="DI8" s="35" t="str">
        <f>DF8</f>
        <v>ծրագիր տարի</v>
      </c>
      <c r="DJ8" s="26" t="str">
        <f>DG8</f>
        <v>փաստացի           (11ամիս)</v>
      </c>
      <c r="DK8" s="255"/>
      <c r="DL8" s="188"/>
      <c r="DM8" s="35" t="str">
        <f>DI8</f>
        <v>ծրագիր տարի</v>
      </c>
      <c r="DN8" s="26" t="str">
        <f>DJ8</f>
        <v>փաստացի           (11ամիս)</v>
      </c>
      <c r="DO8" s="188"/>
      <c r="DP8" s="35" t="str">
        <f>DM8</f>
        <v>ծրագիր տարի</v>
      </c>
      <c r="DQ8" s="26" t="str">
        <f>DN8</f>
        <v>փաստացի           (11ամիս)</v>
      </c>
      <c r="DR8" s="188"/>
      <c r="DS8" s="35" t="str">
        <f>DP8</f>
        <v>ծրագիր տարի</v>
      </c>
      <c r="DT8" s="26" t="str">
        <f>DQ8</f>
        <v>փաստացի           (11ամիս)</v>
      </c>
      <c r="DU8" s="188"/>
      <c r="DV8" s="35" t="str">
        <f>DS8</f>
        <v>ծրագիր տարի</v>
      </c>
      <c r="DW8" s="26" t="str">
        <f>DT8</f>
        <v>փաստացի           (11ամիս)</v>
      </c>
      <c r="DX8" s="188"/>
      <c r="DY8" s="35" t="str">
        <f>DV8</f>
        <v>ծրագիր տարի</v>
      </c>
      <c r="DZ8" s="26" t="str">
        <f>DW8</f>
        <v>փաստացի           (11ամիս)</v>
      </c>
      <c r="EA8" s="188"/>
      <c r="EB8" s="35" t="str">
        <f>DY8</f>
        <v>ծրագիր տարի</v>
      </c>
      <c r="EC8" s="26" t="str">
        <f>DZ8</f>
        <v>փաստացի           (11ամիս)</v>
      </c>
      <c r="ED8" s="188"/>
      <c r="EE8" s="35" t="str">
        <f>EB8</f>
        <v>ծրագիր տարի</v>
      </c>
      <c r="EF8" s="26" t="str">
        <f>EC8</f>
        <v>փաստացի           (11ամիս)</v>
      </c>
      <c r="EG8" s="194"/>
      <c r="EH8" s="188"/>
      <c r="EI8" s="35" t="str">
        <f>EE8</f>
        <v>ծրագիր տարի</v>
      </c>
      <c r="EJ8" s="26" t="str">
        <f>EF8</f>
        <v>փաստացի           (11ամիս)</v>
      </c>
    </row>
    <row r="9" spans="1:14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30.75" customHeight="1" x14ac:dyDescent="0.2">
      <c r="A10" s="21">
        <v>1</v>
      </c>
      <c r="B10" s="113" t="s">
        <v>56</v>
      </c>
      <c r="C10" s="270">
        <v>400492.2</v>
      </c>
      <c r="D10" s="270">
        <v>12355.3</v>
      </c>
      <c r="E10" s="263">
        <f t="shared" ref="E10:E16" si="0">DL10+EH10-ED10</f>
        <v>5440303.8000000007</v>
      </c>
      <c r="F10" s="264">
        <f>E10/12*12</f>
        <v>5440303.8000000007</v>
      </c>
      <c r="G10" s="265">
        <f t="shared" ref="G10:G17" si="1">DN10+EJ10-EF10</f>
        <v>3326437.6999999997</v>
      </c>
      <c r="H10" s="265">
        <f>G10/F10*100</f>
        <v>61.14433719675727</v>
      </c>
      <c r="I10" s="265">
        <f t="shared" ref="I10:I18" si="2">G10/E10*100</f>
        <v>61.14433719675727</v>
      </c>
      <c r="J10" s="265">
        <f t="shared" ref="J10:L17" si="3">T10+Y10+AD10+AI10+AN10+AS10+AX10+BP10+BX10+CA10+CD10+CG10+CJ10+CP10+CS10+CY10+DB10+DH10</f>
        <v>1325000</v>
      </c>
      <c r="K10" s="265">
        <f t="shared" si="3"/>
        <v>1325000</v>
      </c>
      <c r="L10" s="265">
        <f t="shared" si="3"/>
        <v>1176888.1999999997</v>
      </c>
      <c r="M10" s="265">
        <f>L10/K10*100</f>
        <v>88.821750943396211</v>
      </c>
      <c r="N10" s="265">
        <f t="shared" ref="N10:N18" si="4">L10/J10*100</f>
        <v>88.821750943396211</v>
      </c>
      <c r="O10" s="265">
        <f t="shared" ref="O10:O17" si="5">T10+Y10+AD10</f>
        <v>310000</v>
      </c>
      <c r="P10" s="264">
        <f>O10/12*12</f>
        <v>310000</v>
      </c>
      <c r="Q10" s="264">
        <f t="shared" ref="Q10:Q17" si="6">V10+AA10+AF10</f>
        <v>267246.7</v>
      </c>
      <c r="R10" s="265">
        <f t="shared" ref="R10:R18" si="7">Q10/P10*100</f>
        <v>86.208612903225813</v>
      </c>
      <c r="S10" s="266">
        <f t="shared" ref="S10:S18" si="8">Q10/O10*100</f>
        <v>86.208612903225813</v>
      </c>
      <c r="T10" s="265">
        <v>40000</v>
      </c>
      <c r="U10" s="264">
        <f>T10/12*12</f>
        <v>40000</v>
      </c>
      <c r="V10" s="265">
        <v>46952.9</v>
      </c>
      <c r="W10" s="265">
        <f t="shared" ref="W10:W16" si="9">V10/U10*100</f>
        <v>117.38225</v>
      </c>
      <c r="X10" s="266">
        <f t="shared" ref="X10:X16" si="10">V10/T10*100</f>
        <v>117.38225</v>
      </c>
      <c r="Y10" s="265">
        <v>60000</v>
      </c>
      <c r="Z10" s="264">
        <f>Y10/12*12</f>
        <v>60000</v>
      </c>
      <c r="AA10" s="265">
        <v>46104.9</v>
      </c>
      <c r="AB10" s="265">
        <f t="shared" ref="AB10:AB18" si="11">AA10/Z10*100</f>
        <v>76.841500000000011</v>
      </c>
      <c r="AC10" s="266">
        <f t="shared" ref="AC10:AC16" si="12">AA10/Y10*100</f>
        <v>76.841500000000011</v>
      </c>
      <c r="AD10" s="265">
        <v>210000</v>
      </c>
      <c r="AE10" s="264">
        <f>AD10/12*12</f>
        <v>210000</v>
      </c>
      <c r="AF10" s="265">
        <v>174188.9</v>
      </c>
      <c r="AG10" s="265">
        <f t="shared" ref="AG10:AG16" si="13">AF10/AE10*100</f>
        <v>82.94709523809523</v>
      </c>
      <c r="AH10" s="266">
        <f t="shared" ref="AH10:AH16" si="14">AF10/AD10*100</f>
        <v>82.94709523809523</v>
      </c>
      <c r="AI10" s="265">
        <v>486000</v>
      </c>
      <c r="AJ10" s="264">
        <f>AI10/12*12</f>
        <v>486000</v>
      </c>
      <c r="AK10" s="265">
        <v>452019.6</v>
      </c>
      <c r="AL10" s="271">
        <f t="shared" ref="AL10:AL16" si="15">AK10/AJ10*100</f>
        <v>93.008148148148138</v>
      </c>
      <c r="AM10" s="281">
        <f t="shared" ref="AM10:AM16" si="16">AK10/AI10*100</f>
        <v>93.008148148148138</v>
      </c>
      <c r="AN10" s="270">
        <v>56200</v>
      </c>
      <c r="AO10" s="264">
        <f>AN10/12*12</f>
        <v>56200</v>
      </c>
      <c r="AP10" s="270">
        <v>46057.8</v>
      </c>
      <c r="AQ10" s="271">
        <f t="shared" ref="AQ10:AQ16" si="17">AP10/AO10*100</f>
        <v>81.953380782918146</v>
      </c>
      <c r="AR10" s="281">
        <f t="shared" ref="AR10:AR16" si="18">AP10/AN10*100</f>
        <v>81.953380782918146</v>
      </c>
      <c r="AS10" s="270">
        <v>27000</v>
      </c>
      <c r="AT10" s="264">
        <f>AS10/12*12</f>
        <v>27000</v>
      </c>
      <c r="AU10" s="270">
        <v>23992.5</v>
      </c>
      <c r="AV10" s="265">
        <f t="shared" ref="AV10:AV16" si="19">AU10/AT10*100</f>
        <v>88.861111111111114</v>
      </c>
      <c r="AW10" s="266">
        <f t="shared" ref="AW10:AW16" si="20">AU10/AS10*100</f>
        <v>88.861111111111114</v>
      </c>
      <c r="AX10" s="271">
        <v>0</v>
      </c>
      <c r="AY10" s="264">
        <f>AX10/12*12</f>
        <v>0</v>
      </c>
      <c r="AZ10" s="270">
        <v>0</v>
      </c>
      <c r="BA10" s="271">
        <v>0</v>
      </c>
      <c r="BB10" s="264">
        <f>BA10/12*12</f>
        <v>0</v>
      </c>
      <c r="BC10" s="270">
        <v>0</v>
      </c>
      <c r="BD10" s="270">
        <v>2159764.7000000002</v>
      </c>
      <c r="BE10" s="264">
        <f>BD10/12*12</f>
        <v>2159764.7000000002</v>
      </c>
      <c r="BF10" s="272">
        <v>1979784</v>
      </c>
      <c r="BG10" s="271">
        <v>0</v>
      </c>
      <c r="BH10" s="264">
        <f>BG10/12*12</f>
        <v>0</v>
      </c>
      <c r="BI10" s="267">
        <v>700.3</v>
      </c>
      <c r="BJ10" s="270">
        <v>4575.5</v>
      </c>
      <c r="BK10" s="264">
        <f>BJ10/12*12</f>
        <v>4575.5</v>
      </c>
      <c r="BL10" s="270">
        <v>4174.8</v>
      </c>
      <c r="BM10" s="271">
        <v>0</v>
      </c>
      <c r="BN10" s="264">
        <f>BM10/12*12</f>
        <v>0</v>
      </c>
      <c r="BO10" s="270">
        <v>0</v>
      </c>
      <c r="BP10" s="270">
        <v>0</v>
      </c>
      <c r="BQ10" s="264">
        <f>BP10/12*12</f>
        <v>0</v>
      </c>
      <c r="BR10" s="270">
        <v>0</v>
      </c>
      <c r="BS10" s="265">
        <f t="shared" ref="BS10:BS17" si="21">BX10+CA10+CD10+CG10</f>
        <v>60600</v>
      </c>
      <c r="BT10" s="264">
        <f>BS10/12*12</f>
        <v>60600</v>
      </c>
      <c r="BU10" s="265">
        <f t="shared" ref="BU10:BU17" si="22">BZ10+CC10+CF10+CI10</f>
        <v>62452.399999999994</v>
      </c>
      <c r="BV10" s="265">
        <f t="shared" ref="BV10:BV16" si="23">BU10/BT10*100</f>
        <v>103.05676567656765</v>
      </c>
      <c r="BW10" s="266">
        <f t="shared" ref="BW10:BW16" si="24">BU10/BS10*100</f>
        <v>103.05676567656765</v>
      </c>
      <c r="BX10" s="270">
        <v>40000</v>
      </c>
      <c r="BY10" s="264">
        <f>BX10/12*12</f>
        <v>40000</v>
      </c>
      <c r="BZ10" s="270">
        <v>33592.6</v>
      </c>
      <c r="CA10" s="270">
        <v>6000</v>
      </c>
      <c r="CB10" s="264">
        <f>CA10/12*12</f>
        <v>6000</v>
      </c>
      <c r="CC10" s="273">
        <v>14886.3</v>
      </c>
      <c r="CD10" s="274">
        <v>9000</v>
      </c>
      <c r="CE10" s="264">
        <f>CD10/12*12</f>
        <v>9000</v>
      </c>
      <c r="CF10" s="270">
        <v>8149.3</v>
      </c>
      <c r="CG10" s="270">
        <v>5600</v>
      </c>
      <c r="CH10" s="264">
        <f>CG10/12*12</f>
        <v>5600</v>
      </c>
      <c r="CI10" s="270">
        <v>5824.2</v>
      </c>
      <c r="CJ10" s="270">
        <v>0</v>
      </c>
      <c r="CK10" s="264">
        <f>CJ10/12*12</f>
        <v>0</v>
      </c>
      <c r="CL10" s="270">
        <v>0</v>
      </c>
      <c r="CM10" s="274">
        <v>3998</v>
      </c>
      <c r="CN10" s="264">
        <f>CM10/12*12</f>
        <v>3998</v>
      </c>
      <c r="CO10" s="270">
        <v>3598.2</v>
      </c>
      <c r="CP10" s="270">
        <v>0</v>
      </c>
      <c r="CQ10" s="264">
        <f>CP10/12*12</f>
        <v>0</v>
      </c>
      <c r="CR10" s="270">
        <v>0</v>
      </c>
      <c r="CS10" s="270">
        <v>307200</v>
      </c>
      <c r="CT10" s="264">
        <f>CS10/12*12</f>
        <v>307200</v>
      </c>
      <c r="CU10" s="270">
        <v>262012.5</v>
      </c>
      <c r="CV10" s="270">
        <v>88000</v>
      </c>
      <c r="CW10" s="264">
        <f>CV10/12*12</f>
        <v>88000</v>
      </c>
      <c r="CX10" s="270">
        <v>61775.199999999997</v>
      </c>
      <c r="CY10" s="270">
        <v>60000</v>
      </c>
      <c r="CZ10" s="264">
        <f>CY10/12*12</f>
        <v>60000</v>
      </c>
      <c r="DA10" s="270">
        <v>58885.9</v>
      </c>
      <c r="DB10" s="270">
        <v>10000</v>
      </c>
      <c r="DC10" s="264">
        <f>DB10/12*12</f>
        <v>10000</v>
      </c>
      <c r="DD10" s="270">
        <v>1291.4000000000001</v>
      </c>
      <c r="DE10" s="275">
        <v>26306.5</v>
      </c>
      <c r="DF10" s="264">
        <f>DE10/12*12</f>
        <v>26306.5</v>
      </c>
      <c r="DG10" s="270">
        <v>25078.7</v>
      </c>
      <c r="DH10" s="270">
        <v>8000</v>
      </c>
      <c r="DI10" s="264">
        <f>DH10/12*12</f>
        <v>8000</v>
      </c>
      <c r="DJ10" s="272">
        <v>2929.4</v>
      </c>
      <c r="DK10" s="270">
        <v>195.1</v>
      </c>
      <c r="DL10" s="265">
        <f t="shared" ref="DL10:DN11" si="25">T10+Y10+AD10+AI10+AN10+AS10+AX10+BA10+BD10+BG10+BJ10+BM10+BP10+BX10+CA10+CD10+CG10+CJ10+CM10+CP10+CS10+CY10+DB10+DE10+DH10</f>
        <v>3519644.7</v>
      </c>
      <c r="DM10" s="265">
        <f t="shared" si="25"/>
        <v>3519644.7</v>
      </c>
      <c r="DN10" s="265">
        <f t="shared" si="25"/>
        <v>3190224.1999999997</v>
      </c>
      <c r="DO10" s="270">
        <v>0</v>
      </c>
      <c r="DP10" s="264">
        <f>DO10/12*12</f>
        <v>0</v>
      </c>
      <c r="DQ10" s="270">
        <v>-669.1</v>
      </c>
      <c r="DR10" s="270">
        <v>1920659.1</v>
      </c>
      <c r="DS10" s="264">
        <f>DR10/12*12</f>
        <v>1920659.1</v>
      </c>
      <c r="DT10" s="270">
        <v>136882.6</v>
      </c>
      <c r="DU10" s="270">
        <v>0</v>
      </c>
      <c r="DV10" s="264">
        <f>DU10/12*12</f>
        <v>0</v>
      </c>
      <c r="DW10" s="270">
        <v>0</v>
      </c>
      <c r="DX10" s="270">
        <v>0</v>
      </c>
      <c r="DY10" s="264">
        <f>DX10/12*12</f>
        <v>0</v>
      </c>
      <c r="DZ10" s="270">
        <v>0</v>
      </c>
      <c r="EA10" s="275">
        <v>0</v>
      </c>
      <c r="EB10" s="264">
        <f>EA10/12*12</f>
        <v>0</v>
      </c>
      <c r="EC10" s="270">
        <v>0</v>
      </c>
      <c r="ED10" s="270">
        <v>0</v>
      </c>
      <c r="EE10" s="264">
        <f>ED10/12*12</f>
        <v>0</v>
      </c>
      <c r="EF10" s="272">
        <v>0</v>
      </c>
      <c r="EG10" s="270">
        <v>0</v>
      </c>
      <c r="EH10" s="265">
        <f t="shared" ref="EH10:EH17" si="26">DO10+DR10+DU10+DX10+EA10+ED10</f>
        <v>1920659.1</v>
      </c>
      <c r="EI10" s="264">
        <f>EH10/12*12</f>
        <v>1920659.1</v>
      </c>
      <c r="EJ10" s="270">
        <f t="shared" ref="EJ10:EJ17" si="27">DQ10+DT10+DW10+DZ10+EC10+EF10+EG10</f>
        <v>136213.5</v>
      </c>
    </row>
    <row r="11" spans="1:141" s="14" customFormat="1" ht="30.75" customHeight="1" x14ac:dyDescent="0.2">
      <c r="A11" s="21">
        <v>2</v>
      </c>
      <c r="B11" s="113" t="s">
        <v>73</v>
      </c>
      <c r="C11" s="270">
        <v>20996.9</v>
      </c>
      <c r="D11" s="270">
        <v>0</v>
      </c>
      <c r="E11" s="263">
        <f t="shared" si="0"/>
        <v>54795.600000000006</v>
      </c>
      <c r="F11" s="264">
        <f t="shared" ref="F11:F18" si="28">E11/12*12</f>
        <v>54795.600000000006</v>
      </c>
      <c r="G11" s="265">
        <f t="shared" si="1"/>
        <v>68542.599999999991</v>
      </c>
      <c r="H11" s="265">
        <f t="shared" ref="H11:H18" si="29">G11/F11*100</f>
        <v>125.08778077071878</v>
      </c>
      <c r="I11" s="265">
        <f t="shared" si="2"/>
        <v>125.08778077071878</v>
      </c>
      <c r="J11" s="265">
        <f>T11+Y11+AD11+AI11+AN11+AS11+AX11+BP11+BX11+CA11+CD11+CG11+CJ11+CP11+CS11+CY11+DB11+DH11</f>
        <v>8880.7000000000007</v>
      </c>
      <c r="K11" s="265">
        <f t="shared" si="3"/>
        <v>8880.7000000000007</v>
      </c>
      <c r="L11" s="265">
        <f t="shared" si="3"/>
        <v>25929</v>
      </c>
      <c r="M11" s="265">
        <f t="shared" ref="M11:M18" si="30">L11/K11*100</f>
        <v>291.9702275721508</v>
      </c>
      <c r="N11" s="265">
        <f t="shared" si="4"/>
        <v>291.9702275721508</v>
      </c>
      <c r="O11" s="265">
        <f>T11+Y11+AD11</f>
        <v>5405.7000000000007</v>
      </c>
      <c r="P11" s="264">
        <f t="shared" ref="P11:P18" si="31">O11/12*12</f>
        <v>5405.7000000000007</v>
      </c>
      <c r="Q11" s="264">
        <f t="shared" si="6"/>
        <v>22298.5</v>
      </c>
      <c r="R11" s="265">
        <f t="shared" si="7"/>
        <v>412.4997687626024</v>
      </c>
      <c r="S11" s="266">
        <f t="shared" si="8"/>
        <v>412.4997687626024</v>
      </c>
      <c r="T11" s="265">
        <v>0</v>
      </c>
      <c r="U11" s="264">
        <f t="shared" ref="U11:U18" si="32">T11/12*12</f>
        <v>0</v>
      </c>
      <c r="V11" s="265">
        <v>0</v>
      </c>
      <c r="W11" s="265" t="e">
        <f t="shared" si="9"/>
        <v>#DIV/0!</v>
      </c>
      <c r="X11" s="266" t="e">
        <f t="shared" si="10"/>
        <v>#DIV/0!</v>
      </c>
      <c r="Y11" s="265">
        <v>1336.4</v>
      </c>
      <c r="Z11" s="264">
        <f t="shared" ref="Z11:Z18" si="33">Y11/12*12</f>
        <v>1336.4</v>
      </c>
      <c r="AA11" s="265">
        <v>2571.3000000000002</v>
      </c>
      <c r="AB11" s="265">
        <f t="shared" si="11"/>
        <v>192.40496857228376</v>
      </c>
      <c r="AC11" s="266">
        <f t="shared" si="12"/>
        <v>192.40496857228376</v>
      </c>
      <c r="AD11" s="265">
        <v>4069.3</v>
      </c>
      <c r="AE11" s="264">
        <f t="shared" ref="AE11:AE18" si="34">AD11/12*12</f>
        <v>4069.3</v>
      </c>
      <c r="AF11" s="265">
        <v>19727.2</v>
      </c>
      <c r="AG11" s="265">
        <f t="shared" si="13"/>
        <v>484.7811662939572</v>
      </c>
      <c r="AH11" s="266">
        <f t="shared" si="14"/>
        <v>484.7811662939572</v>
      </c>
      <c r="AI11" s="265">
        <v>2800</v>
      </c>
      <c r="AJ11" s="264">
        <f t="shared" ref="AJ11:AJ18" si="35">AI11/12*12</f>
        <v>2800</v>
      </c>
      <c r="AK11" s="265">
        <v>2931.2</v>
      </c>
      <c r="AL11" s="271">
        <f t="shared" si="15"/>
        <v>104.68571428571427</v>
      </c>
      <c r="AM11" s="281">
        <f t="shared" si="16"/>
        <v>104.68571428571427</v>
      </c>
      <c r="AN11" s="270">
        <v>45</v>
      </c>
      <c r="AO11" s="264">
        <f t="shared" ref="AO11:AO18" si="36">AN11/12*12</f>
        <v>45</v>
      </c>
      <c r="AP11" s="270">
        <v>25</v>
      </c>
      <c r="AQ11" s="271">
        <f t="shared" si="17"/>
        <v>55.555555555555557</v>
      </c>
      <c r="AR11" s="281">
        <f t="shared" si="18"/>
        <v>55.555555555555557</v>
      </c>
      <c r="AS11" s="270">
        <v>0</v>
      </c>
      <c r="AT11" s="264">
        <f t="shared" ref="AT11:AT18" si="37">AS11/12*12</f>
        <v>0</v>
      </c>
      <c r="AU11" s="270">
        <v>0</v>
      </c>
      <c r="AV11" s="282" t="e">
        <f t="shared" si="19"/>
        <v>#DIV/0!</v>
      </c>
      <c r="AW11" s="283" t="e">
        <f t="shared" si="20"/>
        <v>#DIV/0!</v>
      </c>
      <c r="AX11" s="271">
        <v>0</v>
      </c>
      <c r="AY11" s="264">
        <f t="shared" ref="AY11:AY18" si="38">AX11/12*12</f>
        <v>0</v>
      </c>
      <c r="AZ11" s="270">
        <v>0</v>
      </c>
      <c r="BA11" s="270">
        <v>0</v>
      </c>
      <c r="BB11" s="264">
        <f t="shared" ref="BB11:BB21" si="39">BA11/12*12</f>
        <v>0</v>
      </c>
      <c r="BC11" s="270">
        <v>0</v>
      </c>
      <c r="BD11" s="270">
        <v>42265.1</v>
      </c>
      <c r="BE11" s="264">
        <f t="shared" ref="BE11:BE18" si="40">BD11/12*12</f>
        <v>42265.1</v>
      </c>
      <c r="BF11" s="270">
        <v>38852.5</v>
      </c>
      <c r="BG11" s="271">
        <v>0</v>
      </c>
      <c r="BH11" s="264">
        <f t="shared" ref="BH11:BH18" si="41">BG11/12*12</f>
        <v>0</v>
      </c>
      <c r="BI11" s="267">
        <v>0</v>
      </c>
      <c r="BJ11" s="270">
        <v>0</v>
      </c>
      <c r="BK11" s="264">
        <f t="shared" ref="BK11:BK18" si="42">BJ11/12*12</f>
        <v>0</v>
      </c>
      <c r="BL11" s="270">
        <v>0</v>
      </c>
      <c r="BM11" s="271">
        <v>0</v>
      </c>
      <c r="BN11" s="264">
        <f t="shared" ref="BN11:BN21" si="43">BM11/12*12</f>
        <v>0</v>
      </c>
      <c r="BO11" s="270">
        <v>0</v>
      </c>
      <c r="BP11" s="270">
        <v>0</v>
      </c>
      <c r="BQ11" s="264">
        <f t="shared" ref="BQ11:BQ18" si="44">BP11/12*12</f>
        <v>0</v>
      </c>
      <c r="BR11" s="270">
        <v>0</v>
      </c>
      <c r="BS11" s="265">
        <f t="shared" si="21"/>
        <v>630</v>
      </c>
      <c r="BT11" s="264">
        <f t="shared" ref="BT11:BT18" si="45">BS11/12*12</f>
        <v>630</v>
      </c>
      <c r="BU11" s="265">
        <f t="shared" si="22"/>
        <v>630.70000000000005</v>
      </c>
      <c r="BV11" s="265">
        <f t="shared" si="23"/>
        <v>100.11111111111113</v>
      </c>
      <c r="BW11" s="266">
        <f t="shared" si="24"/>
        <v>100.11111111111113</v>
      </c>
      <c r="BX11" s="270">
        <v>630</v>
      </c>
      <c r="BY11" s="264">
        <f t="shared" ref="BY11:BY18" si="46">BX11/12*12</f>
        <v>630</v>
      </c>
      <c r="BZ11" s="270">
        <v>630.70000000000005</v>
      </c>
      <c r="CA11" s="270">
        <v>0</v>
      </c>
      <c r="CB11" s="264">
        <f t="shared" ref="CB11:CB18" si="47">CA11/12*12</f>
        <v>0</v>
      </c>
      <c r="CC11" s="270"/>
      <c r="CD11" s="274">
        <v>0</v>
      </c>
      <c r="CE11" s="264">
        <f t="shared" ref="CE11:CE21" si="48">CD11/12*12</f>
        <v>0</v>
      </c>
      <c r="CF11" s="270"/>
      <c r="CG11" s="270">
        <v>0</v>
      </c>
      <c r="CH11" s="264">
        <f t="shared" ref="CH11:CH18" si="49">CG11/12*12</f>
        <v>0</v>
      </c>
      <c r="CI11" s="270"/>
      <c r="CJ11" s="270">
        <v>0</v>
      </c>
      <c r="CK11" s="264">
        <f t="shared" ref="CK11:CK18" si="50">CJ11/12*12</f>
        <v>0</v>
      </c>
      <c r="CL11" s="270">
        <v>0</v>
      </c>
      <c r="CM11" s="274">
        <v>0</v>
      </c>
      <c r="CN11" s="264">
        <f t="shared" ref="CN11:CN18" si="51">CM11/12*12</f>
        <v>0</v>
      </c>
      <c r="CO11" s="270"/>
      <c r="CP11" s="270">
        <v>0</v>
      </c>
      <c r="CQ11" s="264">
        <f t="shared" ref="CQ11:CQ18" si="52">CP11/12*12</f>
        <v>0</v>
      </c>
      <c r="CR11" s="270">
        <v>0</v>
      </c>
      <c r="CS11" s="270">
        <v>0</v>
      </c>
      <c r="CT11" s="264">
        <f t="shared" ref="CT11:CT18" si="53">CS11/12*12</f>
        <v>0</v>
      </c>
      <c r="CU11" s="270">
        <v>0</v>
      </c>
      <c r="CV11" s="270">
        <v>0</v>
      </c>
      <c r="CW11" s="264">
        <f t="shared" ref="CW11:CW18" si="54">CV11/12*12</f>
        <v>0</v>
      </c>
      <c r="CX11" s="270">
        <v>0</v>
      </c>
      <c r="CY11" s="270">
        <v>0</v>
      </c>
      <c r="CZ11" s="264">
        <f t="shared" ref="CZ11:CZ18" si="55">CY11/12*12</f>
        <v>0</v>
      </c>
      <c r="DA11" s="270">
        <v>43.6</v>
      </c>
      <c r="DB11" s="270">
        <v>0</v>
      </c>
      <c r="DC11" s="264">
        <f t="shared" ref="DC11:DC18" si="56">DB11/12*12</f>
        <v>0</v>
      </c>
      <c r="DD11" s="270">
        <v>0</v>
      </c>
      <c r="DE11" s="275">
        <v>3649.8</v>
      </c>
      <c r="DF11" s="264">
        <f t="shared" ref="DF11:DF18" si="57">DE11/12*12</f>
        <v>3649.8</v>
      </c>
      <c r="DG11" s="270">
        <v>3761.1</v>
      </c>
      <c r="DH11" s="270">
        <v>0</v>
      </c>
      <c r="DI11" s="264">
        <f t="shared" ref="DI11:DI18" si="58">DH11/12*12</f>
        <v>0</v>
      </c>
      <c r="DJ11" s="270">
        <v>0</v>
      </c>
      <c r="DK11" s="270"/>
      <c r="DL11" s="265">
        <f t="shared" si="25"/>
        <v>54795.600000000006</v>
      </c>
      <c r="DM11" s="265">
        <f t="shared" si="25"/>
        <v>54795.600000000006</v>
      </c>
      <c r="DN11" s="265">
        <f t="shared" si="25"/>
        <v>68542.599999999991</v>
      </c>
      <c r="DO11" s="270">
        <v>0</v>
      </c>
      <c r="DP11" s="264">
        <f t="shared" ref="DP11:DP18" si="59">DO11/12*12</f>
        <v>0</v>
      </c>
      <c r="DQ11" s="270">
        <v>0</v>
      </c>
      <c r="DR11" s="270">
        <v>0</v>
      </c>
      <c r="DS11" s="264">
        <f t="shared" ref="DS11:DS18" si="60">DR11/12*12</f>
        <v>0</v>
      </c>
      <c r="DT11" s="270">
        <v>0</v>
      </c>
      <c r="DU11" s="270">
        <v>0</v>
      </c>
      <c r="DV11" s="264">
        <f t="shared" ref="DV11:DV18" si="61">DU11/12*12</f>
        <v>0</v>
      </c>
      <c r="DW11" s="270">
        <v>0</v>
      </c>
      <c r="DX11" s="270">
        <v>0</v>
      </c>
      <c r="DY11" s="264">
        <f t="shared" ref="DY11:DY18" si="62">DX11/12*12</f>
        <v>0</v>
      </c>
      <c r="DZ11" s="270">
        <v>0</v>
      </c>
      <c r="EA11" s="275"/>
      <c r="EB11" s="264">
        <f t="shared" ref="EB11:EB18" si="63">EA11/12*12</f>
        <v>0</v>
      </c>
      <c r="EC11" s="270"/>
      <c r="ED11" s="270">
        <v>10229</v>
      </c>
      <c r="EE11" s="264">
        <f t="shared" ref="EE11:EE21" si="64">ED11/12*12</f>
        <v>10229</v>
      </c>
      <c r="EF11" s="270">
        <v>6000</v>
      </c>
      <c r="EG11" s="270">
        <v>0</v>
      </c>
      <c r="EH11" s="265">
        <f t="shared" si="26"/>
        <v>10229</v>
      </c>
      <c r="EI11" s="264">
        <f t="shared" ref="EI11:EI18" si="65">EH11/12*12</f>
        <v>10229</v>
      </c>
      <c r="EJ11" s="270">
        <f t="shared" si="27"/>
        <v>6000</v>
      </c>
      <c r="EK11" s="14">
        <f t="shared" ref="EK11:EK16" si="66">ED11-EH11</f>
        <v>0</v>
      </c>
    </row>
    <row r="12" spans="1:141" s="14" customFormat="1" ht="30.75" customHeight="1" x14ac:dyDescent="0.2">
      <c r="A12" s="21">
        <v>3</v>
      </c>
      <c r="B12" s="113" t="s">
        <v>86</v>
      </c>
      <c r="C12" s="270">
        <v>3896.4</v>
      </c>
      <c r="D12" s="270">
        <v>20360.900000000001</v>
      </c>
      <c r="E12" s="263">
        <f t="shared" si="0"/>
        <v>1090370.3999999999</v>
      </c>
      <c r="F12" s="264">
        <f t="shared" si="28"/>
        <v>1090370.3999999999</v>
      </c>
      <c r="G12" s="265">
        <f>DN12+EJ12-EF12</f>
        <v>1018909.8999999999</v>
      </c>
      <c r="H12" s="265">
        <f t="shared" si="29"/>
        <v>93.446217909070157</v>
      </c>
      <c r="I12" s="265">
        <f t="shared" si="2"/>
        <v>93.446217909070157</v>
      </c>
      <c r="J12" s="265">
        <f t="shared" si="3"/>
        <v>350000</v>
      </c>
      <c r="K12" s="265">
        <f t="shared" si="3"/>
        <v>350000</v>
      </c>
      <c r="L12" s="265">
        <f>V12+AA12+AF12+AK12+AP12+AU12+AZ12+BR12+BZ12+CC12+CF12+CI12+CL12+CR12+CU12+DA12+DD12+DJ12</f>
        <v>337853.9</v>
      </c>
      <c r="M12" s="265">
        <f t="shared" si="30"/>
        <v>96.529685714285719</v>
      </c>
      <c r="N12" s="265">
        <f t="shared" si="4"/>
        <v>96.529685714285719</v>
      </c>
      <c r="O12" s="265">
        <f t="shared" si="5"/>
        <v>94824</v>
      </c>
      <c r="P12" s="264">
        <f t="shared" si="31"/>
        <v>94824</v>
      </c>
      <c r="Q12" s="264">
        <f t="shared" si="6"/>
        <v>75244.3</v>
      </c>
      <c r="R12" s="265">
        <f t="shared" si="7"/>
        <v>79.351535476250746</v>
      </c>
      <c r="S12" s="266">
        <f t="shared" si="8"/>
        <v>79.351535476250746</v>
      </c>
      <c r="T12" s="265">
        <v>3690</v>
      </c>
      <c r="U12" s="264">
        <f t="shared" si="32"/>
        <v>3690</v>
      </c>
      <c r="V12" s="265">
        <v>6006.3</v>
      </c>
      <c r="W12" s="265">
        <f t="shared" si="9"/>
        <v>162.77235772357724</v>
      </c>
      <c r="X12" s="266">
        <f t="shared" si="10"/>
        <v>162.77235772357724</v>
      </c>
      <c r="Y12" s="265">
        <v>17904</v>
      </c>
      <c r="Z12" s="264">
        <f t="shared" si="33"/>
        <v>17904</v>
      </c>
      <c r="AA12" s="265">
        <v>18610.7</v>
      </c>
      <c r="AB12" s="265">
        <f t="shared" si="11"/>
        <v>103.94716264521895</v>
      </c>
      <c r="AC12" s="266">
        <f t="shared" si="12"/>
        <v>103.94716264521895</v>
      </c>
      <c r="AD12" s="265">
        <v>73230</v>
      </c>
      <c r="AE12" s="264">
        <f t="shared" si="34"/>
        <v>73230</v>
      </c>
      <c r="AF12" s="265">
        <v>50627.3</v>
      </c>
      <c r="AG12" s="265">
        <f t="shared" si="13"/>
        <v>69.134644271473448</v>
      </c>
      <c r="AH12" s="266">
        <f t="shared" si="14"/>
        <v>69.134644271473448</v>
      </c>
      <c r="AI12" s="265">
        <v>130972</v>
      </c>
      <c r="AJ12" s="264">
        <f t="shared" si="35"/>
        <v>130972</v>
      </c>
      <c r="AK12" s="265">
        <v>135319</v>
      </c>
      <c r="AL12" s="271">
        <f t="shared" si="15"/>
        <v>103.31903002168403</v>
      </c>
      <c r="AM12" s="281">
        <f t="shared" si="16"/>
        <v>103.31903002168403</v>
      </c>
      <c r="AN12" s="270">
        <v>9800</v>
      </c>
      <c r="AO12" s="264">
        <f t="shared" si="36"/>
        <v>9800</v>
      </c>
      <c r="AP12" s="273">
        <v>11798.7</v>
      </c>
      <c r="AQ12" s="271">
        <f t="shared" si="17"/>
        <v>120.39489795918368</v>
      </c>
      <c r="AR12" s="281">
        <f t="shared" si="18"/>
        <v>120.39489795918368</v>
      </c>
      <c r="AS12" s="270">
        <v>4300</v>
      </c>
      <c r="AT12" s="264">
        <f t="shared" si="37"/>
        <v>4300</v>
      </c>
      <c r="AU12" s="270">
        <v>5001.8</v>
      </c>
      <c r="AV12" s="265">
        <f t="shared" si="19"/>
        <v>116.32093023255814</v>
      </c>
      <c r="AW12" s="266">
        <f t="shared" si="20"/>
        <v>116.32093023255814</v>
      </c>
      <c r="AX12" s="271">
        <v>0</v>
      </c>
      <c r="AY12" s="264">
        <f t="shared" si="38"/>
        <v>0</v>
      </c>
      <c r="AZ12" s="270">
        <v>0</v>
      </c>
      <c r="BA12" s="270">
        <v>0</v>
      </c>
      <c r="BB12" s="264">
        <f t="shared" si="39"/>
        <v>0</v>
      </c>
      <c r="BC12" s="270">
        <v>0</v>
      </c>
      <c r="BD12" s="270">
        <v>707052.8</v>
      </c>
      <c r="BE12" s="264">
        <f t="shared" si="40"/>
        <v>707052.8</v>
      </c>
      <c r="BF12" s="270">
        <v>648131.80000000005</v>
      </c>
      <c r="BG12" s="271">
        <v>0</v>
      </c>
      <c r="BH12" s="264">
        <f t="shared" si="41"/>
        <v>0</v>
      </c>
      <c r="BI12" s="267">
        <v>0</v>
      </c>
      <c r="BJ12" s="270">
        <v>1961</v>
      </c>
      <c r="BK12" s="264">
        <f t="shared" si="42"/>
        <v>1961</v>
      </c>
      <c r="BL12" s="270">
        <v>1790.3</v>
      </c>
      <c r="BM12" s="271">
        <v>0</v>
      </c>
      <c r="BN12" s="264">
        <f t="shared" si="43"/>
        <v>0</v>
      </c>
      <c r="BO12" s="270">
        <v>0</v>
      </c>
      <c r="BP12" s="270">
        <v>0</v>
      </c>
      <c r="BQ12" s="264">
        <f t="shared" si="44"/>
        <v>0</v>
      </c>
      <c r="BR12" s="270">
        <v>0</v>
      </c>
      <c r="BS12" s="265">
        <f>BX12+CA12+CD12+CG12</f>
        <v>36254</v>
      </c>
      <c r="BT12" s="264">
        <f t="shared" si="45"/>
        <v>36254</v>
      </c>
      <c r="BU12" s="265">
        <f t="shared" si="22"/>
        <v>46871.299999999996</v>
      </c>
      <c r="BV12" s="265">
        <f t="shared" si="23"/>
        <v>129.28587190378991</v>
      </c>
      <c r="BW12" s="266">
        <f t="shared" si="24"/>
        <v>129.28587190378991</v>
      </c>
      <c r="BX12" s="270">
        <v>25450</v>
      </c>
      <c r="BY12" s="264">
        <f t="shared" si="46"/>
        <v>25450</v>
      </c>
      <c r="BZ12" s="273">
        <v>44186.7</v>
      </c>
      <c r="CA12" s="270">
        <v>8000</v>
      </c>
      <c r="CB12" s="264">
        <f t="shared" si="47"/>
        <v>8000</v>
      </c>
      <c r="CC12" s="270">
        <v>204.6</v>
      </c>
      <c r="CD12" s="274">
        <v>1000</v>
      </c>
      <c r="CE12" s="264">
        <f t="shared" si="48"/>
        <v>1000</v>
      </c>
      <c r="CF12" s="270">
        <v>948</v>
      </c>
      <c r="CG12" s="270">
        <v>1804</v>
      </c>
      <c r="CH12" s="264">
        <f t="shared" si="49"/>
        <v>1804</v>
      </c>
      <c r="CI12" s="270">
        <v>1532</v>
      </c>
      <c r="CJ12" s="270">
        <v>0</v>
      </c>
      <c r="CK12" s="264">
        <f t="shared" si="50"/>
        <v>0</v>
      </c>
      <c r="CL12" s="270">
        <v>0</v>
      </c>
      <c r="CM12" s="274">
        <v>2227.1999999999998</v>
      </c>
      <c r="CN12" s="264">
        <f t="shared" si="51"/>
        <v>2227.1999999999998</v>
      </c>
      <c r="CO12" s="270">
        <v>2004.5</v>
      </c>
      <c r="CP12" s="270">
        <v>9000</v>
      </c>
      <c r="CQ12" s="264">
        <f t="shared" si="52"/>
        <v>9000</v>
      </c>
      <c r="CR12" s="273">
        <v>9328.6</v>
      </c>
      <c r="CS12" s="272">
        <v>46600</v>
      </c>
      <c r="CT12" s="264">
        <f t="shared" si="53"/>
        <v>46600</v>
      </c>
      <c r="CU12" s="273">
        <v>39122.199999999997</v>
      </c>
      <c r="CV12" s="270">
        <v>28100</v>
      </c>
      <c r="CW12" s="264">
        <f t="shared" si="54"/>
        <v>28100</v>
      </c>
      <c r="CX12" s="270">
        <v>17631.099999999999</v>
      </c>
      <c r="CY12" s="270">
        <v>3000</v>
      </c>
      <c r="CZ12" s="264">
        <f t="shared" si="55"/>
        <v>3000</v>
      </c>
      <c r="DA12" s="270">
        <v>4951.3999999999996</v>
      </c>
      <c r="DB12" s="270">
        <v>2200</v>
      </c>
      <c r="DC12" s="264">
        <f t="shared" si="56"/>
        <v>2200</v>
      </c>
      <c r="DD12" s="270">
        <v>12.2</v>
      </c>
      <c r="DE12" s="275">
        <v>29129.4</v>
      </c>
      <c r="DF12" s="264">
        <f t="shared" si="57"/>
        <v>29129.4</v>
      </c>
      <c r="DG12" s="270">
        <v>29129.4</v>
      </c>
      <c r="DH12" s="270">
        <v>13050</v>
      </c>
      <c r="DI12" s="264">
        <f t="shared" si="58"/>
        <v>13050</v>
      </c>
      <c r="DJ12" s="270">
        <v>10204.4</v>
      </c>
      <c r="DK12" s="270"/>
      <c r="DL12" s="265">
        <f>T12+Y12+AD12+AI12+AN12+AS12+AX12+BA12+BD12+BG12+BJ12+BM12+BP12+BX12+CA12+CD12+CG12+CJ12+CM12+CP12+CS12+CY12+DB12+DE12+DH12</f>
        <v>1090370.3999999999</v>
      </c>
      <c r="DM12" s="265">
        <f t="shared" ref="DL12:DM17" si="67">U12+Z12+AE12+AJ12+AO12+AT12+AY12+BB12+BE12+BH12+BK12+BN12+BQ12+BY12+CB12+CE12+CH12+CK12+CN12+CQ12+CT12+CZ12+DC12+DF12+DI12</f>
        <v>1090370.3999999999</v>
      </c>
      <c r="DN12" s="265">
        <f>V12+AA12+AF12+AK12+AP12+AU12+AZ12+BC12+BF12+BI12+BL12+BO12+BR12+BZ12+CC12+CF12+CI12+CL12+CO12+CR12+CU12+DA12+DD12+DG12+DJ12-DK12</f>
        <v>1018909.9</v>
      </c>
      <c r="DO12" s="270">
        <v>0</v>
      </c>
      <c r="DP12" s="264">
        <f t="shared" si="59"/>
        <v>0</v>
      </c>
      <c r="DQ12" s="270">
        <v>0</v>
      </c>
      <c r="DR12" s="270">
        <v>0</v>
      </c>
      <c r="DS12" s="264">
        <f t="shared" si="60"/>
        <v>0</v>
      </c>
      <c r="DT12" s="270">
        <v>0</v>
      </c>
      <c r="DU12" s="270">
        <v>0</v>
      </c>
      <c r="DV12" s="264">
        <f t="shared" si="61"/>
        <v>0</v>
      </c>
      <c r="DW12" s="270">
        <v>0</v>
      </c>
      <c r="DX12" s="270"/>
      <c r="DY12" s="264">
        <f t="shared" si="62"/>
        <v>0</v>
      </c>
      <c r="DZ12" s="270"/>
      <c r="EA12" s="275">
        <v>0</v>
      </c>
      <c r="EB12" s="264">
        <f t="shared" si="63"/>
        <v>0</v>
      </c>
      <c r="EC12" s="270">
        <v>0</v>
      </c>
      <c r="ED12" s="274">
        <v>170000</v>
      </c>
      <c r="EE12" s="264">
        <f t="shared" si="64"/>
        <v>170000</v>
      </c>
      <c r="EF12" s="270">
        <v>133500</v>
      </c>
      <c r="EG12" s="270">
        <v>0</v>
      </c>
      <c r="EH12" s="265">
        <f t="shared" si="26"/>
        <v>170000</v>
      </c>
      <c r="EI12" s="264">
        <f t="shared" si="65"/>
        <v>170000</v>
      </c>
      <c r="EJ12" s="270">
        <f>DQ12+DT12+DW12+DZ12+EC12+EF12+EG12</f>
        <v>133500</v>
      </c>
      <c r="EK12" s="14">
        <f t="shared" si="66"/>
        <v>0</v>
      </c>
    </row>
    <row r="13" spans="1:141" s="14" customFormat="1" ht="30.75" customHeight="1" x14ac:dyDescent="0.2">
      <c r="A13" s="21">
        <v>4</v>
      </c>
      <c r="B13" s="113" t="s">
        <v>87</v>
      </c>
      <c r="C13" s="270">
        <v>90728.8</v>
      </c>
      <c r="D13" s="270">
        <v>3000</v>
      </c>
      <c r="E13" s="263">
        <f t="shared" si="0"/>
        <v>175337.60000000001</v>
      </c>
      <c r="F13" s="264">
        <f t="shared" si="28"/>
        <v>175337.60000000001</v>
      </c>
      <c r="G13" s="265">
        <f t="shared" si="1"/>
        <v>164171.19999999998</v>
      </c>
      <c r="H13" s="265">
        <f>G13/F13*100</f>
        <v>93.631485773730205</v>
      </c>
      <c r="I13" s="265">
        <f t="shared" si="2"/>
        <v>93.631485773730205</v>
      </c>
      <c r="J13" s="265">
        <f>T13+Y13+AD13+AI13+AN13+AS13+AX13+BP13+BX13+CA13+CD13+CG13+CJ13+CP13+CS13+CY13+DB13+DH13</f>
        <v>43076</v>
      </c>
      <c r="K13" s="265">
        <f t="shared" si="3"/>
        <v>43076</v>
      </c>
      <c r="L13" s="265">
        <f t="shared" si="3"/>
        <v>42931.400000000009</v>
      </c>
      <c r="M13" s="265">
        <f t="shared" si="30"/>
        <v>99.664314235305056</v>
      </c>
      <c r="N13" s="265">
        <f t="shared" si="4"/>
        <v>99.664314235305056</v>
      </c>
      <c r="O13" s="265">
        <f t="shared" si="5"/>
        <v>21050</v>
      </c>
      <c r="P13" s="264">
        <f t="shared" si="31"/>
        <v>21050</v>
      </c>
      <c r="Q13" s="264">
        <f t="shared" si="6"/>
        <v>23464</v>
      </c>
      <c r="R13" s="265">
        <f t="shared" si="7"/>
        <v>111.46793349168647</v>
      </c>
      <c r="S13" s="266">
        <f t="shared" si="8"/>
        <v>111.46793349168647</v>
      </c>
      <c r="T13" s="265">
        <v>50</v>
      </c>
      <c r="U13" s="264">
        <f t="shared" si="32"/>
        <v>50</v>
      </c>
      <c r="V13" s="265">
        <v>0</v>
      </c>
      <c r="W13" s="265">
        <v>0.1</v>
      </c>
      <c r="X13" s="266">
        <f t="shared" si="10"/>
        <v>0</v>
      </c>
      <c r="Y13" s="265">
        <v>2672</v>
      </c>
      <c r="Z13" s="264">
        <f t="shared" si="33"/>
        <v>2672</v>
      </c>
      <c r="AA13" s="265">
        <v>6035.7</v>
      </c>
      <c r="AB13" s="265">
        <f t="shared" si="11"/>
        <v>225.88697604790417</v>
      </c>
      <c r="AC13" s="266">
        <f t="shared" si="12"/>
        <v>225.88697604790417</v>
      </c>
      <c r="AD13" s="265">
        <v>18328</v>
      </c>
      <c r="AE13" s="264">
        <f t="shared" si="34"/>
        <v>18328</v>
      </c>
      <c r="AF13" s="265">
        <v>17428.3</v>
      </c>
      <c r="AG13" s="265">
        <f t="shared" si="13"/>
        <v>95.09111741597556</v>
      </c>
      <c r="AH13" s="266">
        <f t="shared" si="14"/>
        <v>95.09111741597556</v>
      </c>
      <c r="AI13" s="265">
        <v>9900</v>
      </c>
      <c r="AJ13" s="264">
        <f t="shared" si="35"/>
        <v>9900</v>
      </c>
      <c r="AK13" s="265">
        <v>7666.7</v>
      </c>
      <c r="AL13" s="271">
        <f t="shared" si="15"/>
        <v>77.441414141414143</v>
      </c>
      <c r="AM13" s="281">
        <f t="shared" si="16"/>
        <v>77.441414141414143</v>
      </c>
      <c r="AN13" s="270">
        <v>884</v>
      </c>
      <c r="AO13" s="264">
        <f t="shared" si="36"/>
        <v>884</v>
      </c>
      <c r="AP13" s="270">
        <v>548</v>
      </c>
      <c r="AQ13" s="271">
        <f t="shared" si="17"/>
        <v>61.990950226244344</v>
      </c>
      <c r="AR13" s="281">
        <f t="shared" si="18"/>
        <v>61.990950226244344</v>
      </c>
      <c r="AS13" s="270">
        <v>0</v>
      </c>
      <c r="AT13" s="264">
        <f t="shared" si="37"/>
        <v>0</v>
      </c>
      <c r="AU13" s="270"/>
      <c r="AV13" s="270" t="e">
        <f>AU13/AT13*100</f>
        <v>#DIV/0!</v>
      </c>
      <c r="AW13" s="280" t="e">
        <f t="shared" si="20"/>
        <v>#DIV/0!</v>
      </c>
      <c r="AX13" s="271">
        <v>0</v>
      </c>
      <c r="AY13" s="264">
        <f t="shared" si="38"/>
        <v>0</v>
      </c>
      <c r="AZ13" s="270">
        <v>0</v>
      </c>
      <c r="BA13" s="270">
        <v>0</v>
      </c>
      <c r="BB13" s="264">
        <f t="shared" si="39"/>
        <v>0</v>
      </c>
      <c r="BC13" s="270">
        <v>0</v>
      </c>
      <c r="BD13" s="270">
        <v>132261.6</v>
      </c>
      <c r="BE13" s="264">
        <f t="shared" si="40"/>
        <v>132261.6</v>
      </c>
      <c r="BF13" s="270">
        <v>121239.8</v>
      </c>
      <c r="BG13" s="271">
        <v>0</v>
      </c>
      <c r="BH13" s="264">
        <f t="shared" si="41"/>
        <v>0</v>
      </c>
      <c r="BI13" s="267">
        <v>0</v>
      </c>
      <c r="BJ13" s="270">
        <v>0</v>
      </c>
      <c r="BK13" s="264">
        <f t="shared" si="42"/>
        <v>0</v>
      </c>
      <c r="BL13" s="270">
        <v>0</v>
      </c>
      <c r="BM13" s="271">
        <v>0</v>
      </c>
      <c r="BN13" s="264">
        <f t="shared" si="43"/>
        <v>0</v>
      </c>
      <c r="BO13" s="270">
        <v>0</v>
      </c>
      <c r="BP13" s="270">
        <v>0</v>
      </c>
      <c r="BQ13" s="264">
        <f t="shared" si="44"/>
        <v>0</v>
      </c>
      <c r="BR13" s="270">
        <v>0</v>
      </c>
      <c r="BS13" s="265">
        <f t="shared" si="21"/>
        <v>9022</v>
      </c>
      <c r="BT13" s="264">
        <f t="shared" si="45"/>
        <v>9022</v>
      </c>
      <c r="BU13" s="265">
        <f t="shared" si="22"/>
        <v>8984.2000000000007</v>
      </c>
      <c r="BV13" s="265">
        <f t="shared" si="23"/>
        <v>99.581024163156741</v>
      </c>
      <c r="BW13" s="266">
        <f t="shared" si="24"/>
        <v>99.581024163156741</v>
      </c>
      <c r="BX13" s="270">
        <v>7642</v>
      </c>
      <c r="BY13" s="264">
        <f t="shared" si="46"/>
        <v>7642</v>
      </c>
      <c r="BZ13" s="270">
        <v>7584.2</v>
      </c>
      <c r="CA13" s="270">
        <v>1380</v>
      </c>
      <c r="CB13" s="264">
        <f t="shared" si="47"/>
        <v>1380</v>
      </c>
      <c r="CC13" s="270">
        <v>1400</v>
      </c>
      <c r="CD13" s="274">
        <v>0</v>
      </c>
      <c r="CE13" s="264">
        <f t="shared" si="48"/>
        <v>0</v>
      </c>
      <c r="CF13" s="270">
        <v>0</v>
      </c>
      <c r="CG13" s="270">
        <v>0</v>
      </c>
      <c r="CH13" s="264">
        <f t="shared" si="49"/>
        <v>0</v>
      </c>
      <c r="CI13" s="270">
        <v>0</v>
      </c>
      <c r="CJ13" s="270">
        <v>0</v>
      </c>
      <c r="CK13" s="264">
        <f t="shared" si="50"/>
        <v>0</v>
      </c>
      <c r="CL13" s="270">
        <v>0</v>
      </c>
      <c r="CM13" s="274">
        <v>0</v>
      </c>
      <c r="CN13" s="264">
        <f t="shared" si="51"/>
        <v>0</v>
      </c>
      <c r="CO13" s="270">
        <v>0</v>
      </c>
      <c r="CP13" s="270">
        <v>0</v>
      </c>
      <c r="CQ13" s="264">
        <f t="shared" si="52"/>
        <v>0</v>
      </c>
      <c r="CR13" s="270">
        <v>0</v>
      </c>
      <c r="CS13" s="270">
        <v>1920</v>
      </c>
      <c r="CT13" s="264">
        <f t="shared" si="53"/>
        <v>1920</v>
      </c>
      <c r="CU13" s="270">
        <v>1876.8</v>
      </c>
      <c r="CV13" s="270">
        <v>1620</v>
      </c>
      <c r="CW13" s="264">
        <f t="shared" si="54"/>
        <v>1620</v>
      </c>
      <c r="CX13" s="270">
        <v>1503</v>
      </c>
      <c r="CY13" s="270">
        <v>300</v>
      </c>
      <c r="CZ13" s="264">
        <f t="shared" si="55"/>
        <v>300</v>
      </c>
      <c r="DA13" s="270">
        <v>373.8</v>
      </c>
      <c r="DB13" s="270">
        <v>0</v>
      </c>
      <c r="DC13" s="264">
        <f t="shared" si="56"/>
        <v>0</v>
      </c>
      <c r="DD13" s="270">
        <v>0</v>
      </c>
      <c r="DE13" s="275">
        <v>0</v>
      </c>
      <c r="DF13" s="264">
        <f t="shared" si="57"/>
        <v>0</v>
      </c>
      <c r="DG13" s="270">
        <v>0</v>
      </c>
      <c r="DH13" s="270">
        <v>0</v>
      </c>
      <c r="DI13" s="264">
        <f t="shared" si="58"/>
        <v>0</v>
      </c>
      <c r="DJ13" s="270">
        <v>17.899999999999999</v>
      </c>
      <c r="DK13" s="270">
        <v>0</v>
      </c>
      <c r="DL13" s="265">
        <f>T13+Y13+AD13+AI13+AN13+AS13+AX13+BA13+BD13+BG13+BJ13+BM13+BP13+BX13+CA13+CD13+CG13+CJ13+CM13+CP13+CS13+CY13+DB13+DE13+DH13</f>
        <v>175337.60000000001</v>
      </c>
      <c r="DM13" s="265">
        <f t="shared" si="67"/>
        <v>175337.60000000001</v>
      </c>
      <c r="DN13" s="265">
        <f>V13+AA13+AF13+AK13+AP13+AU13+AZ13+BC13+BF13+BI13+BL13+BO13+BR13+BZ13+CC13+CF13+CI13+CL13+CO13+CR13+CU13+DA13+DD13+DG13+DJ13</f>
        <v>164171.19999999998</v>
      </c>
      <c r="DO13" s="270">
        <v>0</v>
      </c>
      <c r="DP13" s="264">
        <f t="shared" si="59"/>
        <v>0</v>
      </c>
      <c r="DQ13" s="270">
        <v>0</v>
      </c>
      <c r="DR13" s="270">
        <v>0</v>
      </c>
      <c r="DS13" s="264">
        <f t="shared" si="60"/>
        <v>0</v>
      </c>
      <c r="DT13" s="270">
        <v>0</v>
      </c>
      <c r="DU13" s="270">
        <v>0</v>
      </c>
      <c r="DV13" s="264">
        <f t="shared" si="61"/>
        <v>0</v>
      </c>
      <c r="DW13" s="270">
        <v>0</v>
      </c>
      <c r="DX13" s="270">
        <v>0</v>
      </c>
      <c r="DY13" s="264">
        <f t="shared" si="62"/>
        <v>0</v>
      </c>
      <c r="DZ13" s="270">
        <v>0</v>
      </c>
      <c r="EA13" s="275">
        <v>0</v>
      </c>
      <c r="EB13" s="264">
        <f t="shared" si="63"/>
        <v>0</v>
      </c>
      <c r="EC13" s="270">
        <v>0</v>
      </c>
      <c r="ED13" s="270">
        <v>35000</v>
      </c>
      <c r="EE13" s="264">
        <f t="shared" si="64"/>
        <v>35000</v>
      </c>
      <c r="EF13" s="270">
        <v>0</v>
      </c>
      <c r="EG13" s="270">
        <v>0</v>
      </c>
      <c r="EH13" s="265">
        <f t="shared" si="26"/>
        <v>35000</v>
      </c>
      <c r="EI13" s="264">
        <f t="shared" si="65"/>
        <v>35000</v>
      </c>
      <c r="EJ13" s="270">
        <f t="shared" si="27"/>
        <v>0</v>
      </c>
      <c r="EK13" s="14">
        <f t="shared" si="66"/>
        <v>0</v>
      </c>
    </row>
    <row r="14" spans="1:141" s="14" customFormat="1" ht="30.75" customHeight="1" x14ac:dyDescent="0.2">
      <c r="A14" s="21">
        <v>5</v>
      </c>
      <c r="B14" s="113" t="s">
        <v>88</v>
      </c>
      <c r="C14" s="270">
        <v>0</v>
      </c>
      <c r="D14" s="270">
        <v>1532.7</v>
      </c>
      <c r="E14" s="263">
        <f t="shared" si="0"/>
        <v>810578.20000000007</v>
      </c>
      <c r="F14" s="264">
        <f t="shared" si="28"/>
        <v>810578.2</v>
      </c>
      <c r="G14" s="265">
        <f>DN14+EJ14-EF14</f>
        <v>717698.3</v>
      </c>
      <c r="H14" s="265">
        <f t="shared" si="29"/>
        <v>88.541525049649749</v>
      </c>
      <c r="I14" s="265">
        <f t="shared" si="2"/>
        <v>88.541525049649735</v>
      </c>
      <c r="J14" s="265">
        <f t="shared" si="3"/>
        <v>167770</v>
      </c>
      <c r="K14" s="265">
        <f t="shared" si="3"/>
        <v>167770</v>
      </c>
      <c r="L14" s="265">
        <f t="shared" si="3"/>
        <v>110830.20000000001</v>
      </c>
      <c r="M14" s="265">
        <f t="shared" si="30"/>
        <v>66.060797520414866</v>
      </c>
      <c r="N14" s="265">
        <f t="shared" si="4"/>
        <v>66.060797520414866</v>
      </c>
      <c r="O14" s="265">
        <f t="shared" si="5"/>
        <v>96892</v>
      </c>
      <c r="P14" s="264">
        <f t="shared" si="31"/>
        <v>96892</v>
      </c>
      <c r="Q14" s="264">
        <f t="shared" si="6"/>
        <v>57526.5</v>
      </c>
      <c r="R14" s="265">
        <f t="shared" si="7"/>
        <v>59.371774759526076</v>
      </c>
      <c r="S14" s="266">
        <f t="shared" si="8"/>
        <v>59.371774759526076</v>
      </c>
      <c r="T14" s="265">
        <v>1320</v>
      </c>
      <c r="U14" s="264">
        <f t="shared" si="32"/>
        <v>1320</v>
      </c>
      <c r="V14" s="265">
        <v>156.80000000000001</v>
      </c>
      <c r="W14" s="265">
        <f t="shared" si="9"/>
        <v>11.878787878787881</v>
      </c>
      <c r="X14" s="266">
        <f t="shared" si="10"/>
        <v>11.878787878787881</v>
      </c>
      <c r="Y14" s="265">
        <v>57612</v>
      </c>
      <c r="Z14" s="264">
        <f t="shared" si="33"/>
        <v>57612</v>
      </c>
      <c r="AA14" s="268">
        <v>23974.7</v>
      </c>
      <c r="AB14" s="265">
        <f t="shared" si="11"/>
        <v>41.614073456918696</v>
      </c>
      <c r="AC14" s="266">
        <f t="shared" si="12"/>
        <v>41.614073456918696</v>
      </c>
      <c r="AD14" s="265">
        <v>37960</v>
      </c>
      <c r="AE14" s="264">
        <f t="shared" si="34"/>
        <v>37960</v>
      </c>
      <c r="AF14" s="265">
        <v>33395</v>
      </c>
      <c r="AG14" s="265">
        <f t="shared" si="13"/>
        <v>87.974183350895686</v>
      </c>
      <c r="AH14" s="266">
        <f t="shared" si="14"/>
        <v>87.974183350895686</v>
      </c>
      <c r="AI14" s="265">
        <v>45278</v>
      </c>
      <c r="AJ14" s="264">
        <f t="shared" si="35"/>
        <v>45278</v>
      </c>
      <c r="AK14" s="265">
        <v>31387.8</v>
      </c>
      <c r="AL14" s="271">
        <f t="shared" si="15"/>
        <v>69.322408233579225</v>
      </c>
      <c r="AM14" s="281">
        <f t="shared" si="16"/>
        <v>69.322408233579225</v>
      </c>
      <c r="AN14" s="270">
        <v>900</v>
      </c>
      <c r="AO14" s="264">
        <f t="shared" si="36"/>
        <v>900</v>
      </c>
      <c r="AP14" s="270">
        <v>1043.5</v>
      </c>
      <c r="AQ14" s="271">
        <f t="shared" si="17"/>
        <v>115.94444444444446</v>
      </c>
      <c r="AR14" s="281">
        <f t="shared" si="18"/>
        <v>115.94444444444446</v>
      </c>
      <c r="AS14" s="270">
        <v>800</v>
      </c>
      <c r="AT14" s="264">
        <f t="shared" si="37"/>
        <v>800</v>
      </c>
      <c r="AU14" s="270">
        <v>590</v>
      </c>
      <c r="AV14" s="265">
        <f t="shared" si="19"/>
        <v>73.75</v>
      </c>
      <c r="AW14" s="266">
        <f t="shared" si="20"/>
        <v>73.75</v>
      </c>
      <c r="AX14" s="271">
        <v>0</v>
      </c>
      <c r="AY14" s="264">
        <f t="shared" si="38"/>
        <v>0</v>
      </c>
      <c r="AZ14" s="270">
        <v>0</v>
      </c>
      <c r="BA14" s="270">
        <v>0</v>
      </c>
      <c r="BB14" s="264">
        <f t="shared" si="39"/>
        <v>0</v>
      </c>
      <c r="BC14" s="270">
        <v>0</v>
      </c>
      <c r="BD14" s="270">
        <v>275417.7</v>
      </c>
      <c r="BE14" s="264">
        <f t="shared" si="40"/>
        <v>275417.7</v>
      </c>
      <c r="BF14" s="270">
        <v>252466.3</v>
      </c>
      <c r="BG14" s="271">
        <v>0</v>
      </c>
      <c r="BH14" s="264">
        <f t="shared" si="41"/>
        <v>0</v>
      </c>
      <c r="BI14" s="267">
        <v>4341.5</v>
      </c>
      <c r="BJ14" s="270">
        <v>0</v>
      </c>
      <c r="BK14" s="264">
        <f t="shared" si="42"/>
        <v>0</v>
      </c>
      <c r="BL14" s="270"/>
      <c r="BM14" s="271">
        <v>0</v>
      </c>
      <c r="BN14" s="264">
        <f t="shared" si="43"/>
        <v>0</v>
      </c>
      <c r="BO14" s="270">
        <v>0</v>
      </c>
      <c r="BP14" s="270">
        <v>0</v>
      </c>
      <c r="BQ14" s="264">
        <f t="shared" si="44"/>
        <v>0</v>
      </c>
      <c r="BR14" s="270">
        <v>0</v>
      </c>
      <c r="BS14" s="265">
        <f t="shared" si="21"/>
        <v>10800</v>
      </c>
      <c r="BT14" s="264">
        <f t="shared" si="45"/>
        <v>10800</v>
      </c>
      <c r="BU14" s="265">
        <f t="shared" si="22"/>
        <v>10249.1</v>
      </c>
      <c r="BV14" s="265">
        <f t="shared" si="23"/>
        <v>94.899074074074079</v>
      </c>
      <c r="BW14" s="266">
        <f t="shared" si="24"/>
        <v>94.899074074074079</v>
      </c>
      <c r="BX14" s="270">
        <v>7000</v>
      </c>
      <c r="BY14" s="264">
        <f t="shared" si="46"/>
        <v>7000</v>
      </c>
      <c r="BZ14" s="270">
        <v>7903.6</v>
      </c>
      <c r="CA14" s="270">
        <v>2500</v>
      </c>
      <c r="CB14" s="264">
        <f t="shared" si="47"/>
        <v>2500</v>
      </c>
      <c r="CC14" s="270">
        <v>2290</v>
      </c>
      <c r="CD14" s="274">
        <v>0</v>
      </c>
      <c r="CE14" s="264">
        <f t="shared" si="48"/>
        <v>0</v>
      </c>
      <c r="CF14" s="270"/>
      <c r="CG14" s="270">
        <v>1300</v>
      </c>
      <c r="CH14" s="264">
        <f t="shared" si="49"/>
        <v>1300</v>
      </c>
      <c r="CI14" s="270">
        <v>55.5</v>
      </c>
      <c r="CJ14" s="270">
        <v>0</v>
      </c>
      <c r="CK14" s="264">
        <f t="shared" si="50"/>
        <v>0</v>
      </c>
      <c r="CL14" s="270">
        <v>0</v>
      </c>
      <c r="CM14" s="270">
        <v>2227.1999999999998</v>
      </c>
      <c r="CN14" s="264">
        <f t="shared" si="51"/>
        <v>2227.1999999999998</v>
      </c>
      <c r="CO14" s="270">
        <v>2004.5</v>
      </c>
      <c r="CP14" s="270">
        <v>0</v>
      </c>
      <c r="CQ14" s="264">
        <f t="shared" si="52"/>
        <v>0</v>
      </c>
      <c r="CR14" s="270">
        <v>0</v>
      </c>
      <c r="CS14" s="270">
        <v>8500</v>
      </c>
      <c r="CT14" s="264">
        <f t="shared" si="53"/>
        <v>8500</v>
      </c>
      <c r="CU14" s="270">
        <v>8663.2000000000007</v>
      </c>
      <c r="CV14" s="270">
        <v>3300</v>
      </c>
      <c r="CW14" s="264">
        <f t="shared" si="54"/>
        <v>3300</v>
      </c>
      <c r="CX14" s="270">
        <v>1306</v>
      </c>
      <c r="CY14" s="270">
        <v>1000</v>
      </c>
      <c r="CZ14" s="264">
        <f t="shared" si="55"/>
        <v>1000</v>
      </c>
      <c r="DA14" s="270">
        <v>234.8</v>
      </c>
      <c r="DB14" s="270">
        <v>0</v>
      </c>
      <c r="DC14" s="264">
        <f t="shared" si="56"/>
        <v>0</v>
      </c>
      <c r="DD14" s="270">
        <v>0</v>
      </c>
      <c r="DE14" s="275">
        <v>144716.4</v>
      </c>
      <c r="DF14" s="264">
        <f t="shared" si="57"/>
        <v>144716.4</v>
      </c>
      <c r="DG14" s="270">
        <v>144716.4</v>
      </c>
      <c r="DH14" s="270">
        <v>3600</v>
      </c>
      <c r="DI14" s="264">
        <f t="shared" si="58"/>
        <v>3600</v>
      </c>
      <c r="DJ14" s="270">
        <v>1135.3</v>
      </c>
      <c r="DK14" s="270"/>
      <c r="DL14" s="265">
        <f>T14+Y14+AD14+AI14+AN14+AS14+AX14+BA14+BD14+BG14+BJ14+BM14+BP14+BX14+CA14+CD14+CG14+CJ14+CM14+CP14+CS14+CY14+DB14+DE14+DH14</f>
        <v>590131.30000000005</v>
      </c>
      <c r="DM14" s="265">
        <f t="shared" si="67"/>
        <v>590131.30000000005</v>
      </c>
      <c r="DN14" s="265">
        <f>V14+AA14+AF14+AK14+AP14+AU14+AZ14+BC14+BF14+BI14+BL14+BO14+BR14+BZ14+CC14+CF14+CI14+CL14+CO14+CR14+CU14+DA14+DD14+DG14+DJ14</f>
        <v>514358.89999999997</v>
      </c>
      <c r="DO14" s="270">
        <v>0</v>
      </c>
      <c r="DP14" s="264">
        <f t="shared" si="59"/>
        <v>0</v>
      </c>
      <c r="DQ14" s="270">
        <v>0</v>
      </c>
      <c r="DR14" s="270">
        <v>220446.9</v>
      </c>
      <c r="DS14" s="264">
        <f t="shared" si="60"/>
        <v>220446.90000000002</v>
      </c>
      <c r="DT14" s="270">
        <v>203339.4</v>
      </c>
      <c r="DU14" s="270">
        <v>0</v>
      </c>
      <c r="DV14" s="264">
        <f t="shared" si="61"/>
        <v>0</v>
      </c>
      <c r="DW14" s="270">
        <v>0</v>
      </c>
      <c r="DX14" s="270">
        <v>0</v>
      </c>
      <c r="DY14" s="264">
        <f t="shared" si="62"/>
        <v>0</v>
      </c>
      <c r="DZ14" s="270">
        <v>0</v>
      </c>
      <c r="EA14" s="275"/>
      <c r="EB14" s="264">
        <f t="shared" si="63"/>
        <v>0</v>
      </c>
      <c r="EC14" s="270"/>
      <c r="ED14" s="270">
        <v>76908</v>
      </c>
      <c r="EE14" s="264">
        <f t="shared" si="64"/>
        <v>76908</v>
      </c>
      <c r="EF14" s="270">
        <v>43337.7</v>
      </c>
      <c r="EG14" s="270">
        <v>0</v>
      </c>
      <c r="EH14" s="265">
        <f t="shared" si="26"/>
        <v>297354.90000000002</v>
      </c>
      <c r="EI14" s="264">
        <f t="shared" si="65"/>
        <v>297354.90000000002</v>
      </c>
      <c r="EJ14" s="270">
        <f t="shared" si="27"/>
        <v>246677.09999999998</v>
      </c>
      <c r="EK14" s="14">
        <f t="shared" si="66"/>
        <v>-220446.90000000002</v>
      </c>
    </row>
    <row r="15" spans="1:141" s="14" customFormat="1" ht="30.75" customHeight="1" x14ac:dyDescent="0.2">
      <c r="A15" s="21">
        <v>6</v>
      </c>
      <c r="B15" s="115" t="s">
        <v>94</v>
      </c>
      <c r="C15" s="270">
        <v>4481.6000000000004</v>
      </c>
      <c r="D15" s="270">
        <v>0</v>
      </c>
      <c r="E15" s="263">
        <f t="shared" si="0"/>
        <v>46245.5</v>
      </c>
      <c r="F15" s="264">
        <f t="shared" si="28"/>
        <v>46245.5</v>
      </c>
      <c r="G15" s="265">
        <f t="shared" si="1"/>
        <v>15485.900000000001</v>
      </c>
      <c r="H15" s="265">
        <f t="shared" si="29"/>
        <v>33.486285152068852</v>
      </c>
      <c r="I15" s="265">
        <f t="shared" si="2"/>
        <v>33.486285152068852</v>
      </c>
      <c r="J15" s="265">
        <f t="shared" si="3"/>
        <v>3132.8</v>
      </c>
      <c r="K15" s="265">
        <f t="shared" si="3"/>
        <v>3132.8</v>
      </c>
      <c r="L15" s="265">
        <f t="shared" si="3"/>
        <v>3414.7</v>
      </c>
      <c r="M15" s="265">
        <f t="shared" si="30"/>
        <v>108.99834014300305</v>
      </c>
      <c r="N15" s="265">
        <f t="shared" si="4"/>
        <v>108.99834014300305</v>
      </c>
      <c r="O15" s="265">
        <f t="shared" si="5"/>
        <v>502.8</v>
      </c>
      <c r="P15" s="264">
        <f t="shared" si="31"/>
        <v>502.79999999999995</v>
      </c>
      <c r="Q15" s="264">
        <f t="shared" si="6"/>
        <v>265.89999999999998</v>
      </c>
      <c r="R15" s="265">
        <f t="shared" si="7"/>
        <v>52.883850437549718</v>
      </c>
      <c r="S15" s="266">
        <f t="shared" si="8"/>
        <v>52.883850437549718</v>
      </c>
      <c r="T15" s="265">
        <v>2.8</v>
      </c>
      <c r="U15" s="264">
        <f t="shared" si="32"/>
        <v>2.8</v>
      </c>
      <c r="V15" s="265">
        <v>0</v>
      </c>
      <c r="W15" s="265">
        <f t="shared" si="9"/>
        <v>0</v>
      </c>
      <c r="X15" s="266">
        <f t="shared" si="10"/>
        <v>0</v>
      </c>
      <c r="Y15" s="265">
        <v>100</v>
      </c>
      <c r="Z15" s="264">
        <f t="shared" si="33"/>
        <v>100</v>
      </c>
      <c r="AA15" s="265">
        <v>19.7</v>
      </c>
      <c r="AB15" s="265">
        <f t="shared" si="11"/>
        <v>19.7</v>
      </c>
      <c r="AC15" s="266">
        <f t="shared" si="12"/>
        <v>19.7</v>
      </c>
      <c r="AD15" s="265">
        <v>400</v>
      </c>
      <c r="AE15" s="264">
        <f t="shared" si="34"/>
        <v>400</v>
      </c>
      <c r="AF15" s="265">
        <v>246.2</v>
      </c>
      <c r="AG15" s="265">
        <f t="shared" si="13"/>
        <v>61.55</v>
      </c>
      <c r="AH15" s="266">
        <f t="shared" si="14"/>
        <v>61.55</v>
      </c>
      <c r="AI15" s="265">
        <v>350</v>
      </c>
      <c r="AJ15" s="264">
        <f t="shared" si="35"/>
        <v>350</v>
      </c>
      <c r="AK15" s="265">
        <v>49.7</v>
      </c>
      <c r="AL15" s="271">
        <f t="shared" si="15"/>
        <v>14.200000000000001</v>
      </c>
      <c r="AM15" s="281">
        <f t="shared" si="16"/>
        <v>14.200000000000001</v>
      </c>
      <c r="AN15" s="270">
        <v>0</v>
      </c>
      <c r="AO15" s="264">
        <f t="shared" si="36"/>
        <v>0</v>
      </c>
      <c r="AP15" s="270">
        <v>0</v>
      </c>
      <c r="AQ15" s="282" t="e">
        <f t="shared" si="17"/>
        <v>#DIV/0!</v>
      </c>
      <c r="AR15" s="283" t="e">
        <f t="shared" si="18"/>
        <v>#DIV/0!</v>
      </c>
      <c r="AS15" s="270">
        <v>0</v>
      </c>
      <c r="AT15" s="264">
        <f t="shared" si="37"/>
        <v>0</v>
      </c>
      <c r="AU15" s="270">
        <v>0</v>
      </c>
      <c r="AV15" s="270" t="e">
        <f t="shared" si="19"/>
        <v>#DIV/0!</v>
      </c>
      <c r="AW15" s="280" t="e">
        <f t="shared" si="20"/>
        <v>#DIV/0!</v>
      </c>
      <c r="AX15" s="271">
        <v>0</v>
      </c>
      <c r="AY15" s="264">
        <f t="shared" si="38"/>
        <v>0</v>
      </c>
      <c r="AZ15" s="270">
        <v>0</v>
      </c>
      <c r="BA15" s="270">
        <v>0</v>
      </c>
      <c r="BB15" s="264">
        <f t="shared" si="39"/>
        <v>0</v>
      </c>
      <c r="BC15" s="270">
        <v>0</v>
      </c>
      <c r="BD15" s="277">
        <v>9895.9</v>
      </c>
      <c r="BE15" s="264">
        <f t="shared" si="40"/>
        <v>9895.9</v>
      </c>
      <c r="BF15" s="270">
        <v>9071.2000000000007</v>
      </c>
      <c r="BG15" s="271">
        <v>0</v>
      </c>
      <c r="BH15" s="264">
        <f t="shared" si="41"/>
        <v>0</v>
      </c>
      <c r="BI15" s="267">
        <v>0</v>
      </c>
      <c r="BJ15" s="270">
        <v>0</v>
      </c>
      <c r="BK15" s="264">
        <f t="shared" si="42"/>
        <v>0</v>
      </c>
      <c r="BL15" s="270"/>
      <c r="BM15" s="271">
        <v>0</v>
      </c>
      <c r="BN15" s="264">
        <f t="shared" si="43"/>
        <v>0</v>
      </c>
      <c r="BO15" s="270">
        <v>0</v>
      </c>
      <c r="BP15" s="270">
        <v>0</v>
      </c>
      <c r="BQ15" s="264">
        <f t="shared" si="44"/>
        <v>0</v>
      </c>
      <c r="BR15" s="270">
        <v>0</v>
      </c>
      <c r="BS15" s="265">
        <f t="shared" si="21"/>
        <v>1900</v>
      </c>
      <c r="BT15" s="264">
        <f t="shared" si="45"/>
        <v>1900</v>
      </c>
      <c r="BU15" s="265">
        <f t="shared" si="22"/>
        <v>2489.1</v>
      </c>
      <c r="BV15" s="265">
        <f t="shared" si="23"/>
        <v>131.00526315789475</v>
      </c>
      <c r="BW15" s="266">
        <f t="shared" si="24"/>
        <v>131.00526315789475</v>
      </c>
      <c r="BX15" s="270">
        <v>1900</v>
      </c>
      <c r="BY15" s="264">
        <f t="shared" si="46"/>
        <v>1900</v>
      </c>
      <c r="BZ15" s="270">
        <v>2489.1</v>
      </c>
      <c r="CA15" s="270">
        <v>0</v>
      </c>
      <c r="CB15" s="264">
        <f t="shared" si="47"/>
        <v>0</v>
      </c>
      <c r="CC15" s="270">
        <v>0</v>
      </c>
      <c r="CD15" s="274">
        <v>0</v>
      </c>
      <c r="CE15" s="264">
        <f t="shared" si="48"/>
        <v>0</v>
      </c>
      <c r="CF15" s="270">
        <v>0</v>
      </c>
      <c r="CG15" s="270">
        <v>0</v>
      </c>
      <c r="CH15" s="264">
        <f t="shared" si="49"/>
        <v>0</v>
      </c>
      <c r="CI15" s="270">
        <v>0</v>
      </c>
      <c r="CJ15" s="270">
        <v>0</v>
      </c>
      <c r="CK15" s="264">
        <f t="shared" si="50"/>
        <v>0</v>
      </c>
      <c r="CL15" s="270">
        <v>0</v>
      </c>
      <c r="CM15" s="274">
        <v>0</v>
      </c>
      <c r="CN15" s="264">
        <f t="shared" si="51"/>
        <v>0</v>
      </c>
      <c r="CO15" s="270">
        <v>0</v>
      </c>
      <c r="CP15" s="270">
        <v>0</v>
      </c>
      <c r="CQ15" s="264">
        <f t="shared" si="52"/>
        <v>0</v>
      </c>
      <c r="CR15" s="270">
        <v>0</v>
      </c>
      <c r="CS15" s="270">
        <v>100</v>
      </c>
      <c r="CT15" s="264">
        <f t="shared" si="53"/>
        <v>100</v>
      </c>
      <c r="CU15" s="270">
        <v>0</v>
      </c>
      <c r="CV15" s="270">
        <v>50</v>
      </c>
      <c r="CW15" s="264">
        <f t="shared" si="54"/>
        <v>50</v>
      </c>
      <c r="CX15" s="270">
        <v>0</v>
      </c>
      <c r="CY15" s="270">
        <v>0</v>
      </c>
      <c r="CZ15" s="264">
        <f t="shared" si="55"/>
        <v>0</v>
      </c>
      <c r="DA15" s="270">
        <v>0</v>
      </c>
      <c r="DB15" s="270">
        <v>0</v>
      </c>
      <c r="DC15" s="264">
        <f t="shared" si="56"/>
        <v>0</v>
      </c>
      <c r="DD15" s="270">
        <v>0</v>
      </c>
      <c r="DE15" s="275">
        <v>0</v>
      </c>
      <c r="DF15" s="264">
        <f t="shared" si="57"/>
        <v>0</v>
      </c>
      <c r="DG15" s="270">
        <v>0</v>
      </c>
      <c r="DH15" s="270">
        <v>280</v>
      </c>
      <c r="DI15" s="264">
        <f t="shared" si="58"/>
        <v>280</v>
      </c>
      <c r="DJ15" s="270">
        <v>610</v>
      </c>
      <c r="DK15" s="270"/>
      <c r="DL15" s="265">
        <f t="shared" si="67"/>
        <v>13028.699999999999</v>
      </c>
      <c r="DM15" s="265">
        <f t="shared" si="67"/>
        <v>13028.699999999999</v>
      </c>
      <c r="DN15" s="265">
        <f>V15+AA15+AF15+AK15+AP15+AU15+AZ15+BC15+BF15+BI15+BL15+BO15+BR15+BZ15+CC15+CF15+CI15+CL15+CO15+CR15+CU15+DA15+DD15+DG15+DJ15</f>
        <v>12485.900000000001</v>
      </c>
      <c r="DO15" s="270">
        <v>0</v>
      </c>
      <c r="DP15" s="264">
        <f t="shared" si="59"/>
        <v>0</v>
      </c>
      <c r="DQ15" s="270">
        <v>0</v>
      </c>
      <c r="DR15" s="270">
        <v>26223.8</v>
      </c>
      <c r="DS15" s="264">
        <f t="shared" si="60"/>
        <v>26223.8</v>
      </c>
      <c r="DT15" s="270">
        <v>0</v>
      </c>
      <c r="DU15" s="270">
        <v>0</v>
      </c>
      <c r="DV15" s="264">
        <f t="shared" si="61"/>
        <v>0</v>
      </c>
      <c r="DW15" s="270">
        <v>0</v>
      </c>
      <c r="DX15" s="270">
        <v>6993</v>
      </c>
      <c r="DY15" s="264">
        <f t="shared" si="62"/>
        <v>6993</v>
      </c>
      <c r="DZ15" s="270">
        <v>3000</v>
      </c>
      <c r="EA15" s="275">
        <v>0</v>
      </c>
      <c r="EB15" s="264">
        <f t="shared" si="63"/>
        <v>0</v>
      </c>
      <c r="EC15" s="270">
        <v>0</v>
      </c>
      <c r="ED15" s="270">
        <v>2000</v>
      </c>
      <c r="EE15" s="264">
        <f t="shared" si="64"/>
        <v>2000</v>
      </c>
      <c r="EF15" s="270">
        <v>1568.5</v>
      </c>
      <c r="EG15" s="270">
        <v>0</v>
      </c>
      <c r="EH15" s="265">
        <f t="shared" si="26"/>
        <v>35216.800000000003</v>
      </c>
      <c r="EI15" s="264">
        <f t="shared" si="65"/>
        <v>35216.800000000003</v>
      </c>
      <c r="EJ15" s="270">
        <f t="shared" si="27"/>
        <v>4568.5</v>
      </c>
      <c r="EK15" s="14">
        <f t="shared" si="66"/>
        <v>-33216.800000000003</v>
      </c>
    </row>
    <row r="16" spans="1:141" s="14" customFormat="1" ht="30.75" customHeight="1" x14ac:dyDescent="0.2">
      <c r="A16" s="21">
        <v>7</v>
      </c>
      <c r="B16" s="115" t="s">
        <v>96</v>
      </c>
      <c r="C16" s="270">
        <v>5029.1000000000004</v>
      </c>
      <c r="D16" s="270">
        <v>6150.3</v>
      </c>
      <c r="E16" s="263">
        <f t="shared" si="0"/>
        <v>69251.899999999994</v>
      </c>
      <c r="F16" s="264">
        <f t="shared" si="28"/>
        <v>69251.899999999994</v>
      </c>
      <c r="G16" s="265">
        <f t="shared" si="1"/>
        <v>62967.199999999997</v>
      </c>
      <c r="H16" s="265">
        <f t="shared" si="29"/>
        <v>90.924869931366501</v>
      </c>
      <c r="I16" s="265">
        <f t="shared" si="2"/>
        <v>90.924869931366501</v>
      </c>
      <c r="J16" s="265">
        <f t="shared" si="3"/>
        <v>13401</v>
      </c>
      <c r="K16" s="265">
        <f t="shared" si="3"/>
        <v>13401</v>
      </c>
      <c r="L16" s="265">
        <f t="shared" si="3"/>
        <v>9541.7000000000007</v>
      </c>
      <c r="M16" s="265">
        <f t="shared" si="30"/>
        <v>71.201402880382076</v>
      </c>
      <c r="N16" s="265">
        <f t="shared" si="4"/>
        <v>71.201402880382076</v>
      </c>
      <c r="O16" s="265">
        <f t="shared" si="5"/>
        <v>7000</v>
      </c>
      <c r="P16" s="264">
        <f t="shared" si="31"/>
        <v>7000</v>
      </c>
      <c r="Q16" s="264">
        <f t="shared" si="6"/>
        <v>3185.3999999999996</v>
      </c>
      <c r="R16" s="265">
        <f t="shared" si="7"/>
        <v>45.505714285714284</v>
      </c>
      <c r="S16" s="266">
        <f t="shared" si="8"/>
        <v>45.505714285714284</v>
      </c>
      <c r="T16" s="265">
        <v>0</v>
      </c>
      <c r="U16" s="264">
        <f t="shared" si="32"/>
        <v>0</v>
      </c>
      <c r="V16" s="265">
        <v>0</v>
      </c>
      <c r="W16" s="265" t="e">
        <f t="shared" si="9"/>
        <v>#DIV/0!</v>
      </c>
      <c r="X16" s="266" t="e">
        <f t="shared" si="10"/>
        <v>#DIV/0!</v>
      </c>
      <c r="Y16" s="265">
        <v>1500</v>
      </c>
      <c r="Z16" s="264">
        <f t="shared" si="33"/>
        <v>1500</v>
      </c>
      <c r="AA16" s="265">
        <v>189.2</v>
      </c>
      <c r="AB16" s="265">
        <f t="shared" si="11"/>
        <v>12.613333333333332</v>
      </c>
      <c r="AC16" s="266">
        <f t="shared" si="12"/>
        <v>12.613333333333332</v>
      </c>
      <c r="AD16" s="265">
        <v>5500</v>
      </c>
      <c r="AE16" s="264">
        <f t="shared" si="34"/>
        <v>5500</v>
      </c>
      <c r="AF16" s="265">
        <v>2996.2</v>
      </c>
      <c r="AG16" s="265">
        <f t="shared" si="13"/>
        <v>54.476363636363637</v>
      </c>
      <c r="AH16" s="266">
        <f t="shared" si="14"/>
        <v>54.476363636363637</v>
      </c>
      <c r="AI16" s="265">
        <v>1629.3</v>
      </c>
      <c r="AJ16" s="264">
        <f t="shared" si="35"/>
        <v>1629.3000000000002</v>
      </c>
      <c r="AK16" s="265">
        <v>1335.3</v>
      </c>
      <c r="AL16" s="271">
        <f t="shared" si="15"/>
        <v>81.955440986926888</v>
      </c>
      <c r="AM16" s="281">
        <f t="shared" si="16"/>
        <v>81.955440986926902</v>
      </c>
      <c r="AN16" s="270">
        <v>0</v>
      </c>
      <c r="AO16" s="264">
        <f t="shared" si="36"/>
        <v>0</v>
      </c>
      <c r="AP16" s="270">
        <v>0</v>
      </c>
      <c r="AQ16" s="282" t="e">
        <f t="shared" si="17"/>
        <v>#DIV/0!</v>
      </c>
      <c r="AR16" s="283" t="e">
        <f t="shared" si="18"/>
        <v>#DIV/0!</v>
      </c>
      <c r="AS16" s="270">
        <v>0</v>
      </c>
      <c r="AT16" s="264">
        <f t="shared" si="37"/>
        <v>0</v>
      </c>
      <c r="AU16" s="270">
        <v>0</v>
      </c>
      <c r="AV16" s="270" t="e">
        <f t="shared" si="19"/>
        <v>#DIV/0!</v>
      </c>
      <c r="AW16" s="280" t="e">
        <f t="shared" si="20"/>
        <v>#DIV/0!</v>
      </c>
      <c r="AX16" s="271">
        <v>0</v>
      </c>
      <c r="AY16" s="264">
        <f t="shared" si="38"/>
        <v>0</v>
      </c>
      <c r="AZ16" s="270">
        <v>0</v>
      </c>
      <c r="BA16" s="270">
        <v>0</v>
      </c>
      <c r="BB16" s="264">
        <f t="shared" si="39"/>
        <v>0</v>
      </c>
      <c r="BC16" s="270">
        <v>0</v>
      </c>
      <c r="BD16" s="270">
        <v>29103.9</v>
      </c>
      <c r="BE16" s="264">
        <f t="shared" si="40"/>
        <v>29103.9</v>
      </c>
      <c r="BF16" s="270">
        <v>26678.5</v>
      </c>
      <c r="BG16" s="271">
        <v>779</v>
      </c>
      <c r="BH16" s="264">
        <f t="shared" si="41"/>
        <v>779</v>
      </c>
      <c r="BI16" s="267">
        <v>779</v>
      </c>
      <c r="BJ16" s="270">
        <v>0</v>
      </c>
      <c r="BK16" s="264">
        <f t="shared" si="42"/>
        <v>0</v>
      </c>
      <c r="BL16" s="270">
        <v>0</v>
      </c>
      <c r="BM16" s="271">
        <v>0</v>
      </c>
      <c r="BN16" s="264">
        <f t="shared" si="43"/>
        <v>0</v>
      </c>
      <c r="BO16" s="270">
        <v>0</v>
      </c>
      <c r="BP16" s="270">
        <v>0</v>
      </c>
      <c r="BQ16" s="264">
        <f t="shared" si="44"/>
        <v>0</v>
      </c>
      <c r="BR16" s="270">
        <v>0</v>
      </c>
      <c r="BS16" s="265">
        <f t="shared" si="21"/>
        <v>2191</v>
      </c>
      <c r="BT16" s="264">
        <f t="shared" si="45"/>
        <v>2191</v>
      </c>
      <c r="BU16" s="265">
        <f t="shared" si="22"/>
        <v>2277.5</v>
      </c>
      <c r="BV16" s="265">
        <f t="shared" si="23"/>
        <v>103.94796896394341</v>
      </c>
      <c r="BW16" s="266">
        <f t="shared" si="24"/>
        <v>103.94796896394341</v>
      </c>
      <c r="BX16" s="270">
        <v>2071</v>
      </c>
      <c r="BY16" s="264">
        <f t="shared" si="46"/>
        <v>2071</v>
      </c>
      <c r="BZ16" s="270">
        <v>2157.5</v>
      </c>
      <c r="CA16" s="270">
        <v>0</v>
      </c>
      <c r="CB16" s="264">
        <f t="shared" si="47"/>
        <v>0</v>
      </c>
      <c r="CC16" s="270">
        <v>0</v>
      </c>
      <c r="CD16" s="274">
        <v>0</v>
      </c>
      <c r="CE16" s="264">
        <f t="shared" si="48"/>
        <v>0</v>
      </c>
      <c r="CF16" s="270">
        <v>0</v>
      </c>
      <c r="CG16" s="270">
        <v>120</v>
      </c>
      <c r="CH16" s="264">
        <f t="shared" si="49"/>
        <v>120</v>
      </c>
      <c r="CI16" s="270">
        <v>120</v>
      </c>
      <c r="CJ16" s="270">
        <v>0</v>
      </c>
      <c r="CK16" s="264">
        <f t="shared" si="50"/>
        <v>0</v>
      </c>
      <c r="CL16" s="270">
        <v>0</v>
      </c>
      <c r="CM16" s="274">
        <v>0</v>
      </c>
      <c r="CN16" s="264">
        <f t="shared" si="51"/>
        <v>0</v>
      </c>
      <c r="CO16" s="270">
        <v>0</v>
      </c>
      <c r="CP16" s="270">
        <v>0</v>
      </c>
      <c r="CQ16" s="264">
        <f t="shared" si="52"/>
        <v>0</v>
      </c>
      <c r="CR16" s="270">
        <v>0</v>
      </c>
      <c r="CS16" s="270">
        <v>0</v>
      </c>
      <c r="CT16" s="264">
        <f t="shared" si="53"/>
        <v>0</v>
      </c>
      <c r="CU16" s="270">
        <v>0</v>
      </c>
      <c r="CV16" s="270">
        <v>0</v>
      </c>
      <c r="CW16" s="264">
        <f t="shared" si="54"/>
        <v>0</v>
      </c>
      <c r="CX16" s="270">
        <v>0</v>
      </c>
      <c r="CY16" s="270">
        <v>0</v>
      </c>
      <c r="CZ16" s="264">
        <f t="shared" si="55"/>
        <v>0</v>
      </c>
      <c r="DA16" s="270">
        <v>312.5</v>
      </c>
      <c r="DB16" s="270">
        <v>0</v>
      </c>
      <c r="DC16" s="264">
        <f t="shared" si="56"/>
        <v>0</v>
      </c>
      <c r="DD16" s="270">
        <v>0</v>
      </c>
      <c r="DE16" s="275">
        <v>25968</v>
      </c>
      <c r="DF16" s="264">
        <f t="shared" si="57"/>
        <v>25968</v>
      </c>
      <c r="DG16" s="270">
        <v>25968</v>
      </c>
      <c r="DH16" s="270">
        <v>2580.6999999999998</v>
      </c>
      <c r="DI16" s="264">
        <f t="shared" si="58"/>
        <v>2580.6999999999998</v>
      </c>
      <c r="DJ16" s="270">
        <v>2431</v>
      </c>
      <c r="DK16" s="270"/>
      <c r="DL16" s="265">
        <f t="shared" si="67"/>
        <v>69251.899999999994</v>
      </c>
      <c r="DM16" s="265">
        <f t="shared" si="67"/>
        <v>69251.899999999994</v>
      </c>
      <c r="DN16" s="265">
        <f>V16+AA16+AF16+AK16+AP16+AU16+AZ16+BC16+BF16+BI16+BL16+BO16+BR16+BZ16+CC16+CF16+CI16+CL16+CO16+CR16+CU16+DA16+DD16+DG16+DJ16</f>
        <v>62967.199999999997</v>
      </c>
      <c r="DO16" s="270">
        <v>0</v>
      </c>
      <c r="DP16" s="264">
        <f t="shared" si="59"/>
        <v>0</v>
      </c>
      <c r="DQ16" s="270">
        <v>0</v>
      </c>
      <c r="DR16" s="270">
        <v>0</v>
      </c>
      <c r="DS16" s="264">
        <f t="shared" si="60"/>
        <v>0</v>
      </c>
      <c r="DT16" s="270">
        <v>0</v>
      </c>
      <c r="DU16" s="270">
        <v>0</v>
      </c>
      <c r="DV16" s="264">
        <f t="shared" si="61"/>
        <v>0</v>
      </c>
      <c r="DW16" s="270">
        <v>0</v>
      </c>
      <c r="DX16" s="270">
        <v>0</v>
      </c>
      <c r="DY16" s="264">
        <f t="shared" si="62"/>
        <v>0</v>
      </c>
      <c r="DZ16" s="270">
        <v>0</v>
      </c>
      <c r="EA16" s="275"/>
      <c r="EB16" s="264">
        <f t="shared" si="63"/>
        <v>0</v>
      </c>
      <c r="EC16" s="270"/>
      <c r="ED16" s="270">
        <v>0</v>
      </c>
      <c r="EE16" s="264">
        <f t="shared" si="64"/>
        <v>0</v>
      </c>
      <c r="EF16" s="270">
        <v>0</v>
      </c>
      <c r="EG16" s="270">
        <v>0</v>
      </c>
      <c r="EH16" s="265">
        <f t="shared" si="26"/>
        <v>0</v>
      </c>
      <c r="EI16" s="264">
        <f t="shared" si="65"/>
        <v>0</v>
      </c>
      <c r="EJ16" s="270">
        <f t="shared" si="27"/>
        <v>0</v>
      </c>
      <c r="EK16" s="14">
        <f t="shared" si="66"/>
        <v>0</v>
      </c>
    </row>
    <row r="17" spans="1:141" s="114" customFormat="1" ht="30.75" customHeight="1" x14ac:dyDescent="0.2">
      <c r="A17" s="21">
        <v>8</v>
      </c>
      <c r="B17" s="115" t="s">
        <v>105</v>
      </c>
      <c r="C17" s="268">
        <v>30510.9</v>
      </c>
      <c r="D17" s="268">
        <v>34029.800000000003</v>
      </c>
      <c r="E17" s="263">
        <f>DL17+EH17-ED17</f>
        <v>2475541.7999999998</v>
      </c>
      <c r="F17" s="268">
        <f t="shared" si="28"/>
        <v>2475541.7999999998</v>
      </c>
      <c r="G17" s="268">
        <f t="shared" si="1"/>
        <v>2126928.7999999998</v>
      </c>
      <c r="H17" s="268">
        <f t="shared" si="29"/>
        <v>85.917709004146076</v>
      </c>
      <c r="I17" s="268">
        <f t="shared" si="2"/>
        <v>85.917709004146076</v>
      </c>
      <c r="J17" s="268">
        <f t="shared" si="3"/>
        <v>530073.9</v>
      </c>
      <c r="K17" s="268">
        <f t="shared" si="3"/>
        <v>530073.9</v>
      </c>
      <c r="L17" s="268">
        <f t="shared" si="3"/>
        <v>442073.50000000006</v>
      </c>
      <c r="M17" s="268">
        <f t="shared" si="30"/>
        <v>83.398465761094826</v>
      </c>
      <c r="N17" s="268">
        <f t="shared" si="4"/>
        <v>83.398465761094826</v>
      </c>
      <c r="O17" s="268">
        <f t="shared" si="5"/>
        <v>201200</v>
      </c>
      <c r="P17" s="268">
        <f t="shared" si="31"/>
        <v>201200</v>
      </c>
      <c r="Q17" s="268">
        <f t="shared" si="6"/>
        <v>109255.9</v>
      </c>
      <c r="R17" s="268">
        <f t="shared" si="7"/>
        <v>54.302137176938373</v>
      </c>
      <c r="S17" s="262">
        <f t="shared" si="8"/>
        <v>54.302137176938373</v>
      </c>
      <c r="T17" s="268">
        <v>1000</v>
      </c>
      <c r="U17" s="268">
        <f t="shared" si="32"/>
        <v>1000</v>
      </c>
      <c r="V17" s="268">
        <v>658</v>
      </c>
      <c r="W17" s="268">
        <f>+V17/U17*100</f>
        <v>65.8</v>
      </c>
      <c r="X17" s="268">
        <f>+V17/T17*100</f>
        <v>65.8</v>
      </c>
      <c r="Y17" s="268">
        <v>34000</v>
      </c>
      <c r="Z17" s="268">
        <f t="shared" si="33"/>
        <v>34000</v>
      </c>
      <c r="AA17" s="268">
        <v>33478.6</v>
      </c>
      <c r="AB17" s="268">
        <f t="shared" si="11"/>
        <v>98.466470588235282</v>
      </c>
      <c r="AC17" s="268">
        <f>+AA17/Y17*100</f>
        <v>98.466470588235282</v>
      </c>
      <c r="AD17" s="268">
        <v>166200</v>
      </c>
      <c r="AE17" s="268">
        <f t="shared" si="34"/>
        <v>166200</v>
      </c>
      <c r="AF17" s="268">
        <v>75119.3</v>
      </c>
      <c r="AG17" s="268">
        <f>+AF17/AE17*100</f>
        <v>45.198134777376659</v>
      </c>
      <c r="AH17" s="268">
        <f>+AF17/AD17*100</f>
        <v>45.198134777376659</v>
      </c>
      <c r="AI17" s="268">
        <v>186800</v>
      </c>
      <c r="AJ17" s="268">
        <f t="shared" si="35"/>
        <v>186800</v>
      </c>
      <c r="AK17" s="268">
        <v>153472.4</v>
      </c>
      <c r="AL17" s="285">
        <f>+AK17/AJ17*100</f>
        <v>82.158672376873653</v>
      </c>
      <c r="AM17" s="285">
        <f>+AK17/AI17*100</f>
        <v>82.158672376873653</v>
      </c>
      <c r="AN17" s="268">
        <v>11150</v>
      </c>
      <c r="AO17" s="268">
        <f t="shared" si="36"/>
        <v>11150</v>
      </c>
      <c r="AP17" s="268">
        <v>12398.4</v>
      </c>
      <c r="AQ17" s="285">
        <f>+AP17/AO17*100</f>
        <v>111.19641255605382</v>
      </c>
      <c r="AR17" s="285">
        <f>+AP17/AN17*100</f>
        <v>111.19641255605382</v>
      </c>
      <c r="AS17" s="268">
        <v>5000</v>
      </c>
      <c r="AT17" s="268">
        <f t="shared" si="37"/>
        <v>5000</v>
      </c>
      <c r="AU17" s="268">
        <v>5903</v>
      </c>
      <c r="AV17" s="268">
        <f>+AU17/AT17*100</f>
        <v>118.06</v>
      </c>
      <c r="AW17" s="268">
        <f>+AU17/AS17*100</f>
        <v>118.06</v>
      </c>
      <c r="AX17" s="268">
        <v>0</v>
      </c>
      <c r="AY17" s="268">
        <f t="shared" si="38"/>
        <v>0</v>
      </c>
      <c r="AZ17" s="268">
        <v>0</v>
      </c>
      <c r="BA17" s="268">
        <v>0</v>
      </c>
      <c r="BB17" s="268">
        <f t="shared" si="39"/>
        <v>0</v>
      </c>
      <c r="BC17" s="268">
        <v>0</v>
      </c>
      <c r="BD17" s="268">
        <v>1267337.5</v>
      </c>
      <c r="BE17" s="268">
        <f t="shared" si="40"/>
        <v>1267337.5</v>
      </c>
      <c r="BF17" s="268">
        <v>1161826.1000000001</v>
      </c>
      <c r="BG17" s="268">
        <v>0</v>
      </c>
      <c r="BH17" s="268">
        <f t="shared" si="41"/>
        <v>0</v>
      </c>
      <c r="BI17" s="268">
        <v>0</v>
      </c>
      <c r="BJ17" s="268">
        <v>2178.8000000000002</v>
      </c>
      <c r="BK17" s="268">
        <f t="shared" si="42"/>
        <v>2178.8000000000002</v>
      </c>
      <c r="BL17" s="268">
        <v>1987.6</v>
      </c>
      <c r="BM17" s="268">
        <v>0</v>
      </c>
      <c r="BN17" s="268">
        <f t="shared" si="43"/>
        <v>0</v>
      </c>
      <c r="BO17" s="268">
        <v>0</v>
      </c>
      <c r="BP17" s="268">
        <v>0</v>
      </c>
      <c r="BQ17" s="268">
        <f t="shared" si="44"/>
        <v>0</v>
      </c>
      <c r="BR17" s="268">
        <v>0</v>
      </c>
      <c r="BS17" s="268">
        <f t="shared" si="21"/>
        <v>41190</v>
      </c>
      <c r="BT17" s="268">
        <f t="shared" si="45"/>
        <v>41190</v>
      </c>
      <c r="BU17" s="268">
        <f t="shared" si="22"/>
        <v>53218.1</v>
      </c>
      <c r="BV17" s="268">
        <f>+BU17/BT17*100</f>
        <v>129.20150521971351</v>
      </c>
      <c r="BW17" s="268">
        <f>+BU17/BS17*100</f>
        <v>129.20150521971351</v>
      </c>
      <c r="BX17" s="268">
        <v>30775</v>
      </c>
      <c r="BY17" s="268">
        <f t="shared" si="46"/>
        <v>30775</v>
      </c>
      <c r="BZ17" s="268">
        <v>47649.7</v>
      </c>
      <c r="CA17" s="268">
        <v>6400</v>
      </c>
      <c r="CB17" s="268">
        <f t="shared" si="47"/>
        <v>6400</v>
      </c>
      <c r="CC17" s="268">
        <v>800</v>
      </c>
      <c r="CD17" s="268">
        <v>0</v>
      </c>
      <c r="CE17" s="268">
        <f t="shared" si="48"/>
        <v>0</v>
      </c>
      <c r="CF17" s="268">
        <v>0</v>
      </c>
      <c r="CG17" s="268">
        <v>4015</v>
      </c>
      <c r="CH17" s="268">
        <f t="shared" si="49"/>
        <v>4015</v>
      </c>
      <c r="CI17" s="268">
        <v>4768.3999999999996</v>
      </c>
      <c r="CJ17" s="268">
        <v>0</v>
      </c>
      <c r="CK17" s="268">
        <f t="shared" si="50"/>
        <v>0</v>
      </c>
      <c r="CL17" s="268">
        <v>0</v>
      </c>
      <c r="CM17" s="268">
        <v>1999</v>
      </c>
      <c r="CN17" s="268">
        <f t="shared" si="51"/>
        <v>1999</v>
      </c>
      <c r="CO17" s="268">
        <v>799.6</v>
      </c>
      <c r="CP17" s="268">
        <v>0</v>
      </c>
      <c r="CQ17" s="268">
        <f t="shared" si="52"/>
        <v>0</v>
      </c>
      <c r="CR17" s="268">
        <v>0</v>
      </c>
      <c r="CS17" s="268">
        <v>63020</v>
      </c>
      <c r="CT17" s="268">
        <f t="shared" si="53"/>
        <v>63020</v>
      </c>
      <c r="CU17" s="268">
        <v>67001.100000000006</v>
      </c>
      <c r="CV17" s="268">
        <v>28000</v>
      </c>
      <c r="CW17" s="268">
        <f t="shared" si="54"/>
        <v>28000</v>
      </c>
      <c r="CX17" s="268">
        <v>21950.6</v>
      </c>
      <c r="CY17" s="268">
        <v>800</v>
      </c>
      <c r="CZ17" s="268">
        <f t="shared" si="55"/>
        <v>800</v>
      </c>
      <c r="DA17" s="269">
        <v>4498.8999999999996</v>
      </c>
      <c r="DB17" s="268">
        <v>400</v>
      </c>
      <c r="DC17" s="268">
        <f t="shared" si="56"/>
        <v>400</v>
      </c>
      <c r="DD17" s="268">
        <v>100</v>
      </c>
      <c r="DE17" s="268">
        <v>162906.20000000001</v>
      </c>
      <c r="DF17" s="268">
        <f t="shared" si="57"/>
        <v>162906.20000000001</v>
      </c>
      <c r="DG17" s="285">
        <v>162424</v>
      </c>
      <c r="DH17" s="268">
        <v>20513.900000000001</v>
      </c>
      <c r="DI17" s="268">
        <f t="shared" si="58"/>
        <v>20513.900000000001</v>
      </c>
      <c r="DJ17" s="268">
        <v>36225.699999999997</v>
      </c>
      <c r="DK17" s="268"/>
      <c r="DL17" s="268">
        <f t="shared" si="67"/>
        <v>1964495.4</v>
      </c>
      <c r="DM17" s="268">
        <f t="shared" si="67"/>
        <v>1964495.4</v>
      </c>
      <c r="DN17" s="268">
        <f>V17+AA17+AF17+AK17+AP17+AU17+AZ17+BC17+BF17+BI17+BL17+BO17+BR17+BZ17+CC17+CF17+CI17+CL17+CO17+CR17+CU17+DA17+DD17+DG17+DJ17</f>
        <v>1769110.8</v>
      </c>
      <c r="DO17" s="268">
        <v>0</v>
      </c>
      <c r="DP17" s="268">
        <f t="shared" si="59"/>
        <v>0</v>
      </c>
      <c r="DQ17" s="272">
        <v>0</v>
      </c>
      <c r="DR17" s="269">
        <v>511046.40000000002</v>
      </c>
      <c r="DS17" s="268">
        <f t="shared" si="60"/>
        <v>511046.40000000002</v>
      </c>
      <c r="DT17" s="269">
        <v>356468</v>
      </c>
      <c r="DU17" s="268">
        <v>0</v>
      </c>
      <c r="DV17" s="268">
        <f t="shared" si="61"/>
        <v>0</v>
      </c>
      <c r="DW17" s="268">
        <v>0</v>
      </c>
      <c r="DX17" s="268">
        <v>0</v>
      </c>
      <c r="DY17" s="268">
        <f t="shared" si="62"/>
        <v>0</v>
      </c>
      <c r="DZ17" s="269">
        <v>1350</v>
      </c>
      <c r="EA17" s="268"/>
      <c r="EB17" s="268">
        <f t="shared" si="63"/>
        <v>0</v>
      </c>
      <c r="EC17" s="268"/>
      <c r="ED17" s="268">
        <v>140000</v>
      </c>
      <c r="EE17" s="268">
        <f t="shared" si="64"/>
        <v>140000</v>
      </c>
      <c r="EF17" s="268">
        <v>0</v>
      </c>
      <c r="EG17" s="268">
        <v>0</v>
      </c>
      <c r="EH17" s="269">
        <f t="shared" si="26"/>
        <v>651046.40000000002</v>
      </c>
      <c r="EI17" s="268">
        <f t="shared" si="65"/>
        <v>651046.40000000002</v>
      </c>
      <c r="EJ17" s="276">
        <f t="shared" si="27"/>
        <v>357818</v>
      </c>
    </row>
    <row r="18" spans="1:141" s="17" customFormat="1" ht="18.75" customHeight="1" x14ac:dyDescent="0.2">
      <c r="A18" s="21"/>
      <c r="B18" s="90" t="s">
        <v>44</v>
      </c>
      <c r="C18" s="278">
        <f>SUM(C10:C17)</f>
        <v>556135.9</v>
      </c>
      <c r="D18" s="278">
        <f>SUM(D10:D17)</f>
        <v>77429</v>
      </c>
      <c r="E18" s="263">
        <f>SUM(E10:E17)</f>
        <v>10162424.800000001</v>
      </c>
      <c r="F18" s="264">
        <f t="shared" si="28"/>
        <v>10162424.800000001</v>
      </c>
      <c r="G18" s="279">
        <f>SUM(G10:G17)</f>
        <v>7501141.5999999996</v>
      </c>
      <c r="H18" s="265">
        <f t="shared" si="29"/>
        <v>73.812517658187232</v>
      </c>
      <c r="I18" s="265">
        <f t="shared" si="2"/>
        <v>73.812517658187232</v>
      </c>
      <c r="J18" s="263">
        <f>SUM(J10:J17)</f>
        <v>2441334.4</v>
      </c>
      <c r="K18" s="265">
        <f>U18+Z18+AE18+AJ18+AO18+AT18+AY18+BQ18+BY18+CB18+CE18+CH18+CK18+CQ18+CT18+CZ18+DC18+DI18</f>
        <v>2441334.4</v>
      </c>
      <c r="L18" s="279">
        <f>SUM(L10:L17)</f>
        <v>2149462.5999999996</v>
      </c>
      <c r="M18" s="265">
        <f t="shared" si="30"/>
        <v>88.044579226835936</v>
      </c>
      <c r="N18" s="265">
        <f t="shared" si="4"/>
        <v>88.044579226835936</v>
      </c>
      <c r="O18" s="263">
        <f>SUM(O10:O17)</f>
        <v>736874.5</v>
      </c>
      <c r="P18" s="264">
        <f t="shared" si="31"/>
        <v>736874.5</v>
      </c>
      <c r="Q18" s="279">
        <f>SUM(Q10:Q17)</f>
        <v>558487.20000000007</v>
      </c>
      <c r="R18" s="265">
        <f t="shared" si="7"/>
        <v>75.791359315595813</v>
      </c>
      <c r="S18" s="266">
        <f t="shared" si="8"/>
        <v>75.791359315595813</v>
      </c>
      <c r="T18" s="263">
        <f>SUM(T10:T17)</f>
        <v>46062.8</v>
      </c>
      <c r="U18" s="264">
        <f t="shared" si="32"/>
        <v>46062.8</v>
      </c>
      <c r="V18" s="279">
        <f>SUM(V10:V17)</f>
        <v>53774.000000000007</v>
      </c>
      <c r="W18" s="265">
        <f>V18/U18*100</f>
        <v>116.74062367029362</v>
      </c>
      <c r="X18" s="266">
        <f>V18/T18*100</f>
        <v>116.74062367029362</v>
      </c>
      <c r="Y18" s="263">
        <f>SUM(Y10:Y17)</f>
        <v>175124.4</v>
      </c>
      <c r="Z18" s="264">
        <f t="shared" si="33"/>
        <v>175124.4</v>
      </c>
      <c r="AA18" s="279">
        <f>SUM(AA10:AA17)</f>
        <v>130984.79999999999</v>
      </c>
      <c r="AB18" s="265">
        <f t="shared" si="11"/>
        <v>74.795288377861681</v>
      </c>
      <c r="AC18" s="266">
        <f>AA18/Y18*100</f>
        <v>74.795288377861681</v>
      </c>
      <c r="AD18" s="263">
        <f>SUM(AD10:AD17)</f>
        <v>515687.3</v>
      </c>
      <c r="AE18" s="264">
        <f t="shared" si="34"/>
        <v>515687.3</v>
      </c>
      <c r="AF18" s="279">
        <f>SUM(AF10:AF17)</f>
        <v>373728.4</v>
      </c>
      <c r="AG18" s="265">
        <f>AF18/AE18*100</f>
        <v>72.471903031158618</v>
      </c>
      <c r="AH18" s="266">
        <f>AF18/AD18*100</f>
        <v>72.471903031158618</v>
      </c>
      <c r="AI18" s="263">
        <f>SUM(AI10:AI17)</f>
        <v>863729.3</v>
      </c>
      <c r="AJ18" s="264">
        <f t="shared" si="35"/>
        <v>863729.3</v>
      </c>
      <c r="AK18" s="279">
        <f>SUM(AK10:AK17)</f>
        <v>784181.70000000007</v>
      </c>
      <c r="AL18" s="271">
        <f>AK18/AJ18*100</f>
        <v>90.79021633282558</v>
      </c>
      <c r="AM18" s="281">
        <f>AK18/AI18*100</f>
        <v>90.79021633282558</v>
      </c>
      <c r="AN18" s="263">
        <f>SUM(AN10:AN17)</f>
        <v>78979</v>
      </c>
      <c r="AO18" s="264">
        <f t="shared" si="36"/>
        <v>78979</v>
      </c>
      <c r="AP18" s="279">
        <f>SUM(AP10:AP17)</f>
        <v>71871.399999999994</v>
      </c>
      <c r="AQ18" s="271">
        <f>AP18/AO18*100</f>
        <v>91.00064574127299</v>
      </c>
      <c r="AR18" s="281">
        <f>AP18/AN18*100</f>
        <v>91.00064574127299</v>
      </c>
      <c r="AS18" s="263">
        <f>SUM(AS10:AS17)</f>
        <v>37100</v>
      </c>
      <c r="AT18" s="264">
        <f t="shared" si="37"/>
        <v>37100</v>
      </c>
      <c r="AU18" s="284">
        <f>SUM(AU10:AU17)</f>
        <v>35487.300000000003</v>
      </c>
      <c r="AV18" s="265">
        <f>AU18/AT18*100</f>
        <v>95.653099730458223</v>
      </c>
      <c r="AW18" s="266">
        <f>AU18/AS18*100</f>
        <v>95.653099730458223</v>
      </c>
      <c r="AX18" s="263">
        <f>SUM(AX10:AX17)</f>
        <v>0</v>
      </c>
      <c r="AY18" s="264">
        <f t="shared" si="38"/>
        <v>0</v>
      </c>
      <c r="AZ18" s="279">
        <f>SUM(AZ10:AZ17)</f>
        <v>0</v>
      </c>
      <c r="BA18" s="263">
        <f>SUM(BA10:BA17)</f>
        <v>0</v>
      </c>
      <c r="BB18" s="264">
        <f t="shared" si="39"/>
        <v>0</v>
      </c>
      <c r="BC18" s="279">
        <f>SUM(BC10:BC17)</f>
        <v>0</v>
      </c>
      <c r="BD18" s="263">
        <f>SUM(BD10:BD17)</f>
        <v>4623099.2000000011</v>
      </c>
      <c r="BE18" s="264">
        <f t="shared" si="40"/>
        <v>4623099.2000000011</v>
      </c>
      <c r="BF18" s="279">
        <f>SUM(BF10:BF17)</f>
        <v>4238050.1999999993</v>
      </c>
      <c r="BG18" s="263">
        <f>SUM(BG10:BG17)</f>
        <v>779</v>
      </c>
      <c r="BH18" s="264">
        <f t="shared" si="41"/>
        <v>779</v>
      </c>
      <c r="BI18" s="279">
        <f>SUM(BI10:BI17)</f>
        <v>5820.8</v>
      </c>
      <c r="BJ18" s="263">
        <f>SUM(BJ10:BJ17)</f>
        <v>8715.2999999999993</v>
      </c>
      <c r="BK18" s="264">
        <f t="shared" si="42"/>
        <v>8715.2999999999993</v>
      </c>
      <c r="BL18" s="279">
        <f>SUM(BL10:BL17)</f>
        <v>7952.7000000000007</v>
      </c>
      <c r="BM18" s="263">
        <f>SUM(BM10:BM17)</f>
        <v>0</v>
      </c>
      <c r="BN18" s="264">
        <f t="shared" si="43"/>
        <v>0</v>
      </c>
      <c r="BO18" s="279">
        <f>SUM(BO10:BO17)</f>
        <v>0</v>
      </c>
      <c r="BP18" s="263">
        <f>SUM(BP10:BP17)</f>
        <v>0</v>
      </c>
      <c r="BQ18" s="264">
        <f t="shared" si="44"/>
        <v>0</v>
      </c>
      <c r="BR18" s="279">
        <f>SUM(BR10:BR17)</f>
        <v>0</v>
      </c>
      <c r="BS18" s="263">
        <f>SUM(BS10:BS17)</f>
        <v>162587</v>
      </c>
      <c r="BT18" s="264">
        <f t="shared" si="45"/>
        <v>162587</v>
      </c>
      <c r="BU18" s="279">
        <f>SUM(BU10:BU17)</f>
        <v>187172.4</v>
      </c>
      <c r="BV18" s="265">
        <f>BU18/BT18*100</f>
        <v>115.12138116823607</v>
      </c>
      <c r="BW18" s="266">
        <f>BU18/BS18*100</f>
        <v>115.12138116823607</v>
      </c>
      <c r="BX18" s="263">
        <f>SUM(BX10:BX17)</f>
        <v>115468</v>
      </c>
      <c r="BY18" s="264">
        <f t="shared" si="46"/>
        <v>115468</v>
      </c>
      <c r="BZ18" s="279">
        <f>SUM(BZ10:BZ17)</f>
        <v>146194.1</v>
      </c>
      <c r="CA18" s="263">
        <f>SUM(CA10:CA17)</f>
        <v>24280</v>
      </c>
      <c r="CB18" s="264">
        <f t="shared" si="47"/>
        <v>24280</v>
      </c>
      <c r="CC18" s="279">
        <f>SUM(CC10:CC17)</f>
        <v>19580.900000000001</v>
      </c>
      <c r="CD18" s="263">
        <f>SUM(CD10:CD17)</f>
        <v>10000</v>
      </c>
      <c r="CE18" s="264">
        <f t="shared" si="48"/>
        <v>10000</v>
      </c>
      <c r="CF18" s="279">
        <f>SUM(CF10:CF17)</f>
        <v>9097.2999999999993</v>
      </c>
      <c r="CG18" s="263">
        <f>SUM(CG10:CG17)</f>
        <v>12839</v>
      </c>
      <c r="CH18" s="264">
        <f t="shared" si="49"/>
        <v>12839</v>
      </c>
      <c r="CI18" s="279">
        <f>SUM(CI10:CI17)</f>
        <v>12300.099999999999</v>
      </c>
      <c r="CJ18" s="263">
        <f>SUM(CJ10:CJ17)</f>
        <v>0</v>
      </c>
      <c r="CK18" s="264">
        <f t="shared" si="50"/>
        <v>0</v>
      </c>
      <c r="CL18" s="279">
        <f>SUM(CL10:CL17)</f>
        <v>0</v>
      </c>
      <c r="CM18" s="263">
        <f>SUM(CM10:CM17)</f>
        <v>10451.4</v>
      </c>
      <c r="CN18" s="264">
        <f t="shared" si="51"/>
        <v>10451.4</v>
      </c>
      <c r="CO18" s="279">
        <f>SUM(CO10:CO17)</f>
        <v>8406.7999999999993</v>
      </c>
      <c r="CP18" s="263">
        <f>SUM(CP10:CP17)</f>
        <v>9000</v>
      </c>
      <c r="CQ18" s="264">
        <f t="shared" si="52"/>
        <v>9000</v>
      </c>
      <c r="CR18" s="279">
        <f>SUM(CR10:CR17)</f>
        <v>9328.6</v>
      </c>
      <c r="CS18" s="263">
        <f>SUM(CS10:CS17)</f>
        <v>427340</v>
      </c>
      <c r="CT18" s="264">
        <f t="shared" si="53"/>
        <v>427340</v>
      </c>
      <c r="CU18" s="279">
        <f>SUM(CU10:CU17)</f>
        <v>378675.80000000005</v>
      </c>
      <c r="CV18" s="263">
        <f>SUM(CV10:CV17)</f>
        <v>149070</v>
      </c>
      <c r="CW18" s="264">
        <f t="shared" si="54"/>
        <v>149070</v>
      </c>
      <c r="CX18" s="279">
        <f>SUM(CX10:CX17)</f>
        <v>104165.9</v>
      </c>
      <c r="CY18" s="263">
        <f>SUM(CY10:CY17)</f>
        <v>65100</v>
      </c>
      <c r="CZ18" s="264">
        <f t="shared" si="55"/>
        <v>65100</v>
      </c>
      <c r="DA18" s="279">
        <f>SUM(DA10:DA17)</f>
        <v>69300.900000000009</v>
      </c>
      <c r="DB18" s="263">
        <f>SUM(DB10:DB17)</f>
        <v>12600</v>
      </c>
      <c r="DC18" s="264">
        <f t="shared" si="56"/>
        <v>12600</v>
      </c>
      <c r="DD18" s="279">
        <f>SUM(DD10:DD17)</f>
        <v>1403.6000000000001</v>
      </c>
      <c r="DE18" s="263">
        <f>SUM(DE10:DE17)</f>
        <v>392676.3</v>
      </c>
      <c r="DF18" s="264">
        <f t="shared" si="57"/>
        <v>392676.3</v>
      </c>
      <c r="DG18" s="284">
        <f>SUM(DG10:DG17)</f>
        <v>391077.6</v>
      </c>
      <c r="DH18" s="263">
        <f>SUM(DH10:DH17)</f>
        <v>48024.600000000006</v>
      </c>
      <c r="DI18" s="264">
        <f t="shared" si="58"/>
        <v>48024.600000000006</v>
      </c>
      <c r="DJ18" s="279">
        <f>SUM(DJ10:DJ17)</f>
        <v>53553.7</v>
      </c>
      <c r="DK18" s="270">
        <f>SUM(DK10:DK17)</f>
        <v>195.1</v>
      </c>
      <c r="DL18" s="263">
        <f>SUM(DL10:DL17)</f>
        <v>7477055.5999999996</v>
      </c>
      <c r="DM18" s="264">
        <f>DL18/12*9</f>
        <v>5607791.7000000002</v>
      </c>
      <c r="DN18" s="279">
        <f>SUM(DN10:DN17)</f>
        <v>6800770.7000000011</v>
      </c>
      <c r="DO18" s="263">
        <f>SUM(DO10:DO17)</f>
        <v>0</v>
      </c>
      <c r="DP18" s="264">
        <f t="shared" si="59"/>
        <v>0</v>
      </c>
      <c r="DQ18" s="279">
        <f>SUM(DQ10:DQ17)</f>
        <v>-669.1</v>
      </c>
      <c r="DR18" s="263">
        <f>SUM(DR10:DR17)</f>
        <v>2678376.1999999997</v>
      </c>
      <c r="DS18" s="264">
        <f t="shared" si="60"/>
        <v>2678376.1999999997</v>
      </c>
      <c r="DT18" s="279">
        <f>SUM(DT10:DT17)</f>
        <v>696690</v>
      </c>
      <c r="DU18" s="263">
        <f>SUM(DU10:DU17)</f>
        <v>0</v>
      </c>
      <c r="DV18" s="264">
        <f t="shared" si="61"/>
        <v>0</v>
      </c>
      <c r="DW18" s="279">
        <f>SUM(DW10:DW17)</f>
        <v>0</v>
      </c>
      <c r="DX18" s="263">
        <f>SUM(DX10:DX17)</f>
        <v>6993</v>
      </c>
      <c r="DY18" s="264">
        <f t="shared" si="62"/>
        <v>6993</v>
      </c>
      <c r="DZ18" s="279">
        <f>SUM(DZ10:DZ17)</f>
        <v>4350</v>
      </c>
      <c r="EA18" s="263">
        <f>SUM(EA10:EA17)</f>
        <v>0</v>
      </c>
      <c r="EB18" s="264">
        <f t="shared" si="63"/>
        <v>0</v>
      </c>
      <c r="EC18" s="279">
        <f>SUM(EC10:EC17)</f>
        <v>0</v>
      </c>
      <c r="ED18" s="263">
        <f>SUM(ED10:ED17)</f>
        <v>434137</v>
      </c>
      <c r="EE18" s="264">
        <f t="shared" si="64"/>
        <v>434137</v>
      </c>
      <c r="EF18" s="279">
        <f>SUM(EF10:EF17)</f>
        <v>184406.2</v>
      </c>
      <c r="EG18" s="270">
        <f>SUM(EG10:EG17)</f>
        <v>0</v>
      </c>
      <c r="EH18" s="263">
        <f>SUM(EH10:EH17)</f>
        <v>3119506.1999999997</v>
      </c>
      <c r="EI18" s="264">
        <f t="shared" si="65"/>
        <v>3119506.1999999997</v>
      </c>
      <c r="EJ18" s="279">
        <f>SUM(EJ10:EJ17)</f>
        <v>884777.1</v>
      </c>
      <c r="EK18" s="109">
        <f>SUM(EK10:EK17)</f>
        <v>-253663.7</v>
      </c>
    </row>
    <row r="19" spans="1:141" hidden="1" x14ac:dyDescent="0.3">
      <c r="B19" s="1"/>
      <c r="E19" s="52"/>
      <c r="F19" s="110">
        <f t="shared" ref="F19:F21" si="68">E19/12*9</f>
        <v>0</v>
      </c>
      <c r="G19" s="52"/>
      <c r="J19" s="108">
        <f>J18/E18*100</f>
        <v>24.023148491096336</v>
      </c>
      <c r="P19" s="110">
        <f t="shared" ref="P19:P21" si="69">O19/12*3</f>
        <v>0</v>
      </c>
      <c r="U19" s="110">
        <f>T19/12*6</f>
        <v>0</v>
      </c>
      <c r="Z19" s="110">
        <f t="shared" ref="Z19:Z21" si="70">Y19/12*9</f>
        <v>0</v>
      </c>
      <c r="AE19" s="110">
        <f t="shared" ref="AE19:AE21" si="71">AD19/12*3</f>
        <v>0</v>
      </c>
      <c r="AJ19" s="110">
        <f t="shared" ref="AJ19:AJ21" si="72">AI19/12*3</f>
        <v>0</v>
      </c>
      <c r="AO19" s="110">
        <f t="shared" ref="AO19:AO21" si="73">AN19/12*9</f>
        <v>0</v>
      </c>
      <c r="AT19" s="110">
        <f>AS19/12*2</f>
        <v>0</v>
      </c>
      <c r="AY19" s="110">
        <f t="shared" ref="AY19:AY21" si="74">AX19/12*3</f>
        <v>0</v>
      </c>
      <c r="BB19" s="110">
        <f t="shared" si="39"/>
        <v>0</v>
      </c>
      <c r="BD19" s="52"/>
      <c r="BE19" s="110">
        <f t="shared" ref="BE19:BE21" si="75">BD19/12*3</f>
        <v>0</v>
      </c>
      <c r="BH19" s="110">
        <f>BG19/12*3</f>
        <v>0</v>
      </c>
      <c r="BK19" s="110">
        <f>BJ19/12*3</f>
        <v>0</v>
      </c>
      <c r="BN19" s="110">
        <f t="shared" si="43"/>
        <v>0</v>
      </c>
      <c r="BQ19" s="110">
        <f>BP19/12*1</f>
        <v>0</v>
      </c>
      <c r="BT19" s="110">
        <f>BS19/12*2</f>
        <v>0</v>
      </c>
      <c r="BY19" s="110">
        <f t="shared" ref="BY19:BY21" si="76">BX19/12*6</f>
        <v>0</v>
      </c>
      <c r="CB19" s="110">
        <f>CA19/12*3</f>
        <v>0</v>
      </c>
      <c r="CE19" s="110">
        <f t="shared" si="48"/>
        <v>0</v>
      </c>
      <c r="CH19" s="110">
        <f>CG19/12*12</f>
        <v>0</v>
      </c>
      <c r="CK19" s="110">
        <f>CJ19/12*12</f>
        <v>0</v>
      </c>
      <c r="CN19" s="110">
        <f>CM19/12*6</f>
        <v>0</v>
      </c>
      <c r="CQ19" s="110">
        <f>CP19/12*12</f>
        <v>0</v>
      </c>
      <c r="CT19" s="110">
        <f t="shared" ref="CT19:CT21" si="77">CS19/12*9</f>
        <v>0</v>
      </c>
      <c r="CW19" s="110">
        <f>CV19/12*2</f>
        <v>0</v>
      </c>
      <c r="CZ19" s="110">
        <f>CY19/12*2</f>
        <v>0</v>
      </c>
      <c r="DC19" s="110">
        <f>DB19/12*1</f>
        <v>0</v>
      </c>
      <c r="DF19" s="110">
        <f>DE19/12*3</f>
        <v>0</v>
      </c>
      <c r="DI19" s="110">
        <f>DH19/12*2</f>
        <v>0</v>
      </c>
      <c r="DP19" s="110">
        <f t="shared" ref="DP19:DP21" si="78">DO19/12*9</f>
        <v>0</v>
      </c>
      <c r="DS19" s="110">
        <f>DR19/12*9</f>
        <v>0</v>
      </c>
      <c r="DY19" s="110">
        <f>DX19/12*1</f>
        <v>0</v>
      </c>
      <c r="EB19" s="110">
        <f>EA19/12*6</f>
        <v>0</v>
      </c>
      <c r="EE19" s="110">
        <f t="shared" si="64"/>
        <v>0</v>
      </c>
      <c r="EI19" s="110">
        <f t="shared" ref="EI19:EI21" si="79">EH19/12*9</f>
        <v>0</v>
      </c>
    </row>
    <row r="20" spans="1:141" hidden="1" x14ac:dyDescent="0.3">
      <c r="B20" s="1"/>
      <c r="F20" s="110">
        <f t="shared" si="68"/>
        <v>0</v>
      </c>
      <c r="H20" s="108">
        <v>6165672.4340000004</v>
      </c>
      <c r="I20" s="1">
        <v>1727843.7120000001</v>
      </c>
      <c r="P20" s="110">
        <f t="shared" si="69"/>
        <v>0</v>
      </c>
      <c r="U20" s="110">
        <f>T20/12*6</f>
        <v>0</v>
      </c>
      <c r="Z20" s="110">
        <f t="shared" si="70"/>
        <v>0</v>
      </c>
      <c r="AE20" s="110">
        <f t="shared" si="71"/>
        <v>0</v>
      </c>
      <c r="AJ20" s="110">
        <f t="shared" si="72"/>
        <v>0</v>
      </c>
      <c r="AO20" s="110">
        <f t="shared" si="73"/>
        <v>0</v>
      </c>
      <c r="AT20" s="110">
        <f>AS20/12*2</f>
        <v>0</v>
      </c>
      <c r="AY20" s="110">
        <f t="shared" si="74"/>
        <v>0</v>
      </c>
      <c r="BB20" s="110">
        <f t="shared" si="39"/>
        <v>0</v>
      </c>
      <c r="BE20" s="110">
        <f t="shared" si="75"/>
        <v>0</v>
      </c>
      <c r="BH20" s="110">
        <f>BG20/12*3</f>
        <v>0</v>
      </c>
      <c r="BK20" s="110">
        <f>BJ20/12*3</f>
        <v>0</v>
      </c>
      <c r="BN20" s="110">
        <f t="shared" si="43"/>
        <v>0</v>
      </c>
      <c r="BQ20" s="110">
        <f>BP20/12*1</f>
        <v>0</v>
      </c>
      <c r="BT20" s="110">
        <f>BS20/12*2</f>
        <v>0</v>
      </c>
      <c r="BY20" s="110">
        <f t="shared" si="76"/>
        <v>0</v>
      </c>
      <c r="CB20" s="110">
        <f>CA20/12*3</f>
        <v>0</v>
      </c>
      <c r="CE20" s="110">
        <f t="shared" si="48"/>
        <v>0</v>
      </c>
      <c r="CH20" s="110">
        <f>CG20/12*12</f>
        <v>0</v>
      </c>
      <c r="CK20" s="110">
        <f>CJ20/12*12</f>
        <v>0</v>
      </c>
      <c r="CN20" s="110">
        <f>CM20/12*6</f>
        <v>0</v>
      </c>
      <c r="CQ20" s="110">
        <f>CP20/12*12</f>
        <v>0</v>
      </c>
      <c r="CT20" s="110">
        <f t="shared" si="77"/>
        <v>0</v>
      </c>
      <c r="CW20" s="110">
        <f>CV20/12*2</f>
        <v>0</v>
      </c>
      <c r="CZ20" s="110">
        <f>CY20/12*2</f>
        <v>0</v>
      </c>
      <c r="DC20" s="110">
        <f>DB20/12*1</f>
        <v>0</v>
      </c>
      <c r="DF20" s="110">
        <f>DE20/12*3</f>
        <v>0</v>
      </c>
      <c r="DI20" s="110">
        <f>DH20/12*2</f>
        <v>0</v>
      </c>
      <c r="DP20" s="110">
        <f t="shared" si="78"/>
        <v>0</v>
      </c>
      <c r="DS20" s="110">
        <f>DR20/12*9</f>
        <v>0</v>
      </c>
      <c r="DY20" s="110">
        <f>DX20/12*1</f>
        <v>0</v>
      </c>
      <c r="EB20" s="110">
        <f>EA20/12*6</f>
        <v>0</v>
      </c>
      <c r="EE20" s="110">
        <f t="shared" si="64"/>
        <v>0</v>
      </c>
      <c r="EI20" s="110">
        <f t="shared" si="79"/>
        <v>0</v>
      </c>
    </row>
    <row r="21" spans="1:141" hidden="1" x14ac:dyDescent="0.3">
      <c r="B21" s="1"/>
      <c r="F21" s="110">
        <f t="shared" si="68"/>
        <v>0</v>
      </c>
      <c r="P21" s="110">
        <f t="shared" si="69"/>
        <v>0</v>
      </c>
      <c r="U21" s="110">
        <f>T21/12*6</f>
        <v>0</v>
      </c>
      <c r="Z21" s="110">
        <f t="shared" si="70"/>
        <v>0</v>
      </c>
      <c r="AE21" s="110">
        <f t="shared" si="71"/>
        <v>0</v>
      </c>
      <c r="AJ21" s="110">
        <f t="shared" si="72"/>
        <v>0</v>
      </c>
      <c r="AO21" s="110">
        <f t="shared" si="73"/>
        <v>0</v>
      </c>
      <c r="AT21" s="110">
        <f>AS21/12*2</f>
        <v>0</v>
      </c>
      <c r="AY21" s="110">
        <f t="shared" si="74"/>
        <v>0</v>
      </c>
      <c r="BB21" s="110">
        <f t="shared" si="39"/>
        <v>0</v>
      </c>
      <c r="BE21" s="110">
        <f t="shared" si="75"/>
        <v>0</v>
      </c>
      <c r="BH21" s="110">
        <f>BG21/12*3</f>
        <v>0</v>
      </c>
      <c r="BK21" s="110">
        <f>BJ21/12*3</f>
        <v>0</v>
      </c>
      <c r="BN21" s="110">
        <f t="shared" si="43"/>
        <v>0</v>
      </c>
      <c r="BQ21" s="110">
        <f>BP21/12*1</f>
        <v>0</v>
      </c>
      <c r="BT21" s="110">
        <f>BS21/12*2</f>
        <v>0</v>
      </c>
      <c r="BY21" s="110">
        <f t="shared" si="76"/>
        <v>0</v>
      </c>
      <c r="CB21" s="110">
        <f>CA21/12*3</f>
        <v>0</v>
      </c>
      <c r="CE21" s="110">
        <f t="shared" si="48"/>
        <v>0</v>
      </c>
      <c r="CH21" s="110">
        <f>CG21/12*12</f>
        <v>0</v>
      </c>
      <c r="CK21" s="110">
        <f>CJ21/12*12</f>
        <v>0</v>
      </c>
      <c r="CN21" s="110">
        <f>CM21/12*6</f>
        <v>0</v>
      </c>
      <c r="CQ21" s="110">
        <f>CP21/12*12</f>
        <v>0</v>
      </c>
      <c r="CT21" s="110">
        <f t="shared" si="77"/>
        <v>0</v>
      </c>
      <c r="CW21" s="110">
        <f>CV21/12*2</f>
        <v>0</v>
      </c>
      <c r="CZ21" s="110">
        <f>CY21/12*2</f>
        <v>0</v>
      </c>
      <c r="DC21" s="110">
        <f>DB21/12*1</f>
        <v>0</v>
      </c>
      <c r="DF21" s="110">
        <f>DE21/12*3</f>
        <v>0</v>
      </c>
      <c r="DI21" s="110">
        <f>DH21/12*2</f>
        <v>0</v>
      </c>
      <c r="DP21" s="110">
        <f t="shared" si="78"/>
        <v>0</v>
      </c>
      <c r="DS21" s="110">
        <f>DR21/12*9</f>
        <v>0</v>
      </c>
      <c r="DY21" s="110">
        <f>DX21/12*1</f>
        <v>0</v>
      </c>
      <c r="EB21" s="110">
        <f>EA21/12*6</f>
        <v>0</v>
      </c>
      <c r="EE21" s="110">
        <f t="shared" si="64"/>
        <v>0</v>
      </c>
      <c r="EI21" s="110">
        <f t="shared" si="79"/>
        <v>0</v>
      </c>
    </row>
  </sheetData>
  <protectedRanges>
    <protectedRange sqref="CV16" name="Range5_1_20_3"/>
    <protectedRange sqref="CY16" name="Range4_3_2_1_2"/>
    <protectedRange sqref="DB10 DB12:DB16" name="Range5_15"/>
    <protectedRange sqref="DD10 DD12:DD16" name="Range5_10_1"/>
    <protectedRange sqref="DH16" name="Range5_1_1_2_1_2"/>
    <protectedRange sqref="DK18" name="Range5_19"/>
    <protectedRange sqref="DO10 DO12:DO16" name="Range6"/>
    <protectedRange sqref="DR10 DR12:DR16" name="Range6_3"/>
    <protectedRange sqref="DU10 DU12:DU16" name="Range6_1_1"/>
    <protectedRange sqref="ED16" name="Range6_1_11_3"/>
    <protectedRange sqref="EG18" name="Range6_7"/>
    <protectedRange sqref="EF10:EG10 EF12:EG16" name="Range6_10"/>
    <protectedRange sqref="AP10 AP12:AP16" name="Range4_3"/>
    <protectedRange sqref="AU10 AU12:AU16" name="Range4_5"/>
    <protectedRange sqref="BF10 BF12:BF16" name="Range4_8"/>
    <protectedRange sqref="BL10 BL12:BL16" name="Range4_13"/>
    <protectedRange sqref="BZ10 BZ12:BZ16" name="Range5_6"/>
    <protectedRange sqref="CC10 CC12:CC16" name="Range5_8"/>
    <protectedRange sqref="CF10 CF12:CF16" name="Range5_11"/>
    <protectedRange sqref="CI10 CI12:CI16" name="Range5_31"/>
    <protectedRange sqref="CO10 CO12:CO16" name="Range5_32"/>
    <protectedRange sqref="CR10 CR12:CR16" name="Range5_33"/>
    <protectedRange sqref="CU10 CU12:CU16" name="Range5_34"/>
    <protectedRange sqref="CX10 CX12:CX16" name="Range5_35"/>
    <protectedRange sqref="DJ10:DK10 DJ12:DK16" name="Range5_37"/>
    <protectedRange sqref="DZ10 DZ12:DZ16" name="Range6_8"/>
    <protectedRange sqref="AI10 AD10 AD12:AD16" name="Range4_6_2"/>
    <protectedRange sqref="AF10 AF12:AF16" name="Range4_6_1_1"/>
    <protectedRange sqref="V10 AA10 AA12:AA16 V12:V17" name="Range4_4"/>
    <protectedRange sqref="AK10 AK12:AK16" name="Range4_2_1"/>
  </protectedRanges>
  <mergeCells count="135">
    <mergeCell ref="EI7:EJ7"/>
    <mergeCell ref="EA7:EA8"/>
    <mergeCell ref="EB7:EC7"/>
    <mergeCell ref="ED7:ED8"/>
    <mergeCell ref="EE7:EF7"/>
    <mergeCell ref="EG7:EG8"/>
    <mergeCell ref="EH7:EH8"/>
    <mergeCell ref="DR7:DR8"/>
    <mergeCell ref="DS7:DT7"/>
    <mergeCell ref="DU7:DU8"/>
    <mergeCell ref="DV7:DW7"/>
    <mergeCell ref="DX7:DX8"/>
    <mergeCell ref="DY7:DZ7"/>
    <mergeCell ref="DI7:DJ7"/>
    <mergeCell ref="DK7:DK8"/>
    <mergeCell ref="DL7:DL8"/>
    <mergeCell ref="DM7:DN7"/>
    <mergeCell ref="DO7:DO8"/>
    <mergeCell ref="DP7:DQ7"/>
    <mergeCell ref="CZ7:DA7"/>
    <mergeCell ref="DB7:DB8"/>
    <mergeCell ref="DC7:DD7"/>
    <mergeCell ref="DE7:DE8"/>
    <mergeCell ref="DF7:DG7"/>
    <mergeCell ref="DH7:DH8"/>
    <mergeCell ref="CQ7:CR7"/>
    <mergeCell ref="CS7:CS8"/>
    <mergeCell ref="CT7:CU7"/>
    <mergeCell ref="CV7:CV8"/>
    <mergeCell ref="CW7:CX7"/>
    <mergeCell ref="CY7:CY8"/>
    <mergeCell ref="CH7:CI7"/>
    <mergeCell ref="CJ7:CJ8"/>
    <mergeCell ref="CK7:CL7"/>
    <mergeCell ref="CM7:CM8"/>
    <mergeCell ref="CN7:CO7"/>
    <mergeCell ref="CP7:CP8"/>
    <mergeCell ref="BY7:BZ7"/>
    <mergeCell ref="CA7:CA8"/>
    <mergeCell ref="CB7:CC7"/>
    <mergeCell ref="CD7:CD8"/>
    <mergeCell ref="CE7:CF7"/>
    <mergeCell ref="CG7:CG8"/>
    <mergeCell ref="BN7:BO7"/>
    <mergeCell ref="BP7:BP8"/>
    <mergeCell ref="BQ7:BR7"/>
    <mergeCell ref="BS7:BS8"/>
    <mergeCell ref="BT7:BW7"/>
    <mergeCell ref="BX7:BX8"/>
    <mergeCell ref="Z7:AC7"/>
    <mergeCell ref="AD7:AD8"/>
    <mergeCell ref="BE7:BF7"/>
    <mergeCell ref="BG7:BG8"/>
    <mergeCell ref="BH7:BI7"/>
    <mergeCell ref="BJ7:BJ8"/>
    <mergeCell ref="BK7:BL7"/>
    <mergeCell ref="BM7:BM8"/>
    <mergeCell ref="AT7:AW7"/>
    <mergeCell ref="AX7:AX8"/>
    <mergeCell ref="AY7:AZ7"/>
    <mergeCell ref="BA7:BA8"/>
    <mergeCell ref="BB7:BC7"/>
    <mergeCell ref="BD7:BD8"/>
    <mergeCell ref="DO6:DQ6"/>
    <mergeCell ref="DR6:DT6"/>
    <mergeCell ref="DX6:DZ6"/>
    <mergeCell ref="EA6:EC6"/>
    <mergeCell ref="ED6:EF6"/>
    <mergeCell ref="E7:E8"/>
    <mergeCell ref="F7:I7"/>
    <mergeCell ref="J7:J8"/>
    <mergeCell ref="K7:N7"/>
    <mergeCell ref="O7:O8"/>
    <mergeCell ref="BX6:BZ6"/>
    <mergeCell ref="CA6:CC6"/>
    <mergeCell ref="CD6:CF6"/>
    <mergeCell ref="CG6:CI6"/>
    <mergeCell ref="CJ6:CL6"/>
    <mergeCell ref="CM6:CO6"/>
    <mergeCell ref="BA6:BC6"/>
    <mergeCell ref="BD6:BF6"/>
    <mergeCell ref="BG6:BI6"/>
    <mergeCell ref="BJ6:BL6"/>
    <mergeCell ref="BM6:BO6"/>
    <mergeCell ref="BS6:BW6"/>
    <mergeCell ref="DU5:DW6"/>
    <mergeCell ref="DX5:EF5"/>
    <mergeCell ref="DK4:DK6"/>
    <mergeCell ref="DL4:DN6"/>
    <mergeCell ref="DO4:EF4"/>
    <mergeCell ref="EG4:EG6"/>
    <mergeCell ref="EH4:EJ6"/>
    <mergeCell ref="O5:AZ5"/>
    <mergeCell ref="BA5:BO5"/>
    <mergeCell ref="BP5:BR6"/>
    <mergeCell ref="BS5:CI5"/>
    <mergeCell ref="CS5:DA5"/>
    <mergeCell ref="DB5:DD6"/>
    <mergeCell ref="DE5:DG6"/>
    <mergeCell ref="DH5:DJ6"/>
    <mergeCell ref="DO5:DT5"/>
    <mergeCell ref="CP6:CR6"/>
    <mergeCell ref="CS6:CU6"/>
    <mergeCell ref="CV6:CX6"/>
    <mergeCell ref="CY6:DA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J4"/>
    <mergeCell ref="AS6:AW6"/>
    <mergeCell ref="AX6:AZ6"/>
    <mergeCell ref="CJ5:CR5"/>
    <mergeCell ref="AE7:AH7"/>
    <mergeCell ref="AI7:AI8"/>
    <mergeCell ref="AJ7:AM7"/>
    <mergeCell ref="AN7:AN8"/>
    <mergeCell ref="AO7:AR7"/>
    <mergeCell ref="AS7:AS8"/>
    <mergeCell ref="P7:S7"/>
    <mergeCell ref="T7:T8"/>
    <mergeCell ref="U7:X7"/>
    <mergeCell ref="Y7:Y8"/>
  </mergeCells>
  <pageMargins left="0.31496062992125984" right="0.31496062992125984" top="0.15748031496062992" bottom="0.15748031496062992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Sheet4</vt:lpstr>
      <vt:lpstr>Sheet4!Заголовки_для_печати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User</cp:lastModifiedBy>
  <cp:lastPrinted>2023-12-06T06:48:07Z</cp:lastPrinted>
  <dcterms:created xsi:type="dcterms:W3CDTF">2002-03-15T09:46:46Z</dcterms:created>
  <dcterms:modified xsi:type="dcterms:W3CDTF">2023-12-06T06:48:14Z</dcterms:modified>
</cp:coreProperties>
</file>