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11" i="2" l="1"/>
  <c r="BE11" i="2"/>
  <c r="H11" i="2" l="1"/>
  <c r="BI18" i="2" l="1"/>
  <c r="BJ18" i="2"/>
  <c r="BK18" i="2"/>
  <c r="BL18" i="2"/>
  <c r="H15" i="2" l="1"/>
  <c r="G15" i="2" l="1"/>
  <c r="H14" i="2" l="1"/>
  <c r="G14" i="2"/>
  <c r="E14" i="2"/>
  <c r="BN18" i="2"/>
  <c r="BM18" i="2"/>
  <c r="BH18" i="2"/>
  <c r="BG18" i="2"/>
  <c r="BF18" i="2"/>
  <c r="BE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  <c r="G11" i="2"/>
  <c r="BC18" i="2"/>
  <c r="G18" i="2" s="1"/>
  <c r="C11" i="2" l="1"/>
  <c r="C18" i="2"/>
</calcChain>
</file>

<file path=xl/sharedStrings.xml><?xml version="1.0" encoding="utf-8"?>
<sst xmlns="http://schemas.openxmlformats.org/spreadsheetml/2006/main" count="341" uniqueCount="88">
  <si>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</si>
  <si>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</si>
  <si>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</si>
  <si>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</si>
  <si>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</si>
  <si>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</si>
  <si>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</si>
  <si>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</si>
  <si>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</si>
  <si>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</si>
  <si>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</si>
  <si>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</si>
  <si>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</si>
  <si>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</si>
  <si>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</si>
  <si>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</si>
  <si>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</si>
  <si>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</si>
  <si>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</si>
  <si>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</si>
  <si>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</si>
  <si>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</si>
  <si>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</si>
  <si>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</si>
  <si>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</si>
  <si>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</si>
  <si>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</si>
  <si>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</si>
  <si>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</si>
  <si>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</si>
  <si>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</si>
  <si>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</si>
  <si>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</si>
  <si>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</si>
  <si>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</si>
  <si>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</si>
  <si>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</si>
  <si>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</si>
  <si>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</si>
  <si>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</si>
  <si>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</si>
  <si>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</si>
  <si>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</si>
  <si>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</si>
  <si>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</si>
  <si>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</si>
  <si>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</si>
  <si>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</si>
  <si>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</si>
  <si>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</si>
  <si>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</si>
  <si>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</si>
  <si>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</si>
  <si>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</si>
  <si>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</si>
  <si>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</si>
  <si>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</si>
  <si>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</si>
  <si>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</si>
  <si>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</si>
  <si>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</si>
  <si>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</si>
  <si>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</si>
  <si>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</si>
  <si>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</si>
  <si>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</si>
  <si>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</si>
  <si>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</si>
  <si>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</si>
  <si>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</si>
  <si>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</si>
  <si>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</si>
  <si>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</si>
  <si>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</si>
  <si>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</si>
  <si>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</si>
  <si>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</si>
  <si>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</si>
  <si>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</si>
  <si>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</si>
  <si>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</si>
  <si>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</si>
  <si>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</si>
  <si>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</si>
  <si>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</si>
  <si>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  </t>
  </si>
  <si>
    <t xml:space="preserve">"ՀՀ Գեղարքունիքի մարզի համայնքների  բյուջեների ծախսերը 
( ծախսերը ըստ տնտեսագիտական դասակարգման) 2023 թվական սեպտեմբերի 30-ի դրությամբ"  </t>
  </si>
  <si>
    <t xml:space="preserve">"ՀՀ Գեղարքունիքի մարզի համայնքների  բյուջեների ծախսերը 
( ծախսերը ըստ գործառնական դասակարգման) 2023 թվական սեպտեմբերի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</si>
</sst>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2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0" borderId="2" xfId="0" applyNumberFormat="1" applyFont="1" applyFill="1" applyBorder="1" applyAlignment="1" applyProtection="1">
      <alignment vertical="center" wrapText="1"/>
    </xf>
    <xf numFmtId="20" fontId="1" fillId="0" borderId="0" xfId="0" applyNumberFormat="1" applyFont="1" applyProtection="1">
      <protection locked="0"/>
    </xf>
    <xf numFmtId="164" fontId="9" fillId="0" borderId="2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right"/>
      <protection locked="0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Protection="1"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7"/>
  <sheetViews>
    <sheetView tabSelected="1"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B2" sqref="B2:DQ2"/>
    </sheetView>
  </sheetViews>
  <sheetFormatPr defaultRowHeight="17.25"/>
  <cols>
    <col min="1" max="1" width="1" style="1" hidden="1" customWidth="1"/>
    <col min="2" max="2" width="4.5703125" style="1" customWidth="1"/>
    <col min="3" max="3" width="2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>
      <c r="B2" s="75" t="s">
        <v>87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7"/>
      <c r="AC3" s="57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53" t="s">
        <v>84</v>
      </c>
      <c r="DQ3" s="53"/>
    </row>
    <row r="4" spans="1:122" s="7" customFormat="1" ht="12.75" customHeight="1">
      <c r="B4" s="58" t="s">
        <v>0</v>
      </c>
      <c r="C4" s="59" t="s">
        <v>1</v>
      </c>
      <c r="D4" s="54" t="s">
        <v>2</v>
      </c>
      <c r="E4" s="55"/>
      <c r="F4" s="55"/>
      <c r="G4" s="55"/>
      <c r="H4" s="55"/>
      <c r="I4" s="60"/>
      <c r="J4" s="67" t="s">
        <v>3</v>
      </c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9"/>
    </row>
    <row r="5" spans="1:122" s="7" customFormat="1" ht="15.75" customHeight="1">
      <c r="B5" s="58"/>
      <c r="C5" s="59"/>
      <c r="D5" s="61"/>
      <c r="E5" s="62"/>
      <c r="F5" s="62"/>
      <c r="G5" s="62"/>
      <c r="H5" s="62"/>
      <c r="I5" s="63"/>
      <c r="J5" s="54" t="s">
        <v>4</v>
      </c>
      <c r="K5" s="55"/>
      <c r="L5" s="55"/>
      <c r="M5" s="55"/>
      <c r="N5" s="70" t="s">
        <v>5</v>
      </c>
      <c r="O5" s="71"/>
      <c r="P5" s="71"/>
      <c r="Q5" s="71"/>
      <c r="R5" s="71"/>
      <c r="S5" s="71"/>
      <c r="T5" s="71"/>
      <c r="U5" s="72"/>
      <c r="V5" s="54" t="s">
        <v>6</v>
      </c>
      <c r="W5" s="55"/>
      <c r="X5" s="55"/>
      <c r="Y5" s="60"/>
      <c r="Z5" s="54" t="s">
        <v>7</v>
      </c>
      <c r="AA5" s="55"/>
      <c r="AB5" s="55"/>
      <c r="AC5" s="60"/>
      <c r="AD5" s="54" t="s">
        <v>8</v>
      </c>
      <c r="AE5" s="55"/>
      <c r="AF5" s="55"/>
      <c r="AG5" s="60"/>
      <c r="AH5" s="78" t="s">
        <v>3</v>
      </c>
      <c r="AI5" s="76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4" t="s">
        <v>9</v>
      </c>
      <c r="AY5" s="55"/>
      <c r="AZ5" s="55"/>
      <c r="BA5" s="60"/>
      <c r="BB5" s="10" t="s">
        <v>10</v>
      </c>
      <c r="BC5" s="10"/>
      <c r="BD5" s="10"/>
      <c r="BE5" s="10"/>
      <c r="BF5" s="10"/>
      <c r="BG5" s="10"/>
      <c r="BH5" s="10"/>
      <c r="BI5" s="10"/>
      <c r="BJ5" s="54" t="s">
        <v>11</v>
      </c>
      <c r="BK5" s="55"/>
      <c r="BL5" s="55"/>
      <c r="BM5" s="60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6"/>
      <c r="CC5" s="76"/>
      <c r="CD5" s="76"/>
      <c r="CE5" s="76"/>
      <c r="CF5" s="76"/>
      <c r="CG5" s="77"/>
      <c r="CH5" s="54" t="s">
        <v>13</v>
      </c>
      <c r="CI5" s="55"/>
      <c r="CJ5" s="55"/>
      <c r="CK5" s="60"/>
      <c r="CL5" s="54" t="s">
        <v>14</v>
      </c>
      <c r="CM5" s="55"/>
      <c r="CN5" s="55"/>
      <c r="CO5" s="60"/>
      <c r="CP5" s="12" t="s">
        <v>12</v>
      </c>
      <c r="CQ5" s="12"/>
      <c r="CR5" s="12"/>
      <c r="CS5" s="12"/>
      <c r="CT5" s="12"/>
      <c r="CU5" s="12"/>
      <c r="CV5" s="12"/>
      <c r="CW5" s="12"/>
      <c r="CX5" s="54" t="s">
        <v>15</v>
      </c>
      <c r="CY5" s="55"/>
      <c r="CZ5" s="55"/>
      <c r="DA5" s="60"/>
      <c r="DB5" s="13" t="s">
        <v>12</v>
      </c>
      <c r="DC5" s="13"/>
      <c r="DD5" s="13"/>
      <c r="DE5" s="13"/>
      <c r="DF5" s="54" t="s">
        <v>16</v>
      </c>
      <c r="DG5" s="55"/>
      <c r="DH5" s="55"/>
      <c r="DI5" s="60"/>
      <c r="DJ5" s="54" t="s">
        <v>17</v>
      </c>
      <c r="DK5" s="55"/>
      <c r="DL5" s="55"/>
      <c r="DM5" s="55"/>
      <c r="DN5" s="55"/>
      <c r="DO5" s="60"/>
      <c r="DP5" s="73" t="s">
        <v>18</v>
      </c>
      <c r="DQ5" s="73"/>
    </row>
    <row r="6" spans="1:122" s="7" customFormat="1" ht="57" customHeight="1">
      <c r="B6" s="58"/>
      <c r="C6" s="59"/>
      <c r="D6" s="64"/>
      <c r="E6" s="65"/>
      <c r="F6" s="65"/>
      <c r="G6" s="65"/>
      <c r="H6" s="65"/>
      <c r="I6" s="66"/>
      <c r="J6" s="61"/>
      <c r="K6" s="62"/>
      <c r="L6" s="62"/>
      <c r="M6" s="62"/>
      <c r="N6" s="54" t="s">
        <v>19</v>
      </c>
      <c r="O6" s="55"/>
      <c r="P6" s="55"/>
      <c r="Q6" s="55"/>
      <c r="R6" s="54" t="s">
        <v>20</v>
      </c>
      <c r="S6" s="55"/>
      <c r="T6" s="55"/>
      <c r="U6" s="55"/>
      <c r="V6" s="64"/>
      <c r="W6" s="65"/>
      <c r="X6" s="65"/>
      <c r="Y6" s="66"/>
      <c r="Z6" s="64"/>
      <c r="AA6" s="65"/>
      <c r="AB6" s="65"/>
      <c r="AC6" s="66"/>
      <c r="AD6" s="64"/>
      <c r="AE6" s="65"/>
      <c r="AF6" s="65"/>
      <c r="AG6" s="66"/>
      <c r="AH6" s="54" t="s">
        <v>21</v>
      </c>
      <c r="AI6" s="55"/>
      <c r="AJ6" s="55"/>
      <c r="AK6" s="55"/>
      <c r="AL6" s="54" t="s">
        <v>22</v>
      </c>
      <c r="AM6" s="55"/>
      <c r="AN6" s="55"/>
      <c r="AO6" s="55"/>
      <c r="AP6" s="54" t="s">
        <v>23</v>
      </c>
      <c r="AQ6" s="55"/>
      <c r="AR6" s="55"/>
      <c r="AS6" s="55"/>
      <c r="AT6" s="54" t="s">
        <v>24</v>
      </c>
      <c r="AU6" s="55"/>
      <c r="AV6" s="55"/>
      <c r="AW6" s="55"/>
      <c r="AX6" s="64"/>
      <c r="AY6" s="65"/>
      <c r="AZ6" s="65"/>
      <c r="BA6" s="66"/>
      <c r="BB6" s="74" t="s">
        <v>25</v>
      </c>
      <c r="BC6" s="74"/>
      <c r="BD6" s="74"/>
      <c r="BE6" s="74"/>
      <c r="BF6" s="79" t="s">
        <v>26</v>
      </c>
      <c r="BG6" s="80"/>
      <c r="BH6" s="80"/>
      <c r="BI6" s="81"/>
      <c r="BJ6" s="64"/>
      <c r="BK6" s="65"/>
      <c r="BL6" s="65"/>
      <c r="BM6" s="66"/>
      <c r="BN6" s="54" t="s">
        <v>27</v>
      </c>
      <c r="BO6" s="55"/>
      <c r="BP6" s="55"/>
      <c r="BQ6" s="55"/>
      <c r="BR6" s="54" t="s">
        <v>28</v>
      </c>
      <c r="BS6" s="55"/>
      <c r="BT6" s="55"/>
      <c r="BU6" s="55"/>
      <c r="BV6" s="74" t="s">
        <v>29</v>
      </c>
      <c r="BW6" s="74"/>
      <c r="BX6" s="74"/>
      <c r="BY6" s="74"/>
      <c r="BZ6" s="54" t="s">
        <v>30</v>
      </c>
      <c r="CA6" s="55"/>
      <c r="CB6" s="55"/>
      <c r="CC6" s="55"/>
      <c r="CD6" s="54" t="s">
        <v>31</v>
      </c>
      <c r="CE6" s="55"/>
      <c r="CF6" s="55"/>
      <c r="CG6" s="55"/>
      <c r="CH6" s="64"/>
      <c r="CI6" s="65"/>
      <c r="CJ6" s="65"/>
      <c r="CK6" s="66"/>
      <c r="CL6" s="64"/>
      <c r="CM6" s="65"/>
      <c r="CN6" s="65"/>
      <c r="CO6" s="66"/>
      <c r="CP6" s="74" t="s">
        <v>32</v>
      </c>
      <c r="CQ6" s="74"/>
      <c r="CR6" s="74"/>
      <c r="CS6" s="74"/>
      <c r="CT6" s="74" t="s">
        <v>33</v>
      </c>
      <c r="CU6" s="74"/>
      <c r="CV6" s="74"/>
      <c r="CW6" s="74"/>
      <c r="CX6" s="64"/>
      <c r="CY6" s="65"/>
      <c r="CZ6" s="65"/>
      <c r="DA6" s="66"/>
      <c r="DB6" s="54" t="s">
        <v>34</v>
      </c>
      <c r="DC6" s="55"/>
      <c r="DD6" s="55"/>
      <c r="DE6" s="60"/>
      <c r="DF6" s="64"/>
      <c r="DG6" s="65"/>
      <c r="DH6" s="65"/>
      <c r="DI6" s="66"/>
      <c r="DJ6" s="64"/>
      <c r="DK6" s="65"/>
      <c r="DL6" s="65"/>
      <c r="DM6" s="65"/>
      <c r="DN6" s="65"/>
      <c r="DO6" s="66"/>
      <c r="DP6" s="73"/>
      <c r="DQ6" s="73"/>
      <c r="DR6" s="14"/>
    </row>
    <row r="7" spans="1:122" s="7" customFormat="1" ht="40.5" customHeight="1">
      <c r="B7" s="58"/>
      <c r="C7" s="59"/>
      <c r="D7" s="83" t="s">
        <v>35</v>
      </c>
      <c r="E7" s="84"/>
      <c r="F7" s="82" t="s">
        <v>36</v>
      </c>
      <c r="G7" s="82"/>
      <c r="H7" s="82" t="s">
        <v>37</v>
      </c>
      <c r="I7" s="82"/>
      <c r="J7" s="82" t="s">
        <v>36</v>
      </c>
      <c r="K7" s="82"/>
      <c r="L7" s="82" t="s">
        <v>37</v>
      </c>
      <c r="M7" s="82"/>
      <c r="N7" s="82" t="s">
        <v>36</v>
      </c>
      <c r="O7" s="82"/>
      <c r="P7" s="82" t="s">
        <v>37</v>
      </c>
      <c r="Q7" s="82"/>
      <c r="R7" s="82" t="s">
        <v>36</v>
      </c>
      <c r="S7" s="82"/>
      <c r="T7" s="82" t="s">
        <v>37</v>
      </c>
      <c r="U7" s="82"/>
      <c r="V7" s="82" t="s">
        <v>36</v>
      </c>
      <c r="W7" s="82"/>
      <c r="X7" s="82" t="s">
        <v>37</v>
      </c>
      <c r="Y7" s="82"/>
      <c r="Z7" s="82" t="s">
        <v>36</v>
      </c>
      <c r="AA7" s="82"/>
      <c r="AB7" s="82" t="s">
        <v>37</v>
      </c>
      <c r="AC7" s="82"/>
      <c r="AD7" s="82" t="s">
        <v>36</v>
      </c>
      <c r="AE7" s="82"/>
      <c r="AF7" s="82" t="s">
        <v>37</v>
      </c>
      <c r="AG7" s="82"/>
      <c r="AH7" s="82" t="s">
        <v>36</v>
      </c>
      <c r="AI7" s="82"/>
      <c r="AJ7" s="82" t="s">
        <v>37</v>
      </c>
      <c r="AK7" s="82"/>
      <c r="AL7" s="82" t="s">
        <v>36</v>
      </c>
      <c r="AM7" s="82"/>
      <c r="AN7" s="82" t="s">
        <v>37</v>
      </c>
      <c r="AO7" s="82"/>
      <c r="AP7" s="82" t="s">
        <v>36</v>
      </c>
      <c r="AQ7" s="82"/>
      <c r="AR7" s="82" t="s">
        <v>37</v>
      </c>
      <c r="AS7" s="82"/>
      <c r="AT7" s="82" t="s">
        <v>36</v>
      </c>
      <c r="AU7" s="82"/>
      <c r="AV7" s="82" t="s">
        <v>37</v>
      </c>
      <c r="AW7" s="82"/>
      <c r="AX7" s="82" t="s">
        <v>36</v>
      </c>
      <c r="AY7" s="82"/>
      <c r="AZ7" s="82" t="s">
        <v>37</v>
      </c>
      <c r="BA7" s="82"/>
      <c r="BB7" s="82" t="s">
        <v>36</v>
      </c>
      <c r="BC7" s="82"/>
      <c r="BD7" s="82" t="s">
        <v>37</v>
      </c>
      <c r="BE7" s="82"/>
      <c r="BF7" s="82" t="s">
        <v>36</v>
      </c>
      <c r="BG7" s="82"/>
      <c r="BH7" s="82" t="s">
        <v>37</v>
      </c>
      <c r="BI7" s="82"/>
      <c r="BJ7" s="82" t="s">
        <v>36</v>
      </c>
      <c r="BK7" s="82"/>
      <c r="BL7" s="82" t="s">
        <v>37</v>
      </c>
      <c r="BM7" s="82"/>
      <c r="BN7" s="82" t="s">
        <v>36</v>
      </c>
      <c r="BO7" s="82"/>
      <c r="BP7" s="82" t="s">
        <v>37</v>
      </c>
      <c r="BQ7" s="82"/>
      <c r="BR7" s="82" t="s">
        <v>36</v>
      </c>
      <c r="BS7" s="82"/>
      <c r="BT7" s="82" t="s">
        <v>37</v>
      </c>
      <c r="BU7" s="82"/>
      <c r="BV7" s="82" t="s">
        <v>36</v>
      </c>
      <c r="BW7" s="82"/>
      <c r="BX7" s="82" t="s">
        <v>37</v>
      </c>
      <c r="BY7" s="82"/>
      <c r="BZ7" s="82" t="s">
        <v>36</v>
      </c>
      <c r="CA7" s="82"/>
      <c r="CB7" s="82" t="s">
        <v>37</v>
      </c>
      <c r="CC7" s="82"/>
      <c r="CD7" s="82" t="s">
        <v>36</v>
      </c>
      <c r="CE7" s="82"/>
      <c r="CF7" s="82" t="s">
        <v>37</v>
      </c>
      <c r="CG7" s="82"/>
      <c r="CH7" s="82" t="s">
        <v>36</v>
      </c>
      <c r="CI7" s="82"/>
      <c r="CJ7" s="82" t="s">
        <v>37</v>
      </c>
      <c r="CK7" s="82"/>
      <c r="CL7" s="82" t="s">
        <v>36</v>
      </c>
      <c r="CM7" s="82"/>
      <c r="CN7" s="82" t="s">
        <v>37</v>
      </c>
      <c r="CO7" s="82"/>
      <c r="CP7" s="82" t="s">
        <v>36</v>
      </c>
      <c r="CQ7" s="82"/>
      <c r="CR7" s="82" t="s">
        <v>37</v>
      </c>
      <c r="CS7" s="82"/>
      <c r="CT7" s="82" t="s">
        <v>36</v>
      </c>
      <c r="CU7" s="82"/>
      <c r="CV7" s="82" t="s">
        <v>37</v>
      </c>
      <c r="CW7" s="82"/>
      <c r="CX7" s="82" t="s">
        <v>36</v>
      </c>
      <c r="CY7" s="82"/>
      <c r="CZ7" s="82" t="s">
        <v>37</v>
      </c>
      <c r="DA7" s="82"/>
      <c r="DB7" s="82" t="s">
        <v>36</v>
      </c>
      <c r="DC7" s="82"/>
      <c r="DD7" s="82" t="s">
        <v>37</v>
      </c>
      <c r="DE7" s="82"/>
      <c r="DF7" s="82" t="s">
        <v>36</v>
      </c>
      <c r="DG7" s="82"/>
      <c r="DH7" s="82" t="s">
        <v>37</v>
      </c>
      <c r="DI7" s="82"/>
      <c r="DJ7" s="85" t="s">
        <v>38</v>
      </c>
      <c r="DK7" s="86"/>
      <c r="DL7" s="82" t="s">
        <v>36</v>
      </c>
      <c r="DM7" s="82"/>
      <c r="DN7" s="82" t="s">
        <v>37</v>
      </c>
      <c r="DO7" s="82"/>
      <c r="DP7" s="82" t="s">
        <v>37</v>
      </c>
      <c r="DQ7" s="82"/>
    </row>
    <row r="8" spans="1:122" s="7" customFormat="1" ht="32.25" customHeight="1">
      <c r="B8" s="58"/>
      <c r="C8" s="59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9" customFormat="1" ht="26.25" customHeight="1">
      <c r="B10" s="20">
        <v>1</v>
      </c>
      <c r="C10" s="41" t="s">
        <v>79</v>
      </c>
      <c r="D10" s="42">
        <f t="shared" ref="D10:D13" si="2">F10+H10-DP10</f>
        <v>4757568.2578999996</v>
      </c>
      <c r="E10" s="42">
        <f t="shared" ref="E10:E13" si="3">G10+I10-DQ10</f>
        <v>1846067.7643000002</v>
      </c>
      <c r="F10" s="42">
        <f t="shared" ref="F10:F13" si="4">J10+V10+Z10+AD10+AX10+BJ10+CH10+CL10+CX10+DF10+DL10</f>
        <v>2520626.1439999994</v>
      </c>
      <c r="G10" s="42">
        <f t="shared" ref="G10:G13" si="5">K10+W10+AA10+AE10+AY10+BK10+CI10+CM10+CY10+DG10+DM10</f>
        <v>1642272.7266000002</v>
      </c>
      <c r="H10" s="42">
        <f t="shared" ref="H10:H13" si="6">L10+X10+AB10+AF10+AZ10+BL10+CJ10+CN10+CZ10+DH10+DN10</f>
        <v>2601649.4139</v>
      </c>
      <c r="I10" s="42">
        <f t="shared" ref="I10:I13" si="7">M10+Y10+AC10+AG10+BA10+BM10+CK10+CO10+DA10+DI10+DO10</f>
        <v>303795.03769999999</v>
      </c>
      <c r="J10" s="22">
        <v>674926.4</v>
      </c>
      <c r="K10" s="22">
        <v>431246.68349999998</v>
      </c>
      <c r="L10" s="22">
        <v>759000.01390000002</v>
      </c>
      <c r="M10" s="22">
        <v>188993.21669999999</v>
      </c>
      <c r="N10" s="22">
        <v>629526.4</v>
      </c>
      <c r="O10" s="22">
        <v>415603.65010000003</v>
      </c>
      <c r="P10" s="22">
        <v>165000.01389999999</v>
      </c>
      <c r="Q10" s="22">
        <v>4064.904</v>
      </c>
      <c r="R10" s="22">
        <v>45400</v>
      </c>
      <c r="S10" s="22">
        <v>15643.0334</v>
      </c>
      <c r="T10" s="22">
        <v>594000</v>
      </c>
      <c r="U10" s="22">
        <v>184928.31270000001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813290.24399999995</v>
      </c>
      <c r="AE10" s="22">
        <v>679484.34400000004</v>
      </c>
      <c r="AF10" s="22">
        <v>1052649.3999999999</v>
      </c>
      <c r="AG10" s="22">
        <v>22291.378000000001</v>
      </c>
      <c r="AH10" s="22">
        <v>547089.44400000002</v>
      </c>
      <c r="AI10" s="22">
        <v>536508.44400000002</v>
      </c>
      <c r="AJ10" s="22">
        <v>782000</v>
      </c>
      <c r="AK10" s="22">
        <v>38902.023999999998</v>
      </c>
      <c r="AL10" s="22">
        <v>0</v>
      </c>
      <c r="AM10" s="22">
        <v>0</v>
      </c>
      <c r="AN10" s="22">
        <v>0</v>
      </c>
      <c r="AO10" s="22">
        <v>0</v>
      </c>
      <c r="AP10" s="22">
        <v>266200.8</v>
      </c>
      <c r="AQ10" s="22">
        <v>142975.9</v>
      </c>
      <c r="AR10" s="22">
        <v>775000</v>
      </c>
      <c r="AS10" s="22">
        <v>5150</v>
      </c>
      <c r="AT10" s="22">
        <v>0</v>
      </c>
      <c r="AU10" s="22">
        <v>0</v>
      </c>
      <c r="AV10" s="22">
        <v>-504350.6</v>
      </c>
      <c r="AW10" s="22">
        <v>-21760.646000000001</v>
      </c>
      <c r="AX10" s="22">
        <v>22165.4</v>
      </c>
      <c r="AY10" s="22">
        <v>0</v>
      </c>
      <c r="AZ10" s="22">
        <v>0</v>
      </c>
      <c r="BA10" s="22">
        <v>0</v>
      </c>
      <c r="BB10" s="22">
        <v>22165.4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60000</v>
      </c>
      <c r="BK10" s="22">
        <v>43698.786599999999</v>
      </c>
      <c r="BL10" s="22">
        <v>640000</v>
      </c>
      <c r="BM10" s="22">
        <v>89720.442999999999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520000</v>
      </c>
      <c r="BY10" s="22">
        <v>89720.442999999999</v>
      </c>
      <c r="BZ10" s="22">
        <v>60000</v>
      </c>
      <c r="CA10" s="22">
        <v>43698.786599999999</v>
      </c>
      <c r="CB10" s="22">
        <v>120000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96873.2</v>
      </c>
      <c r="CM10" s="22">
        <v>68452.337</v>
      </c>
      <c r="CN10" s="22">
        <v>0</v>
      </c>
      <c r="CO10" s="22">
        <v>0</v>
      </c>
      <c r="CP10" s="22">
        <v>84873.2</v>
      </c>
      <c r="CQ10" s="22">
        <v>63512.322</v>
      </c>
      <c r="CR10" s="22">
        <v>0</v>
      </c>
      <c r="CS10" s="22">
        <v>0</v>
      </c>
      <c r="CT10" s="22">
        <v>56004.2</v>
      </c>
      <c r="CU10" s="22">
        <v>41982.387999999999</v>
      </c>
      <c r="CV10" s="22">
        <v>0</v>
      </c>
      <c r="CW10" s="22">
        <v>0</v>
      </c>
      <c r="CX10" s="22">
        <v>419263.6</v>
      </c>
      <c r="CY10" s="22">
        <v>305317.88</v>
      </c>
      <c r="CZ10" s="22">
        <v>150000</v>
      </c>
      <c r="DA10" s="22">
        <v>2790</v>
      </c>
      <c r="DB10" s="22">
        <v>249730.2</v>
      </c>
      <c r="DC10" s="22">
        <v>175245</v>
      </c>
      <c r="DD10" s="22">
        <v>150000</v>
      </c>
      <c r="DE10" s="22">
        <v>2790</v>
      </c>
      <c r="DF10" s="22">
        <v>39400</v>
      </c>
      <c r="DG10" s="22">
        <v>5976</v>
      </c>
      <c r="DH10" s="22">
        <v>0</v>
      </c>
      <c r="DI10" s="22">
        <v>0</v>
      </c>
      <c r="DJ10" s="42">
        <f t="shared" ref="DJ10:DK10" si="8">DL10+DN10-DP10</f>
        <v>30000</v>
      </c>
      <c r="DK10" s="42">
        <f t="shared" si="8"/>
        <v>8096.6955000000016</v>
      </c>
      <c r="DL10" s="22">
        <v>394707.3</v>
      </c>
      <c r="DM10" s="22">
        <v>108096.6955</v>
      </c>
      <c r="DN10" s="22">
        <v>0</v>
      </c>
      <c r="DO10" s="22">
        <v>0</v>
      </c>
      <c r="DP10" s="22">
        <v>364707.3</v>
      </c>
      <c r="DQ10" s="22">
        <v>100000</v>
      </c>
    </row>
    <row r="11" spans="1:122" s="19" customFormat="1" ht="26.25" customHeight="1">
      <c r="B11" s="20">
        <v>2</v>
      </c>
      <c r="C11" s="41" t="s">
        <v>80</v>
      </c>
      <c r="D11" s="42">
        <f t="shared" si="2"/>
        <v>2843576.2800000003</v>
      </c>
      <c r="E11" s="42">
        <f t="shared" si="3"/>
        <v>2145334.9632000001</v>
      </c>
      <c r="F11" s="42">
        <f t="shared" si="4"/>
        <v>2336298.2420000001</v>
      </c>
      <c r="G11" s="42">
        <f t="shared" si="5"/>
        <v>1633334.8459000001</v>
      </c>
      <c r="H11" s="42">
        <f t="shared" si="6"/>
        <v>948278.03799999994</v>
      </c>
      <c r="I11" s="42">
        <f t="shared" si="7"/>
        <v>952213.09329999995</v>
      </c>
      <c r="J11" s="22">
        <v>508249.4</v>
      </c>
      <c r="K11" s="22">
        <v>274652.97460000002</v>
      </c>
      <c r="L11" s="22">
        <v>160607.93799999999</v>
      </c>
      <c r="M11" s="22">
        <v>108728.435</v>
      </c>
      <c r="N11" s="22">
        <v>412819.4</v>
      </c>
      <c r="O11" s="22">
        <v>234391.01360000001</v>
      </c>
      <c r="P11" s="22">
        <v>113862.93799999999</v>
      </c>
      <c r="Q11" s="22">
        <v>98358.934999999998</v>
      </c>
      <c r="R11" s="22">
        <v>90800</v>
      </c>
      <c r="S11" s="22">
        <v>37431.360999999997</v>
      </c>
      <c r="T11" s="22">
        <v>46745</v>
      </c>
      <c r="U11" s="22">
        <v>10369.5</v>
      </c>
      <c r="V11" s="22">
        <v>1500</v>
      </c>
      <c r="W11" s="22">
        <v>295</v>
      </c>
      <c r="X11" s="22">
        <v>3000</v>
      </c>
      <c r="Y11" s="22">
        <v>2464</v>
      </c>
      <c r="Z11" s="22">
        <v>0</v>
      </c>
      <c r="AA11" s="22">
        <v>0</v>
      </c>
      <c r="AB11" s="22">
        <v>0</v>
      </c>
      <c r="AC11" s="22">
        <v>0</v>
      </c>
      <c r="AD11" s="22">
        <v>177139.94200000001</v>
      </c>
      <c r="AE11" s="22">
        <v>168440.628</v>
      </c>
      <c r="AF11" s="22">
        <v>-86525.468999999997</v>
      </c>
      <c r="AG11" s="22">
        <v>225277.4117</v>
      </c>
      <c r="AH11" s="22">
        <v>108945.442</v>
      </c>
      <c r="AI11" s="22">
        <v>104961.59</v>
      </c>
      <c r="AJ11" s="22">
        <v>18544.400000000001</v>
      </c>
      <c r="AK11" s="22">
        <v>16040.9897</v>
      </c>
      <c r="AL11" s="22">
        <v>0</v>
      </c>
      <c r="AM11" s="22">
        <v>0</v>
      </c>
      <c r="AN11" s="22">
        <v>0</v>
      </c>
      <c r="AO11" s="22">
        <v>0</v>
      </c>
      <c r="AP11" s="22">
        <v>68194.5</v>
      </c>
      <c r="AQ11" s="22">
        <v>63479.038</v>
      </c>
      <c r="AR11" s="22">
        <v>306526.3</v>
      </c>
      <c r="AS11" s="22">
        <v>245320.3</v>
      </c>
      <c r="AT11" s="22">
        <v>0</v>
      </c>
      <c r="AU11" s="22">
        <v>0</v>
      </c>
      <c r="AV11" s="22">
        <v>-411596.16899999999</v>
      </c>
      <c r="AW11" s="22">
        <v>-36083.877999999997</v>
      </c>
      <c r="AX11" s="22">
        <v>210510</v>
      </c>
      <c r="AY11" s="22">
        <v>133062.48800000001</v>
      </c>
      <c r="AZ11" s="22">
        <v>10000</v>
      </c>
      <c r="BA11" s="22">
        <v>0</v>
      </c>
      <c r="BB11" s="22">
        <v>187710</v>
      </c>
      <c r="BC11" s="22">
        <v>118984.18799999999</v>
      </c>
      <c r="BD11" s="22">
        <v>10000</v>
      </c>
      <c r="BE11" s="22">
        <v>0</v>
      </c>
      <c r="BF11" s="22">
        <v>15000</v>
      </c>
      <c r="BG11" s="22">
        <v>12877.5</v>
      </c>
      <c r="BH11" s="22">
        <v>0</v>
      </c>
      <c r="BI11" s="22">
        <v>0</v>
      </c>
      <c r="BJ11" s="22">
        <v>68545</v>
      </c>
      <c r="BK11" s="22">
        <v>46301.4643</v>
      </c>
      <c r="BL11" s="22">
        <v>94100.2</v>
      </c>
      <c r="BM11" s="22">
        <v>89055.165999999997</v>
      </c>
      <c r="BN11" s="22">
        <v>2000</v>
      </c>
      <c r="BO11" s="22">
        <v>0</v>
      </c>
      <c r="BP11" s="22">
        <v>4870</v>
      </c>
      <c r="BQ11" s="22">
        <v>220</v>
      </c>
      <c r="BR11" s="22">
        <v>0</v>
      </c>
      <c r="BS11" s="22">
        <v>0</v>
      </c>
      <c r="BT11" s="22">
        <v>0</v>
      </c>
      <c r="BU11" s="22">
        <v>0</v>
      </c>
      <c r="BV11" s="22">
        <v>16510</v>
      </c>
      <c r="BW11" s="22">
        <v>8483.7540000000008</v>
      </c>
      <c r="BX11" s="22">
        <v>1670</v>
      </c>
      <c r="BY11" s="22">
        <v>1650</v>
      </c>
      <c r="BZ11" s="22">
        <v>50035</v>
      </c>
      <c r="CA11" s="22">
        <v>37817.710299999999</v>
      </c>
      <c r="CB11" s="22">
        <v>87560.2</v>
      </c>
      <c r="CC11" s="22">
        <v>87185.165999999997</v>
      </c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124973</v>
      </c>
      <c r="CM11" s="22">
        <v>49275.447999999997</v>
      </c>
      <c r="CN11" s="22">
        <v>530088.64599999995</v>
      </c>
      <c r="CO11" s="22">
        <v>364904.15360000002</v>
      </c>
      <c r="CP11" s="22">
        <v>123573</v>
      </c>
      <c r="CQ11" s="22">
        <v>47875.447999999997</v>
      </c>
      <c r="CR11" s="22">
        <v>20847.5</v>
      </c>
      <c r="CS11" s="22">
        <v>14707.5</v>
      </c>
      <c r="CT11" s="22">
        <v>68759</v>
      </c>
      <c r="CU11" s="22">
        <v>16430.148000000001</v>
      </c>
      <c r="CV11" s="22">
        <v>1170</v>
      </c>
      <c r="CW11" s="22">
        <v>30</v>
      </c>
      <c r="CX11" s="22">
        <v>788380.9</v>
      </c>
      <c r="CY11" s="22">
        <v>509705.36700000003</v>
      </c>
      <c r="CZ11" s="22">
        <v>237006.723</v>
      </c>
      <c r="DA11" s="22">
        <v>161783.927</v>
      </c>
      <c r="DB11" s="22">
        <v>437499</v>
      </c>
      <c r="DC11" s="22">
        <v>281585.69699999999</v>
      </c>
      <c r="DD11" s="22">
        <v>225942.234</v>
      </c>
      <c r="DE11" s="22">
        <v>151712.10999999999</v>
      </c>
      <c r="DF11" s="22">
        <v>12000</v>
      </c>
      <c r="DG11" s="22">
        <v>7400</v>
      </c>
      <c r="DH11" s="22">
        <v>0</v>
      </c>
      <c r="DI11" s="22">
        <v>0</v>
      </c>
      <c r="DJ11" s="42">
        <f t="shared" ref="DJ11:DJ13" si="9">DL11+DN11-DP11</f>
        <v>4000</v>
      </c>
      <c r="DK11" s="42">
        <f t="shared" ref="DK11:DK13" si="10">DM11+DO11-DQ11</f>
        <v>3988.5</v>
      </c>
      <c r="DL11" s="22">
        <v>445000</v>
      </c>
      <c r="DM11" s="22">
        <v>444201.47600000002</v>
      </c>
      <c r="DN11" s="22">
        <v>0</v>
      </c>
      <c r="DO11" s="22">
        <v>0</v>
      </c>
      <c r="DP11" s="22">
        <v>441000</v>
      </c>
      <c r="DQ11" s="22">
        <v>440212.97600000002</v>
      </c>
    </row>
    <row r="12" spans="1:122" s="19" customFormat="1" ht="26.25" customHeight="1">
      <c r="B12" s="20">
        <v>3</v>
      </c>
      <c r="C12" s="41" t="s">
        <v>81</v>
      </c>
      <c r="D12" s="42">
        <f t="shared" si="2"/>
        <v>954133.09670000011</v>
      </c>
      <c r="E12" s="42">
        <f t="shared" si="3"/>
        <v>718348.64100000006</v>
      </c>
      <c r="F12" s="42">
        <f t="shared" si="4"/>
        <v>822209.69810000004</v>
      </c>
      <c r="G12" s="42">
        <f t="shared" si="5"/>
        <v>602998.03899999999</v>
      </c>
      <c r="H12" s="42">
        <f t="shared" si="6"/>
        <v>227855.34760000001</v>
      </c>
      <c r="I12" s="42">
        <f t="shared" si="7"/>
        <v>196620.60200000001</v>
      </c>
      <c r="J12" s="22">
        <v>259542</v>
      </c>
      <c r="K12" s="22">
        <v>164103.87899999999</v>
      </c>
      <c r="L12" s="22">
        <v>80728.781600000002</v>
      </c>
      <c r="M12" s="22">
        <v>54735.500999999997</v>
      </c>
      <c r="N12" s="22">
        <v>231702</v>
      </c>
      <c r="O12" s="22">
        <v>148224.81899999999</v>
      </c>
      <c r="P12" s="22">
        <v>17000</v>
      </c>
      <c r="Q12" s="22">
        <v>2742.395</v>
      </c>
      <c r="R12" s="22">
        <v>22550</v>
      </c>
      <c r="S12" s="22">
        <v>11298.24</v>
      </c>
      <c r="T12" s="22">
        <v>62380.745600000002</v>
      </c>
      <c r="U12" s="22">
        <v>50652.856</v>
      </c>
      <c r="V12" s="22">
        <v>2800</v>
      </c>
      <c r="W12" s="22">
        <v>114.4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149137.304</v>
      </c>
      <c r="AE12" s="22">
        <v>132482.109</v>
      </c>
      <c r="AF12" s="22">
        <v>29459.919000000002</v>
      </c>
      <c r="AG12" s="22">
        <v>67938.892999999996</v>
      </c>
      <c r="AH12" s="22">
        <v>142137.304</v>
      </c>
      <c r="AI12" s="22">
        <v>125701.539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7000</v>
      </c>
      <c r="AQ12" s="22">
        <v>6780.57</v>
      </c>
      <c r="AR12" s="22">
        <v>129459.91899999999</v>
      </c>
      <c r="AS12" s="22">
        <v>91563.062999999995</v>
      </c>
      <c r="AT12" s="22">
        <v>0</v>
      </c>
      <c r="AU12" s="22">
        <v>0</v>
      </c>
      <c r="AV12" s="22">
        <v>-100000</v>
      </c>
      <c r="AW12" s="22">
        <v>-23624.17</v>
      </c>
      <c r="AX12" s="22">
        <v>0</v>
      </c>
      <c r="AY12" s="22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130313.60000000001</v>
      </c>
      <c r="BK12" s="22">
        <v>100292.357</v>
      </c>
      <c r="BL12" s="22">
        <v>70450.646999999997</v>
      </c>
      <c r="BM12" s="22">
        <v>37763.207999999999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2313.6</v>
      </c>
      <c r="BW12" s="22">
        <v>819.2</v>
      </c>
      <c r="BX12" s="22">
        <v>41427.620000000003</v>
      </c>
      <c r="BY12" s="22">
        <v>22742.238000000001</v>
      </c>
      <c r="BZ12" s="22">
        <v>18000</v>
      </c>
      <c r="CA12" s="22">
        <v>16780.476999999999</v>
      </c>
      <c r="CB12" s="22">
        <v>29023.026999999998</v>
      </c>
      <c r="CC12" s="22">
        <v>15020.97</v>
      </c>
      <c r="CD12" s="22">
        <v>110000</v>
      </c>
      <c r="CE12" s="22">
        <v>82692.679999999993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9990</v>
      </c>
      <c r="CM12" s="22">
        <v>6659.8580000000002</v>
      </c>
      <c r="CN12" s="22">
        <v>44000</v>
      </c>
      <c r="CO12" s="22">
        <v>32967</v>
      </c>
      <c r="CP12" s="22">
        <v>8990</v>
      </c>
      <c r="CQ12" s="22">
        <v>6004.8580000000002</v>
      </c>
      <c r="CR12" s="22">
        <v>9000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2">
        <v>165414.9</v>
      </c>
      <c r="CY12" s="22">
        <v>115931.136</v>
      </c>
      <c r="CZ12" s="22">
        <v>3216</v>
      </c>
      <c r="DA12" s="22">
        <v>3216</v>
      </c>
      <c r="DB12" s="22">
        <v>122036.3</v>
      </c>
      <c r="DC12" s="22">
        <v>87373.099000000002</v>
      </c>
      <c r="DD12" s="22">
        <v>3216</v>
      </c>
      <c r="DE12" s="22">
        <v>3216</v>
      </c>
      <c r="DF12" s="22">
        <v>7500</v>
      </c>
      <c r="DG12" s="22">
        <v>2144.3000000000002</v>
      </c>
      <c r="DH12" s="22">
        <v>0</v>
      </c>
      <c r="DI12" s="22">
        <v>0</v>
      </c>
      <c r="DJ12" s="42">
        <f t="shared" si="9"/>
        <v>1579.9451000000117</v>
      </c>
      <c r="DK12" s="42">
        <f t="shared" si="10"/>
        <v>0</v>
      </c>
      <c r="DL12" s="22">
        <v>97511.894100000005</v>
      </c>
      <c r="DM12" s="22">
        <v>81270</v>
      </c>
      <c r="DN12" s="22">
        <v>0</v>
      </c>
      <c r="DO12" s="22">
        <v>0</v>
      </c>
      <c r="DP12" s="22">
        <v>95931.948999999993</v>
      </c>
      <c r="DQ12" s="22">
        <v>81270</v>
      </c>
    </row>
    <row r="13" spans="1:122" s="19" customFormat="1" ht="26.25" customHeight="1">
      <c r="B13" s="20">
        <v>5</v>
      </c>
      <c r="C13" s="41" t="s">
        <v>82</v>
      </c>
      <c r="D13" s="42">
        <f t="shared" si="2"/>
        <v>5797629.1441000002</v>
      </c>
      <c r="E13" s="42">
        <f t="shared" si="3"/>
        <v>3231502.1344000008</v>
      </c>
      <c r="F13" s="42">
        <f t="shared" si="4"/>
        <v>3593432.5190000003</v>
      </c>
      <c r="G13" s="42">
        <f t="shared" si="5"/>
        <v>1509785.5375000003</v>
      </c>
      <c r="H13" s="42">
        <f t="shared" si="6"/>
        <v>2785234.6250999998</v>
      </c>
      <c r="I13" s="42">
        <f t="shared" si="7"/>
        <v>1883956.9506000001</v>
      </c>
      <c r="J13" s="22">
        <v>986440</v>
      </c>
      <c r="K13" s="22">
        <v>399694.71039999998</v>
      </c>
      <c r="L13" s="22">
        <v>156918.54800000001</v>
      </c>
      <c r="M13" s="22">
        <v>76211.064400000003</v>
      </c>
      <c r="N13" s="22">
        <v>867671</v>
      </c>
      <c r="O13" s="22">
        <v>373583.1704</v>
      </c>
      <c r="P13" s="22">
        <v>85651.547999999995</v>
      </c>
      <c r="Q13" s="22">
        <v>45730.464</v>
      </c>
      <c r="R13" s="22">
        <v>114315</v>
      </c>
      <c r="S13" s="22">
        <v>22749.276999999998</v>
      </c>
      <c r="T13" s="22">
        <v>71267</v>
      </c>
      <c r="U13" s="22">
        <v>30480.600399999999</v>
      </c>
      <c r="V13" s="22">
        <v>4000</v>
      </c>
      <c r="W13" s="22">
        <v>0</v>
      </c>
      <c r="X13" s="22">
        <v>7910</v>
      </c>
      <c r="Y13" s="22">
        <v>6835</v>
      </c>
      <c r="Z13" s="22">
        <v>0</v>
      </c>
      <c r="AA13" s="22">
        <v>0</v>
      </c>
      <c r="AB13" s="22">
        <v>0</v>
      </c>
      <c r="AC13" s="22">
        <v>0</v>
      </c>
      <c r="AD13" s="22">
        <v>228412.519</v>
      </c>
      <c r="AE13" s="22">
        <v>153504.88099999999</v>
      </c>
      <c r="AF13" s="22">
        <v>1907476.8699</v>
      </c>
      <c r="AG13" s="22">
        <v>1336842.8632</v>
      </c>
      <c r="AH13" s="22">
        <v>146942.519</v>
      </c>
      <c r="AI13" s="22">
        <v>101159.433</v>
      </c>
      <c r="AJ13" s="22">
        <v>384657.02100000001</v>
      </c>
      <c r="AK13" s="22">
        <v>262092.261</v>
      </c>
      <c r="AL13" s="22">
        <v>0</v>
      </c>
      <c r="AM13" s="22">
        <v>0</v>
      </c>
      <c r="AN13" s="22">
        <v>16032.907999999999</v>
      </c>
      <c r="AO13" s="22">
        <v>16032.907999999999</v>
      </c>
      <c r="AP13" s="22">
        <v>81470</v>
      </c>
      <c r="AQ13" s="22">
        <v>52345.447999999997</v>
      </c>
      <c r="AR13" s="22">
        <v>1506786.9409</v>
      </c>
      <c r="AS13" s="22">
        <v>1061554.0072000001</v>
      </c>
      <c r="AT13" s="22">
        <v>0</v>
      </c>
      <c r="AU13" s="22">
        <v>0</v>
      </c>
      <c r="AV13" s="22">
        <v>0</v>
      </c>
      <c r="AW13" s="22">
        <v>-2836.3130000000001</v>
      </c>
      <c r="AX13" s="22">
        <v>15500</v>
      </c>
      <c r="AY13" s="22">
        <v>5301.8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6000</v>
      </c>
      <c r="BG13" s="22">
        <v>501.8</v>
      </c>
      <c r="BH13" s="22">
        <v>0</v>
      </c>
      <c r="BI13" s="22">
        <v>0</v>
      </c>
      <c r="BJ13" s="22">
        <v>427282</v>
      </c>
      <c r="BK13" s="22">
        <v>232251.4418</v>
      </c>
      <c r="BL13" s="22">
        <v>335233.56300000002</v>
      </c>
      <c r="BM13" s="22">
        <v>202081.32620000001</v>
      </c>
      <c r="BN13" s="22">
        <v>337402</v>
      </c>
      <c r="BO13" s="22">
        <v>184965.39199999999</v>
      </c>
      <c r="BP13" s="22">
        <v>50327</v>
      </c>
      <c r="BQ13" s="22">
        <v>11122.812</v>
      </c>
      <c r="BR13" s="22">
        <v>0</v>
      </c>
      <c r="BS13" s="22">
        <v>0</v>
      </c>
      <c r="BT13" s="22">
        <v>0</v>
      </c>
      <c r="BU13" s="22">
        <v>0</v>
      </c>
      <c r="BV13" s="22">
        <v>32480</v>
      </c>
      <c r="BW13" s="22">
        <v>1285.5</v>
      </c>
      <c r="BX13" s="22">
        <v>174193.10500000001</v>
      </c>
      <c r="BY13" s="22">
        <v>129403.9562</v>
      </c>
      <c r="BZ13" s="22">
        <v>57400</v>
      </c>
      <c r="CA13" s="22">
        <v>46000.549800000001</v>
      </c>
      <c r="CB13" s="22">
        <v>110713.458</v>
      </c>
      <c r="CC13" s="22">
        <v>61554.557999999997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346757</v>
      </c>
      <c r="CM13" s="22">
        <v>125478.8284</v>
      </c>
      <c r="CN13" s="22">
        <v>19450</v>
      </c>
      <c r="CO13" s="22">
        <v>7654.5</v>
      </c>
      <c r="CP13" s="22">
        <v>332757</v>
      </c>
      <c r="CQ13" s="22">
        <v>123822.8284</v>
      </c>
      <c r="CR13" s="22">
        <v>19450</v>
      </c>
      <c r="CS13" s="22">
        <v>7654.5</v>
      </c>
      <c r="CT13" s="22">
        <v>240187</v>
      </c>
      <c r="CU13" s="22">
        <v>100394.7426</v>
      </c>
      <c r="CV13" s="22">
        <v>19450</v>
      </c>
      <c r="CW13" s="22">
        <v>7654.5</v>
      </c>
      <c r="CX13" s="22">
        <v>829865</v>
      </c>
      <c r="CY13" s="22">
        <v>410878.52220000001</v>
      </c>
      <c r="CZ13" s="22">
        <v>358245.64419999998</v>
      </c>
      <c r="DA13" s="22">
        <v>254332.19680000001</v>
      </c>
      <c r="DB13" s="22">
        <v>647000</v>
      </c>
      <c r="DC13" s="22">
        <v>303059.1422</v>
      </c>
      <c r="DD13" s="22">
        <v>356479.34419999999</v>
      </c>
      <c r="DE13" s="22">
        <v>252565.89679999999</v>
      </c>
      <c r="DF13" s="22">
        <v>58200</v>
      </c>
      <c r="DG13" s="22">
        <v>20435</v>
      </c>
      <c r="DH13" s="22">
        <v>0</v>
      </c>
      <c r="DI13" s="22">
        <v>0</v>
      </c>
      <c r="DJ13" s="42">
        <f t="shared" si="9"/>
        <v>115938</v>
      </c>
      <c r="DK13" s="42">
        <f t="shared" si="10"/>
        <v>0</v>
      </c>
      <c r="DL13" s="22">
        <v>696976</v>
      </c>
      <c r="DM13" s="22">
        <v>162240.35370000001</v>
      </c>
      <c r="DN13" s="22">
        <v>0</v>
      </c>
      <c r="DO13" s="22">
        <v>0</v>
      </c>
      <c r="DP13" s="22">
        <v>581038</v>
      </c>
      <c r="DQ13" s="22">
        <v>162240.35370000001</v>
      </c>
    </row>
    <row r="14" spans="1:122" s="19" customFormat="1" ht="26.25" customHeight="1">
      <c r="B14" s="20">
        <v>6</v>
      </c>
      <c r="C14" s="41" t="s">
        <v>83</v>
      </c>
      <c r="D14" s="42">
        <f t="shared" ref="D14:E14" si="11">F14+H14-DP14</f>
        <v>2006236.1899000003</v>
      </c>
      <c r="E14" s="42">
        <f t="shared" si="11"/>
        <v>1320060.4627</v>
      </c>
      <c r="F14" s="42">
        <f t="shared" ref="F14:I14" si="12">J14+V14+Z14+AD14+AX14+BJ14+CH14+CL14+CX14+DF14+DL14</f>
        <v>1428934.1</v>
      </c>
      <c r="G14" s="42">
        <f t="shared" si="12"/>
        <v>1073413.2072000001</v>
      </c>
      <c r="H14" s="42">
        <f t="shared" si="12"/>
        <v>831498.88990000007</v>
      </c>
      <c r="I14" s="42">
        <f t="shared" si="12"/>
        <v>388588.77890000003</v>
      </c>
      <c r="J14" s="22">
        <v>379517.8</v>
      </c>
      <c r="K14" s="22">
        <v>274074.93479999999</v>
      </c>
      <c r="L14" s="22">
        <v>119612.4899</v>
      </c>
      <c r="M14" s="22">
        <v>5724.2910000000002</v>
      </c>
      <c r="N14" s="22">
        <v>335300</v>
      </c>
      <c r="O14" s="22">
        <v>245128.80780000001</v>
      </c>
      <c r="P14" s="22">
        <v>5302.0898999999999</v>
      </c>
      <c r="Q14" s="22">
        <v>1115</v>
      </c>
      <c r="R14" s="22">
        <v>41990.6</v>
      </c>
      <c r="S14" s="22">
        <v>28055.267</v>
      </c>
      <c r="T14" s="22">
        <v>114310.39999999999</v>
      </c>
      <c r="U14" s="22">
        <v>4609.2910000000002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48020.89</v>
      </c>
      <c r="AE14" s="22">
        <v>43020.89</v>
      </c>
      <c r="AF14" s="22">
        <v>609196.80000000005</v>
      </c>
      <c r="AG14" s="22">
        <v>378813.58590000001</v>
      </c>
      <c r="AH14" s="22">
        <v>43020.89</v>
      </c>
      <c r="AI14" s="22">
        <v>43020.89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5000</v>
      </c>
      <c r="AQ14" s="22">
        <v>0</v>
      </c>
      <c r="AR14" s="22">
        <v>887396.8</v>
      </c>
      <c r="AS14" s="22">
        <v>661101.98</v>
      </c>
      <c r="AT14" s="22">
        <v>0</v>
      </c>
      <c r="AU14" s="22">
        <v>0</v>
      </c>
      <c r="AV14" s="22">
        <v>-278200</v>
      </c>
      <c r="AW14" s="22">
        <v>-282288.39409999998</v>
      </c>
      <c r="AX14" s="22">
        <v>220000</v>
      </c>
      <c r="AY14" s="22">
        <v>192040</v>
      </c>
      <c r="AZ14" s="22">
        <v>0</v>
      </c>
      <c r="BA14" s="22">
        <v>0</v>
      </c>
      <c r="BB14" s="22">
        <v>220000</v>
      </c>
      <c r="BC14" s="22">
        <v>192040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10000</v>
      </c>
      <c r="BK14" s="22">
        <v>2049.56</v>
      </c>
      <c r="BL14" s="22">
        <v>100000</v>
      </c>
      <c r="BM14" s="22">
        <v>1361.3019999999999</v>
      </c>
      <c r="BN14" s="22">
        <v>10000</v>
      </c>
      <c r="BO14" s="22">
        <v>2049.56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100000</v>
      </c>
      <c r="CC14" s="22">
        <v>1361.3019999999999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60200</v>
      </c>
      <c r="CM14" s="22">
        <v>47374.139000000003</v>
      </c>
      <c r="CN14" s="22">
        <v>0</v>
      </c>
      <c r="CO14" s="22">
        <v>0</v>
      </c>
      <c r="CP14" s="22">
        <v>51000</v>
      </c>
      <c r="CQ14" s="22">
        <v>42918.139000000003</v>
      </c>
      <c r="CR14" s="22">
        <v>0</v>
      </c>
      <c r="CS14" s="22">
        <v>0</v>
      </c>
      <c r="CT14" s="22">
        <v>28000</v>
      </c>
      <c r="CU14" s="22">
        <v>25996.839</v>
      </c>
      <c r="CV14" s="22">
        <v>0</v>
      </c>
      <c r="CW14" s="22">
        <v>0</v>
      </c>
      <c r="CX14" s="22">
        <v>433000</v>
      </c>
      <c r="CY14" s="22">
        <v>361492.41</v>
      </c>
      <c r="CZ14" s="22">
        <v>2689.6</v>
      </c>
      <c r="DA14" s="22">
        <v>2689.6</v>
      </c>
      <c r="DB14" s="22">
        <v>314000</v>
      </c>
      <c r="DC14" s="22">
        <v>262151.42700000003</v>
      </c>
      <c r="DD14" s="22">
        <v>2689.6</v>
      </c>
      <c r="DE14" s="22">
        <v>2689.6</v>
      </c>
      <c r="DF14" s="22">
        <v>23998.61</v>
      </c>
      <c r="DG14" s="22">
        <v>11419.75</v>
      </c>
      <c r="DH14" s="22">
        <v>0</v>
      </c>
      <c r="DI14" s="22">
        <v>0</v>
      </c>
      <c r="DJ14" s="42">
        <f t="shared" ref="DJ14:DK14" si="13">DL14+DN14-DP14</f>
        <v>0</v>
      </c>
      <c r="DK14" s="42">
        <f t="shared" si="13"/>
        <v>0</v>
      </c>
      <c r="DL14" s="22">
        <v>254196.8</v>
      </c>
      <c r="DM14" s="22">
        <v>141941.52340000001</v>
      </c>
      <c r="DN14" s="22">
        <v>0</v>
      </c>
      <c r="DO14" s="22">
        <v>0</v>
      </c>
      <c r="DP14" s="22">
        <v>254196.8</v>
      </c>
      <c r="DQ14" s="22">
        <v>141941.52340000001</v>
      </c>
    </row>
    <row r="15" spans="1:122" ht="16.5" customHeight="1">
      <c r="A15" s="23"/>
      <c r="B15" s="20"/>
      <c r="C15" s="21"/>
      <c r="D15" s="22">
        <f t="shared" ref="D15:E17" si="14">F15+H15-DP15</f>
        <v>0</v>
      </c>
      <c r="E15" s="22">
        <f t="shared" si="14"/>
        <v>0</v>
      </c>
      <c r="F15" s="22">
        <f t="shared" ref="F15:H17" si="15">J15+V15+Z15+AD15+AX15+BJ15+CH15+CL15+CX15+DF15+DL15</f>
        <v>0</v>
      </c>
      <c r="G15" s="22">
        <f t="shared" si="15"/>
        <v>0</v>
      </c>
      <c r="H15" s="22">
        <f t="shared" si="15"/>
        <v>0</v>
      </c>
      <c r="I15" s="22">
        <f t="shared" ref="I15:I17" si="16">M15+Y15+AC15+AG15+BA15+BM15+CK15+CO15+DA15+DI15+DO15</f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>
        <f t="shared" ref="DJ15:DK17" si="17">DL15+DN15-DP15</f>
        <v>0</v>
      </c>
      <c r="DK15" s="22">
        <f t="shared" si="17"/>
        <v>0</v>
      </c>
      <c r="DL15" s="22"/>
      <c r="DM15" s="22"/>
      <c r="DN15" s="22"/>
      <c r="DO15" s="22"/>
      <c r="DP15" s="22"/>
      <c r="DQ15" s="22"/>
    </row>
    <row r="16" spans="1:122" ht="16.5" customHeight="1">
      <c r="A16" s="23"/>
      <c r="B16" s="20"/>
      <c r="C16" s="21"/>
      <c r="D16" s="22">
        <f t="shared" si="14"/>
        <v>0</v>
      </c>
      <c r="E16" s="22">
        <f t="shared" si="14"/>
        <v>0</v>
      </c>
      <c r="F16" s="22">
        <f t="shared" si="15"/>
        <v>0</v>
      </c>
      <c r="G16" s="22">
        <f t="shared" si="15"/>
        <v>0</v>
      </c>
      <c r="H16" s="22">
        <f t="shared" si="15"/>
        <v>0</v>
      </c>
      <c r="I16" s="22">
        <f t="shared" si="16"/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>
        <f t="shared" si="17"/>
        <v>0</v>
      </c>
      <c r="DK16" s="22">
        <f t="shared" si="17"/>
        <v>0</v>
      </c>
      <c r="DL16" s="22"/>
      <c r="DM16" s="22"/>
      <c r="DN16" s="22"/>
      <c r="DO16" s="22"/>
      <c r="DP16" s="22"/>
      <c r="DQ16" s="22"/>
    </row>
    <row r="17" spans="1:121" ht="16.5" customHeight="1">
      <c r="A17" s="23"/>
      <c r="B17" s="20"/>
      <c r="C17" s="21" t="s">
        <v>41</v>
      </c>
      <c r="D17" s="22">
        <f t="shared" si="14"/>
        <v>16359142.968599999</v>
      </c>
      <c r="E17" s="22">
        <f t="shared" si="14"/>
        <v>9261313.9656000007</v>
      </c>
      <c r="F17" s="22">
        <f t="shared" si="15"/>
        <v>10701500.7031</v>
      </c>
      <c r="G17" s="22">
        <f t="shared" si="15"/>
        <v>6461804.3562000003</v>
      </c>
      <c r="H17" s="22">
        <f>L17+X17+AB17+AF17+AZ17+BL17+CJ17+CN17+CZ17+DH17+DN17</f>
        <v>7394516.3144999994</v>
      </c>
      <c r="I17" s="22">
        <f t="shared" si="16"/>
        <v>3725174.4624999999</v>
      </c>
      <c r="J17" s="22">
        <f t="shared" ref="J17:AO17" si="18">SUM(J10:J16)</f>
        <v>2808675.5999999996</v>
      </c>
      <c r="K17" s="22">
        <f t="shared" si="18"/>
        <v>1543773.1823</v>
      </c>
      <c r="L17" s="22">
        <f t="shared" si="18"/>
        <v>1276867.7714</v>
      </c>
      <c r="M17" s="22">
        <f t="shared" si="18"/>
        <v>434392.50810000004</v>
      </c>
      <c r="N17" s="22">
        <f t="shared" si="18"/>
        <v>2477018.7999999998</v>
      </c>
      <c r="O17" s="22">
        <f t="shared" si="18"/>
        <v>1416931.4609000001</v>
      </c>
      <c r="P17" s="22">
        <f t="shared" si="18"/>
        <v>386816.58980000002</v>
      </c>
      <c r="Q17" s="22">
        <f t="shared" si="18"/>
        <v>152011.698</v>
      </c>
      <c r="R17" s="22">
        <f t="shared" si="18"/>
        <v>315055.59999999998</v>
      </c>
      <c r="S17" s="22">
        <f t="shared" si="18"/>
        <v>115177.1784</v>
      </c>
      <c r="T17" s="22">
        <f t="shared" si="18"/>
        <v>888703.14560000005</v>
      </c>
      <c r="U17" s="22">
        <f t="shared" si="18"/>
        <v>281040.56010000006</v>
      </c>
      <c r="V17" s="22">
        <f t="shared" si="18"/>
        <v>8300</v>
      </c>
      <c r="W17" s="22">
        <f t="shared" si="18"/>
        <v>409.4</v>
      </c>
      <c r="X17" s="22">
        <f t="shared" si="18"/>
        <v>10910</v>
      </c>
      <c r="Y17" s="22">
        <f t="shared" si="18"/>
        <v>9299</v>
      </c>
      <c r="Z17" s="22">
        <f t="shared" si="18"/>
        <v>0</v>
      </c>
      <c r="AA17" s="22">
        <f t="shared" si="18"/>
        <v>0</v>
      </c>
      <c r="AB17" s="22">
        <f t="shared" si="18"/>
        <v>0</v>
      </c>
      <c r="AC17" s="22">
        <f t="shared" si="18"/>
        <v>0</v>
      </c>
      <c r="AD17" s="22">
        <f t="shared" si="18"/>
        <v>1416000.899</v>
      </c>
      <c r="AE17" s="22">
        <f t="shared" si="18"/>
        <v>1176932.852</v>
      </c>
      <c r="AF17" s="22">
        <f t="shared" si="18"/>
        <v>3512257.5198999997</v>
      </c>
      <c r="AG17" s="22">
        <f t="shared" si="18"/>
        <v>2031164.1318000001</v>
      </c>
      <c r="AH17" s="22">
        <f t="shared" si="18"/>
        <v>988135.59900000005</v>
      </c>
      <c r="AI17" s="22">
        <f t="shared" si="18"/>
        <v>911351.89599999995</v>
      </c>
      <c r="AJ17" s="22">
        <f t="shared" si="18"/>
        <v>1185201.4210000001</v>
      </c>
      <c r="AK17" s="22">
        <f t="shared" si="18"/>
        <v>317035.27470000001</v>
      </c>
      <c r="AL17" s="22">
        <f t="shared" si="18"/>
        <v>0</v>
      </c>
      <c r="AM17" s="22">
        <f t="shared" si="18"/>
        <v>0</v>
      </c>
      <c r="AN17" s="22">
        <f t="shared" si="18"/>
        <v>16032.907999999999</v>
      </c>
      <c r="AO17" s="22">
        <f t="shared" si="18"/>
        <v>16032.907999999999</v>
      </c>
      <c r="AP17" s="22">
        <f t="shared" ref="AP17:BU17" si="19">SUM(AP10:AP16)</f>
        <v>427865.3</v>
      </c>
      <c r="AQ17" s="22">
        <f t="shared" si="19"/>
        <v>265580.95600000001</v>
      </c>
      <c r="AR17" s="22">
        <f t="shared" si="19"/>
        <v>3605169.9599000001</v>
      </c>
      <c r="AS17" s="22">
        <f t="shared" si="19"/>
        <v>2064689.3502000002</v>
      </c>
      <c r="AT17" s="22">
        <f t="shared" si="19"/>
        <v>0</v>
      </c>
      <c r="AU17" s="22">
        <f t="shared" si="19"/>
        <v>0</v>
      </c>
      <c r="AV17" s="22">
        <f t="shared" si="19"/>
        <v>-1294146.7689999999</v>
      </c>
      <c r="AW17" s="22">
        <f t="shared" si="19"/>
        <v>-366593.40109999996</v>
      </c>
      <c r="AX17" s="22">
        <f t="shared" si="19"/>
        <v>468175.4</v>
      </c>
      <c r="AY17" s="22">
        <f t="shared" si="19"/>
        <v>330404.288</v>
      </c>
      <c r="AZ17" s="22">
        <f t="shared" si="19"/>
        <v>10000</v>
      </c>
      <c r="BA17" s="22">
        <f t="shared" si="19"/>
        <v>0</v>
      </c>
      <c r="BB17" s="22">
        <f t="shared" si="19"/>
        <v>429875.4</v>
      </c>
      <c r="BC17" s="22">
        <f t="shared" si="19"/>
        <v>311024.18799999997</v>
      </c>
      <c r="BD17" s="22">
        <f t="shared" si="19"/>
        <v>10000</v>
      </c>
      <c r="BE17" s="22">
        <f t="shared" si="19"/>
        <v>0</v>
      </c>
      <c r="BF17" s="22">
        <f t="shared" si="19"/>
        <v>21000</v>
      </c>
      <c r="BG17" s="22">
        <f t="shared" si="19"/>
        <v>13379.3</v>
      </c>
      <c r="BH17" s="22">
        <f t="shared" si="19"/>
        <v>0</v>
      </c>
      <c r="BI17" s="22">
        <f t="shared" si="19"/>
        <v>0</v>
      </c>
      <c r="BJ17" s="22">
        <f t="shared" si="19"/>
        <v>696140.6</v>
      </c>
      <c r="BK17" s="22">
        <f t="shared" si="19"/>
        <v>424593.60969999997</v>
      </c>
      <c r="BL17" s="22">
        <f t="shared" si="19"/>
        <v>1239784.4099999999</v>
      </c>
      <c r="BM17" s="22">
        <f t="shared" si="19"/>
        <v>419981.44520000002</v>
      </c>
      <c r="BN17" s="22">
        <f t="shared" si="19"/>
        <v>349402</v>
      </c>
      <c r="BO17" s="22">
        <f t="shared" si="19"/>
        <v>187014.95199999999</v>
      </c>
      <c r="BP17" s="22">
        <f t="shared" si="19"/>
        <v>55197</v>
      </c>
      <c r="BQ17" s="22">
        <f t="shared" si="19"/>
        <v>11342.812</v>
      </c>
      <c r="BR17" s="22">
        <f t="shared" si="19"/>
        <v>0</v>
      </c>
      <c r="BS17" s="22">
        <f t="shared" si="19"/>
        <v>0</v>
      </c>
      <c r="BT17" s="22">
        <f t="shared" si="19"/>
        <v>0</v>
      </c>
      <c r="BU17" s="22">
        <f t="shared" si="19"/>
        <v>0</v>
      </c>
      <c r="BV17" s="22">
        <f t="shared" ref="BV17:DA17" si="20">SUM(BV10:BV16)</f>
        <v>51303.6</v>
      </c>
      <c r="BW17" s="22">
        <f t="shared" si="20"/>
        <v>10588.454000000002</v>
      </c>
      <c r="BX17" s="22">
        <f t="shared" si="20"/>
        <v>737290.72499999998</v>
      </c>
      <c r="BY17" s="22">
        <f t="shared" si="20"/>
        <v>243516.6372</v>
      </c>
      <c r="BZ17" s="22">
        <f t="shared" si="20"/>
        <v>185435</v>
      </c>
      <c r="CA17" s="22">
        <f t="shared" si="20"/>
        <v>144297.52369999999</v>
      </c>
      <c r="CB17" s="22">
        <f t="shared" si="20"/>
        <v>447296.685</v>
      </c>
      <c r="CC17" s="22">
        <f t="shared" si="20"/>
        <v>165121.99599999998</v>
      </c>
      <c r="CD17" s="22">
        <f t="shared" si="20"/>
        <v>110000</v>
      </c>
      <c r="CE17" s="22">
        <f t="shared" si="20"/>
        <v>82692.679999999993</v>
      </c>
      <c r="CF17" s="22">
        <f t="shared" si="20"/>
        <v>0</v>
      </c>
      <c r="CG17" s="22">
        <f t="shared" si="20"/>
        <v>0</v>
      </c>
      <c r="CH17" s="22">
        <f t="shared" si="20"/>
        <v>0</v>
      </c>
      <c r="CI17" s="22">
        <f t="shared" si="20"/>
        <v>0</v>
      </c>
      <c r="CJ17" s="22">
        <f t="shared" si="20"/>
        <v>0</v>
      </c>
      <c r="CK17" s="22">
        <f t="shared" si="20"/>
        <v>0</v>
      </c>
      <c r="CL17" s="22">
        <f t="shared" si="20"/>
        <v>638793.19999999995</v>
      </c>
      <c r="CM17" s="22">
        <f t="shared" si="20"/>
        <v>297240.61040000001</v>
      </c>
      <c r="CN17" s="22">
        <f t="shared" si="20"/>
        <v>593538.64599999995</v>
      </c>
      <c r="CO17" s="22">
        <f t="shared" si="20"/>
        <v>405525.65360000002</v>
      </c>
      <c r="CP17" s="22">
        <f t="shared" si="20"/>
        <v>601193.19999999995</v>
      </c>
      <c r="CQ17" s="22">
        <f t="shared" si="20"/>
        <v>284133.59539999999</v>
      </c>
      <c r="CR17" s="22">
        <f t="shared" si="20"/>
        <v>49297.5</v>
      </c>
      <c r="CS17" s="22">
        <f t="shared" si="20"/>
        <v>22362</v>
      </c>
      <c r="CT17" s="22">
        <f t="shared" si="20"/>
        <v>392950.2</v>
      </c>
      <c r="CU17" s="22">
        <f t="shared" si="20"/>
        <v>184804.1176</v>
      </c>
      <c r="CV17" s="22">
        <f t="shared" si="20"/>
        <v>20620</v>
      </c>
      <c r="CW17" s="22">
        <f t="shared" si="20"/>
        <v>7684.5</v>
      </c>
      <c r="CX17" s="22">
        <f t="shared" si="20"/>
        <v>2635924.4</v>
      </c>
      <c r="CY17" s="22">
        <f t="shared" si="20"/>
        <v>1703325.3151999998</v>
      </c>
      <c r="CZ17" s="22">
        <f t="shared" si="20"/>
        <v>751157.96719999996</v>
      </c>
      <c r="DA17" s="22">
        <f t="shared" si="20"/>
        <v>424811.72379999998</v>
      </c>
      <c r="DB17" s="22">
        <f t="shared" ref="DB17:DI17" si="21">SUM(DB10:DB16)</f>
        <v>1770265.5</v>
      </c>
      <c r="DC17" s="22">
        <f t="shared" si="21"/>
        <v>1109414.3651999999</v>
      </c>
      <c r="DD17" s="22">
        <f t="shared" si="21"/>
        <v>738327.17819999997</v>
      </c>
      <c r="DE17" s="22">
        <f t="shared" si="21"/>
        <v>412973.60679999995</v>
      </c>
      <c r="DF17" s="22">
        <f t="shared" si="21"/>
        <v>141098.60999999999</v>
      </c>
      <c r="DG17" s="22">
        <f t="shared" si="21"/>
        <v>47375.05</v>
      </c>
      <c r="DH17" s="22">
        <f t="shared" si="21"/>
        <v>0</v>
      </c>
      <c r="DI17" s="22">
        <f t="shared" si="21"/>
        <v>0</v>
      </c>
      <c r="DJ17" s="22">
        <f t="shared" si="17"/>
        <v>151517.9450999999</v>
      </c>
      <c r="DK17" s="22">
        <f t="shared" si="17"/>
        <v>12085.195500000147</v>
      </c>
      <c r="DL17" s="22">
        <f>SUM(DL10:DL16)</f>
        <v>1888391.9941</v>
      </c>
      <c r="DM17" s="22">
        <f>SUM(DM10:DM16)</f>
        <v>937750.0486000001</v>
      </c>
      <c r="DN17" s="22">
        <f>SUM(DN10:DN16)</f>
        <v>0</v>
      </c>
      <c r="DO17" s="22">
        <f>SUM(DO10:DO16)</f>
        <v>0</v>
      </c>
      <c r="DP17" s="22">
        <f>SUM(DP10:DP16)</f>
        <v>1736874.0490000001</v>
      </c>
      <c r="DQ17" s="22">
        <f t="shared" ref="DQ17" si="22">SUM(DQ10:DQ16)</f>
        <v>925664.85309999995</v>
      </c>
    </row>
    <row r="18" spans="1:121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</row>
    <row r="19" spans="1:121"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</row>
    <row r="20" spans="1:121"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</row>
    <row r="21" spans="1:121"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</row>
    <row r="22" spans="1:121"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</row>
    <row r="23" spans="1:121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</row>
    <row r="24" spans="1:121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</row>
    <row r="25" spans="1:121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</row>
    <row r="26" spans="1:121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</row>
    <row r="27" spans="1:121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</row>
    <row r="28" spans="1:121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</row>
    <row r="29" spans="1:121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</row>
    <row r="30" spans="1:121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</row>
    <row r="31" spans="1:121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</row>
    <row r="32" spans="1:121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</row>
    <row r="33" spans="4:121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</row>
    <row r="34" spans="4:121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</row>
    <row r="35" spans="4:121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</row>
    <row r="36" spans="4:121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</row>
    <row r="37" spans="4:121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</row>
    <row r="38" spans="4:121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</row>
    <row r="39" spans="4:121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</row>
    <row r="40" spans="4:121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</row>
    <row r="41" spans="4:121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</row>
    <row r="42" spans="4:121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</row>
    <row r="43" spans="4:121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</row>
    <row r="44" spans="4:121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</row>
    <row r="45" spans="4:121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</row>
    <row r="46" spans="4:121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</row>
    <row r="47" spans="4:121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</row>
    <row r="48" spans="4:121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</row>
    <row r="49" spans="4:121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</row>
    <row r="50" spans="4:121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</row>
    <row r="51" spans="4:121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</row>
    <row r="52" spans="4:121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</row>
    <row r="53" spans="4:121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</row>
    <row r="54" spans="4:121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</row>
    <row r="55" spans="4:121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</row>
    <row r="56" spans="4:121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</row>
    <row r="57" spans="4:121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</row>
    <row r="58" spans="4:121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</row>
    <row r="59" spans="4:121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</row>
    <row r="60" spans="4:121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</row>
    <row r="61" spans="4:121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</row>
    <row r="62" spans="4:121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</row>
    <row r="63" spans="4:121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</row>
    <row r="64" spans="4:121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</row>
    <row r="65" spans="4:121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</row>
    <row r="66" spans="4:121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</row>
    <row r="67" spans="4:121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</row>
    <row r="68" spans="4:121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</row>
    <row r="69" spans="4:121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</row>
    <row r="70" spans="4:121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</row>
    <row r="71" spans="4:121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</row>
    <row r="72" spans="4:121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</row>
    <row r="73" spans="4:121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</row>
    <row r="74" spans="4:121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</row>
    <row r="75" spans="4:121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</row>
    <row r="76" spans="4:121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</row>
    <row r="77" spans="4:121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</row>
    <row r="78" spans="4:121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4:121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</row>
    <row r="80" spans="4:121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</row>
    <row r="81" spans="4:121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</row>
    <row r="82" spans="4:121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</row>
    <row r="83" spans="4:121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</row>
    <row r="84" spans="4:121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4:121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</row>
    <row r="86" spans="4:121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</row>
    <row r="87" spans="4:121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</row>
    <row r="88" spans="4:121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4:121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</row>
    <row r="90" spans="4:121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</row>
    <row r="91" spans="4:121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</row>
    <row r="92" spans="4:121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</row>
    <row r="93" spans="4:121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</row>
    <row r="94" spans="4:121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</row>
    <row r="95" spans="4:121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</row>
    <row r="96" spans="4:121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</row>
    <row r="97" spans="4:121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</row>
    <row r="98" spans="4:121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</row>
    <row r="99" spans="4:121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</row>
    <row r="100" spans="4:121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</row>
    <row r="101" spans="4:121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</row>
    <row r="102" spans="4:121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4:121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</row>
    <row r="104" spans="4:121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</row>
    <row r="105" spans="4:121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</row>
    <row r="106" spans="4:121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</row>
    <row r="107" spans="4:121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</row>
    <row r="108" spans="4:121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</row>
    <row r="109" spans="4:121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</row>
    <row r="110" spans="4:121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</row>
    <row r="111" spans="4:121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</row>
    <row r="112" spans="4:121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</row>
    <row r="113" spans="4:121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4:121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</row>
    <row r="115" spans="4:121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</row>
    <row r="116" spans="4:121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</row>
    <row r="117" spans="4:121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</row>
    <row r="118" spans="4:121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</row>
    <row r="119" spans="4:121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</row>
    <row r="120" spans="4:121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</row>
    <row r="121" spans="4:121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4:121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</row>
    <row r="123" spans="4:121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</row>
    <row r="124" spans="4:121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</row>
    <row r="125" spans="4:121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</row>
    <row r="126" spans="4:121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</row>
    <row r="127" spans="4:121"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4:121"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</row>
    <row r="129" spans="4:121"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</row>
    <row r="130" spans="4:121"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</row>
    <row r="131" spans="4:121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</row>
    <row r="132" spans="4:121"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</row>
    <row r="133" spans="4:121"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</row>
    <row r="134" spans="4:121"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</row>
    <row r="135" spans="4:121"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</row>
    <row r="136" spans="4:121"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</row>
    <row r="137" spans="4:121"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</row>
    <row r="138" spans="4:121"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</row>
    <row r="139" spans="4:121"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</row>
    <row r="140" spans="4:121"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</row>
    <row r="141" spans="4:121"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</row>
    <row r="142" spans="4:121"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</row>
    <row r="143" spans="4:121"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</row>
    <row r="144" spans="4:121"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</row>
    <row r="145" spans="4:121"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</row>
    <row r="146" spans="4:121"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</row>
    <row r="147" spans="4:121"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</row>
    <row r="148" spans="4:121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</row>
    <row r="149" spans="4:121"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</row>
    <row r="150" spans="4:121"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</row>
    <row r="151" spans="4:121"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</row>
    <row r="152" spans="4:121"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</row>
    <row r="153" spans="4:121"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</row>
    <row r="154" spans="4:121"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</row>
    <row r="155" spans="4:121"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</row>
    <row r="156" spans="4:121"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4:121"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H7:DI7"/>
    <mergeCell ref="DJ7:DK7"/>
    <mergeCell ref="DL7:DM7"/>
    <mergeCell ref="DN7:DO7"/>
    <mergeCell ref="DP7:DQ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7:E7"/>
    <mergeCell ref="F7:G7"/>
    <mergeCell ref="H7:I7"/>
    <mergeCell ref="J7:K7"/>
    <mergeCell ref="L7:M7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6"/>
  <sheetViews>
    <sheetView zoomScale="70" zoomScaleNormal="70" workbookViewId="0">
      <pane xSplit="2" ySplit="10" topLeftCell="C14" activePane="bottomRight" state="frozen"/>
      <selection pane="topRight" activeCell="C1" sqref="C1"/>
      <selection pane="bottomLeft" activeCell="A10" sqref="A10"/>
      <selection pane="bottomRight" activeCell="A2" sqref="A2:BN2"/>
    </sheetView>
  </sheetViews>
  <sheetFormatPr defaultRowHeight="17.25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9" ht="13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6"/>
      <c r="AJ1" s="26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9" ht="25.5" customHeight="1">
      <c r="A2" s="87" t="s">
        <v>86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</row>
    <row r="3" spans="1:69" ht="19.5" customHeight="1">
      <c r="A3" s="87"/>
      <c r="B3" s="87"/>
      <c r="C3" s="87"/>
      <c r="D3" s="87"/>
      <c r="E3" s="87"/>
      <c r="F3" s="87"/>
      <c r="G3" s="87"/>
      <c r="H3" s="87"/>
      <c r="I3" s="49"/>
      <c r="J3" s="28"/>
      <c r="K3" s="49"/>
      <c r="L3" s="28"/>
      <c r="M3" s="28"/>
      <c r="N3" s="28"/>
      <c r="O3" s="29"/>
      <c r="P3" s="30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1"/>
      <c r="BD3" s="31"/>
      <c r="BE3" s="52">
        <v>12295.600000000093</v>
      </c>
      <c r="BF3" s="52">
        <v>11740.599999999977</v>
      </c>
      <c r="BG3" s="31"/>
      <c r="BH3" s="31"/>
      <c r="BI3" s="31"/>
      <c r="BJ3" s="31"/>
      <c r="BK3" s="31"/>
      <c r="BL3" s="31"/>
      <c r="BM3" s="31"/>
      <c r="BN3" s="31"/>
    </row>
    <row r="4" spans="1:69" s="32" customFormat="1" ht="15" customHeight="1">
      <c r="A4" s="88" t="s">
        <v>0</v>
      </c>
      <c r="B4" s="73" t="s">
        <v>1</v>
      </c>
      <c r="C4" s="89" t="s">
        <v>42</v>
      </c>
      <c r="D4" s="90"/>
      <c r="E4" s="90"/>
      <c r="F4" s="90"/>
      <c r="G4" s="90"/>
      <c r="H4" s="91"/>
      <c r="I4" s="95" t="s">
        <v>43</v>
      </c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</row>
    <row r="5" spans="1:69" s="32" customFormat="1" ht="25.5" customHeight="1">
      <c r="A5" s="88"/>
      <c r="B5" s="73"/>
      <c r="C5" s="92"/>
      <c r="D5" s="93"/>
      <c r="E5" s="93"/>
      <c r="F5" s="93"/>
      <c r="G5" s="93"/>
      <c r="H5" s="94"/>
      <c r="I5" s="113" t="s">
        <v>44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5"/>
      <c r="BC5" s="140" t="s">
        <v>45</v>
      </c>
      <c r="BD5" s="141"/>
      <c r="BE5" s="141"/>
      <c r="BF5" s="141"/>
      <c r="BG5" s="141"/>
      <c r="BH5" s="141"/>
      <c r="BI5" s="129" t="s">
        <v>46</v>
      </c>
      <c r="BJ5" s="129"/>
      <c r="BK5" s="129"/>
      <c r="BL5" s="129"/>
      <c r="BM5" s="129"/>
      <c r="BN5" s="129"/>
    </row>
    <row r="6" spans="1:69" s="32" customFormat="1" ht="0.75" hidden="1" customHeight="1">
      <c r="A6" s="88"/>
      <c r="B6" s="73"/>
      <c r="C6" s="92"/>
      <c r="D6" s="93"/>
      <c r="E6" s="93"/>
      <c r="F6" s="93"/>
      <c r="G6" s="93"/>
      <c r="H6" s="94"/>
      <c r="I6" s="133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5"/>
      <c r="BC6" s="133"/>
      <c r="BD6" s="134"/>
      <c r="BE6" s="134"/>
      <c r="BF6" s="134"/>
      <c r="BG6" s="129" t="s">
        <v>47</v>
      </c>
      <c r="BH6" s="129"/>
      <c r="BI6" s="129" t="s">
        <v>48</v>
      </c>
      <c r="BJ6" s="129"/>
      <c r="BK6" s="129" t="s">
        <v>49</v>
      </c>
      <c r="BL6" s="129"/>
      <c r="BM6" s="129"/>
      <c r="BN6" s="129"/>
    </row>
    <row r="7" spans="1:69" s="32" customFormat="1" ht="43.5" customHeight="1">
      <c r="A7" s="88"/>
      <c r="B7" s="73"/>
      <c r="C7" s="92"/>
      <c r="D7" s="93"/>
      <c r="E7" s="93"/>
      <c r="F7" s="93"/>
      <c r="G7" s="93"/>
      <c r="H7" s="94"/>
      <c r="I7" s="129" t="s">
        <v>50</v>
      </c>
      <c r="J7" s="129"/>
      <c r="K7" s="129"/>
      <c r="L7" s="129"/>
      <c r="M7" s="98" t="s">
        <v>51</v>
      </c>
      <c r="N7" s="99"/>
      <c r="O7" s="102" t="s">
        <v>52</v>
      </c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4"/>
      <c r="AE7" s="105" t="s">
        <v>53</v>
      </c>
      <c r="AF7" s="106"/>
      <c r="AG7" s="105" t="s">
        <v>54</v>
      </c>
      <c r="AH7" s="106"/>
      <c r="AI7" s="109" t="s">
        <v>10</v>
      </c>
      <c r="AJ7" s="110"/>
      <c r="AK7" s="126" t="s">
        <v>55</v>
      </c>
      <c r="AL7" s="73"/>
      <c r="AM7" s="109" t="s">
        <v>10</v>
      </c>
      <c r="AN7" s="110"/>
      <c r="AO7" s="136" t="s">
        <v>56</v>
      </c>
      <c r="AP7" s="136"/>
      <c r="AQ7" s="137" t="s">
        <v>57</v>
      </c>
      <c r="AR7" s="138"/>
      <c r="AS7" s="138"/>
      <c r="AT7" s="138"/>
      <c r="AU7" s="138"/>
      <c r="AV7" s="139"/>
      <c r="AW7" s="109" t="s">
        <v>58</v>
      </c>
      <c r="AX7" s="130"/>
      <c r="AY7" s="130"/>
      <c r="AZ7" s="130"/>
      <c r="BA7" s="130"/>
      <c r="BB7" s="110"/>
      <c r="BC7" s="122" t="s">
        <v>59</v>
      </c>
      <c r="BD7" s="123"/>
      <c r="BE7" s="122" t="s">
        <v>60</v>
      </c>
      <c r="BF7" s="123"/>
      <c r="BG7" s="129"/>
      <c r="BH7" s="129"/>
      <c r="BI7" s="129"/>
      <c r="BJ7" s="129"/>
      <c r="BK7" s="129"/>
      <c r="BL7" s="129"/>
      <c r="BM7" s="129"/>
      <c r="BN7" s="129"/>
    </row>
    <row r="8" spans="1:69" s="32" customFormat="1" ht="112.5" customHeight="1">
      <c r="A8" s="88"/>
      <c r="B8" s="73"/>
      <c r="C8" s="116" t="s">
        <v>61</v>
      </c>
      <c r="D8" s="116"/>
      <c r="E8" s="120" t="s">
        <v>36</v>
      </c>
      <c r="F8" s="120"/>
      <c r="G8" s="121" t="s">
        <v>37</v>
      </c>
      <c r="H8" s="121"/>
      <c r="I8" s="73" t="s">
        <v>62</v>
      </c>
      <c r="J8" s="73"/>
      <c r="K8" s="73" t="s">
        <v>63</v>
      </c>
      <c r="L8" s="73"/>
      <c r="M8" s="100"/>
      <c r="N8" s="101"/>
      <c r="O8" s="109" t="s">
        <v>64</v>
      </c>
      <c r="P8" s="110"/>
      <c r="Q8" s="127" t="s">
        <v>65</v>
      </c>
      <c r="R8" s="128"/>
      <c r="S8" s="109" t="s">
        <v>66</v>
      </c>
      <c r="T8" s="110"/>
      <c r="U8" s="109" t="s">
        <v>67</v>
      </c>
      <c r="V8" s="110"/>
      <c r="W8" s="109" t="s">
        <v>68</v>
      </c>
      <c r="X8" s="110"/>
      <c r="Y8" s="111" t="s">
        <v>69</v>
      </c>
      <c r="Z8" s="112"/>
      <c r="AA8" s="109" t="s">
        <v>70</v>
      </c>
      <c r="AB8" s="110"/>
      <c r="AC8" s="109" t="s">
        <v>71</v>
      </c>
      <c r="AD8" s="110"/>
      <c r="AE8" s="107"/>
      <c r="AF8" s="108"/>
      <c r="AG8" s="107"/>
      <c r="AH8" s="108"/>
      <c r="AI8" s="127" t="s">
        <v>72</v>
      </c>
      <c r="AJ8" s="128"/>
      <c r="AK8" s="73"/>
      <c r="AL8" s="73"/>
      <c r="AM8" s="127" t="s">
        <v>73</v>
      </c>
      <c r="AN8" s="128"/>
      <c r="AO8" s="136"/>
      <c r="AP8" s="136"/>
      <c r="AQ8" s="116" t="s">
        <v>61</v>
      </c>
      <c r="AR8" s="116"/>
      <c r="AS8" s="116" t="s">
        <v>36</v>
      </c>
      <c r="AT8" s="116"/>
      <c r="AU8" s="116" t="s">
        <v>37</v>
      </c>
      <c r="AV8" s="116"/>
      <c r="AW8" s="116" t="s">
        <v>74</v>
      </c>
      <c r="AX8" s="116"/>
      <c r="AY8" s="131" t="s">
        <v>75</v>
      </c>
      <c r="AZ8" s="132"/>
      <c r="BA8" s="118" t="s">
        <v>76</v>
      </c>
      <c r="BB8" s="119"/>
      <c r="BC8" s="124"/>
      <c r="BD8" s="125"/>
      <c r="BE8" s="124"/>
      <c r="BF8" s="125"/>
      <c r="BG8" s="129"/>
      <c r="BH8" s="129"/>
      <c r="BI8" s="129"/>
      <c r="BJ8" s="129"/>
      <c r="BK8" s="129" t="s">
        <v>77</v>
      </c>
      <c r="BL8" s="129"/>
      <c r="BM8" s="129" t="s">
        <v>78</v>
      </c>
      <c r="BN8" s="129"/>
    </row>
    <row r="9" spans="1:69" s="32" customFormat="1" ht="42" customHeight="1">
      <c r="A9" s="88"/>
      <c r="B9" s="73"/>
      <c r="C9" s="33" t="s">
        <v>39</v>
      </c>
      <c r="D9" s="34" t="s">
        <v>40</v>
      </c>
      <c r="E9" s="33" t="s">
        <v>39</v>
      </c>
      <c r="F9" s="34" t="s">
        <v>40</v>
      </c>
      <c r="G9" s="33" t="s">
        <v>39</v>
      </c>
      <c r="H9" s="34" t="s">
        <v>40</v>
      </c>
      <c r="I9" s="33" t="s">
        <v>39</v>
      </c>
      <c r="J9" s="34" t="s">
        <v>40</v>
      </c>
      <c r="K9" s="33" t="s">
        <v>39</v>
      </c>
      <c r="L9" s="34" t="s">
        <v>40</v>
      </c>
      <c r="M9" s="33" t="s">
        <v>39</v>
      </c>
      <c r="N9" s="34" t="s">
        <v>40</v>
      </c>
      <c r="O9" s="33" t="s">
        <v>39</v>
      </c>
      <c r="P9" s="34" t="s">
        <v>40</v>
      </c>
      <c r="Q9" s="33" t="s">
        <v>39</v>
      </c>
      <c r="R9" s="34" t="s">
        <v>40</v>
      </c>
      <c r="S9" s="33" t="s">
        <v>39</v>
      </c>
      <c r="T9" s="34" t="s">
        <v>40</v>
      </c>
      <c r="U9" s="33" t="s">
        <v>39</v>
      </c>
      <c r="V9" s="34" t="s">
        <v>40</v>
      </c>
      <c r="W9" s="33" t="s">
        <v>39</v>
      </c>
      <c r="X9" s="34" t="s">
        <v>40</v>
      </c>
      <c r="Y9" s="33" t="s">
        <v>39</v>
      </c>
      <c r="Z9" s="34" t="s">
        <v>40</v>
      </c>
      <c r="AA9" s="33" t="s">
        <v>39</v>
      </c>
      <c r="AB9" s="34" t="s">
        <v>40</v>
      </c>
      <c r="AC9" s="33" t="s">
        <v>39</v>
      </c>
      <c r="AD9" s="34" t="s">
        <v>40</v>
      </c>
      <c r="AE9" s="33" t="s">
        <v>39</v>
      </c>
      <c r="AF9" s="34" t="s">
        <v>40</v>
      </c>
      <c r="AG9" s="33" t="s">
        <v>39</v>
      </c>
      <c r="AH9" s="34" t="s">
        <v>40</v>
      </c>
      <c r="AI9" s="33" t="s">
        <v>39</v>
      </c>
      <c r="AJ9" s="34" t="s">
        <v>40</v>
      </c>
      <c r="AK9" s="33" t="s">
        <v>39</v>
      </c>
      <c r="AL9" s="34" t="s">
        <v>40</v>
      </c>
      <c r="AM9" s="33" t="s">
        <v>39</v>
      </c>
      <c r="AN9" s="34" t="s">
        <v>40</v>
      </c>
      <c r="AO9" s="33" t="s">
        <v>39</v>
      </c>
      <c r="AP9" s="34" t="s">
        <v>40</v>
      </c>
      <c r="AQ9" s="33" t="s">
        <v>39</v>
      </c>
      <c r="AR9" s="34" t="s">
        <v>40</v>
      </c>
      <c r="AS9" s="33" t="s">
        <v>39</v>
      </c>
      <c r="AT9" s="34" t="s">
        <v>40</v>
      </c>
      <c r="AU9" s="33" t="s">
        <v>39</v>
      </c>
      <c r="AV9" s="34" t="s">
        <v>40</v>
      </c>
      <c r="AW9" s="33" t="s">
        <v>39</v>
      </c>
      <c r="AX9" s="34" t="s">
        <v>40</v>
      </c>
      <c r="AY9" s="33" t="s">
        <v>39</v>
      </c>
      <c r="AZ9" s="34" t="s">
        <v>40</v>
      </c>
      <c r="BA9" s="33" t="s">
        <v>39</v>
      </c>
      <c r="BB9" s="34" t="s">
        <v>40</v>
      </c>
      <c r="BC9" s="33" t="s">
        <v>39</v>
      </c>
      <c r="BD9" s="34" t="s">
        <v>40</v>
      </c>
      <c r="BE9" s="33" t="s">
        <v>39</v>
      </c>
      <c r="BF9" s="34" t="s">
        <v>40</v>
      </c>
      <c r="BG9" s="33" t="s">
        <v>39</v>
      </c>
      <c r="BH9" s="34" t="s">
        <v>40</v>
      </c>
      <c r="BI9" s="33" t="s">
        <v>39</v>
      </c>
      <c r="BJ9" s="34" t="s">
        <v>40</v>
      </c>
      <c r="BK9" s="33" t="s">
        <v>39</v>
      </c>
      <c r="BL9" s="34" t="s">
        <v>40</v>
      </c>
      <c r="BM9" s="33" t="s">
        <v>39</v>
      </c>
      <c r="BN9" s="34" t="s">
        <v>40</v>
      </c>
    </row>
    <row r="10" spans="1:69" s="32" customFormat="1" ht="18.75" customHeight="1">
      <c r="A10" s="35"/>
      <c r="B10" s="35">
        <v>1</v>
      </c>
      <c r="C10" s="35">
        <v>2</v>
      </c>
      <c r="D10" s="35">
        <v>3</v>
      </c>
      <c r="E10" s="35">
        <v>4</v>
      </c>
      <c r="F10" s="35">
        <v>5</v>
      </c>
      <c r="G10" s="35">
        <v>6</v>
      </c>
      <c r="H10" s="35">
        <v>7</v>
      </c>
      <c r="I10" s="35">
        <v>8</v>
      </c>
      <c r="J10" s="35">
        <v>9</v>
      </c>
      <c r="K10" s="35">
        <v>10</v>
      </c>
      <c r="L10" s="35">
        <v>11</v>
      </c>
      <c r="M10" s="35">
        <v>12</v>
      </c>
      <c r="N10" s="35">
        <v>13</v>
      </c>
      <c r="O10" s="35">
        <v>14</v>
      </c>
      <c r="P10" s="35">
        <v>15</v>
      </c>
      <c r="Q10" s="35">
        <v>16</v>
      </c>
      <c r="R10" s="35">
        <v>17</v>
      </c>
      <c r="S10" s="35">
        <v>18</v>
      </c>
      <c r="T10" s="35">
        <v>19</v>
      </c>
      <c r="U10" s="35">
        <v>20</v>
      </c>
      <c r="V10" s="35">
        <v>21</v>
      </c>
      <c r="W10" s="35">
        <v>22</v>
      </c>
      <c r="X10" s="35">
        <v>23</v>
      </c>
      <c r="Y10" s="35">
        <v>24</v>
      </c>
      <c r="Z10" s="35">
        <v>25</v>
      </c>
      <c r="AA10" s="35">
        <v>26</v>
      </c>
      <c r="AB10" s="35">
        <v>27</v>
      </c>
      <c r="AC10" s="35">
        <v>28</v>
      </c>
      <c r="AD10" s="35">
        <v>29</v>
      </c>
      <c r="AE10" s="35">
        <v>30</v>
      </c>
      <c r="AF10" s="35">
        <v>31</v>
      </c>
      <c r="AG10" s="35">
        <v>32</v>
      </c>
      <c r="AH10" s="35">
        <v>33</v>
      </c>
      <c r="AI10" s="35">
        <v>34</v>
      </c>
      <c r="AJ10" s="35">
        <v>35</v>
      </c>
      <c r="AK10" s="35">
        <v>36</v>
      </c>
      <c r="AL10" s="35">
        <v>37</v>
      </c>
      <c r="AM10" s="35">
        <v>38</v>
      </c>
      <c r="AN10" s="35">
        <v>39</v>
      </c>
      <c r="AO10" s="35">
        <v>40</v>
      </c>
      <c r="AP10" s="35">
        <v>41</v>
      </c>
      <c r="AQ10" s="35">
        <v>42</v>
      </c>
      <c r="AR10" s="35">
        <v>43</v>
      </c>
      <c r="AS10" s="35">
        <v>44</v>
      </c>
      <c r="AT10" s="35">
        <v>45</v>
      </c>
      <c r="AU10" s="35">
        <v>46</v>
      </c>
      <c r="AV10" s="35">
        <v>47</v>
      </c>
      <c r="AW10" s="35">
        <v>48</v>
      </c>
      <c r="AX10" s="35">
        <v>49</v>
      </c>
      <c r="AY10" s="35">
        <v>50</v>
      </c>
      <c r="AZ10" s="35">
        <v>51</v>
      </c>
      <c r="BA10" s="35">
        <v>52</v>
      </c>
      <c r="BB10" s="35">
        <v>53</v>
      </c>
      <c r="BC10" s="35">
        <v>54</v>
      </c>
      <c r="BD10" s="35">
        <v>55</v>
      </c>
      <c r="BE10" s="35">
        <v>56</v>
      </c>
      <c r="BF10" s="35">
        <v>57</v>
      </c>
      <c r="BG10" s="35">
        <v>58</v>
      </c>
      <c r="BH10" s="35">
        <v>59</v>
      </c>
      <c r="BI10" s="35">
        <v>60</v>
      </c>
      <c r="BJ10" s="35">
        <v>61</v>
      </c>
      <c r="BK10" s="35">
        <v>62</v>
      </c>
      <c r="BL10" s="35">
        <v>63</v>
      </c>
      <c r="BM10" s="35">
        <v>64</v>
      </c>
      <c r="BN10" s="35">
        <v>65</v>
      </c>
    </row>
    <row r="11" spans="1:69" s="47" customFormat="1" ht="19.5" customHeight="1">
      <c r="A11" s="36">
        <v>1</v>
      </c>
      <c r="B11" s="46" t="s">
        <v>79</v>
      </c>
      <c r="C11" s="43">
        <f t="shared" ref="C11:D18" si="0">E11+G11-BA11</f>
        <v>4757568.2579000005</v>
      </c>
      <c r="D11" s="43">
        <f t="shared" si="0"/>
        <v>1846067.7642999999</v>
      </c>
      <c r="E11" s="43">
        <f t="shared" ref="E11:E18" si="1">I11+K11+M11+AE11+AG11+AK11+AO11+AS11</f>
        <v>2520626.1439999999</v>
      </c>
      <c r="F11" s="43">
        <f t="shared" ref="F11:F18" si="2">J11+L11+N11+AF11+AH11+AL11+AP11+AT11</f>
        <v>1642272.7265999999</v>
      </c>
      <c r="G11" s="43">
        <f>AY11+BC11+BE11+BG11+BI11+BK11+BM11</f>
        <v>2601649.4139</v>
      </c>
      <c r="H11" s="43">
        <f>AZ11+BD11+BF11+BH11+BJ11+BL11+BN11</f>
        <v>303795.03769999999</v>
      </c>
      <c r="I11" s="44">
        <v>564750.4</v>
      </c>
      <c r="J11" s="44">
        <v>389847.33600000001</v>
      </c>
      <c r="K11" s="44">
        <v>0</v>
      </c>
      <c r="L11" s="44">
        <v>0</v>
      </c>
      <c r="M11" s="44">
        <v>945179</v>
      </c>
      <c r="N11" s="44">
        <v>584648.89610000001</v>
      </c>
      <c r="O11" s="44">
        <v>54000</v>
      </c>
      <c r="P11" s="44">
        <v>46639.024100000002</v>
      </c>
      <c r="Q11" s="44">
        <v>289866.2</v>
      </c>
      <c r="R11" s="44">
        <v>143308.66200000001</v>
      </c>
      <c r="S11" s="44">
        <v>3965</v>
      </c>
      <c r="T11" s="44">
        <v>2221.8244</v>
      </c>
      <c r="U11" s="44">
        <v>3000</v>
      </c>
      <c r="V11" s="44">
        <v>2529</v>
      </c>
      <c r="W11" s="44">
        <v>506247.8</v>
      </c>
      <c r="X11" s="44">
        <v>359327.12459999998</v>
      </c>
      <c r="Y11" s="44">
        <v>495667.8</v>
      </c>
      <c r="Z11" s="44">
        <v>353972.283</v>
      </c>
      <c r="AA11" s="44">
        <v>17000</v>
      </c>
      <c r="AB11" s="44">
        <v>5052.6270000000004</v>
      </c>
      <c r="AC11" s="44">
        <v>62100</v>
      </c>
      <c r="AD11" s="44">
        <v>20511.284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2000</v>
      </c>
      <c r="AL11" s="44">
        <v>1800</v>
      </c>
      <c r="AM11" s="44">
        <v>0</v>
      </c>
      <c r="AN11" s="44">
        <v>0</v>
      </c>
      <c r="AO11" s="44">
        <v>610989.44400000002</v>
      </c>
      <c r="AP11" s="44">
        <v>556459.44400000002</v>
      </c>
      <c r="AQ11" s="43">
        <f t="shared" ref="AQ11:AR14" si="3">AS11+AU11-BA11</f>
        <v>33000</v>
      </c>
      <c r="AR11" s="43">
        <f t="shared" ref="AR11:AR14" si="4">AT11+AV11-BB11</f>
        <v>9517.0504999999976</v>
      </c>
      <c r="AS11" s="44">
        <v>397707.3</v>
      </c>
      <c r="AT11" s="44">
        <v>109517.0505</v>
      </c>
      <c r="AU11" s="44">
        <v>0</v>
      </c>
      <c r="AV11" s="44">
        <v>0</v>
      </c>
      <c r="AW11" s="44">
        <v>394707.3</v>
      </c>
      <c r="AX11" s="44">
        <v>108096.6955</v>
      </c>
      <c r="AY11" s="44">
        <v>0</v>
      </c>
      <c r="AZ11" s="44">
        <v>0</v>
      </c>
      <c r="BA11" s="44">
        <v>364707.3</v>
      </c>
      <c r="BB11" s="44">
        <v>100000</v>
      </c>
      <c r="BC11" s="44">
        <v>3048000.0139000001</v>
      </c>
      <c r="BD11" s="44">
        <v>290642.87530000001</v>
      </c>
      <c r="BE11" s="44">
        <f>+BE3+45704.4</f>
        <v>58000.000000000095</v>
      </c>
      <c r="BF11" s="44">
        <f>+BF3+23172.2084</f>
        <v>34912.80839999998</v>
      </c>
      <c r="BG11" s="44">
        <v>0</v>
      </c>
      <c r="BH11" s="44">
        <v>0</v>
      </c>
      <c r="BI11" s="44">
        <v>0</v>
      </c>
      <c r="BJ11" s="44">
        <v>-64.61</v>
      </c>
      <c r="BK11" s="44">
        <v>-504350.6</v>
      </c>
      <c r="BL11" s="44">
        <v>-21696.036</v>
      </c>
      <c r="BM11" s="44">
        <v>0</v>
      </c>
      <c r="BN11" s="44">
        <v>0</v>
      </c>
    </row>
    <row r="12" spans="1:69" s="38" customFormat="1" ht="18" customHeight="1">
      <c r="A12" s="36">
        <v>2</v>
      </c>
      <c r="B12" s="41" t="s">
        <v>80</v>
      </c>
      <c r="C12" s="43">
        <f t="shared" si="0"/>
        <v>2843576.2799999993</v>
      </c>
      <c r="D12" s="43">
        <f t="shared" si="0"/>
        <v>2145334.9632000001</v>
      </c>
      <c r="E12" s="43">
        <f t="shared" si="1"/>
        <v>2336298.2419999996</v>
      </c>
      <c r="F12" s="43">
        <f t="shared" si="2"/>
        <v>1633334.8459000001</v>
      </c>
      <c r="G12" s="43">
        <f t="shared" ref="G12:G18" si="5">AY12+BC12+BE12+BG12+BI12+BK12+BM12</f>
        <v>948278.03799999994</v>
      </c>
      <c r="H12" s="43">
        <f t="shared" ref="H12:H14" si="6">AZ12+BD12+BF12+BH12+BJ12+BL12+BN12</f>
        <v>952213.09329999995</v>
      </c>
      <c r="I12" s="44">
        <v>419724.9</v>
      </c>
      <c r="J12" s="44">
        <v>231595.40400000001</v>
      </c>
      <c r="K12" s="44">
        <v>0</v>
      </c>
      <c r="L12" s="44">
        <v>0</v>
      </c>
      <c r="M12" s="44">
        <v>288400.40000000002</v>
      </c>
      <c r="N12" s="44">
        <v>156511.32740000001</v>
      </c>
      <c r="O12" s="44">
        <v>45377.9</v>
      </c>
      <c r="P12" s="44">
        <v>23684.320599999999</v>
      </c>
      <c r="Q12" s="44">
        <v>2000</v>
      </c>
      <c r="R12" s="44">
        <v>1314.9747</v>
      </c>
      <c r="S12" s="44">
        <v>4850.8</v>
      </c>
      <c r="T12" s="44">
        <v>2225.9699999999998</v>
      </c>
      <c r="U12" s="44">
        <v>7100</v>
      </c>
      <c r="V12" s="44">
        <v>1330</v>
      </c>
      <c r="W12" s="44">
        <v>58130</v>
      </c>
      <c r="X12" s="44">
        <v>35221.326000000001</v>
      </c>
      <c r="Y12" s="48">
        <v>37500</v>
      </c>
      <c r="Z12" s="48">
        <v>23565.46</v>
      </c>
      <c r="AA12" s="44">
        <v>90293.7</v>
      </c>
      <c r="AB12" s="44">
        <v>70115.737999999998</v>
      </c>
      <c r="AC12" s="44">
        <v>47772.5</v>
      </c>
      <c r="AD12" s="44">
        <v>17437.299599999998</v>
      </c>
      <c r="AE12" s="44">
        <v>0</v>
      </c>
      <c r="AF12" s="44">
        <v>0</v>
      </c>
      <c r="AG12" s="44">
        <v>921547.6</v>
      </c>
      <c r="AH12" s="44">
        <v>626026.59499999997</v>
      </c>
      <c r="AI12" s="44">
        <v>921547.6</v>
      </c>
      <c r="AJ12" s="44">
        <v>626026.59499999997</v>
      </c>
      <c r="AK12" s="44">
        <v>94199.9</v>
      </c>
      <c r="AL12" s="44">
        <v>35368.014999999999</v>
      </c>
      <c r="AM12" s="44">
        <v>13894.9</v>
      </c>
      <c r="AN12" s="44">
        <v>9907.0640000000003</v>
      </c>
      <c r="AO12" s="44">
        <v>126845.442</v>
      </c>
      <c r="AP12" s="44">
        <v>116295.09</v>
      </c>
      <c r="AQ12" s="43">
        <f t="shared" si="3"/>
        <v>44580</v>
      </c>
      <c r="AR12" s="43">
        <f t="shared" si="3"/>
        <v>27325.438499999989</v>
      </c>
      <c r="AS12" s="44">
        <v>485580</v>
      </c>
      <c r="AT12" s="44">
        <v>467538.41450000001</v>
      </c>
      <c r="AU12" s="44">
        <v>0</v>
      </c>
      <c r="AV12" s="44">
        <v>0</v>
      </c>
      <c r="AW12" s="44">
        <v>445000</v>
      </c>
      <c r="AX12" s="44">
        <v>444201.47600000002</v>
      </c>
      <c r="AY12" s="44">
        <v>0</v>
      </c>
      <c r="AZ12" s="44">
        <v>0</v>
      </c>
      <c r="BA12" s="44">
        <v>441000</v>
      </c>
      <c r="BB12" s="44">
        <v>440212.97600000002</v>
      </c>
      <c r="BC12" s="44">
        <v>876731.10699999996</v>
      </c>
      <c r="BD12" s="44">
        <v>580801.59459999995</v>
      </c>
      <c r="BE12" s="44">
        <v>483143.1</v>
      </c>
      <c r="BF12" s="44">
        <v>407495.37670000002</v>
      </c>
      <c r="BG12" s="44">
        <v>0</v>
      </c>
      <c r="BH12" s="44">
        <v>0</v>
      </c>
      <c r="BI12" s="44">
        <v>-11000</v>
      </c>
      <c r="BJ12" s="44">
        <v>-5028.01</v>
      </c>
      <c r="BK12" s="44">
        <v>-400596.16899999999</v>
      </c>
      <c r="BL12" s="44">
        <v>-31055.867999999999</v>
      </c>
      <c r="BM12" s="44">
        <v>0</v>
      </c>
      <c r="BN12" s="44">
        <v>0</v>
      </c>
      <c r="BP12" s="51"/>
      <c r="BQ12" s="51"/>
    </row>
    <row r="13" spans="1:69" s="38" customFormat="1" ht="23.25" customHeight="1">
      <c r="A13" s="36">
        <v>3</v>
      </c>
      <c r="B13" s="41" t="s">
        <v>81</v>
      </c>
      <c r="C13" s="43">
        <f t="shared" si="0"/>
        <v>954133.09670000011</v>
      </c>
      <c r="D13" s="43">
        <f t="shared" si="0"/>
        <v>718348.64099999995</v>
      </c>
      <c r="E13" s="43">
        <f t="shared" si="1"/>
        <v>822209.69810000004</v>
      </c>
      <c r="F13" s="43">
        <f t="shared" si="2"/>
        <v>602998.03899999999</v>
      </c>
      <c r="G13" s="43">
        <f t="shared" si="5"/>
        <v>227855.34759999998</v>
      </c>
      <c r="H13" s="43">
        <f t="shared" ref="H13" si="7">AZ13+BD13+BF13+BH13+BJ13+BL13+BN13</f>
        <v>196620.60199999998</v>
      </c>
      <c r="I13" s="44">
        <v>225338</v>
      </c>
      <c r="J13" s="44">
        <v>148702.70600000001</v>
      </c>
      <c r="K13" s="44">
        <v>0</v>
      </c>
      <c r="L13" s="44">
        <v>0</v>
      </c>
      <c r="M13" s="44">
        <v>69558.600000000006</v>
      </c>
      <c r="N13" s="44">
        <v>45548.142999999996</v>
      </c>
      <c r="O13" s="44">
        <v>19250</v>
      </c>
      <c r="P13" s="44">
        <v>17678.955999999998</v>
      </c>
      <c r="Q13" s="44">
        <v>400</v>
      </c>
      <c r="R13" s="44">
        <v>123.196</v>
      </c>
      <c r="S13" s="44">
        <v>1700</v>
      </c>
      <c r="T13" s="44">
        <v>1150.808</v>
      </c>
      <c r="U13" s="44">
        <v>500</v>
      </c>
      <c r="V13" s="44">
        <v>62</v>
      </c>
      <c r="W13" s="44">
        <v>12505</v>
      </c>
      <c r="X13" s="44">
        <v>7198.46</v>
      </c>
      <c r="Y13" s="44">
        <v>9065</v>
      </c>
      <c r="Z13" s="44">
        <v>5160.28</v>
      </c>
      <c r="AA13" s="44">
        <v>13660</v>
      </c>
      <c r="AB13" s="44">
        <v>10514.34</v>
      </c>
      <c r="AC13" s="44">
        <v>18843.599999999999</v>
      </c>
      <c r="AD13" s="44">
        <v>7562.7470000000003</v>
      </c>
      <c r="AE13" s="44">
        <v>0</v>
      </c>
      <c r="AF13" s="44">
        <v>0</v>
      </c>
      <c r="AG13" s="44">
        <v>320325.5</v>
      </c>
      <c r="AH13" s="44">
        <v>231552.649</v>
      </c>
      <c r="AI13" s="44">
        <v>320325.5</v>
      </c>
      <c r="AJ13" s="44">
        <v>231552.649</v>
      </c>
      <c r="AK13" s="44">
        <v>17389.400000000001</v>
      </c>
      <c r="AL13" s="44">
        <v>15070.4</v>
      </c>
      <c r="AM13" s="44">
        <v>1089.4000000000001</v>
      </c>
      <c r="AN13" s="44">
        <v>581.4</v>
      </c>
      <c r="AO13" s="44">
        <v>84336.304000000004</v>
      </c>
      <c r="AP13" s="44">
        <v>78980.604000000007</v>
      </c>
      <c r="AQ13" s="43">
        <f t="shared" si="3"/>
        <v>9329.9451000000117</v>
      </c>
      <c r="AR13" s="43">
        <f t="shared" si="4"/>
        <v>1873.5369999999966</v>
      </c>
      <c r="AS13" s="44">
        <v>105261.8941</v>
      </c>
      <c r="AT13" s="44">
        <v>83143.536999999997</v>
      </c>
      <c r="AU13" s="44">
        <v>0</v>
      </c>
      <c r="AV13" s="44">
        <v>0</v>
      </c>
      <c r="AW13" s="44">
        <v>97511.894100000005</v>
      </c>
      <c r="AX13" s="44">
        <v>81270</v>
      </c>
      <c r="AY13" s="44">
        <v>0</v>
      </c>
      <c r="AZ13" s="44">
        <v>0</v>
      </c>
      <c r="BA13" s="44">
        <v>95931.948999999993</v>
      </c>
      <c r="BB13" s="44">
        <v>81270</v>
      </c>
      <c r="BC13" s="44">
        <v>295791.86900000001</v>
      </c>
      <c r="BD13" s="44">
        <v>193825.334</v>
      </c>
      <c r="BE13" s="44">
        <v>32063.478599999999</v>
      </c>
      <c r="BF13" s="44">
        <v>26419.437999999998</v>
      </c>
      <c r="BG13" s="44">
        <v>0</v>
      </c>
      <c r="BH13" s="44">
        <v>0</v>
      </c>
      <c r="BI13" s="44">
        <v>-15000</v>
      </c>
      <c r="BJ13" s="44">
        <v>-1505.97</v>
      </c>
      <c r="BK13" s="44">
        <v>-85000</v>
      </c>
      <c r="BL13" s="44">
        <v>-22118.2</v>
      </c>
      <c r="BM13" s="44">
        <v>0</v>
      </c>
      <c r="BN13" s="44">
        <v>0</v>
      </c>
    </row>
    <row r="14" spans="1:69" s="38" customFormat="1" ht="23.25" customHeight="1">
      <c r="A14" s="36">
        <v>5</v>
      </c>
      <c r="B14" s="41" t="s">
        <v>82</v>
      </c>
      <c r="C14" s="43">
        <f t="shared" si="0"/>
        <v>5797629.1440999992</v>
      </c>
      <c r="D14" s="43">
        <f t="shared" si="0"/>
        <v>3231502.1343999999</v>
      </c>
      <c r="E14" s="43">
        <f t="shared" si="1"/>
        <v>3593432.5189999999</v>
      </c>
      <c r="F14" s="43">
        <f t="shared" si="2"/>
        <v>1509785.5375000001</v>
      </c>
      <c r="G14" s="43">
        <f t="shared" si="5"/>
        <v>2785234.6250999998</v>
      </c>
      <c r="H14" s="43">
        <f t="shared" si="6"/>
        <v>1883956.9505999999</v>
      </c>
      <c r="I14" s="44">
        <v>836824</v>
      </c>
      <c r="J14" s="44">
        <v>391118.09299999999</v>
      </c>
      <c r="K14" s="44">
        <v>0</v>
      </c>
      <c r="L14" s="44">
        <v>0</v>
      </c>
      <c r="M14" s="44">
        <v>672490</v>
      </c>
      <c r="N14" s="44">
        <v>241442.5888</v>
      </c>
      <c r="O14" s="44">
        <v>82700</v>
      </c>
      <c r="P14" s="44">
        <v>55275.022100000002</v>
      </c>
      <c r="Q14" s="44">
        <v>1270</v>
      </c>
      <c r="R14" s="44">
        <v>205.32</v>
      </c>
      <c r="S14" s="44">
        <v>4700</v>
      </c>
      <c r="T14" s="44">
        <v>1385.951</v>
      </c>
      <c r="U14" s="44">
        <v>6820</v>
      </c>
      <c r="V14" s="44">
        <v>492.6</v>
      </c>
      <c r="W14" s="44">
        <v>51541</v>
      </c>
      <c r="X14" s="44">
        <v>11961.5</v>
      </c>
      <c r="Y14" s="44">
        <v>20086</v>
      </c>
      <c r="Z14" s="44">
        <v>5447</v>
      </c>
      <c r="AA14" s="44">
        <v>125954</v>
      </c>
      <c r="AB14" s="44">
        <v>70670.130999999994</v>
      </c>
      <c r="AC14" s="44">
        <v>344380</v>
      </c>
      <c r="AD14" s="44">
        <v>86444.409700000004</v>
      </c>
      <c r="AE14" s="44">
        <v>0</v>
      </c>
      <c r="AF14" s="44">
        <v>0</v>
      </c>
      <c r="AG14" s="44">
        <v>830418</v>
      </c>
      <c r="AH14" s="44">
        <v>408293.11300000001</v>
      </c>
      <c r="AI14" s="44">
        <v>830418</v>
      </c>
      <c r="AJ14" s="44">
        <v>408293.11300000001</v>
      </c>
      <c r="AK14" s="44">
        <v>414210</v>
      </c>
      <c r="AL14" s="44">
        <v>217446.32</v>
      </c>
      <c r="AM14" s="44">
        <v>333722</v>
      </c>
      <c r="AN14" s="44">
        <v>184965.39199999999</v>
      </c>
      <c r="AO14" s="44">
        <v>126822.519</v>
      </c>
      <c r="AP14" s="44">
        <v>83457.519</v>
      </c>
      <c r="AQ14" s="43">
        <f t="shared" si="3"/>
        <v>131630</v>
      </c>
      <c r="AR14" s="43">
        <f t="shared" si="4"/>
        <v>5787.5499999999884</v>
      </c>
      <c r="AS14" s="44">
        <v>712668</v>
      </c>
      <c r="AT14" s="44">
        <v>168027.9037</v>
      </c>
      <c r="AU14" s="44">
        <v>0</v>
      </c>
      <c r="AV14" s="44">
        <v>0</v>
      </c>
      <c r="AW14" s="44">
        <v>696976</v>
      </c>
      <c r="AX14" s="44">
        <v>162240.35370000001</v>
      </c>
      <c r="AY14" s="44">
        <v>0</v>
      </c>
      <c r="AZ14" s="44">
        <v>0</v>
      </c>
      <c r="BA14" s="44">
        <v>581038</v>
      </c>
      <c r="BB14" s="44">
        <v>162240.35370000001</v>
      </c>
      <c r="BC14" s="44">
        <v>2523521.1409</v>
      </c>
      <c r="BD14" s="44">
        <v>1724823.9194</v>
      </c>
      <c r="BE14" s="44">
        <v>261713.48420000001</v>
      </c>
      <c r="BF14" s="44">
        <v>161969.34419999999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-2836.3130000000001</v>
      </c>
      <c r="BM14" s="44">
        <v>0</v>
      </c>
      <c r="BN14" s="44">
        <v>0</v>
      </c>
    </row>
    <row r="15" spans="1:69" s="38" customFormat="1" ht="19.5" customHeight="1">
      <c r="A15" s="36">
        <v>6</v>
      </c>
      <c r="B15" s="41" t="s">
        <v>83</v>
      </c>
      <c r="C15" s="43">
        <f t="shared" si="0"/>
        <v>2006236.1899000003</v>
      </c>
      <c r="D15" s="43">
        <f t="shared" si="0"/>
        <v>1320060.4627</v>
      </c>
      <c r="E15" s="43">
        <f t="shared" si="1"/>
        <v>1428934.1</v>
      </c>
      <c r="F15" s="43">
        <f t="shared" si="2"/>
        <v>1073413.2072000001</v>
      </c>
      <c r="G15" s="43">
        <f>AY15+BC15+BE15+BG15+BI15+BK15+BM15</f>
        <v>831498.88990000007</v>
      </c>
      <c r="H15" s="43">
        <f>AZ15+BD15+BF15+BH15+BJ15+BL15+BN15</f>
        <v>388588.77889999998</v>
      </c>
      <c r="I15" s="44">
        <v>269227.2</v>
      </c>
      <c r="J15" s="44">
        <v>191624.136</v>
      </c>
      <c r="K15" s="44">
        <v>0</v>
      </c>
      <c r="L15" s="44">
        <v>0</v>
      </c>
      <c r="M15" s="44">
        <v>99890.6</v>
      </c>
      <c r="N15" s="44">
        <v>65107.484799999998</v>
      </c>
      <c r="O15" s="44">
        <v>52450</v>
      </c>
      <c r="P15" s="44">
        <v>44906.775800000003</v>
      </c>
      <c r="Q15" s="44">
        <v>1000</v>
      </c>
      <c r="R15" s="44">
        <v>649.38109999999995</v>
      </c>
      <c r="S15" s="44">
        <v>1750</v>
      </c>
      <c r="T15" s="44">
        <v>1247.4948999999999</v>
      </c>
      <c r="U15" s="44">
        <v>300</v>
      </c>
      <c r="V15" s="44">
        <v>0</v>
      </c>
      <c r="W15" s="44">
        <v>11700</v>
      </c>
      <c r="X15" s="44">
        <v>6588.64</v>
      </c>
      <c r="Y15" s="44">
        <v>3000</v>
      </c>
      <c r="Z15" s="44">
        <v>400.4</v>
      </c>
      <c r="AA15" s="44">
        <v>8500</v>
      </c>
      <c r="AB15" s="44">
        <v>2249.3000000000002</v>
      </c>
      <c r="AC15" s="44">
        <v>13700</v>
      </c>
      <c r="AD15" s="44">
        <v>4747.99</v>
      </c>
      <c r="AE15" s="44">
        <v>0</v>
      </c>
      <c r="AF15" s="44">
        <v>0</v>
      </c>
      <c r="AG15" s="44">
        <v>709000</v>
      </c>
      <c r="AH15" s="44">
        <v>597995.85900000005</v>
      </c>
      <c r="AI15" s="44">
        <v>709000</v>
      </c>
      <c r="AJ15" s="44">
        <v>597995.85900000005</v>
      </c>
      <c r="AK15" s="44">
        <v>22400</v>
      </c>
      <c r="AL15" s="44">
        <v>20124.400000000001</v>
      </c>
      <c r="AM15" s="44">
        <v>0</v>
      </c>
      <c r="AN15" s="44">
        <v>0</v>
      </c>
      <c r="AO15" s="44">
        <v>68019.5</v>
      </c>
      <c r="AP15" s="44">
        <v>54440.639999999999</v>
      </c>
      <c r="AQ15" s="43">
        <f t="shared" ref="AQ15" si="8">AS15+AU15-BA15</f>
        <v>6200</v>
      </c>
      <c r="AR15" s="43">
        <f t="shared" ref="AR15" si="9">AT15+AV15-BB15</f>
        <v>2179.1639999999898</v>
      </c>
      <c r="AS15" s="44">
        <v>260396.79999999999</v>
      </c>
      <c r="AT15" s="44">
        <v>144120.6874</v>
      </c>
      <c r="AU15" s="44">
        <v>0</v>
      </c>
      <c r="AV15" s="44">
        <v>0</v>
      </c>
      <c r="AW15" s="44">
        <v>254196.8</v>
      </c>
      <c r="AX15" s="44">
        <v>141941.52340000001</v>
      </c>
      <c r="AY15" s="44">
        <v>0</v>
      </c>
      <c r="AZ15" s="44">
        <v>0</v>
      </c>
      <c r="BA15" s="44">
        <v>254196.8</v>
      </c>
      <c r="BB15" s="44">
        <v>141941.52340000001</v>
      </c>
      <c r="BC15" s="44">
        <v>1074396.8</v>
      </c>
      <c r="BD15" s="44">
        <v>663922.17299999995</v>
      </c>
      <c r="BE15" s="44">
        <v>34302.089899999999</v>
      </c>
      <c r="BF15" s="44">
        <v>6195</v>
      </c>
      <c r="BG15" s="44">
        <v>1000</v>
      </c>
      <c r="BH15" s="44">
        <v>760</v>
      </c>
      <c r="BI15" s="44">
        <v>0</v>
      </c>
      <c r="BJ15" s="44">
        <v>0</v>
      </c>
      <c r="BK15" s="44">
        <v>-278200</v>
      </c>
      <c r="BL15" s="44">
        <v>-282288.39409999998</v>
      </c>
      <c r="BM15" s="44">
        <v>0</v>
      </c>
      <c r="BN15" s="44">
        <v>0</v>
      </c>
      <c r="BP15" s="51"/>
      <c r="BQ15" s="51"/>
    </row>
    <row r="16" spans="1:69" ht="16.5" customHeight="1">
      <c r="A16" s="36"/>
      <c r="B16" s="39"/>
      <c r="C16" s="37">
        <f t="shared" si="0"/>
        <v>0</v>
      </c>
      <c r="D16" s="37">
        <f t="shared" si="0"/>
        <v>0</v>
      </c>
      <c r="E16" s="37">
        <f t="shared" si="1"/>
        <v>0</v>
      </c>
      <c r="F16" s="37">
        <f t="shared" si="2"/>
        <v>0</v>
      </c>
      <c r="G16" s="37">
        <f t="shared" si="5"/>
        <v>0</v>
      </c>
      <c r="H16" s="37">
        <f t="shared" ref="H16:H18" si="10">AZ16+BD16+BF16+BH16+BJ16+BL16+BN16</f>
        <v>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37">
        <f t="shared" ref="AQ16:AR18" si="11">AS16+AU16-BA16</f>
        <v>0</v>
      </c>
      <c r="AR16" s="37">
        <f t="shared" si="11"/>
        <v>0</v>
      </c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P16" s="51"/>
      <c r="BQ16" s="51"/>
    </row>
    <row r="17" spans="1:69" ht="16.5" customHeight="1">
      <c r="A17" s="36"/>
      <c r="B17" s="39"/>
      <c r="C17" s="37">
        <f t="shared" si="0"/>
        <v>0</v>
      </c>
      <c r="D17" s="37">
        <f t="shared" si="0"/>
        <v>0</v>
      </c>
      <c r="E17" s="37">
        <f t="shared" si="1"/>
        <v>0</v>
      </c>
      <c r="F17" s="37">
        <f t="shared" si="2"/>
        <v>0</v>
      </c>
      <c r="G17" s="37">
        <f t="shared" si="5"/>
        <v>0</v>
      </c>
      <c r="H17" s="37">
        <f t="shared" si="10"/>
        <v>0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>
        <f t="shared" si="11"/>
        <v>0</v>
      </c>
      <c r="AR17" s="37">
        <f t="shared" si="11"/>
        <v>0</v>
      </c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P17" s="51"/>
      <c r="BQ17" s="51"/>
    </row>
    <row r="18" spans="1:69" ht="16.5" customHeight="1">
      <c r="A18" s="36"/>
      <c r="B18" s="39" t="s">
        <v>41</v>
      </c>
      <c r="C18" s="37">
        <f t="shared" si="0"/>
        <v>16359142.968599999</v>
      </c>
      <c r="D18" s="37">
        <f t="shared" si="0"/>
        <v>9261313.9656000007</v>
      </c>
      <c r="E18" s="37">
        <f t="shared" si="1"/>
        <v>10701500.7031</v>
      </c>
      <c r="F18" s="37">
        <f t="shared" si="2"/>
        <v>6461804.3562000003</v>
      </c>
      <c r="G18" s="37">
        <f t="shared" si="5"/>
        <v>7394516.3145000003</v>
      </c>
      <c r="H18" s="37">
        <f t="shared" si="10"/>
        <v>3725174.4624999999</v>
      </c>
      <c r="I18" s="37">
        <f t="shared" ref="I18:AP18" si="12">SUM(I11:I17)</f>
        <v>2315864.5</v>
      </c>
      <c r="J18" s="37">
        <f t="shared" si="12"/>
        <v>1352887.6749999998</v>
      </c>
      <c r="K18" s="37">
        <f t="shared" si="12"/>
        <v>0</v>
      </c>
      <c r="L18" s="37">
        <f t="shared" si="12"/>
        <v>0</v>
      </c>
      <c r="M18" s="37">
        <f t="shared" si="12"/>
        <v>2075518.6</v>
      </c>
      <c r="N18" s="37">
        <f t="shared" si="12"/>
        <v>1093258.4401000002</v>
      </c>
      <c r="O18" s="37">
        <f t="shared" si="12"/>
        <v>253777.9</v>
      </c>
      <c r="P18" s="37">
        <f t="shared" si="12"/>
        <v>188184.0986</v>
      </c>
      <c r="Q18" s="37">
        <f t="shared" si="12"/>
        <v>294536.2</v>
      </c>
      <c r="R18" s="37">
        <f t="shared" si="12"/>
        <v>145601.5338</v>
      </c>
      <c r="S18" s="37">
        <f t="shared" si="12"/>
        <v>16965.8</v>
      </c>
      <c r="T18" s="37">
        <f t="shared" si="12"/>
        <v>8232.0483000000004</v>
      </c>
      <c r="U18" s="37">
        <f t="shared" si="12"/>
        <v>17720</v>
      </c>
      <c r="V18" s="37">
        <f t="shared" si="12"/>
        <v>4413.6000000000004</v>
      </c>
      <c r="W18" s="37">
        <f t="shared" si="12"/>
        <v>640123.80000000005</v>
      </c>
      <c r="X18" s="37">
        <f t="shared" si="12"/>
        <v>420297.05060000002</v>
      </c>
      <c r="Y18" s="37">
        <f t="shared" si="12"/>
        <v>565318.80000000005</v>
      </c>
      <c r="Z18" s="37">
        <f t="shared" si="12"/>
        <v>388545.42300000007</v>
      </c>
      <c r="AA18" s="37">
        <f t="shared" si="12"/>
        <v>255407.7</v>
      </c>
      <c r="AB18" s="37">
        <f t="shared" si="12"/>
        <v>158602.13599999997</v>
      </c>
      <c r="AC18" s="37">
        <f t="shared" si="12"/>
        <v>486796.1</v>
      </c>
      <c r="AD18" s="37">
        <f t="shared" si="12"/>
        <v>136703.7303</v>
      </c>
      <c r="AE18" s="37">
        <f t="shared" si="12"/>
        <v>0</v>
      </c>
      <c r="AF18" s="37">
        <f t="shared" si="12"/>
        <v>0</v>
      </c>
      <c r="AG18" s="37">
        <f t="shared" si="12"/>
        <v>2781291.1</v>
      </c>
      <c r="AH18" s="37">
        <f t="shared" si="12"/>
        <v>1863868.216</v>
      </c>
      <c r="AI18" s="37">
        <f t="shared" si="12"/>
        <v>2781291.1</v>
      </c>
      <c r="AJ18" s="37">
        <f t="shared" si="12"/>
        <v>1863868.216</v>
      </c>
      <c r="AK18" s="37">
        <f t="shared" si="12"/>
        <v>550199.30000000005</v>
      </c>
      <c r="AL18" s="37">
        <f t="shared" si="12"/>
        <v>289809.13500000001</v>
      </c>
      <c r="AM18" s="37">
        <f t="shared" si="12"/>
        <v>348706.3</v>
      </c>
      <c r="AN18" s="37">
        <f t="shared" si="12"/>
        <v>195453.856</v>
      </c>
      <c r="AO18" s="37">
        <f t="shared" si="12"/>
        <v>1017013.209</v>
      </c>
      <c r="AP18" s="37">
        <f t="shared" si="12"/>
        <v>889633.29700000002</v>
      </c>
      <c r="AQ18" s="37">
        <f t="shared" si="11"/>
        <v>224739.9450999999</v>
      </c>
      <c r="AR18" s="37">
        <f t="shared" si="11"/>
        <v>46682.739999999991</v>
      </c>
      <c r="AS18" s="37">
        <f t="shared" ref="AS18:BN18" si="13">SUM(AS11:AS17)</f>
        <v>1961613.9941</v>
      </c>
      <c r="AT18" s="37">
        <f t="shared" si="13"/>
        <v>972347.59309999994</v>
      </c>
      <c r="AU18" s="37">
        <f t="shared" si="13"/>
        <v>0</v>
      </c>
      <c r="AV18" s="37">
        <f t="shared" si="13"/>
        <v>0</v>
      </c>
      <c r="AW18" s="37">
        <f t="shared" si="13"/>
        <v>1888391.9941</v>
      </c>
      <c r="AX18" s="37">
        <f t="shared" si="13"/>
        <v>937750.0486000001</v>
      </c>
      <c r="AY18" s="37">
        <f t="shared" si="13"/>
        <v>0</v>
      </c>
      <c r="AZ18" s="37">
        <f t="shared" si="13"/>
        <v>0</v>
      </c>
      <c r="BA18" s="37">
        <f t="shared" si="13"/>
        <v>1736874.0490000001</v>
      </c>
      <c r="BB18" s="37">
        <f t="shared" si="13"/>
        <v>925664.85309999995</v>
      </c>
      <c r="BC18" s="37">
        <f t="shared" si="13"/>
        <v>7818440.9308000002</v>
      </c>
      <c r="BD18" s="37">
        <f t="shared" si="13"/>
        <v>3454015.8962999997</v>
      </c>
      <c r="BE18" s="37">
        <f t="shared" si="13"/>
        <v>869222.15270000021</v>
      </c>
      <c r="BF18" s="37">
        <f t="shared" si="13"/>
        <v>636991.96730000002</v>
      </c>
      <c r="BG18" s="37">
        <f t="shared" si="13"/>
        <v>1000</v>
      </c>
      <c r="BH18" s="37">
        <f t="shared" si="13"/>
        <v>760</v>
      </c>
      <c r="BI18" s="37">
        <f t="shared" si="13"/>
        <v>-26000</v>
      </c>
      <c r="BJ18" s="37">
        <f t="shared" si="13"/>
        <v>-6598.59</v>
      </c>
      <c r="BK18" s="37">
        <f t="shared" si="13"/>
        <v>-1268146.7689999999</v>
      </c>
      <c r="BL18" s="37">
        <f t="shared" si="13"/>
        <v>-359994.81109999993</v>
      </c>
      <c r="BM18" s="37">
        <f t="shared" si="13"/>
        <v>0</v>
      </c>
      <c r="BN18" s="37">
        <f t="shared" si="13"/>
        <v>0</v>
      </c>
      <c r="BP18" s="51"/>
      <c r="BQ18" s="51"/>
    </row>
    <row r="19" spans="1:69" ht="15.75" customHeight="1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</row>
    <row r="20" spans="1:69">
      <c r="C20" s="37">
        <v>16359142.968599999</v>
      </c>
      <c r="D20" s="37">
        <v>9261313.9656000007</v>
      </c>
      <c r="E20" s="37">
        <v>10701500.7031</v>
      </c>
      <c r="F20" s="37">
        <v>6461804.3562000003</v>
      </c>
      <c r="G20" s="37">
        <v>7394516.3145000003</v>
      </c>
      <c r="H20" s="37">
        <v>3725174.4624999999</v>
      </c>
      <c r="I20" s="37">
        <v>2315864.5</v>
      </c>
      <c r="J20" s="37">
        <v>1188682.4669999999</v>
      </c>
      <c r="K20" s="37">
        <v>0</v>
      </c>
      <c r="L20" s="37">
        <v>0</v>
      </c>
      <c r="M20" s="37">
        <v>2086298</v>
      </c>
      <c r="N20" s="37">
        <v>956359.12679999997</v>
      </c>
      <c r="O20" s="37">
        <v>253777.9</v>
      </c>
      <c r="P20" s="37">
        <v>166222.11189999999</v>
      </c>
      <c r="Q20" s="37">
        <v>295536.2</v>
      </c>
      <c r="R20" s="37">
        <v>126050.55250000001</v>
      </c>
      <c r="S20" s="37">
        <v>16965.8</v>
      </c>
      <c r="T20" s="37">
        <v>7361.5075999999999</v>
      </c>
      <c r="U20" s="37">
        <v>17720</v>
      </c>
      <c r="V20" s="37">
        <v>3836.4</v>
      </c>
      <c r="W20" s="37">
        <v>640123.80000000005</v>
      </c>
      <c r="X20" s="37">
        <v>363140.51459999999</v>
      </c>
      <c r="Y20" s="37">
        <v>565618.80000000005</v>
      </c>
      <c r="Z20" s="37">
        <v>335535.342</v>
      </c>
      <c r="AA20" s="37">
        <v>257807.7</v>
      </c>
      <c r="AB20" s="37">
        <v>141491.21299999999</v>
      </c>
      <c r="AC20" s="37">
        <v>492296.1</v>
      </c>
      <c r="AD20" s="37">
        <v>121355.0827</v>
      </c>
      <c r="AE20" s="37">
        <v>0</v>
      </c>
      <c r="AF20" s="37">
        <v>0</v>
      </c>
      <c r="AG20" s="37">
        <v>2779391.1</v>
      </c>
      <c r="AH20" s="37">
        <v>1684228.2039999999</v>
      </c>
      <c r="AI20" s="37">
        <v>2779391.1</v>
      </c>
      <c r="AJ20" s="37">
        <v>1684228.2039999999</v>
      </c>
      <c r="AK20" s="37">
        <v>539949.30000000005</v>
      </c>
      <c r="AL20" s="37">
        <v>248863.06200000001</v>
      </c>
      <c r="AM20" s="37">
        <v>348706.3</v>
      </c>
      <c r="AN20" s="37">
        <v>171229.48300000001</v>
      </c>
      <c r="AO20" s="37">
        <v>989301.20900000003</v>
      </c>
      <c r="AP20" s="37">
        <v>863433.42700000003</v>
      </c>
      <c r="AQ20" s="37">
        <v>228319.94510000001</v>
      </c>
      <c r="AR20" s="37">
        <v>44528.742700000003</v>
      </c>
      <c r="AS20" s="37">
        <v>1961693.9941</v>
      </c>
      <c r="AT20" s="37">
        <v>677732.88309999998</v>
      </c>
      <c r="AU20" s="37">
        <v>0</v>
      </c>
      <c r="AV20" s="37">
        <v>0</v>
      </c>
      <c r="AW20" s="37">
        <v>1890291.9941</v>
      </c>
      <c r="AX20" s="37">
        <v>645275.82810000004</v>
      </c>
      <c r="AY20" s="37">
        <v>0</v>
      </c>
      <c r="AZ20" s="37">
        <v>0</v>
      </c>
      <c r="BA20" s="37">
        <v>1733374.0490000001</v>
      </c>
      <c r="BB20" s="37">
        <v>633204.14040000003</v>
      </c>
      <c r="BC20" s="37">
        <v>7701717.1008000001</v>
      </c>
      <c r="BD20" s="37">
        <v>2811526.3461000002</v>
      </c>
      <c r="BE20" s="37">
        <v>812388.5527</v>
      </c>
      <c r="BF20" s="37">
        <v>592368.61100000003</v>
      </c>
      <c r="BG20" s="37">
        <v>1000</v>
      </c>
      <c r="BH20" s="37">
        <v>760</v>
      </c>
      <c r="BI20" s="37">
        <v>-26000</v>
      </c>
      <c r="BJ20" s="37">
        <v>-6195.23</v>
      </c>
      <c r="BK20" s="37">
        <v>-1268146.7690000001</v>
      </c>
      <c r="BL20" s="37">
        <v>-205189.21119999999</v>
      </c>
      <c r="BM20" s="37">
        <v>0</v>
      </c>
      <c r="BN20" s="37">
        <v>0</v>
      </c>
    </row>
    <row r="22" spans="1:69">
      <c r="C22" s="50"/>
      <c r="D22" s="50"/>
      <c r="E22" s="50"/>
      <c r="F22" s="50"/>
      <c r="G22" s="50"/>
      <c r="H22" s="50"/>
      <c r="BE22" s="45"/>
      <c r="BG22" s="45"/>
      <c r="BP22" s="50"/>
      <c r="BQ22" s="50"/>
    </row>
    <row r="24" spans="1:69">
      <c r="BE24" s="45"/>
      <c r="BG24" s="45"/>
    </row>
    <row r="26" spans="1:69">
      <c r="H26" s="1" t="s">
        <v>85</v>
      </c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  <mergeCell ref="BK6:BN7"/>
    <mergeCell ref="AU8:AV8"/>
    <mergeCell ref="AY8:AZ8"/>
    <mergeCell ref="BK8:BL8"/>
    <mergeCell ref="BG6:BH8"/>
    <mergeCell ref="BI6:BJ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2023-10-23T07:00:22Z</dcterms:modified>
</cp:coreProperties>
</file>