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9.2022\"/>
    </mc:Choice>
  </mc:AlternateContent>
  <bookViews>
    <workbookView xWindow="-120" yWindow="-120" windowWidth="29040" windowHeight="15720" tabRatio="604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 l="1"/>
  <c r="EA22" i="5"/>
  <c r="CO22" i="5" l="1"/>
  <c r="CM22" i="5"/>
  <c r="BG22" i="5" l="1"/>
  <c r="AQ22" i="5"/>
  <c r="DZ22" i="5"/>
  <c r="DW22" i="5"/>
  <c r="DQ22" i="5"/>
  <c r="DN22" i="5"/>
  <c r="DG22" i="5"/>
  <c r="DA22" i="5"/>
  <c r="CX22" i="5"/>
  <c r="CR22" i="5"/>
  <c r="CL22" i="5"/>
  <c r="CF22" i="5"/>
  <c r="CC22" i="5"/>
  <c r="BP22" i="5"/>
  <c r="BJ22" i="5"/>
  <c r="DG12" i="5"/>
  <c r="DF12" i="5"/>
  <c r="DE12" i="5"/>
  <c r="DD12" i="5"/>
  <c r="DC12" i="5"/>
  <c r="DB12" i="5"/>
  <c r="DA12" i="5"/>
  <c r="CZ12" i="5"/>
  <c r="CY12" i="5"/>
  <c r="CU12" i="5"/>
  <c r="CT12" i="5"/>
  <c r="CS12" i="5"/>
  <c r="CR12" i="5"/>
  <c r="CQ12" i="5"/>
  <c r="CP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M12" i="5" s="1"/>
  <c r="Q12" i="5"/>
  <c r="P12" i="5"/>
  <c r="EF22" i="5" l="1"/>
  <c r="L22" i="5"/>
  <c r="EG22" i="5"/>
  <c r="AO22" i="5"/>
  <c r="DE22" i="5" l="1"/>
  <c r="CY22" i="5"/>
  <c r="CP22" i="5"/>
  <c r="CV22" i="5"/>
  <c r="CJ22" i="5"/>
  <c r="CD22" i="5"/>
  <c r="CA22" i="5"/>
  <c r="BN22" i="5"/>
  <c r="DX22" i="5"/>
  <c r="DU22" i="5"/>
  <c r="DO22" i="5"/>
  <c r="EE11" i="5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DL22" i="5"/>
  <c r="BE22" i="5"/>
  <c r="BH22" i="5"/>
  <c r="EE22" i="5" l="1"/>
  <c r="BD22" i="5"/>
  <c r="BB22" i="5"/>
  <c r="AV22" i="5"/>
  <c r="M22" i="5" s="1"/>
  <c r="AT22" i="5"/>
  <c r="AT23" i="5" s="1"/>
  <c r="AS22" i="5"/>
  <c r="DF21" i="5"/>
  <c r="DF20" i="5"/>
  <c r="DF19" i="5"/>
  <c r="DF18" i="5"/>
  <c r="DF17" i="5"/>
  <c r="DF16" i="5"/>
  <c r="DF15" i="5"/>
  <c r="DF14" i="5"/>
  <c r="DF13" i="5"/>
  <c r="DF11" i="5"/>
  <c r="DF10" i="5"/>
  <c r="DG21" i="5"/>
  <c r="DG20" i="5"/>
  <c r="DG19" i="5"/>
  <c r="DG18" i="5"/>
  <c r="DG17" i="5"/>
  <c r="DG16" i="5"/>
  <c r="DG15" i="5"/>
  <c r="DG14" i="5"/>
  <c r="DG13" i="5"/>
  <c r="DG11" i="5"/>
  <c r="DG10" i="5"/>
  <c r="DE21" i="5"/>
  <c r="DE20" i="5"/>
  <c r="DE19" i="5"/>
  <c r="DE18" i="5"/>
  <c r="DE17" i="5"/>
  <c r="DE16" i="5"/>
  <c r="DE15" i="5"/>
  <c r="DE14" i="5"/>
  <c r="DE13" i="5"/>
  <c r="DE11" i="5"/>
  <c r="DE10" i="5"/>
  <c r="DC21" i="5"/>
  <c r="DC20" i="5"/>
  <c r="DC19" i="5"/>
  <c r="DC18" i="5"/>
  <c r="DC17" i="5"/>
  <c r="DC16" i="5"/>
  <c r="DC15" i="5"/>
  <c r="DC14" i="5"/>
  <c r="DC13" i="5"/>
  <c r="DC11" i="5"/>
  <c r="DC10" i="5"/>
  <c r="DD21" i="5"/>
  <c r="DD20" i="5"/>
  <c r="DD19" i="5"/>
  <c r="DD18" i="5"/>
  <c r="DD17" i="5"/>
  <c r="DD16" i="5"/>
  <c r="DD15" i="5"/>
  <c r="DD14" i="5"/>
  <c r="DD13" i="5"/>
  <c r="DD11" i="5"/>
  <c r="DD10" i="5"/>
  <c r="DB21" i="5"/>
  <c r="DB20" i="5"/>
  <c r="DB19" i="5"/>
  <c r="DB18" i="5"/>
  <c r="DB17" i="5"/>
  <c r="DB16" i="5"/>
  <c r="DB15" i="5"/>
  <c r="DB14" i="5"/>
  <c r="DB13" i="5"/>
  <c r="DB11" i="5"/>
  <c r="DB10" i="5"/>
  <c r="CZ21" i="5"/>
  <c r="CZ20" i="5"/>
  <c r="CZ19" i="5"/>
  <c r="CZ18" i="5"/>
  <c r="CZ17" i="5"/>
  <c r="CZ16" i="5"/>
  <c r="CZ15" i="5"/>
  <c r="CZ14" i="5"/>
  <c r="CZ13" i="5"/>
  <c r="CZ11" i="5"/>
  <c r="CZ10" i="5"/>
  <c r="DA21" i="5"/>
  <c r="DA20" i="5"/>
  <c r="DA19" i="5"/>
  <c r="DA18" i="5"/>
  <c r="DA17" i="5"/>
  <c r="DA16" i="5"/>
  <c r="DA15" i="5"/>
  <c r="DA14" i="5"/>
  <c r="DA13" i="5"/>
  <c r="DA11" i="5"/>
  <c r="DA10" i="5"/>
  <c r="CY21" i="5"/>
  <c r="CY20" i="5"/>
  <c r="CY19" i="5"/>
  <c r="CY18" i="5"/>
  <c r="CY17" i="5"/>
  <c r="CY16" i="5"/>
  <c r="CY15" i="5"/>
  <c r="CY14" i="5"/>
  <c r="CY13" i="5"/>
  <c r="CY11" i="5"/>
  <c r="CY10" i="5"/>
  <c r="CQ21" i="5"/>
  <c r="CQ20" i="5"/>
  <c r="CQ19" i="5"/>
  <c r="CQ18" i="5"/>
  <c r="CQ17" i="5"/>
  <c r="CQ16" i="5"/>
  <c r="CQ15" i="5"/>
  <c r="CQ14" i="5"/>
  <c r="CQ13" i="5"/>
  <c r="CQ11" i="5"/>
  <c r="CQ10" i="5"/>
  <c r="CR21" i="5"/>
  <c r="CR20" i="5"/>
  <c r="CR19" i="5"/>
  <c r="CR18" i="5"/>
  <c r="CR17" i="5"/>
  <c r="CR16" i="5"/>
  <c r="CR15" i="5"/>
  <c r="CR14" i="5"/>
  <c r="CR13" i="5"/>
  <c r="CR11" i="5"/>
  <c r="CR10" i="5"/>
  <c r="CP21" i="5"/>
  <c r="CP20" i="5"/>
  <c r="CP19" i="5"/>
  <c r="CP18" i="5"/>
  <c r="CP17" i="5"/>
  <c r="CP16" i="5"/>
  <c r="CP15" i="5"/>
  <c r="CP14" i="5"/>
  <c r="CP13" i="5"/>
  <c r="CP11" i="5"/>
  <c r="CP10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S10" i="5" s="1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N20" i="5" s="1"/>
  <c r="AJ19" i="5"/>
  <c r="AJ18" i="5"/>
  <c r="AJ17" i="5"/>
  <c r="AJ16" i="5"/>
  <c r="AJ15" i="5"/>
  <c r="AJ14" i="5"/>
  <c r="AN14" i="5" s="1"/>
  <c r="AJ13" i="5"/>
  <c r="AN13" i="5" s="1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V11" i="5" s="1"/>
  <c r="AA10" i="5"/>
  <c r="AB21" i="5"/>
  <c r="AB20" i="5"/>
  <c r="AB19" i="5"/>
  <c r="AB18" i="5"/>
  <c r="AB17" i="5"/>
  <c r="AB16" i="5"/>
  <c r="AB15" i="5"/>
  <c r="AB14" i="5"/>
  <c r="AB13" i="5"/>
  <c r="W13" i="5" s="1"/>
  <c r="AC12" i="5"/>
  <c r="AB11" i="5"/>
  <c r="AC11" i="5" s="1"/>
  <c r="AB10" i="5"/>
  <c r="W10" i="5" s="1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N17" i="5"/>
  <c r="AI22" i="5"/>
  <c r="AH22" i="5"/>
  <c r="AD22" i="5"/>
  <c r="AC22" i="5"/>
  <c r="U22" i="5"/>
  <c r="T22" i="5"/>
  <c r="S22" i="5"/>
  <c r="M11" i="5" l="1"/>
  <c r="M14" i="5"/>
  <c r="M16" i="5"/>
  <c r="M18" i="5"/>
  <c r="M20" i="5"/>
  <c r="M10" i="5"/>
  <c r="M13" i="5"/>
  <c r="M15" i="5"/>
  <c r="M17" i="5"/>
  <c r="M19" i="5"/>
  <c r="M21" i="5"/>
  <c r="AH17" i="5"/>
  <c r="AR18" i="5"/>
  <c r="AN21" i="5"/>
  <c r="AM17" i="5"/>
  <c r="AS14" i="5"/>
  <c r="AS16" i="5"/>
  <c r="AS18" i="5"/>
  <c r="AS20" i="5"/>
  <c r="AR21" i="5"/>
  <c r="AR16" i="5"/>
  <c r="V14" i="5"/>
  <c r="AN16" i="5"/>
  <c r="V20" i="5"/>
  <c r="T18" i="5"/>
  <c r="W15" i="5"/>
  <c r="AI17" i="5"/>
  <c r="AN18" i="5"/>
  <c r="AR20" i="5"/>
  <c r="AR10" i="5"/>
  <c r="AM11" i="5"/>
  <c r="AW22" i="5"/>
  <c r="DK22" i="5"/>
  <c r="H22" i="5" s="1"/>
  <c r="AD19" i="5"/>
  <c r="Y22" i="5"/>
  <c r="X22" i="5"/>
  <c r="AD17" i="5"/>
  <c r="AD21" i="5"/>
  <c r="S15" i="5"/>
  <c r="S14" i="5"/>
  <c r="AC14" i="5"/>
  <c r="V10" i="5"/>
  <c r="X10" i="5" s="1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X11" i="5" s="1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L10" i="5"/>
  <c r="AS13" i="5"/>
  <c r="AR11" i="5"/>
  <c r="AR19" i="5"/>
  <c r="W18" i="5"/>
  <c r="W12" i="5"/>
  <c r="W16" i="5"/>
  <c r="X16" i="5" s="1"/>
  <c r="W20" i="5"/>
  <c r="AM12" i="5"/>
  <c r="AM16" i="5"/>
  <c r="AM20" i="5"/>
  <c r="AN10" i="5"/>
  <c r="AM14" i="5"/>
  <c r="AM21" i="5"/>
  <c r="V13" i="5"/>
  <c r="X13" i="5" s="1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Y13" i="5" s="1"/>
  <c r="AK23" i="5"/>
  <c r="U21" i="5"/>
  <c r="U15" i="5"/>
  <c r="Y15" i="5" s="1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K19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L21" i="5"/>
  <c r="L20" i="5"/>
  <c r="DJ19" i="5"/>
  <c r="G19" i="5" s="1"/>
  <c r="L17" i="5"/>
  <c r="L16" i="5"/>
  <c r="DJ14" i="5"/>
  <c r="G14" i="5" s="1"/>
  <c r="DJ13" i="5"/>
  <c r="L12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K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T15" i="5" s="1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K10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K22" i="5"/>
  <c r="U12" i="5"/>
  <c r="BQ20" i="5"/>
  <c r="K20" i="5"/>
  <c r="CR23" i="5"/>
  <c r="DK18" i="5"/>
  <c r="H18" i="5" s="1"/>
  <c r="DM23" i="5"/>
  <c r="L18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K13" i="5"/>
  <c r="BQ11" i="5"/>
  <c r="DV23" i="5"/>
  <c r="AP23" i="5"/>
  <c r="AL23" i="5"/>
  <c r="AO23" i="5"/>
  <c r="K14" i="5"/>
  <c r="DI18" i="5"/>
  <c r="F18" i="5" s="1"/>
  <c r="DK11" i="5"/>
  <c r="H11" i="5" s="1"/>
  <c r="CE23" i="5"/>
  <c r="BQ18" i="5"/>
  <c r="DU23" i="5"/>
  <c r="DK20" i="5"/>
  <c r="H20" i="5" s="1"/>
  <c r="BR20" i="5"/>
  <c r="AG23" i="5"/>
  <c r="K17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X21" i="5" l="1"/>
  <c r="N18" i="5"/>
  <c r="Y10" i="5"/>
  <c r="O10" i="5"/>
  <c r="X15" i="5"/>
  <c r="X14" i="5"/>
  <c r="X20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L19" i="5"/>
  <c r="N19" i="5" s="1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L15" i="5"/>
  <c r="N15" i="5" s="1"/>
  <c r="EG23" i="5"/>
  <c r="F11" i="5"/>
  <c r="J11" i="5" s="1"/>
  <c r="F19" i="5"/>
  <c r="DJ17" i="5"/>
  <c r="G17" i="5" s="1"/>
  <c r="I17" i="5" s="1"/>
  <c r="L14" i="5"/>
  <c r="N14" i="5" s="1"/>
  <c r="DJ10" i="5"/>
  <c r="G10" i="5" s="1"/>
  <c r="DJ18" i="5"/>
  <c r="G18" i="5" s="1"/>
  <c r="I18" i="5" s="1"/>
  <c r="H13" i="5"/>
  <c r="K15" i="5"/>
  <c r="O15" i="5" s="1"/>
  <c r="DI15" i="5"/>
  <c r="K18" i="5"/>
  <c r="O18" i="5" s="1"/>
  <c r="U20" i="5"/>
  <c r="Y20" i="5" s="1"/>
  <c r="BS12" i="5"/>
  <c r="BT12" i="5" s="1"/>
  <c r="BS21" i="5"/>
  <c r="BT21" i="5" s="1"/>
  <c r="CT23" i="5"/>
  <c r="CZ23" i="5"/>
  <c r="K21" i="5"/>
  <c r="O21" i="5" s="1"/>
  <c r="DK19" i="5"/>
  <c r="H19" i="5" s="1"/>
  <c r="L11" i="5"/>
  <c r="N11" i="5" s="1"/>
  <c r="DJ12" i="5"/>
  <c r="O13" i="5"/>
  <c r="AF23" i="5"/>
  <c r="AH23" i="5" s="1"/>
  <c r="DJ22" i="5"/>
  <c r="G22" i="5" s="1"/>
  <c r="K11" i="5"/>
  <c r="O11" i="5" s="1"/>
  <c r="K16" i="5"/>
  <c r="O16" i="5" s="1"/>
  <c r="L13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N23" i="5" l="1"/>
  <c r="Y23" i="5"/>
  <c r="X23" i="5"/>
  <c r="O23" i="5"/>
  <c r="G23" i="5"/>
  <c r="I23" i="5" s="1"/>
  <c r="F23" i="5"/>
  <c r="J23" i="5" s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<sst xmlns="http://schemas.openxmlformats.org/spreadsheetml/2006/main" count="188" uniqueCount="71">
  <si>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</si>
  <si>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</si>
  <si>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</si>
  <si>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</si>
  <si>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</si>
  <si>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</si>
  <si>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</si>
  <si>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</si>
  <si>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</si>
  <si>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</si>
  <si>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</si>
  <si>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</si>
  <si>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</si>
  <si>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</si>
  <si>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</si>
  <si>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</si>
  <si>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</si>
  <si>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</si>
  <si>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</si>
  <si>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</si>
  <si>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</si>
  <si>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</si>
  <si>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</si>
  <si>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</si>
  <si>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</si>
  <si>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</si>
  <si>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</si>
  <si>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</si>
  <si>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</si>
  <si>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</si>
  <si>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</si>
  <si>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</si>
  <si>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</si>
  <si>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</si>
  <si>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</si>
  <si>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</si>
  <si>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</si>
  <si>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</si>
  <si>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</si>
  <si>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</si>
  <si>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</si>
  <si>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</si>
  <si>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</si>
  <si>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</si>
  <si>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</si>
  <si>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</si>
  <si>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</si>
  <si>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</si>
  <si>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</si>
  <si>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</si>
  <si>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</si>
  <si>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</si>
  <si>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</si>
  <si>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</si>
  <si>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</si>
  <si>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</si>
  <si>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</si>
  <si>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</si>
  <si>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</si>
  <si>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</si>
  <si>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</si>
  <si>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</si>
  <si>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</si>
  <si>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</si>
  <si>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</si>
  <si>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</si>
  <si>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</si>
  <si>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>կատ. %-ը 1-ին եռամսյակի նկատմամբ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</si>
  <si>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</si>
  <si>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</si>
  <si>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2022թ. սեպտեմբերի 30-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</si>
</sst>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#,##0.0"/>
    <numFmt numFmtId="167" formatCode="_(* #,##0.0_);[Red]_(* \(#,##0.0\);_(* &quot;-&quot;??_);_(@_)"/>
    <numFmt numFmtId="168" formatCode="#,##0.0_ ;[Red]\-#,##0.0\ "/>
    <numFmt numFmtId="169" formatCode="_-* #,##0_-;\-* #,##0_-;_-* &quot;-&quot;??_-;_-@_-"/>
  </numFmts>
  <fonts count="34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  <font>
      <sz val="12"/>
      <name val="Times Armeni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5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  <xf numFmtId="164" fontId="33" fillId="0" borderId="0" applyFont="0" applyFill="0" applyBorder="0" applyAlignment="0" applyProtection="0"/>
  </cellStyleXfs>
  <cellXfs count="152">
    <xf numFmtId="0" fontId="0" fillId="0" borderId="0" xfId="0"/>
    <xf numFmtId="0" fontId="8" fillId="0" borderId="1" xfId="0" applyNumberFormat="1" applyFont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5" fontId="9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Protection="1"/>
    <xf numFmtId="0" fontId="6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Protection="1">
      <protection locked="0"/>
    </xf>
    <xf numFmtId="0" fontId="8" fillId="0" borderId="2" xfId="0" applyFont="1" applyBorder="1" applyProtection="1"/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11" fillId="0" borderId="0" xfId="0" applyFont="1" applyProtection="1"/>
    <xf numFmtId="0" fontId="7" fillId="0" borderId="0" xfId="0" applyFont="1" applyFill="1" applyAlignment="1" applyProtection="1">
      <protection locked="0"/>
    </xf>
    <xf numFmtId="0" fontId="9" fillId="0" borderId="0" xfId="0" applyFont="1" applyFill="1" applyProtection="1"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>
      <protection locked="0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Protection="1">
      <protection locked="0"/>
    </xf>
    <xf numFmtId="0" fontId="8" fillId="40" borderId="1" xfId="0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Protection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6" borderId="2" xfId="0" applyNumberFormat="1" applyFont="1" applyFill="1" applyBorder="1" applyAlignment="1" applyProtection="1">
      <alignment horizontal="center" vertical="center" wrapText="1"/>
    </xf>
    <xf numFmtId="167" fontId="6" fillId="6" borderId="2" xfId="0" applyNumberFormat="1" applyFont="1" applyFill="1" applyBorder="1" applyAlignment="1" applyProtection="1">
      <alignment vertical="center" wrapText="1"/>
    </xf>
    <xf numFmtId="167" fontId="6" fillId="3" borderId="2" xfId="0" applyNumberFormat="1" applyFont="1" applyFill="1" applyBorder="1" applyAlignment="1" applyProtection="1">
      <alignment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</xf>
    <xf numFmtId="167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2" xfId="0" applyNumberFormat="1" applyFont="1" applyFill="1" applyBorder="1" applyAlignment="1" applyProtection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0" applyNumberFormat="1" applyFont="1" applyBorder="1" applyAlignment="1" applyProtection="1">
      <alignment horizontal="center" vertical="center" wrapText="1"/>
    </xf>
    <xf numFmtId="167" fontId="30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 applyProtection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7" fontId="6" fillId="6" borderId="2" xfId="0" applyNumberFormat="1" applyFont="1" applyFill="1" applyBorder="1" applyAlignment="1" applyProtection="1">
      <alignment horizontal="center" vertical="center"/>
    </xf>
    <xf numFmtId="167" fontId="6" fillId="0" borderId="2" xfId="0" applyNumberFormat="1" applyFont="1" applyFill="1" applyBorder="1" applyAlignment="1" applyProtection="1">
      <alignment horizontal="center" vertical="center"/>
    </xf>
    <xf numFmtId="167" fontId="6" fillId="0" borderId="2" xfId="0" applyNumberFormat="1" applyFont="1" applyFill="1" applyBorder="1" applyAlignment="1" applyProtection="1">
      <alignment horizontal="center"/>
    </xf>
    <xf numFmtId="167" fontId="6" fillId="39" borderId="2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Border="1" applyProtection="1">
      <protection locked="0"/>
    </xf>
    <xf numFmtId="0" fontId="31" fillId="0" borderId="0" xfId="0" applyFont="1" applyBorder="1" applyProtection="1">
      <protection locked="0"/>
    </xf>
    <xf numFmtId="166" fontId="9" fillId="0" borderId="0" xfId="0" applyNumberFormat="1" applyFont="1" applyBorder="1" applyProtection="1">
      <protection locked="0"/>
    </xf>
    <xf numFmtId="0" fontId="32" fillId="0" borderId="0" xfId="0" applyFont="1"/>
    <xf numFmtId="168" fontId="32" fillId="0" borderId="0" xfId="0" applyNumberFormat="1" applyFont="1"/>
    <xf numFmtId="169" fontId="9" fillId="0" borderId="0" xfId="324" applyNumberFormat="1" applyFont="1" applyBorder="1" applyProtection="1">
      <protection locked="0"/>
    </xf>
    <xf numFmtId="167" fontId="9" fillId="0" borderId="0" xfId="0" applyNumberFormat="1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NumberFormat="1" applyFont="1" applyFill="1" applyBorder="1" applyAlignment="1" applyProtection="1">
      <alignment horizontal="center" vertical="center" wrapText="1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 applyProtection="1">
      <alignment horizontal="center" vertical="center" wrapText="1"/>
    </xf>
    <xf numFmtId="4" fontId="8" fillId="7" borderId="1" xfId="0" applyNumberFormat="1" applyFont="1" applyFill="1" applyBorder="1" applyAlignment="1" applyProtection="1">
      <alignment horizontal="center" vertical="center" wrapText="1"/>
    </xf>
    <xf numFmtId="4" fontId="8" fillId="7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5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textRotation="90" wrapText="1"/>
    </xf>
    <xf numFmtId="0" fontId="8" fillId="0" borderId="15" xfId="0" applyFont="1" applyBorder="1" applyAlignment="1" applyProtection="1">
      <alignment horizontal="center" vertical="center" textRotation="90" wrapText="1"/>
    </xf>
    <xf numFmtId="0" fontId="8" fillId="0" borderId="8" xfId="0" applyFont="1" applyBorder="1" applyAlignment="1" applyProtection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4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</cellXfs>
  <cellStyles count="325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0" xfId="12"/>
    <cellStyle name="20% - Accent1 21" xfId="13"/>
    <cellStyle name="20% - Accent1 22" xfId="14"/>
    <cellStyle name="20% - Accent1 23" xfId="15"/>
    <cellStyle name="20% - Accent1 24" xfId="16"/>
    <cellStyle name="20% - Accent1 25" xfId="17"/>
    <cellStyle name="20% - Accent1 26" xfId="18"/>
    <cellStyle name="20% - Accent1 27" xfId="19"/>
    <cellStyle name="20% - Accent1 28" xfId="20"/>
    <cellStyle name="20% - Accent1 29" xfId="21"/>
    <cellStyle name="20% - Accent1 3" xfId="22"/>
    <cellStyle name="20% - Accent1 30" xfId="23"/>
    <cellStyle name="20% - Accent1 4" xfId="24"/>
    <cellStyle name="20% - Accent1 5" xfId="25"/>
    <cellStyle name="20% - Accent1 6" xfId="26"/>
    <cellStyle name="20% - Accent1 7" xfId="27"/>
    <cellStyle name="20% - Accent1 8" xfId="28"/>
    <cellStyle name="20% - Accent1 9" xfId="29"/>
    <cellStyle name="20% - Accent2 10" xfId="30"/>
    <cellStyle name="20% - Accent2 11" xfId="31"/>
    <cellStyle name="20% - Accent2 12" xfId="32"/>
    <cellStyle name="20% - Accent2 13" xfId="33"/>
    <cellStyle name="20% - Accent2 14" xfId="34"/>
    <cellStyle name="20% - Accent2 15" xfId="35"/>
    <cellStyle name="20% - Accent2 16" xfId="36"/>
    <cellStyle name="20% - Accent2 17" xfId="37"/>
    <cellStyle name="20% - Accent2 18" xfId="38"/>
    <cellStyle name="20% - Accent2 19" xfId="39"/>
    <cellStyle name="20% - Accent2 2" xfId="40"/>
    <cellStyle name="20% - Accent2 20" xfId="41"/>
    <cellStyle name="20% - Accent2 21" xfId="42"/>
    <cellStyle name="20% - Accent2 22" xfId="43"/>
    <cellStyle name="20% - Accent2 23" xfId="44"/>
    <cellStyle name="20% - Accent2 24" xfId="45"/>
    <cellStyle name="20% - Accent2 25" xfId="46"/>
    <cellStyle name="20% - Accent2 26" xfId="47"/>
    <cellStyle name="20% - Accent2 27" xfId="48"/>
    <cellStyle name="20% - Accent2 28" xfId="49"/>
    <cellStyle name="20% - Accent2 29" xfId="50"/>
    <cellStyle name="20% - Accent2 3" xfId="51"/>
    <cellStyle name="20% - Accent2 30" xfId="52"/>
    <cellStyle name="20% - Accent2 4" xfId="53"/>
    <cellStyle name="20% - Accent2 5" xfId="54"/>
    <cellStyle name="20% - Accent2 6" xfId="55"/>
    <cellStyle name="20% - Accent2 7" xfId="56"/>
    <cellStyle name="20% - Accent2 8" xfId="57"/>
    <cellStyle name="20% - Accent2 9" xfId="58"/>
    <cellStyle name="20% - Accent3 10" xfId="59"/>
    <cellStyle name="20% - Accent3 11" xfId="60"/>
    <cellStyle name="20% - Accent3 12" xfId="61"/>
    <cellStyle name="20% - Accent3 13" xfId="62"/>
    <cellStyle name="20% - Accent3 14" xfId="63"/>
    <cellStyle name="20% - Accent3 15" xfId="64"/>
    <cellStyle name="20% - Accent3 16" xfId="65"/>
    <cellStyle name="20% - Accent3 17" xfId="66"/>
    <cellStyle name="20% - Accent3 18" xfId="67"/>
    <cellStyle name="20% - Accent3 19" xfId="68"/>
    <cellStyle name="20% - Accent3 2" xfId="69"/>
    <cellStyle name="20% - Accent3 20" xfId="70"/>
    <cellStyle name="20% - Accent3 21" xfId="71"/>
    <cellStyle name="20% - Accent3 22" xfId="72"/>
    <cellStyle name="20% - Accent3 23" xfId="73"/>
    <cellStyle name="20% - Accent3 24" xfId="74"/>
    <cellStyle name="20% - Accent3 25" xfId="75"/>
    <cellStyle name="20% - Accent3 26" xfId="76"/>
    <cellStyle name="20% - Accent3 27" xfId="77"/>
    <cellStyle name="20% - Accent3 28" xfId="78"/>
    <cellStyle name="20% - Accent3 29" xfId="79"/>
    <cellStyle name="20% - Accent3 3" xfId="80"/>
    <cellStyle name="20% - Accent3 30" xfId="81"/>
    <cellStyle name="20% - Accent3 4" xfId="82"/>
    <cellStyle name="20% - Accent3 5" xfId="83"/>
    <cellStyle name="20% - Accent3 6" xfId="84"/>
    <cellStyle name="20% - Accent3 7" xfId="85"/>
    <cellStyle name="20% - Accent3 8" xfId="86"/>
    <cellStyle name="20% - Accent3 9" xfId="87"/>
    <cellStyle name="20% - Accent4 10" xfId="88"/>
    <cellStyle name="20% - Accent4 11" xfId="89"/>
    <cellStyle name="20% - Accent4 12" xfId="90"/>
    <cellStyle name="20% - Accent4 13" xfId="91"/>
    <cellStyle name="20% - Accent4 14" xfId="92"/>
    <cellStyle name="20% - Accent4 15" xfId="93"/>
    <cellStyle name="20% - Accent4 16" xfId="94"/>
    <cellStyle name="20% - Accent4 17" xfId="95"/>
    <cellStyle name="20% - Accent4 18" xfId="96"/>
    <cellStyle name="20% - Accent4 19" xfId="97"/>
    <cellStyle name="20% - Accent4 2" xfId="98"/>
    <cellStyle name="20% - Accent4 20" xfId="99"/>
    <cellStyle name="20% - Accent4 21" xfId="100"/>
    <cellStyle name="20% - Accent4 22" xfId="101"/>
    <cellStyle name="20% - Accent4 23" xfId="102"/>
    <cellStyle name="20% - Accent4 24" xfId="103"/>
    <cellStyle name="20% - Accent4 25" xfId="104"/>
    <cellStyle name="20% - Accent4 26" xfId="105"/>
    <cellStyle name="20% - Accent4 27" xfId="106"/>
    <cellStyle name="20% - Accent4 28" xfId="107"/>
    <cellStyle name="20% - Accent4 29" xfId="108"/>
    <cellStyle name="20% - Accent4 3" xfId="109"/>
    <cellStyle name="20% - Accent4 30" xfId="110"/>
    <cellStyle name="20% - Accent4 4" xfId="111"/>
    <cellStyle name="20% - Accent4 5" xfId="112"/>
    <cellStyle name="20% - Accent4 6" xfId="113"/>
    <cellStyle name="20% - Accent4 7" xfId="114"/>
    <cellStyle name="20% - Accent4 8" xfId="115"/>
    <cellStyle name="20% - Accent4 9" xfId="116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/>
    <cellStyle name="40% - Accent3 11" xfId="122"/>
    <cellStyle name="40% - Accent3 12" xfId="123"/>
    <cellStyle name="40% - Accent3 13" xfId="124"/>
    <cellStyle name="40% - Accent3 14" xfId="125"/>
    <cellStyle name="40% - Accent3 15" xfId="126"/>
    <cellStyle name="40% - Accent3 16" xfId="127"/>
    <cellStyle name="40% - Accent3 17" xfId="128"/>
    <cellStyle name="40% - Accent3 18" xfId="129"/>
    <cellStyle name="40% - Accent3 19" xfId="130"/>
    <cellStyle name="40% - Accent3 2" xfId="131"/>
    <cellStyle name="40% - Accent3 20" xfId="132"/>
    <cellStyle name="40% - Accent3 21" xfId="133"/>
    <cellStyle name="40% - Accent3 22" xfId="134"/>
    <cellStyle name="40% - Accent3 23" xfId="135"/>
    <cellStyle name="40% - Accent3 24" xfId="136"/>
    <cellStyle name="40% - Accent3 25" xfId="137"/>
    <cellStyle name="40% - Accent3 26" xfId="138"/>
    <cellStyle name="40% - Accent3 27" xfId="139"/>
    <cellStyle name="40% - Accent3 28" xfId="140"/>
    <cellStyle name="40% - Accent3 29" xfId="141"/>
    <cellStyle name="40% - Accent3 3" xfId="142"/>
    <cellStyle name="40% - Accent3 30" xfId="143"/>
    <cellStyle name="40% - Accent3 4" xfId="144"/>
    <cellStyle name="40% - Accent3 5" xfId="145"/>
    <cellStyle name="40% - Accent3 6" xfId="146"/>
    <cellStyle name="40% - Accent3 7" xfId="147"/>
    <cellStyle name="40% - Accent3 8" xfId="148"/>
    <cellStyle name="40% - Accent3 9" xfId="149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/>
    <cellStyle name="60% - Accent3 11" xfId="156"/>
    <cellStyle name="60% - Accent3 12" xfId="157"/>
    <cellStyle name="60% - Accent3 13" xfId="158"/>
    <cellStyle name="60% - Accent3 14" xfId="159"/>
    <cellStyle name="60% - Accent3 15" xfId="160"/>
    <cellStyle name="60% - Accent3 16" xfId="161"/>
    <cellStyle name="60% - Accent3 17" xfId="162"/>
    <cellStyle name="60% - Accent3 18" xfId="163"/>
    <cellStyle name="60% - Accent3 19" xfId="164"/>
    <cellStyle name="60% - Accent3 2" xfId="165"/>
    <cellStyle name="60% - Accent3 20" xfId="166"/>
    <cellStyle name="60% - Accent3 21" xfId="167"/>
    <cellStyle name="60% - Accent3 22" xfId="168"/>
    <cellStyle name="60% - Accent3 23" xfId="169"/>
    <cellStyle name="60% - Accent3 24" xfId="170"/>
    <cellStyle name="60% - Accent3 25" xfId="171"/>
    <cellStyle name="60% - Accent3 26" xfId="172"/>
    <cellStyle name="60% - Accent3 27" xfId="173"/>
    <cellStyle name="60% - Accent3 28" xfId="174"/>
    <cellStyle name="60% - Accent3 29" xfId="175"/>
    <cellStyle name="60% - Accent3 3" xfId="176"/>
    <cellStyle name="60% - Accent3 30" xfId="177"/>
    <cellStyle name="60% - Accent3 4" xfId="178"/>
    <cellStyle name="60% - Accent3 5" xfId="179"/>
    <cellStyle name="60% - Accent3 6" xfId="180"/>
    <cellStyle name="60% - Accent3 7" xfId="181"/>
    <cellStyle name="60% - Accent3 8" xfId="182"/>
    <cellStyle name="60% - Accent3 9" xfId="183"/>
    <cellStyle name="60% - Accent4 10" xfId="184"/>
    <cellStyle name="60% - Accent4 11" xfId="185"/>
    <cellStyle name="60% - Accent4 12" xfId="186"/>
    <cellStyle name="60% - Accent4 13" xfId="187"/>
    <cellStyle name="60% - Accent4 14" xfId="188"/>
    <cellStyle name="60% - Accent4 15" xfId="189"/>
    <cellStyle name="60% - Accent4 16" xfId="190"/>
    <cellStyle name="60% - Accent4 17" xfId="191"/>
    <cellStyle name="60% - Accent4 18" xfId="192"/>
    <cellStyle name="60% - Accent4 19" xfId="193"/>
    <cellStyle name="60% - Accent4 2" xfId="194"/>
    <cellStyle name="60% - Accent4 20" xfId="195"/>
    <cellStyle name="60% - Accent4 21" xfId="196"/>
    <cellStyle name="60% - Accent4 22" xfId="197"/>
    <cellStyle name="60% - Accent4 23" xfId="198"/>
    <cellStyle name="60% - Accent4 24" xfId="199"/>
    <cellStyle name="60% - Accent4 25" xfId="200"/>
    <cellStyle name="60% - Accent4 26" xfId="201"/>
    <cellStyle name="60% - Accent4 27" xfId="202"/>
    <cellStyle name="60% - Accent4 28" xfId="203"/>
    <cellStyle name="60% - Accent4 29" xfId="204"/>
    <cellStyle name="60% - Accent4 3" xfId="205"/>
    <cellStyle name="60% - Accent4 30" xfId="206"/>
    <cellStyle name="60% - Accent4 4" xfId="207"/>
    <cellStyle name="60% - Accent4 5" xfId="208"/>
    <cellStyle name="60% - Accent4 6" xfId="209"/>
    <cellStyle name="60% - Accent4 7" xfId="210"/>
    <cellStyle name="60% - Accent4 8" xfId="211"/>
    <cellStyle name="60% - Accent4 9" xfId="212"/>
    <cellStyle name="60% - Accent5" xfId="213" builtinId="48" customBuiltin="1"/>
    <cellStyle name="60% - Accent6 10" xfId="214"/>
    <cellStyle name="60% - Accent6 11" xfId="215"/>
    <cellStyle name="60% - Accent6 12" xfId="216"/>
    <cellStyle name="60% - Accent6 13" xfId="217"/>
    <cellStyle name="60% - Accent6 14" xfId="218"/>
    <cellStyle name="60% - Accent6 15" xfId="219"/>
    <cellStyle name="60% - Accent6 16" xfId="220"/>
    <cellStyle name="60% - Accent6 17" xfId="221"/>
    <cellStyle name="60% - Accent6 18" xfId="222"/>
    <cellStyle name="60% - Accent6 19" xfId="223"/>
    <cellStyle name="60% - Accent6 2" xfId="224"/>
    <cellStyle name="60% - Accent6 20" xfId="225"/>
    <cellStyle name="60% - Accent6 21" xfId="226"/>
    <cellStyle name="60% - Accent6 22" xfId="227"/>
    <cellStyle name="60% - Accent6 23" xfId="228"/>
    <cellStyle name="60% - Accent6 24" xfId="229"/>
    <cellStyle name="60% - Accent6 25" xfId="230"/>
    <cellStyle name="60% - Accent6 26" xfId="231"/>
    <cellStyle name="60% - Accent6 27" xfId="232"/>
    <cellStyle name="60% - Accent6 28" xfId="233"/>
    <cellStyle name="60% - Accent6 29" xfId="234"/>
    <cellStyle name="60% - Accent6 3" xfId="235"/>
    <cellStyle name="60% - Accent6 30" xfId="236"/>
    <cellStyle name="60% - Accent6 4" xfId="237"/>
    <cellStyle name="60% - Accent6 5" xfId="238"/>
    <cellStyle name="60% - Accent6 6" xfId="239"/>
    <cellStyle name="60% - Accent6 7" xfId="240"/>
    <cellStyle name="60% - Accent6 8" xfId="241"/>
    <cellStyle name="60% - Accent6 9" xfId="242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" xfId="324" builtinId="3"/>
    <cellStyle name="Comma 2" xfId="252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/>
    <cellStyle name="Note 10" xfId="263"/>
    <cellStyle name="Note 11" xfId="264"/>
    <cellStyle name="Note 12" xfId="265"/>
    <cellStyle name="Note 13" xfId="266"/>
    <cellStyle name="Note 14" xfId="267"/>
    <cellStyle name="Note 15" xfId="268"/>
    <cellStyle name="Note 16" xfId="269"/>
    <cellStyle name="Note 17" xfId="270"/>
    <cellStyle name="Note 18" xfId="271"/>
    <cellStyle name="Note 19" xfId="272"/>
    <cellStyle name="Note 2" xfId="273"/>
    <cellStyle name="Note 20" xfId="274"/>
    <cellStyle name="Note 21" xfId="275"/>
    <cellStyle name="Note 22" xfId="276"/>
    <cellStyle name="Note 23" xfId="277"/>
    <cellStyle name="Note 24" xfId="278"/>
    <cellStyle name="Note 25" xfId="279"/>
    <cellStyle name="Note 26" xfId="280"/>
    <cellStyle name="Note 27" xfId="281"/>
    <cellStyle name="Note 28" xfId="282"/>
    <cellStyle name="Note 29" xfId="283"/>
    <cellStyle name="Note 3" xfId="284"/>
    <cellStyle name="Note 30" xfId="285"/>
    <cellStyle name="Note 4" xfId="286"/>
    <cellStyle name="Note 5" xfId="287"/>
    <cellStyle name="Note 6" xfId="288"/>
    <cellStyle name="Note 7" xfId="289"/>
    <cellStyle name="Note 8" xfId="290"/>
    <cellStyle name="Note 9" xfId="291"/>
    <cellStyle name="Output" xfId="292" builtinId="21" customBuiltin="1"/>
    <cellStyle name="Title 10" xfId="293"/>
    <cellStyle name="Title 11" xfId="294"/>
    <cellStyle name="Title 12" xfId="295"/>
    <cellStyle name="Title 13" xfId="296"/>
    <cellStyle name="Title 14" xfId="297"/>
    <cellStyle name="Title 15" xfId="298"/>
    <cellStyle name="Title 16" xfId="299"/>
    <cellStyle name="Title 17" xfId="300"/>
    <cellStyle name="Title 18" xfId="301"/>
    <cellStyle name="Title 19" xfId="302"/>
    <cellStyle name="Title 2" xfId="303"/>
    <cellStyle name="Title 20" xfId="304"/>
    <cellStyle name="Title 21" xfId="305"/>
    <cellStyle name="Title 22" xfId="306"/>
    <cellStyle name="Title 23" xfId="307"/>
    <cellStyle name="Title 24" xfId="308"/>
    <cellStyle name="Title 25" xfId="309"/>
    <cellStyle name="Title 26" xfId="310"/>
    <cellStyle name="Title 27" xfId="311"/>
    <cellStyle name="Title 28" xfId="312"/>
    <cellStyle name="Title 29" xfId="313"/>
    <cellStyle name="Title 3" xfId="314"/>
    <cellStyle name="Title 30" xfId="315"/>
    <cellStyle name="Title 4" xfId="316"/>
    <cellStyle name="Title 5" xfId="317"/>
    <cellStyle name="Title 6" xfId="318"/>
    <cellStyle name="Title 7" xfId="319"/>
    <cellStyle name="Title 8" xfId="320"/>
    <cellStyle name="Title 9" xfId="321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9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9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9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9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2\REPORTS\TARACQAYIN\09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39831.199999999997</v>
          </cell>
          <cell r="F22">
            <v>24229.4</v>
          </cell>
          <cell r="G22">
            <v>147582.29999999999</v>
          </cell>
          <cell r="H22">
            <v>25644.799999999999</v>
          </cell>
          <cell r="I22">
            <v>55215.5</v>
          </cell>
          <cell r="J22">
            <v>686562.4</v>
          </cell>
          <cell r="K22">
            <v>83703.3</v>
          </cell>
          <cell r="L22">
            <v>52168.6</v>
          </cell>
          <cell r="M22">
            <v>33580.9</v>
          </cell>
          <cell r="N22">
            <v>2799.3</v>
          </cell>
          <cell r="O22">
            <v>66645.5</v>
          </cell>
          <cell r="P22">
            <v>30319.5</v>
          </cell>
        </row>
        <row r="23">
          <cell r="E23">
            <v>10993.8</v>
          </cell>
          <cell r="F23">
            <v>7110</v>
          </cell>
          <cell r="G23">
            <v>43736.800000000003</v>
          </cell>
          <cell r="H23">
            <v>8706.2999999999993</v>
          </cell>
          <cell r="I23">
            <v>11599.7</v>
          </cell>
          <cell r="J23">
            <v>161572.29999999999</v>
          </cell>
          <cell r="K23">
            <v>15254.2</v>
          </cell>
          <cell r="L23">
            <v>24923.200000000001</v>
          </cell>
          <cell r="M23">
            <v>25961.1</v>
          </cell>
          <cell r="N23">
            <v>1439.3</v>
          </cell>
          <cell r="O23">
            <v>15683.1</v>
          </cell>
          <cell r="P23">
            <v>11758.2</v>
          </cell>
        </row>
        <row r="43">
          <cell r="E43">
            <v>1171686.2</v>
          </cell>
          <cell r="F43">
            <v>621384.30000000005</v>
          </cell>
          <cell r="G43">
            <v>1678277.2</v>
          </cell>
          <cell r="H43">
            <v>441660.5</v>
          </cell>
          <cell r="I43">
            <v>1200827.6000000001</v>
          </cell>
          <cell r="J43">
            <v>1996044.6</v>
          </cell>
          <cell r="K43">
            <v>1438486.7</v>
          </cell>
          <cell r="L43">
            <v>1396686.8</v>
          </cell>
          <cell r="M43">
            <v>182627.8</v>
          </cell>
          <cell r="N43">
            <v>73415.100000000006</v>
          </cell>
          <cell r="O43">
            <v>1423474.6</v>
          </cell>
          <cell r="P43">
            <v>820278.9</v>
          </cell>
        </row>
        <row r="44">
          <cell r="E44">
            <v>646457.4</v>
          </cell>
          <cell r="F44">
            <v>304581.59999999998</v>
          </cell>
          <cell r="G44">
            <v>957518.1</v>
          </cell>
          <cell r="H44">
            <v>268018</v>
          </cell>
          <cell r="I44">
            <v>691439.1</v>
          </cell>
          <cell r="J44">
            <v>1142030</v>
          </cell>
          <cell r="K44">
            <v>864407.5</v>
          </cell>
          <cell r="L44">
            <v>736167.7</v>
          </cell>
          <cell r="M44">
            <v>111114.4</v>
          </cell>
          <cell r="N44">
            <v>48595.199999999997</v>
          </cell>
          <cell r="O44">
            <v>820191.8</v>
          </cell>
          <cell r="P44">
            <v>475022.6</v>
          </cell>
        </row>
        <row r="71">
          <cell r="E71">
            <v>18143.400000000001</v>
          </cell>
          <cell r="F71">
            <v>2753.6</v>
          </cell>
          <cell r="G71">
            <v>26392.400000000001</v>
          </cell>
          <cell r="H71">
            <v>5425.5</v>
          </cell>
          <cell r="I71">
            <v>25694.2</v>
          </cell>
          <cell r="J71">
            <v>33603.599999999999</v>
          </cell>
          <cell r="K71">
            <v>32716.400000000001</v>
          </cell>
          <cell r="L71">
            <v>8749.4</v>
          </cell>
          <cell r="M71">
            <v>8868</v>
          </cell>
          <cell r="N71">
            <v>4192</v>
          </cell>
          <cell r="O71">
            <v>32457.200000000001</v>
          </cell>
          <cell r="P71">
            <v>13135.9</v>
          </cell>
        </row>
        <row r="72">
          <cell r="E72">
            <v>4555.7</v>
          </cell>
          <cell r="F72">
            <v>1449</v>
          </cell>
          <cell r="G72">
            <v>4282.1000000000004</v>
          </cell>
          <cell r="H72">
            <v>1041.4000000000001</v>
          </cell>
          <cell r="I72">
            <v>5266.6</v>
          </cell>
          <cell r="J72">
            <v>6361.4</v>
          </cell>
          <cell r="K72">
            <v>3516.6</v>
          </cell>
          <cell r="L72">
            <v>1595.2</v>
          </cell>
          <cell r="M72">
            <v>2751.3</v>
          </cell>
          <cell r="N72">
            <v>1163.5</v>
          </cell>
          <cell r="O72">
            <v>6235.3</v>
          </cell>
          <cell r="P72">
            <v>4211.2</v>
          </cell>
        </row>
        <row r="92">
          <cell r="E92">
            <v>447564.5</v>
          </cell>
          <cell r="F92">
            <v>318025</v>
          </cell>
          <cell r="G92">
            <v>1106498.6000000001</v>
          </cell>
          <cell r="H92">
            <v>269789.59999999998</v>
          </cell>
          <cell r="I92">
            <v>367988.2</v>
          </cell>
          <cell r="J92">
            <v>2528570.7999999998</v>
          </cell>
          <cell r="K92">
            <v>941022.3</v>
          </cell>
          <cell r="L92">
            <v>381874.2</v>
          </cell>
          <cell r="M92">
            <v>258421.7</v>
          </cell>
          <cell r="N92">
            <v>40071.1</v>
          </cell>
          <cell r="O92">
            <v>648906.9</v>
          </cell>
          <cell r="P92">
            <v>521493.8</v>
          </cell>
        </row>
        <row r="93">
          <cell r="E93">
            <v>204170.5</v>
          </cell>
          <cell r="F93">
            <v>113882.4</v>
          </cell>
          <cell r="G93">
            <v>501661.4</v>
          </cell>
          <cell r="H93">
            <v>120807.9</v>
          </cell>
          <cell r="I93">
            <v>197702.9</v>
          </cell>
          <cell r="J93">
            <v>963470.3</v>
          </cell>
          <cell r="K93">
            <v>616823.19999999995</v>
          </cell>
          <cell r="L93">
            <v>188376.5</v>
          </cell>
          <cell r="M93">
            <v>129086.6</v>
          </cell>
          <cell r="N93">
            <v>15197.1</v>
          </cell>
          <cell r="O93">
            <v>309010.40000000002</v>
          </cell>
          <cell r="P93">
            <v>216771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6">
          <cell r="E26">
            <v>27881.9</v>
          </cell>
          <cell r="F26">
            <v>16959</v>
          </cell>
          <cell r="G26">
            <v>45650</v>
          </cell>
          <cell r="H26">
            <v>10650</v>
          </cell>
          <cell r="I26">
            <v>38704.199999999997</v>
          </cell>
          <cell r="J26">
            <v>480593.7</v>
          </cell>
          <cell r="K26">
            <v>58592.2</v>
          </cell>
          <cell r="L26">
            <v>36518.1</v>
          </cell>
          <cell r="M26">
            <v>23506.6</v>
          </cell>
          <cell r="N26">
            <v>2043</v>
          </cell>
          <cell r="O26">
            <v>47350</v>
          </cell>
          <cell r="P26">
            <v>21223.599999999999</v>
          </cell>
        </row>
        <row r="47">
          <cell r="E47">
            <v>962529.1</v>
          </cell>
          <cell r="F47">
            <v>479333.2</v>
          </cell>
          <cell r="G47">
            <v>1384055.8</v>
          </cell>
          <cell r="H47">
            <v>362788.5</v>
          </cell>
          <cell r="I47">
            <v>950785.9</v>
          </cell>
          <cell r="J47">
            <v>1521793.3</v>
          </cell>
          <cell r="K47">
            <v>1110073.8</v>
          </cell>
          <cell r="L47">
            <v>1094738.5</v>
          </cell>
          <cell r="M47">
            <v>142303.29999999999</v>
          </cell>
          <cell r="N47">
            <v>57496</v>
          </cell>
          <cell r="O47">
            <v>1056161.1000000001</v>
          </cell>
          <cell r="P47">
            <v>650426.9</v>
          </cell>
        </row>
        <row r="75">
          <cell r="E75">
            <v>12700.4</v>
          </cell>
          <cell r="F75">
            <v>1924.5</v>
          </cell>
          <cell r="G75">
            <v>5100</v>
          </cell>
          <cell r="H75">
            <v>3700</v>
          </cell>
          <cell r="I75">
            <v>17984.7</v>
          </cell>
          <cell r="J75">
            <v>23522.5</v>
          </cell>
          <cell r="K75">
            <v>22901.3</v>
          </cell>
          <cell r="L75">
            <v>6124.7</v>
          </cell>
          <cell r="M75">
            <v>6207.6</v>
          </cell>
          <cell r="N75">
            <v>3143.3</v>
          </cell>
          <cell r="O75">
            <v>22430</v>
          </cell>
          <cell r="P75">
            <v>9195.2000000000007</v>
          </cell>
        </row>
        <row r="96">
          <cell r="E96">
            <v>313295.2</v>
          </cell>
          <cell r="F96">
            <v>222615</v>
          </cell>
          <cell r="G96">
            <v>767850</v>
          </cell>
          <cell r="H96">
            <v>167000</v>
          </cell>
          <cell r="I96">
            <v>257591.6</v>
          </cell>
          <cell r="J96">
            <v>1769999.5</v>
          </cell>
          <cell r="K96">
            <v>658715.80000000005</v>
          </cell>
          <cell r="L96">
            <v>267311.90000000002</v>
          </cell>
          <cell r="M96">
            <v>180895.2</v>
          </cell>
          <cell r="N96">
            <v>27128.5</v>
          </cell>
          <cell r="O96">
            <v>445600</v>
          </cell>
          <cell r="P96">
            <v>365045.7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27">
          <cell r="E127">
            <v>198243</v>
          </cell>
          <cell r="F127">
            <v>122456</v>
          </cell>
          <cell r="G127">
            <v>404957.5</v>
          </cell>
          <cell r="H127">
            <v>123997.1</v>
          </cell>
          <cell r="I127">
            <v>156865</v>
          </cell>
          <cell r="J127">
            <v>956747</v>
          </cell>
          <cell r="K127">
            <v>317051</v>
          </cell>
          <cell r="L127">
            <v>183780.2</v>
          </cell>
          <cell r="M127">
            <v>17479.5</v>
          </cell>
          <cell r="N127">
            <v>13467</v>
          </cell>
          <cell r="O127">
            <v>239144</v>
          </cell>
          <cell r="P127">
            <v>125179</v>
          </cell>
        </row>
        <row r="128">
          <cell r="E128">
            <v>182743.6</v>
          </cell>
          <cell r="F128">
            <v>107383.1</v>
          </cell>
          <cell r="G128">
            <v>376074.3</v>
          </cell>
          <cell r="H128">
            <v>112500.9</v>
          </cell>
          <cell r="I128">
            <v>151380.70000000001</v>
          </cell>
          <cell r="J128">
            <v>942142.7</v>
          </cell>
          <cell r="K128">
            <v>276809</v>
          </cell>
          <cell r="L128">
            <v>202976.6</v>
          </cell>
          <cell r="M128">
            <v>19559.5</v>
          </cell>
          <cell r="N128">
            <v>10753</v>
          </cell>
          <cell r="O128">
            <v>228422.8</v>
          </cell>
          <cell r="P128">
            <v>128632.5</v>
          </cell>
        </row>
        <row r="134">
          <cell r="E134">
            <v>49.3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102.2</v>
          </cell>
          <cell r="F135">
            <v>0</v>
          </cell>
          <cell r="G135">
            <v>0</v>
          </cell>
          <cell r="H135">
            <v>0</v>
          </cell>
          <cell r="I135">
            <v>83.5</v>
          </cell>
          <cell r="J135">
            <v>0</v>
          </cell>
          <cell r="K135">
            <v>2.4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119117.5</v>
          </cell>
          <cell r="F141">
            <v>14488.9</v>
          </cell>
          <cell r="G141">
            <v>65646.600000000006</v>
          </cell>
          <cell r="H141">
            <v>38835.199999999997</v>
          </cell>
          <cell r="I141">
            <v>67024.899999999994</v>
          </cell>
          <cell r="J141">
            <v>507565.7</v>
          </cell>
          <cell r="K141">
            <v>40043.4</v>
          </cell>
          <cell r="L141">
            <v>52516.3</v>
          </cell>
          <cell r="M141">
            <v>9630.2999999999993</v>
          </cell>
          <cell r="N141">
            <v>5397</v>
          </cell>
          <cell r="O141">
            <v>57603.5</v>
          </cell>
          <cell r="P141">
            <v>48550.5</v>
          </cell>
        </row>
        <row r="142">
          <cell r="E142">
            <v>102214.7</v>
          </cell>
          <cell r="F142">
            <v>11275.2</v>
          </cell>
          <cell r="G142">
            <v>42522.5</v>
          </cell>
          <cell r="H142">
            <v>27710</v>
          </cell>
          <cell r="I142">
            <v>19618.599999999999</v>
          </cell>
          <cell r="J142">
            <v>424745.9</v>
          </cell>
          <cell r="K142">
            <v>20897.599999999999</v>
          </cell>
          <cell r="L142">
            <v>18559.400000000001</v>
          </cell>
          <cell r="M142">
            <v>5766.4</v>
          </cell>
          <cell r="N142">
            <v>94.1</v>
          </cell>
          <cell r="O142">
            <v>27571.3</v>
          </cell>
          <cell r="P142">
            <v>28275.9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960</v>
          </cell>
          <cell r="L148">
            <v>5096.5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1737</v>
          </cell>
          <cell r="F149">
            <v>512</v>
          </cell>
          <cell r="G149">
            <v>29404.400000000001</v>
          </cell>
          <cell r="H149">
            <v>0</v>
          </cell>
          <cell r="I149">
            <v>1984.6</v>
          </cell>
          <cell r="J149">
            <v>790.6</v>
          </cell>
          <cell r="K149">
            <v>892</v>
          </cell>
          <cell r="L149">
            <v>3137.4</v>
          </cell>
          <cell r="M149">
            <v>0</v>
          </cell>
          <cell r="N149">
            <v>993.2</v>
          </cell>
          <cell r="O149">
            <v>2250</v>
          </cell>
          <cell r="P149">
            <v>5827.4</v>
          </cell>
        </row>
        <row r="155">
          <cell r="E155">
            <v>1661.4</v>
          </cell>
          <cell r="F155">
            <v>2699.8</v>
          </cell>
          <cell r="G155">
            <v>23196.7</v>
          </cell>
          <cell r="H155">
            <v>12614.5</v>
          </cell>
          <cell r="I155">
            <v>1551</v>
          </cell>
          <cell r="J155">
            <v>98980.6</v>
          </cell>
          <cell r="K155">
            <v>7047.3</v>
          </cell>
          <cell r="L155">
            <v>4406.2</v>
          </cell>
          <cell r="M155">
            <v>4.9000000000000004</v>
          </cell>
          <cell r="N155">
            <v>33.1</v>
          </cell>
          <cell r="O155">
            <v>1182.5</v>
          </cell>
          <cell r="P155">
            <v>4295.6000000000004</v>
          </cell>
        </row>
        <row r="156">
          <cell r="E156">
            <v>169.2</v>
          </cell>
          <cell r="F156">
            <v>5200.7</v>
          </cell>
          <cell r="G156">
            <v>15364.6</v>
          </cell>
          <cell r="H156">
            <v>12969.9</v>
          </cell>
          <cell r="I156">
            <v>326.10000000000002</v>
          </cell>
          <cell r="J156">
            <v>68441.100000000006</v>
          </cell>
          <cell r="K156">
            <v>4310.5</v>
          </cell>
          <cell r="L156">
            <v>355.2</v>
          </cell>
          <cell r="M156">
            <v>16.5</v>
          </cell>
          <cell r="N156">
            <v>1.2</v>
          </cell>
          <cell r="O156">
            <v>200.3</v>
          </cell>
          <cell r="P156">
            <v>133.19999999999999</v>
          </cell>
        </row>
        <row r="183">
          <cell r="E183">
            <v>3998</v>
          </cell>
          <cell r="F183">
            <v>1999</v>
          </cell>
          <cell r="G183">
            <v>3998</v>
          </cell>
          <cell r="H183">
            <v>0</v>
          </cell>
          <cell r="I183">
            <v>3998</v>
          </cell>
          <cell r="J183">
            <v>3998</v>
          </cell>
          <cell r="K183">
            <v>5997</v>
          </cell>
          <cell r="L183">
            <v>3998</v>
          </cell>
          <cell r="M183">
            <v>0</v>
          </cell>
          <cell r="N183">
            <v>0</v>
          </cell>
          <cell r="O183">
            <v>3998</v>
          </cell>
          <cell r="P183">
            <v>1999</v>
          </cell>
        </row>
        <row r="184">
          <cell r="E184">
            <v>2798.6</v>
          </cell>
          <cell r="F184">
            <v>1399.3</v>
          </cell>
          <cell r="G184">
            <v>2798.6</v>
          </cell>
          <cell r="H184">
            <v>0</v>
          </cell>
          <cell r="I184">
            <v>2798.6</v>
          </cell>
          <cell r="J184">
            <v>2798.6</v>
          </cell>
          <cell r="K184">
            <v>4197.8999999999996</v>
          </cell>
          <cell r="L184">
            <v>2798.6</v>
          </cell>
          <cell r="M184">
            <v>0</v>
          </cell>
          <cell r="N184">
            <v>0</v>
          </cell>
          <cell r="O184">
            <v>2798.6</v>
          </cell>
          <cell r="P184">
            <v>1399.3</v>
          </cell>
        </row>
        <row r="197">
          <cell r="E197">
            <v>268231.5</v>
          </cell>
          <cell r="F197">
            <v>143041.70000000001</v>
          </cell>
          <cell r="G197">
            <v>405456</v>
          </cell>
          <cell r="H197">
            <v>147571.1</v>
          </cell>
          <cell r="I197">
            <v>315846.8</v>
          </cell>
          <cell r="J197">
            <v>860963.5</v>
          </cell>
          <cell r="K197">
            <v>404305</v>
          </cell>
          <cell r="L197">
            <v>380140</v>
          </cell>
          <cell r="M197">
            <v>38708.9</v>
          </cell>
          <cell r="N197">
            <v>31234.6</v>
          </cell>
          <cell r="O197">
            <v>512686</v>
          </cell>
          <cell r="P197">
            <v>232811.2</v>
          </cell>
        </row>
        <row r="198">
          <cell r="E198">
            <v>159002.29999999999</v>
          </cell>
          <cell r="F198">
            <v>114893.3</v>
          </cell>
          <cell r="G198">
            <v>305251.5</v>
          </cell>
          <cell r="H198">
            <v>106272.5</v>
          </cell>
          <cell r="I198">
            <v>211611.5</v>
          </cell>
          <cell r="J198">
            <v>619761.1</v>
          </cell>
          <cell r="K198">
            <v>276901.8</v>
          </cell>
          <cell r="L198">
            <v>257022.8</v>
          </cell>
          <cell r="M198">
            <v>31185.9</v>
          </cell>
          <cell r="N198">
            <v>19562.3</v>
          </cell>
          <cell r="O198">
            <v>349228</v>
          </cell>
          <cell r="P198">
            <v>161554.5</v>
          </cell>
        </row>
        <row r="218">
          <cell r="E218">
            <v>271218.7</v>
          </cell>
          <cell r="F218">
            <v>143278.70000000001</v>
          </cell>
          <cell r="G218">
            <v>408918.9</v>
          </cell>
          <cell r="H218">
            <v>147793.4</v>
          </cell>
          <cell r="I218">
            <v>316141.40000000002</v>
          </cell>
          <cell r="J218">
            <v>862177.3</v>
          </cell>
          <cell r="K218">
            <v>405088.5</v>
          </cell>
          <cell r="L218">
            <v>382880</v>
          </cell>
          <cell r="M218">
            <v>39805.9</v>
          </cell>
          <cell r="N218">
            <v>31255.1</v>
          </cell>
          <cell r="O218">
            <v>514377.1</v>
          </cell>
          <cell r="P218">
            <v>234572.6</v>
          </cell>
        </row>
        <row r="219">
          <cell r="E219">
            <v>158961.79999999999</v>
          </cell>
          <cell r="F219">
            <v>115017.5</v>
          </cell>
          <cell r="G219">
            <v>305432.40000000002</v>
          </cell>
          <cell r="H219">
            <v>106714.5</v>
          </cell>
          <cell r="I219">
            <v>212033.5</v>
          </cell>
          <cell r="J219">
            <v>619581.80000000005</v>
          </cell>
          <cell r="K219">
            <v>276937.5</v>
          </cell>
          <cell r="L219">
            <v>257546.5</v>
          </cell>
          <cell r="M219">
            <v>31188.9</v>
          </cell>
          <cell r="N219">
            <v>19564.400000000001</v>
          </cell>
          <cell r="O219">
            <v>349246.5</v>
          </cell>
          <cell r="P219">
            <v>161580.5</v>
          </cell>
        </row>
        <row r="225">
          <cell r="E225">
            <v>10000</v>
          </cell>
          <cell r="F225">
            <v>4000</v>
          </cell>
          <cell r="G225">
            <v>10000</v>
          </cell>
          <cell r="H225">
            <v>6000</v>
          </cell>
          <cell r="I225">
            <v>9000</v>
          </cell>
          <cell r="J225">
            <v>15000</v>
          </cell>
          <cell r="K225">
            <v>15000</v>
          </cell>
          <cell r="L225">
            <v>8000</v>
          </cell>
          <cell r="M225">
            <v>2700</v>
          </cell>
          <cell r="N225">
            <v>1000</v>
          </cell>
          <cell r="O225">
            <v>11000</v>
          </cell>
          <cell r="P225">
            <v>4000</v>
          </cell>
        </row>
        <row r="226">
          <cell r="E226">
            <v>11903.3</v>
          </cell>
          <cell r="F226">
            <v>2771.8</v>
          </cell>
          <cell r="G226">
            <v>8334.6</v>
          </cell>
          <cell r="H226">
            <v>4662.7</v>
          </cell>
          <cell r="I226">
            <v>3519.2</v>
          </cell>
          <cell r="J226">
            <v>13229.1</v>
          </cell>
          <cell r="K226">
            <v>9237.5</v>
          </cell>
          <cell r="L226">
            <v>6464.5</v>
          </cell>
          <cell r="M226">
            <v>2745</v>
          </cell>
          <cell r="N226">
            <v>60</v>
          </cell>
          <cell r="O226">
            <v>6360</v>
          </cell>
          <cell r="P226">
            <v>3712.6</v>
          </cell>
        </row>
        <row r="232">
          <cell r="E232">
            <v>22000</v>
          </cell>
          <cell r="F232">
            <v>14000</v>
          </cell>
          <cell r="G232">
            <v>35000</v>
          </cell>
          <cell r="H232">
            <v>10000</v>
          </cell>
          <cell r="I232">
            <v>20000</v>
          </cell>
          <cell r="J232">
            <v>40000</v>
          </cell>
          <cell r="K232">
            <v>30000</v>
          </cell>
          <cell r="L232">
            <v>10500</v>
          </cell>
          <cell r="M232">
            <v>20</v>
          </cell>
          <cell r="N232">
            <v>1500</v>
          </cell>
          <cell r="O232">
            <v>30000</v>
          </cell>
          <cell r="P232">
            <v>15000</v>
          </cell>
        </row>
        <row r="233">
          <cell r="E233">
            <v>4759.2</v>
          </cell>
          <cell r="F233">
            <v>7998.5</v>
          </cell>
          <cell r="G233">
            <v>25401.200000000001</v>
          </cell>
          <cell r="H233">
            <v>6297.5</v>
          </cell>
          <cell r="I233">
            <v>4736.3</v>
          </cell>
          <cell r="J233">
            <v>2551.6999999999998</v>
          </cell>
          <cell r="K233">
            <v>6589.8</v>
          </cell>
          <cell r="L233">
            <v>10449.4</v>
          </cell>
          <cell r="M233">
            <v>0</v>
          </cell>
          <cell r="N233">
            <v>304.5</v>
          </cell>
          <cell r="O233">
            <v>2611.1999999999998</v>
          </cell>
          <cell r="P233">
            <v>0</v>
          </cell>
        </row>
        <row r="253">
          <cell r="E253">
            <v>1600</v>
          </cell>
          <cell r="F253">
            <v>0</v>
          </cell>
          <cell r="G253">
            <v>0</v>
          </cell>
          <cell r="H253">
            <v>0</v>
          </cell>
          <cell r="I253">
            <v>1700</v>
          </cell>
          <cell r="J253">
            <v>0</v>
          </cell>
          <cell r="K253">
            <v>0</v>
          </cell>
          <cell r="L253">
            <v>1350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</row>
        <row r="254"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2600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31">
          <cell r="E131">
            <v>162477.5</v>
          </cell>
          <cell r="F131">
            <v>104671</v>
          </cell>
          <cell r="G131">
            <v>301537.5</v>
          </cell>
          <cell r="H131">
            <v>101689.1</v>
          </cell>
          <cell r="I131">
            <v>132485</v>
          </cell>
          <cell r="J131">
            <v>780792.8</v>
          </cell>
          <cell r="K131">
            <v>254991</v>
          </cell>
          <cell r="L131">
            <v>156297</v>
          </cell>
          <cell r="M131">
            <v>14004.8</v>
          </cell>
          <cell r="N131">
            <v>10437.6</v>
          </cell>
          <cell r="O131">
            <v>196674.5</v>
          </cell>
          <cell r="P131">
            <v>93619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89400</v>
          </cell>
          <cell r="F145">
            <v>10863</v>
          </cell>
          <cell r="G145">
            <v>49234.8</v>
          </cell>
          <cell r="H145">
            <v>16725</v>
          </cell>
          <cell r="I145">
            <v>50268.6</v>
          </cell>
          <cell r="J145">
            <v>380674.3</v>
          </cell>
          <cell r="K145">
            <v>30032.1</v>
          </cell>
          <cell r="L145">
            <v>39387</v>
          </cell>
          <cell r="M145">
            <v>7222.7</v>
          </cell>
          <cell r="N145">
            <v>3450.6</v>
          </cell>
          <cell r="O145">
            <v>41100</v>
          </cell>
          <cell r="P145">
            <v>36412.9</v>
          </cell>
        </row>
        <row r="152">
          <cell r="E152">
            <v>1737</v>
          </cell>
          <cell r="F152">
            <v>4608</v>
          </cell>
          <cell r="G152">
            <v>32250</v>
          </cell>
          <cell r="H152">
            <v>0</v>
          </cell>
          <cell r="I152">
            <v>2565</v>
          </cell>
          <cell r="J152">
            <v>750</v>
          </cell>
          <cell r="K152">
            <v>720</v>
          </cell>
          <cell r="L152">
            <v>3825</v>
          </cell>
          <cell r="M152">
            <v>0</v>
          </cell>
          <cell r="N152">
            <v>900</v>
          </cell>
          <cell r="O152">
            <v>2250</v>
          </cell>
          <cell r="P152">
            <v>3825</v>
          </cell>
        </row>
        <row r="159">
          <cell r="E159">
            <v>1245.5999999999999</v>
          </cell>
          <cell r="F159">
            <v>2016</v>
          </cell>
          <cell r="G159">
            <v>17397.3</v>
          </cell>
          <cell r="H159">
            <v>5400</v>
          </cell>
          <cell r="I159">
            <v>1162.8</v>
          </cell>
          <cell r="J159">
            <v>74235.399999999994</v>
          </cell>
          <cell r="K159">
            <v>5285.4</v>
          </cell>
          <cell r="L159">
            <v>3303</v>
          </cell>
          <cell r="M159">
            <v>3.4</v>
          </cell>
          <cell r="N159">
            <v>24.3</v>
          </cell>
          <cell r="O159">
            <v>855</v>
          </cell>
          <cell r="P159">
            <v>3221.7</v>
          </cell>
        </row>
        <row r="187">
          <cell r="E187">
            <v>3598.2</v>
          </cell>
          <cell r="F187">
            <v>1799.1</v>
          </cell>
          <cell r="G187">
            <v>3598.2</v>
          </cell>
          <cell r="H187">
            <v>0</v>
          </cell>
          <cell r="I187">
            <v>3598.2</v>
          </cell>
          <cell r="J187">
            <v>3598.2</v>
          </cell>
          <cell r="K187">
            <v>5397.3</v>
          </cell>
          <cell r="L187">
            <v>3598.2</v>
          </cell>
          <cell r="M187">
            <v>0</v>
          </cell>
          <cell r="N187">
            <v>0</v>
          </cell>
          <cell r="O187">
            <v>3598.2</v>
          </cell>
          <cell r="P187">
            <v>1799.1</v>
          </cell>
        </row>
        <row r="201">
          <cell r="E201">
            <v>201300</v>
          </cell>
          <cell r="F201">
            <v>107280</v>
          </cell>
          <cell r="G201">
            <v>304092</v>
          </cell>
          <cell r="H201">
            <v>110700</v>
          </cell>
          <cell r="I201">
            <v>236885.1</v>
          </cell>
          <cell r="J201">
            <v>645722.6</v>
          </cell>
          <cell r="K201">
            <v>303228.7</v>
          </cell>
          <cell r="L201">
            <v>285105</v>
          </cell>
          <cell r="M201">
            <v>29031.5</v>
          </cell>
          <cell r="N201">
            <v>23425.200000000001</v>
          </cell>
          <cell r="O201">
            <v>384480</v>
          </cell>
          <cell r="P201">
            <v>174608.5</v>
          </cell>
        </row>
        <row r="222">
          <cell r="E222">
            <v>203540.4</v>
          </cell>
          <cell r="F222">
            <v>107460</v>
          </cell>
          <cell r="G222">
            <v>306688.5</v>
          </cell>
          <cell r="H222">
            <v>110835</v>
          </cell>
          <cell r="I222">
            <v>237105.7</v>
          </cell>
          <cell r="J222">
            <v>646633</v>
          </cell>
          <cell r="K222">
            <v>303816.2</v>
          </cell>
          <cell r="L222">
            <v>287145</v>
          </cell>
          <cell r="M222">
            <v>29854.3</v>
          </cell>
          <cell r="N222">
            <v>23439.599999999999</v>
          </cell>
          <cell r="O222">
            <v>385745.2</v>
          </cell>
          <cell r="P222">
            <v>175929.60000000001</v>
          </cell>
        </row>
        <row r="229">
          <cell r="E229">
            <v>7500</v>
          </cell>
          <cell r="F229">
            <v>3000</v>
          </cell>
          <cell r="G229">
            <v>7500</v>
          </cell>
          <cell r="H229">
            <v>4200</v>
          </cell>
          <cell r="I229">
            <v>6750</v>
          </cell>
          <cell r="J229">
            <v>11250</v>
          </cell>
          <cell r="K229">
            <v>14100</v>
          </cell>
          <cell r="L229">
            <v>6000</v>
          </cell>
          <cell r="M229">
            <v>2025</v>
          </cell>
          <cell r="N229">
            <v>747</v>
          </cell>
          <cell r="O229">
            <v>9300</v>
          </cell>
          <cell r="P229">
            <v>2940</v>
          </cell>
        </row>
        <row r="236">
          <cell r="E236">
            <v>15700</v>
          </cell>
          <cell r="F236">
            <v>9800</v>
          </cell>
          <cell r="G236">
            <v>26250</v>
          </cell>
          <cell r="H236">
            <v>7500</v>
          </cell>
          <cell r="I236">
            <v>15000</v>
          </cell>
          <cell r="J236">
            <v>30000</v>
          </cell>
          <cell r="K236">
            <v>22500</v>
          </cell>
          <cell r="L236">
            <v>7860</v>
          </cell>
          <cell r="M236">
            <v>15</v>
          </cell>
          <cell r="N236">
            <v>1125</v>
          </cell>
          <cell r="O236">
            <v>26400</v>
          </cell>
          <cell r="P236">
            <v>11265</v>
          </cell>
        </row>
        <row r="257"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21_3"/>
    </sheetNames>
    <sheetDataSet>
      <sheetData sheetId="0">
        <row r="88">
          <cell r="R88">
            <v>337100</v>
          </cell>
        </row>
        <row r="92">
          <cell r="O92">
            <v>308012</v>
          </cell>
        </row>
        <row r="93">
          <cell r="R93">
            <v>220691.3</v>
          </cell>
        </row>
        <row r="112">
          <cell r="R112">
            <v>460000</v>
          </cell>
        </row>
        <row r="116">
          <cell r="O116">
            <v>384100</v>
          </cell>
        </row>
        <row r="117">
          <cell r="R117">
            <v>558434.9</v>
          </cell>
        </row>
        <row r="120">
          <cell r="R120">
            <v>13430355.1</v>
          </cell>
        </row>
        <row r="124">
          <cell r="O124">
            <v>11214346.5</v>
          </cell>
        </row>
        <row r="125">
          <cell r="R125">
            <v>10072766.300000001</v>
          </cell>
        </row>
        <row r="128">
          <cell r="R128">
            <v>1295095.3</v>
          </cell>
        </row>
        <row r="132">
          <cell r="O132">
            <v>1166880.8999999999</v>
          </cell>
        </row>
        <row r="133">
          <cell r="R133">
            <v>0</v>
          </cell>
        </row>
        <row r="136">
          <cell r="R136">
            <v>6669979.7000000002</v>
          </cell>
        </row>
        <row r="140">
          <cell r="O140">
            <v>5966027.5</v>
          </cell>
        </row>
        <row r="141">
          <cell r="R141">
            <v>5388537.5</v>
          </cell>
        </row>
        <row r="152">
          <cell r="R152">
            <v>81422.7</v>
          </cell>
        </row>
        <row r="156">
          <cell r="O156">
            <v>81422.7</v>
          </cell>
        </row>
        <row r="157">
          <cell r="R157">
            <v>207533.8</v>
          </cell>
        </row>
        <row r="160">
          <cell r="R160">
            <v>250000</v>
          </cell>
        </row>
        <row r="164">
          <cell r="O164">
            <v>208750</v>
          </cell>
        </row>
        <row r="165">
          <cell r="R165">
            <v>228890.2</v>
          </cell>
        </row>
        <row r="168">
          <cell r="R168">
            <v>0</v>
          </cell>
        </row>
        <row r="172">
          <cell r="O172">
            <v>0</v>
          </cell>
        </row>
        <row r="173">
          <cell r="R173">
            <v>26084.3</v>
          </cell>
        </row>
        <row r="192">
          <cell r="R192">
            <v>49349494.100000001</v>
          </cell>
        </row>
        <row r="196">
          <cell r="O196">
            <v>43498642.899999999</v>
          </cell>
        </row>
        <row r="197">
          <cell r="R197">
            <v>17253945.199999999</v>
          </cell>
        </row>
        <row r="200">
          <cell r="R200">
            <v>0</v>
          </cell>
        </row>
        <row r="204">
          <cell r="O204">
            <v>0</v>
          </cell>
        </row>
        <row r="205">
          <cell r="R205">
            <v>3150</v>
          </cell>
        </row>
        <row r="336">
          <cell r="R336">
            <v>2251921.5</v>
          </cell>
        </row>
        <row r="340">
          <cell r="O340">
            <v>1879381.9</v>
          </cell>
        </row>
        <row r="341">
          <cell r="R341">
            <v>1491686</v>
          </cell>
        </row>
        <row r="352">
          <cell r="R352">
            <v>200000</v>
          </cell>
        </row>
        <row r="356">
          <cell r="O356">
            <v>167000</v>
          </cell>
        </row>
        <row r="357">
          <cell r="R357">
            <v>941526.4</v>
          </cell>
        </row>
        <row r="400">
          <cell r="R400">
            <v>485000</v>
          </cell>
        </row>
        <row r="404">
          <cell r="O404">
            <v>404975</v>
          </cell>
        </row>
        <row r="405">
          <cell r="R405">
            <v>1312515</v>
          </cell>
        </row>
        <row r="448">
          <cell r="R448">
            <v>500000</v>
          </cell>
        </row>
        <row r="452">
          <cell r="O452">
            <v>417500</v>
          </cell>
        </row>
        <row r="453">
          <cell r="R453">
            <v>1011253.6</v>
          </cell>
        </row>
        <row r="552">
          <cell r="R552">
            <v>419000</v>
          </cell>
        </row>
        <row r="556">
          <cell r="O556">
            <v>353000</v>
          </cell>
        </row>
        <row r="557">
          <cell r="R557">
            <v>249844.5</v>
          </cell>
        </row>
        <row r="560">
          <cell r="R560">
            <v>771481.8</v>
          </cell>
        </row>
        <row r="561">
          <cell r="R561">
            <v>37281.1</v>
          </cell>
        </row>
        <row r="564">
          <cell r="O564">
            <v>677605.1</v>
          </cell>
        </row>
        <row r="568">
          <cell r="R568">
            <v>12000</v>
          </cell>
        </row>
        <row r="572">
          <cell r="O572">
            <v>10020</v>
          </cell>
        </row>
        <row r="573">
          <cell r="R573">
            <v>15</v>
          </cell>
        </row>
        <row r="576">
          <cell r="R576">
            <v>2973936.5</v>
          </cell>
        </row>
        <row r="580">
          <cell r="O580">
            <v>2973936.5</v>
          </cell>
        </row>
        <row r="581">
          <cell r="R581">
            <v>0</v>
          </cell>
        </row>
        <row r="592">
          <cell r="R592">
            <v>15000</v>
          </cell>
        </row>
        <row r="596">
          <cell r="O596">
            <v>12525</v>
          </cell>
        </row>
        <row r="597">
          <cell r="R597">
            <v>335063.8</v>
          </cell>
        </row>
        <row r="608">
          <cell r="R608">
            <v>300</v>
          </cell>
        </row>
        <row r="612">
          <cell r="O612">
            <v>300</v>
          </cell>
        </row>
        <row r="613">
          <cell r="R613">
            <v>0</v>
          </cell>
        </row>
        <row r="616">
          <cell r="R616">
            <v>3000</v>
          </cell>
        </row>
        <row r="620">
          <cell r="O620">
            <v>2500</v>
          </cell>
        </row>
        <row r="621">
          <cell r="R6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563"/>
  <sheetViews>
    <sheetView tabSelected="1" topLeftCell="B1" zoomScale="80" zoomScaleNormal="80" workbookViewId="0">
      <selection activeCell="G7" sqref="G7:J7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2.75" style="6" customWidth="1"/>
    <col min="5" max="5" width="11.375" style="6" customWidth="1"/>
    <col min="6" max="6" width="18" style="6" customWidth="1"/>
    <col min="7" max="7" width="12.875" style="6" customWidth="1"/>
    <col min="8" max="8" width="15.875" style="6" customWidth="1"/>
    <col min="9" max="9" width="12.375" style="6" customWidth="1"/>
    <col min="10" max="10" width="9.25" style="6" customWidth="1"/>
    <col min="11" max="11" width="13.5" style="6" customWidth="1"/>
    <col min="12" max="12" width="13.625" style="6" customWidth="1"/>
    <col min="13" max="13" width="13.1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1.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9.125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9.625" style="6" customWidth="1"/>
    <col min="104" max="105" width="9.5" style="6" customWidth="1"/>
    <col min="106" max="106" width="9.625" style="6" customWidth="1"/>
    <col min="107" max="107" width="13.25" style="6" customWidth="1"/>
    <col min="108" max="109" width="10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24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24" t="s">
        <v>68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36"/>
      <c r="AA1" s="36"/>
      <c r="AB1" s="36"/>
      <c r="AC1" s="36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23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25" t="s">
        <v>70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37"/>
      <c r="AA2" s="37"/>
      <c r="AB2" s="37"/>
      <c r="AC2" s="3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23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8"/>
      <c r="P3" s="24"/>
      <c r="R3" s="18"/>
      <c r="S3" s="18"/>
      <c r="W3" s="18"/>
      <c r="X3" s="18"/>
      <c r="Z3" s="69"/>
      <c r="AA3" s="69"/>
      <c r="AB3" s="69"/>
      <c r="AC3" s="9"/>
      <c r="AD3" s="9"/>
      <c r="AG3" s="10"/>
      <c r="AH3" s="11"/>
      <c r="AI3" s="11"/>
      <c r="AJ3" s="11"/>
      <c r="AK3" s="11"/>
      <c r="AL3" s="10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</row>
    <row r="4" spans="2:137" s="35" customFormat="1" ht="8.25" customHeight="1" x14ac:dyDescent="0.3">
      <c r="B4" s="119" t="s">
        <v>23</v>
      </c>
      <c r="C4" s="120" t="s">
        <v>22</v>
      </c>
      <c r="D4" s="121" t="s">
        <v>20</v>
      </c>
      <c r="E4" s="121" t="s">
        <v>21</v>
      </c>
      <c r="F4" s="126" t="s">
        <v>44</v>
      </c>
      <c r="G4" s="127"/>
      <c r="H4" s="127"/>
      <c r="I4" s="127"/>
      <c r="J4" s="128"/>
      <c r="K4" s="139" t="s">
        <v>43</v>
      </c>
      <c r="L4" s="140"/>
      <c r="M4" s="140"/>
      <c r="N4" s="140"/>
      <c r="O4" s="141"/>
      <c r="P4" s="34"/>
      <c r="Q4" s="34"/>
      <c r="R4" s="34"/>
      <c r="S4" s="34"/>
      <c r="T4" s="34"/>
      <c r="U4" s="84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6"/>
      <c r="DH4" s="104" t="s">
        <v>17</v>
      </c>
      <c r="DI4" s="84" t="s">
        <v>29</v>
      </c>
      <c r="DJ4" s="85"/>
      <c r="DK4" s="86"/>
      <c r="DL4" s="116" t="s">
        <v>19</v>
      </c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04" t="s">
        <v>17</v>
      </c>
      <c r="EE4" s="107" t="s">
        <v>28</v>
      </c>
      <c r="EF4" s="108"/>
      <c r="EG4" s="109"/>
    </row>
    <row r="5" spans="2:137" s="35" customFormat="1" ht="29.25" customHeight="1" x14ac:dyDescent="0.3">
      <c r="B5" s="119"/>
      <c r="C5" s="120"/>
      <c r="D5" s="122"/>
      <c r="E5" s="122"/>
      <c r="F5" s="129"/>
      <c r="G5" s="130"/>
      <c r="H5" s="130"/>
      <c r="I5" s="130"/>
      <c r="J5" s="131"/>
      <c r="K5" s="142"/>
      <c r="L5" s="143"/>
      <c r="M5" s="143"/>
      <c r="N5" s="143"/>
      <c r="O5" s="144"/>
      <c r="P5" s="31"/>
      <c r="Q5" s="137" t="s">
        <v>24</v>
      </c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8"/>
      <c r="BB5" s="87" t="s">
        <v>16</v>
      </c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92" t="s">
        <v>27</v>
      </c>
      <c r="BO5" s="93"/>
      <c r="BP5" s="93"/>
      <c r="BQ5" s="84" t="s">
        <v>11</v>
      </c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6"/>
      <c r="CG5" s="78" t="s">
        <v>0</v>
      </c>
      <c r="CH5" s="79"/>
      <c r="CI5" s="79"/>
      <c r="CJ5" s="79"/>
      <c r="CK5" s="79"/>
      <c r="CL5" s="79"/>
      <c r="CM5" s="79"/>
      <c r="CN5" s="79"/>
      <c r="CO5" s="80"/>
      <c r="CP5" s="84" t="s">
        <v>14</v>
      </c>
      <c r="CQ5" s="85"/>
      <c r="CR5" s="85"/>
      <c r="CS5" s="85"/>
      <c r="CT5" s="85"/>
      <c r="CU5" s="85"/>
      <c r="CV5" s="85"/>
      <c r="CW5" s="85"/>
      <c r="CX5" s="85"/>
      <c r="CY5" s="87" t="s">
        <v>34</v>
      </c>
      <c r="CZ5" s="87"/>
      <c r="DA5" s="87"/>
      <c r="DB5" s="92" t="s">
        <v>15</v>
      </c>
      <c r="DC5" s="93"/>
      <c r="DD5" s="94"/>
      <c r="DE5" s="92" t="s">
        <v>25</v>
      </c>
      <c r="DF5" s="93"/>
      <c r="DG5" s="94"/>
      <c r="DH5" s="105"/>
      <c r="DI5" s="98"/>
      <c r="DJ5" s="99"/>
      <c r="DK5" s="100"/>
      <c r="DL5" s="90"/>
      <c r="DM5" s="90"/>
      <c r="DN5" s="91"/>
      <c r="DO5" s="91"/>
      <c r="DP5" s="91"/>
      <c r="DQ5" s="91"/>
      <c r="DR5" s="92" t="s">
        <v>18</v>
      </c>
      <c r="DS5" s="93"/>
      <c r="DT5" s="94"/>
      <c r="DU5" s="117"/>
      <c r="DV5" s="118"/>
      <c r="DW5" s="118"/>
      <c r="DX5" s="118"/>
      <c r="DY5" s="118"/>
      <c r="DZ5" s="118"/>
      <c r="EA5" s="118"/>
      <c r="EB5" s="118"/>
      <c r="EC5" s="118"/>
      <c r="ED5" s="105"/>
      <c r="EE5" s="110"/>
      <c r="EF5" s="111"/>
      <c r="EG5" s="112"/>
    </row>
    <row r="6" spans="2:137" s="35" customFormat="1" ht="107.25" customHeight="1" x14ac:dyDescent="0.3">
      <c r="B6" s="119"/>
      <c r="C6" s="120"/>
      <c r="D6" s="122"/>
      <c r="E6" s="122"/>
      <c r="F6" s="132"/>
      <c r="G6" s="133"/>
      <c r="H6" s="133"/>
      <c r="I6" s="133"/>
      <c r="J6" s="134"/>
      <c r="K6" s="145"/>
      <c r="L6" s="146"/>
      <c r="M6" s="146"/>
      <c r="N6" s="146"/>
      <c r="O6" s="147"/>
      <c r="P6" s="75" t="s">
        <v>66</v>
      </c>
      <c r="Q6" s="76"/>
      <c r="R6" s="76"/>
      <c r="S6" s="76"/>
      <c r="T6" s="77"/>
      <c r="U6" s="75" t="s">
        <v>30</v>
      </c>
      <c r="V6" s="76"/>
      <c r="W6" s="76"/>
      <c r="X6" s="76"/>
      <c r="Y6" s="77"/>
      <c r="Z6" s="75" t="s">
        <v>1</v>
      </c>
      <c r="AA6" s="76"/>
      <c r="AB6" s="76"/>
      <c r="AC6" s="76"/>
      <c r="AD6" s="77"/>
      <c r="AE6" s="75" t="s">
        <v>2</v>
      </c>
      <c r="AF6" s="76"/>
      <c r="AG6" s="76"/>
      <c r="AH6" s="76"/>
      <c r="AI6" s="77"/>
      <c r="AJ6" s="75" t="s">
        <v>3</v>
      </c>
      <c r="AK6" s="76"/>
      <c r="AL6" s="76"/>
      <c r="AM6" s="76"/>
      <c r="AN6" s="77"/>
      <c r="AO6" s="75" t="s">
        <v>31</v>
      </c>
      <c r="AP6" s="76"/>
      <c r="AQ6" s="76"/>
      <c r="AR6" s="76"/>
      <c r="AS6" s="77"/>
      <c r="AT6" s="75" t="s">
        <v>4</v>
      </c>
      <c r="AU6" s="76"/>
      <c r="AV6" s="76"/>
      <c r="AW6" s="76"/>
      <c r="AX6" s="77"/>
      <c r="AY6" s="75" t="s">
        <v>5</v>
      </c>
      <c r="AZ6" s="76"/>
      <c r="BA6" s="76"/>
      <c r="BB6" s="135" t="s">
        <v>26</v>
      </c>
      <c r="BC6" s="136"/>
      <c r="BD6" s="136"/>
      <c r="BE6" s="135" t="s">
        <v>12</v>
      </c>
      <c r="BF6" s="136"/>
      <c r="BG6" s="136"/>
      <c r="BH6" s="151" t="s">
        <v>6</v>
      </c>
      <c r="BI6" s="116"/>
      <c r="BJ6" s="116"/>
      <c r="BK6" s="101" t="s">
        <v>7</v>
      </c>
      <c r="BL6" s="102"/>
      <c r="BM6" s="102"/>
      <c r="BN6" s="95"/>
      <c r="BO6" s="96"/>
      <c r="BP6" s="96"/>
      <c r="BQ6" s="78" t="s">
        <v>32</v>
      </c>
      <c r="BR6" s="79"/>
      <c r="BS6" s="79"/>
      <c r="BT6" s="80"/>
      <c r="BU6" s="81" t="s">
        <v>13</v>
      </c>
      <c r="BV6" s="81"/>
      <c r="BW6" s="81"/>
      <c r="BX6" s="81" t="s">
        <v>8</v>
      </c>
      <c r="BY6" s="81"/>
      <c r="BZ6" s="81"/>
      <c r="CA6" s="81" t="s">
        <v>9</v>
      </c>
      <c r="CB6" s="81"/>
      <c r="CC6" s="81"/>
      <c r="CD6" s="81" t="s">
        <v>10</v>
      </c>
      <c r="CE6" s="81"/>
      <c r="CF6" s="81"/>
      <c r="CG6" s="81" t="s">
        <v>63</v>
      </c>
      <c r="CH6" s="81"/>
      <c r="CI6" s="81"/>
      <c r="CJ6" s="78" t="s">
        <v>35</v>
      </c>
      <c r="CK6" s="79"/>
      <c r="CL6" s="79"/>
      <c r="CM6" s="81" t="s">
        <v>33</v>
      </c>
      <c r="CN6" s="81"/>
      <c r="CO6" s="81"/>
      <c r="CP6" s="78" t="s">
        <v>36</v>
      </c>
      <c r="CQ6" s="79"/>
      <c r="CR6" s="79"/>
      <c r="CS6" s="78" t="s">
        <v>64</v>
      </c>
      <c r="CT6" s="79"/>
      <c r="CU6" s="80"/>
      <c r="CV6" s="78" t="s">
        <v>37</v>
      </c>
      <c r="CW6" s="79"/>
      <c r="CX6" s="79"/>
      <c r="CY6" s="87"/>
      <c r="CZ6" s="87"/>
      <c r="DA6" s="87"/>
      <c r="DB6" s="95"/>
      <c r="DC6" s="96"/>
      <c r="DD6" s="97"/>
      <c r="DE6" s="95"/>
      <c r="DF6" s="96"/>
      <c r="DG6" s="97"/>
      <c r="DH6" s="105"/>
      <c r="DI6" s="101"/>
      <c r="DJ6" s="102"/>
      <c r="DK6" s="103"/>
      <c r="DL6" s="92" t="s">
        <v>38</v>
      </c>
      <c r="DM6" s="93"/>
      <c r="DN6" s="94"/>
      <c r="DO6" s="92" t="s">
        <v>39</v>
      </c>
      <c r="DP6" s="93"/>
      <c r="DQ6" s="94"/>
      <c r="DR6" s="95"/>
      <c r="DS6" s="96"/>
      <c r="DT6" s="97"/>
      <c r="DU6" s="92" t="s">
        <v>40</v>
      </c>
      <c r="DV6" s="93"/>
      <c r="DW6" s="94"/>
      <c r="DX6" s="92" t="s">
        <v>41</v>
      </c>
      <c r="DY6" s="93"/>
      <c r="DZ6" s="94"/>
      <c r="EA6" s="101" t="s">
        <v>42</v>
      </c>
      <c r="EB6" s="102"/>
      <c r="EC6" s="102"/>
      <c r="ED6" s="105"/>
      <c r="EE6" s="113"/>
      <c r="EF6" s="114"/>
      <c r="EG6" s="115"/>
    </row>
    <row r="7" spans="2:137" s="22" customFormat="1" ht="15" customHeight="1" x14ac:dyDescent="0.25">
      <c r="B7" s="119"/>
      <c r="C7" s="120"/>
      <c r="D7" s="122"/>
      <c r="E7" s="122"/>
      <c r="F7" s="73" t="s">
        <v>45</v>
      </c>
      <c r="G7" s="70" t="s">
        <v>46</v>
      </c>
      <c r="H7" s="71"/>
      <c r="I7" s="71"/>
      <c r="J7" s="72"/>
      <c r="K7" s="73" t="s">
        <v>45</v>
      </c>
      <c r="L7" s="70" t="s">
        <v>46</v>
      </c>
      <c r="M7" s="71"/>
      <c r="N7" s="71"/>
      <c r="O7" s="72"/>
      <c r="P7" s="73" t="s">
        <v>45</v>
      </c>
      <c r="Q7" s="70" t="s">
        <v>46</v>
      </c>
      <c r="R7" s="71"/>
      <c r="S7" s="71"/>
      <c r="T7" s="72"/>
      <c r="U7" s="73" t="s">
        <v>45</v>
      </c>
      <c r="V7" s="70" t="s">
        <v>46</v>
      </c>
      <c r="W7" s="71"/>
      <c r="X7" s="71"/>
      <c r="Y7" s="72"/>
      <c r="Z7" s="73" t="s">
        <v>45</v>
      </c>
      <c r="AA7" s="70" t="s">
        <v>46</v>
      </c>
      <c r="AB7" s="71"/>
      <c r="AC7" s="71"/>
      <c r="AD7" s="72"/>
      <c r="AE7" s="73" t="s">
        <v>45</v>
      </c>
      <c r="AF7" s="70" t="s">
        <v>46</v>
      </c>
      <c r="AG7" s="71"/>
      <c r="AH7" s="71"/>
      <c r="AI7" s="72"/>
      <c r="AJ7" s="73" t="s">
        <v>45</v>
      </c>
      <c r="AK7" s="70" t="s">
        <v>46</v>
      </c>
      <c r="AL7" s="71"/>
      <c r="AM7" s="71"/>
      <c r="AN7" s="72"/>
      <c r="AO7" s="73" t="s">
        <v>45</v>
      </c>
      <c r="AP7" s="70" t="s">
        <v>46</v>
      </c>
      <c r="AQ7" s="71"/>
      <c r="AR7" s="71"/>
      <c r="AS7" s="72"/>
      <c r="AT7" s="73" t="s">
        <v>45</v>
      </c>
      <c r="AU7" s="148" t="s">
        <v>46</v>
      </c>
      <c r="AV7" s="149"/>
      <c r="AW7" s="149"/>
      <c r="AX7" s="150"/>
      <c r="AY7" s="73" t="s">
        <v>45</v>
      </c>
      <c r="AZ7" s="88" t="s">
        <v>46</v>
      </c>
      <c r="BA7" s="89"/>
      <c r="BB7" s="73" t="s">
        <v>45</v>
      </c>
      <c r="BC7" s="88" t="s">
        <v>46</v>
      </c>
      <c r="BD7" s="89"/>
      <c r="BE7" s="73" t="s">
        <v>45</v>
      </c>
      <c r="BF7" s="88" t="s">
        <v>46</v>
      </c>
      <c r="BG7" s="89"/>
      <c r="BH7" s="73" t="s">
        <v>45</v>
      </c>
      <c r="BI7" s="70" t="s">
        <v>46</v>
      </c>
      <c r="BJ7" s="71"/>
      <c r="BK7" s="73" t="s">
        <v>45</v>
      </c>
      <c r="BL7" s="88" t="s">
        <v>46</v>
      </c>
      <c r="BM7" s="89"/>
      <c r="BN7" s="73" t="s">
        <v>45</v>
      </c>
      <c r="BO7" s="88" t="s">
        <v>46</v>
      </c>
      <c r="BP7" s="89"/>
      <c r="BQ7" s="73" t="s">
        <v>45</v>
      </c>
      <c r="BR7" s="70" t="s">
        <v>46</v>
      </c>
      <c r="BS7" s="71"/>
      <c r="BT7" s="72"/>
      <c r="BU7" s="73" t="s">
        <v>45</v>
      </c>
      <c r="BV7" s="82" t="s">
        <v>46</v>
      </c>
      <c r="BW7" s="83"/>
      <c r="BX7" s="73" t="s">
        <v>45</v>
      </c>
      <c r="BY7" s="82" t="s">
        <v>46</v>
      </c>
      <c r="BZ7" s="83"/>
      <c r="CA7" s="73" t="s">
        <v>45</v>
      </c>
      <c r="CB7" s="82" t="s">
        <v>46</v>
      </c>
      <c r="CC7" s="83"/>
      <c r="CD7" s="73" t="s">
        <v>45</v>
      </c>
      <c r="CE7" s="82" t="s">
        <v>46</v>
      </c>
      <c r="CF7" s="83"/>
      <c r="CG7" s="73" t="s">
        <v>45</v>
      </c>
      <c r="CH7" s="82" t="s">
        <v>46</v>
      </c>
      <c r="CI7" s="83"/>
      <c r="CJ7" s="73" t="s">
        <v>45</v>
      </c>
      <c r="CK7" s="82" t="s">
        <v>46</v>
      </c>
      <c r="CL7" s="83"/>
      <c r="CM7" s="73" t="s">
        <v>45</v>
      </c>
      <c r="CN7" s="82" t="s">
        <v>46</v>
      </c>
      <c r="CO7" s="83"/>
      <c r="CP7" s="73" t="s">
        <v>45</v>
      </c>
      <c r="CQ7" s="82" t="s">
        <v>46</v>
      </c>
      <c r="CR7" s="83"/>
      <c r="CS7" s="73" t="s">
        <v>45</v>
      </c>
      <c r="CT7" s="82" t="s">
        <v>46</v>
      </c>
      <c r="CU7" s="83"/>
      <c r="CV7" s="73" t="s">
        <v>45</v>
      </c>
      <c r="CW7" s="82" t="s">
        <v>46</v>
      </c>
      <c r="CX7" s="83"/>
      <c r="CY7" s="73" t="s">
        <v>45</v>
      </c>
      <c r="CZ7" s="82" t="s">
        <v>46</v>
      </c>
      <c r="DA7" s="83"/>
      <c r="DB7" s="73" t="s">
        <v>45</v>
      </c>
      <c r="DC7" s="82" t="s">
        <v>46</v>
      </c>
      <c r="DD7" s="83"/>
      <c r="DE7" s="73" t="s">
        <v>45</v>
      </c>
      <c r="DF7" s="82" t="s">
        <v>46</v>
      </c>
      <c r="DG7" s="83"/>
      <c r="DH7" s="105"/>
      <c r="DI7" s="73" t="s">
        <v>45</v>
      </c>
      <c r="DJ7" s="82" t="s">
        <v>46</v>
      </c>
      <c r="DK7" s="83"/>
      <c r="DL7" s="73" t="s">
        <v>45</v>
      </c>
      <c r="DM7" s="82" t="s">
        <v>46</v>
      </c>
      <c r="DN7" s="83"/>
      <c r="DO7" s="73" t="s">
        <v>45</v>
      </c>
      <c r="DP7" s="82" t="s">
        <v>46</v>
      </c>
      <c r="DQ7" s="83"/>
      <c r="DR7" s="73" t="s">
        <v>45</v>
      </c>
      <c r="DS7" s="82" t="s">
        <v>46</v>
      </c>
      <c r="DT7" s="83"/>
      <c r="DU7" s="73" t="s">
        <v>45</v>
      </c>
      <c r="DV7" s="82" t="s">
        <v>46</v>
      </c>
      <c r="DW7" s="83"/>
      <c r="DX7" s="73" t="s">
        <v>45</v>
      </c>
      <c r="DY7" s="82" t="s">
        <v>46</v>
      </c>
      <c r="DZ7" s="83"/>
      <c r="EA7" s="73" t="s">
        <v>45</v>
      </c>
      <c r="EB7" s="82" t="s">
        <v>46</v>
      </c>
      <c r="EC7" s="83"/>
      <c r="ED7" s="105"/>
      <c r="EE7" s="73" t="s">
        <v>45</v>
      </c>
      <c r="EF7" s="82" t="s">
        <v>46</v>
      </c>
      <c r="EG7" s="83"/>
    </row>
    <row r="8" spans="2:137" s="14" customFormat="1" ht="49.5" customHeight="1" x14ac:dyDescent="0.3">
      <c r="B8" s="119"/>
      <c r="C8" s="120"/>
      <c r="D8" s="123"/>
      <c r="E8" s="123"/>
      <c r="F8" s="74"/>
      <c r="G8" s="2" t="s">
        <v>69</v>
      </c>
      <c r="H8" s="1" t="s">
        <v>47</v>
      </c>
      <c r="I8" s="28" t="s">
        <v>67</v>
      </c>
      <c r="J8" s="29" t="s">
        <v>65</v>
      </c>
      <c r="K8" s="74"/>
      <c r="L8" s="2" t="str">
        <f>G8</f>
        <v>ծրագիր-6 ամիս</v>
      </c>
      <c r="M8" s="1" t="s">
        <v>47</v>
      </c>
      <c r="N8" s="28" t="str">
        <f>I8</f>
        <v>կատ. %-ը 1-ին եռամսյակի նկատմամբ</v>
      </c>
      <c r="O8" s="1" t="s">
        <v>48</v>
      </c>
      <c r="P8" s="74"/>
      <c r="Q8" s="2" t="str">
        <f>G8</f>
        <v>ծրագիր-6 ամիս</v>
      </c>
      <c r="R8" s="1" t="s">
        <v>47</v>
      </c>
      <c r="S8" s="28" t="str">
        <f>I8</f>
        <v>կատ. %-ը 1-ին եռամսյակի նկատմամբ</v>
      </c>
      <c r="T8" s="1" t="s">
        <v>48</v>
      </c>
      <c r="U8" s="74"/>
      <c r="V8" s="2" t="str">
        <f>G8</f>
        <v>ծրագիր-6 ամիս</v>
      </c>
      <c r="W8" s="1" t="s">
        <v>47</v>
      </c>
      <c r="X8" s="28" t="str">
        <f>I8</f>
        <v>կատ. %-ը 1-ին եռամսյակի նկատմամբ</v>
      </c>
      <c r="Y8" s="1" t="s">
        <v>48</v>
      </c>
      <c r="Z8" s="74"/>
      <c r="AA8" s="2" t="str">
        <f>V8</f>
        <v>ծրագիր-6 ամիս</v>
      </c>
      <c r="AB8" s="1" t="s">
        <v>47</v>
      </c>
      <c r="AC8" s="28" t="str">
        <f>I8</f>
        <v>կատ. %-ը 1-ին եռամսյակի նկատմամբ</v>
      </c>
      <c r="AD8" s="1" t="s">
        <v>48</v>
      </c>
      <c r="AE8" s="74"/>
      <c r="AF8" s="30" t="str">
        <f>G8</f>
        <v>ծրագիր-6 ամիս</v>
      </c>
      <c r="AG8" s="1" t="s">
        <v>47</v>
      </c>
      <c r="AH8" s="28" t="str">
        <f>I8</f>
        <v>կատ. %-ը 1-ին եռամսյակի նկատմամբ</v>
      </c>
      <c r="AI8" s="1" t="s">
        <v>48</v>
      </c>
      <c r="AJ8" s="74"/>
      <c r="AK8" s="30" t="str">
        <f>G8</f>
        <v>ծրագիր-6 ամիս</v>
      </c>
      <c r="AL8" s="1" t="s">
        <v>47</v>
      </c>
      <c r="AM8" s="28" t="str">
        <f>I8</f>
        <v>կատ. %-ը 1-ին եռամսյակի նկատմամբ</v>
      </c>
      <c r="AN8" s="1" t="s">
        <v>48</v>
      </c>
      <c r="AO8" s="74"/>
      <c r="AP8" s="30" t="str">
        <f>G8</f>
        <v>ծրագիր-6 ամիս</v>
      </c>
      <c r="AQ8" s="1" t="s">
        <v>47</v>
      </c>
      <c r="AR8" s="28" t="str">
        <f>I8</f>
        <v>կատ. %-ը 1-ին եռամսյակի նկատմամբ</v>
      </c>
      <c r="AS8" s="1" t="s">
        <v>48</v>
      </c>
      <c r="AT8" s="74"/>
      <c r="AU8" s="30" t="str">
        <f>G8</f>
        <v>ծրագիր-6 ամիս</v>
      </c>
      <c r="AV8" s="25" t="s">
        <v>47</v>
      </c>
      <c r="AW8" s="25" t="str">
        <f>I8</f>
        <v>կատ. %-ը 1-ին եռամսյակի նկատմամբ</v>
      </c>
      <c r="AX8" s="25" t="s">
        <v>48</v>
      </c>
      <c r="AY8" s="74"/>
      <c r="AZ8" s="2" t="str">
        <f>G8</f>
        <v>ծրագիր-6 ամիս</v>
      </c>
      <c r="BA8" s="1" t="s">
        <v>47</v>
      </c>
      <c r="BB8" s="74"/>
      <c r="BC8" s="2" t="str">
        <f>G8</f>
        <v>ծրագիր-6 ամիս</v>
      </c>
      <c r="BD8" s="1" t="s">
        <v>47</v>
      </c>
      <c r="BE8" s="74"/>
      <c r="BF8" s="2" t="str">
        <f>G8</f>
        <v>ծրագիր-6 ամիս</v>
      </c>
      <c r="BG8" s="1" t="s">
        <v>47</v>
      </c>
      <c r="BH8" s="74"/>
      <c r="BI8" s="2" t="str">
        <f>G8</f>
        <v>ծրագիր-6 ամիս</v>
      </c>
      <c r="BJ8" s="1" t="s">
        <v>47</v>
      </c>
      <c r="BK8" s="74"/>
      <c r="BL8" s="2" t="str">
        <f>G8</f>
        <v>ծրագիր-6 ամիս</v>
      </c>
      <c r="BM8" s="1" t="s">
        <v>47</v>
      </c>
      <c r="BN8" s="74"/>
      <c r="BO8" s="2" t="str">
        <f>G8</f>
        <v>ծրագիր-6 ամիս</v>
      </c>
      <c r="BP8" s="1" t="s">
        <v>47</v>
      </c>
      <c r="BQ8" s="74"/>
      <c r="BR8" s="2" t="str">
        <f>G8</f>
        <v>ծրագիր-6 ամիս</v>
      </c>
      <c r="BS8" s="1" t="s">
        <v>47</v>
      </c>
      <c r="BT8" s="1" t="s">
        <v>48</v>
      </c>
      <c r="BU8" s="74"/>
      <c r="BV8" s="30" t="str">
        <f>G8</f>
        <v>ծրագիր-6 ամիս</v>
      </c>
      <c r="BW8" s="1" t="s">
        <v>47</v>
      </c>
      <c r="BX8" s="74"/>
      <c r="BY8" s="2" t="str">
        <f>G8</f>
        <v>ծրագիր-6 ամիս</v>
      </c>
      <c r="BZ8" s="1" t="s">
        <v>47</v>
      </c>
      <c r="CA8" s="74"/>
      <c r="CB8" s="2" t="str">
        <f>G8</f>
        <v>ծրագիր-6 ամիս</v>
      </c>
      <c r="CC8" s="1" t="s">
        <v>47</v>
      </c>
      <c r="CD8" s="74"/>
      <c r="CE8" s="2" t="str">
        <f>G8</f>
        <v>ծրագիր-6 ամիս</v>
      </c>
      <c r="CF8" s="1" t="s">
        <v>47</v>
      </c>
      <c r="CG8" s="74"/>
      <c r="CH8" s="2" t="str">
        <f>G8</f>
        <v>ծրագիր-6 ամիս</v>
      </c>
      <c r="CI8" s="1" t="s">
        <v>47</v>
      </c>
      <c r="CJ8" s="74"/>
      <c r="CK8" s="2" t="str">
        <f>G8</f>
        <v>ծրագիր-6 ամիս</v>
      </c>
      <c r="CL8" s="1" t="s">
        <v>47</v>
      </c>
      <c r="CM8" s="74"/>
      <c r="CN8" s="2" t="str">
        <f>G8</f>
        <v>ծրագիր-6 ամիս</v>
      </c>
      <c r="CO8" s="1" t="s">
        <v>47</v>
      </c>
      <c r="CP8" s="74"/>
      <c r="CQ8" s="2" t="str">
        <f>G8</f>
        <v>ծրագիր-6 ամիս</v>
      </c>
      <c r="CR8" s="1" t="s">
        <v>47</v>
      </c>
      <c r="CS8" s="74"/>
      <c r="CT8" s="2" t="str">
        <f>G8</f>
        <v>ծրագիր-6 ամիս</v>
      </c>
      <c r="CU8" s="1" t="s">
        <v>47</v>
      </c>
      <c r="CV8" s="74"/>
      <c r="CW8" s="2" t="str">
        <f>G8</f>
        <v>ծրագիր-6 ամիս</v>
      </c>
      <c r="CX8" s="1" t="s">
        <v>47</v>
      </c>
      <c r="CY8" s="74"/>
      <c r="CZ8" s="2" t="str">
        <f>G8</f>
        <v>ծրագիր-6 ամիս</v>
      </c>
      <c r="DA8" s="1" t="s">
        <v>47</v>
      </c>
      <c r="DB8" s="74"/>
      <c r="DC8" s="2" t="str">
        <f>G8</f>
        <v>ծրագիր-6 ամիս</v>
      </c>
      <c r="DD8" s="1" t="s">
        <v>47</v>
      </c>
      <c r="DE8" s="74"/>
      <c r="DF8" s="2" t="str">
        <f>G8</f>
        <v>ծրագիր-6 ամիս</v>
      </c>
      <c r="DG8" s="1" t="s">
        <v>47</v>
      </c>
      <c r="DH8" s="106"/>
      <c r="DI8" s="74"/>
      <c r="DJ8" s="2" t="str">
        <f>G8</f>
        <v>ծրագիր-6 ամիս</v>
      </c>
      <c r="DK8" s="1" t="s">
        <v>47</v>
      </c>
      <c r="DL8" s="74"/>
      <c r="DM8" s="2" t="str">
        <f>G8</f>
        <v>ծրագիր-6 ամիս</v>
      </c>
      <c r="DN8" s="1" t="s">
        <v>47</v>
      </c>
      <c r="DO8" s="74"/>
      <c r="DP8" s="2" t="str">
        <f>G8</f>
        <v>ծրագիր-6 ամիս</v>
      </c>
      <c r="DQ8" s="1" t="s">
        <v>47</v>
      </c>
      <c r="DR8" s="74"/>
      <c r="DS8" s="2" t="str">
        <f>G8</f>
        <v>ծրագիր-6 ամիս</v>
      </c>
      <c r="DT8" s="1" t="s">
        <v>47</v>
      </c>
      <c r="DU8" s="74"/>
      <c r="DV8" s="2" t="str">
        <f>G8</f>
        <v>ծրագիր-6 ամիս</v>
      </c>
      <c r="DW8" s="25" t="s">
        <v>47</v>
      </c>
      <c r="DX8" s="74"/>
      <c r="DY8" s="2" t="str">
        <f>G8</f>
        <v>ծրագիր-6 ամիս</v>
      </c>
      <c r="DZ8" s="1" t="s">
        <v>47</v>
      </c>
      <c r="EA8" s="74"/>
      <c r="EB8" s="2" t="str">
        <f>G8</f>
        <v>ծրագիր-6 ամիս</v>
      </c>
      <c r="EC8" s="1" t="s">
        <v>47</v>
      </c>
      <c r="ED8" s="106"/>
      <c r="EE8" s="74"/>
      <c r="EF8" s="2" t="str">
        <f>G8</f>
        <v>ծրագիր-6 ամիս</v>
      </c>
      <c r="EG8" s="1" t="s">
        <v>47</v>
      </c>
    </row>
    <row r="9" spans="2:137" s="14" customFormat="1" ht="14.25" customHeight="1" x14ac:dyDescent="0.3">
      <c r="B9" s="15"/>
      <c r="C9" s="16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/>
      <c r="J9" s="16">
        <v>7</v>
      </c>
      <c r="K9" s="16">
        <v>12</v>
      </c>
      <c r="L9" s="16">
        <v>13</v>
      </c>
      <c r="M9" s="16">
        <v>14</v>
      </c>
      <c r="N9" s="16"/>
      <c r="O9" s="16">
        <v>15</v>
      </c>
      <c r="P9" s="16">
        <v>16</v>
      </c>
      <c r="Q9" s="16">
        <v>17</v>
      </c>
      <c r="R9" s="16">
        <v>18</v>
      </c>
      <c r="S9" s="16"/>
      <c r="T9" s="16">
        <v>19</v>
      </c>
      <c r="U9" s="16">
        <v>16</v>
      </c>
      <c r="V9" s="16">
        <v>17</v>
      </c>
      <c r="W9" s="16">
        <v>18</v>
      </c>
      <c r="X9" s="16"/>
      <c r="Y9" s="16">
        <v>19</v>
      </c>
      <c r="Z9" s="16">
        <v>20</v>
      </c>
      <c r="AA9" s="16">
        <v>17</v>
      </c>
      <c r="AB9" s="16">
        <v>22</v>
      </c>
      <c r="AC9" s="16"/>
      <c r="AD9" s="16">
        <v>23</v>
      </c>
      <c r="AE9" s="16">
        <v>24</v>
      </c>
      <c r="AF9" s="16">
        <v>25</v>
      </c>
      <c r="AG9" s="16">
        <v>26</v>
      </c>
      <c r="AH9" s="16"/>
      <c r="AI9" s="16">
        <v>27</v>
      </c>
      <c r="AJ9" s="16">
        <v>28</v>
      </c>
      <c r="AK9" s="16">
        <v>29</v>
      </c>
      <c r="AL9" s="16">
        <v>30</v>
      </c>
      <c r="AM9" s="16"/>
      <c r="AN9" s="16">
        <v>31</v>
      </c>
      <c r="AO9" s="16">
        <v>32</v>
      </c>
      <c r="AP9" s="16">
        <v>33</v>
      </c>
      <c r="AQ9" s="16">
        <v>34</v>
      </c>
      <c r="AR9" s="16"/>
      <c r="AS9" s="16">
        <v>35</v>
      </c>
      <c r="AT9" s="16">
        <v>36</v>
      </c>
      <c r="AU9" s="16">
        <v>37</v>
      </c>
      <c r="AV9" s="16">
        <v>38</v>
      </c>
      <c r="AW9" s="16"/>
      <c r="AX9" s="33">
        <v>39</v>
      </c>
      <c r="AY9" s="16">
        <v>40</v>
      </c>
      <c r="AZ9" s="16">
        <v>41</v>
      </c>
      <c r="BA9" s="16">
        <v>42</v>
      </c>
      <c r="BB9" s="16">
        <v>43</v>
      </c>
      <c r="BC9" s="16">
        <v>44</v>
      </c>
      <c r="BD9" s="16">
        <v>45</v>
      </c>
      <c r="BE9" s="16">
        <v>46</v>
      </c>
      <c r="BF9" s="16">
        <v>47</v>
      </c>
      <c r="BG9" s="16">
        <v>48</v>
      </c>
      <c r="BH9" s="16">
        <v>49</v>
      </c>
      <c r="BI9" s="16">
        <v>50</v>
      </c>
      <c r="BJ9" s="16">
        <v>51</v>
      </c>
      <c r="BK9" s="16">
        <v>52</v>
      </c>
      <c r="BL9" s="16">
        <v>53</v>
      </c>
      <c r="BM9" s="16">
        <v>54</v>
      </c>
      <c r="BN9" s="16">
        <v>55</v>
      </c>
      <c r="BO9" s="16">
        <v>56</v>
      </c>
      <c r="BP9" s="16">
        <v>57</v>
      </c>
      <c r="BQ9" s="16">
        <v>58</v>
      </c>
      <c r="BR9" s="16">
        <v>59</v>
      </c>
      <c r="BS9" s="16">
        <v>60</v>
      </c>
      <c r="BT9" s="16">
        <v>61</v>
      </c>
      <c r="BU9" s="16">
        <v>62</v>
      </c>
      <c r="BV9" s="16">
        <v>63</v>
      </c>
      <c r="BW9" s="16">
        <v>64</v>
      </c>
      <c r="BX9" s="16">
        <v>65</v>
      </c>
      <c r="BY9" s="16">
        <v>66</v>
      </c>
      <c r="BZ9" s="16">
        <v>67</v>
      </c>
      <c r="CA9" s="16">
        <v>68</v>
      </c>
      <c r="CB9" s="16">
        <v>69</v>
      </c>
      <c r="CC9" s="16">
        <v>70</v>
      </c>
      <c r="CD9" s="16">
        <v>71</v>
      </c>
      <c r="CE9" s="16">
        <v>72</v>
      </c>
      <c r="CF9" s="16">
        <v>73</v>
      </c>
      <c r="CG9" s="16">
        <v>74</v>
      </c>
      <c r="CH9" s="16">
        <v>75</v>
      </c>
      <c r="CI9" s="16">
        <v>76</v>
      </c>
      <c r="CJ9" s="16">
        <v>77</v>
      </c>
      <c r="CK9" s="16">
        <v>78</v>
      </c>
      <c r="CL9" s="16">
        <v>79</v>
      </c>
      <c r="CM9" s="16">
        <v>80</v>
      </c>
      <c r="CN9" s="16">
        <v>81</v>
      </c>
      <c r="CO9" s="16">
        <v>82</v>
      </c>
      <c r="CP9" s="16">
        <v>83</v>
      </c>
      <c r="CQ9" s="16">
        <v>84</v>
      </c>
      <c r="CR9" s="16">
        <v>85</v>
      </c>
      <c r="CS9" s="16"/>
      <c r="CT9" s="16"/>
      <c r="CU9" s="16"/>
      <c r="CV9" s="16">
        <v>86</v>
      </c>
      <c r="CW9" s="16">
        <v>87</v>
      </c>
      <c r="CX9" s="16">
        <v>88</v>
      </c>
      <c r="CY9" s="16">
        <v>89</v>
      </c>
      <c r="CZ9" s="16">
        <v>90</v>
      </c>
      <c r="DA9" s="16">
        <v>91</v>
      </c>
      <c r="DB9" s="16">
        <v>92</v>
      </c>
      <c r="DC9" s="16">
        <v>93</v>
      </c>
      <c r="DD9" s="16">
        <v>94</v>
      </c>
      <c r="DE9" s="16">
        <v>95</v>
      </c>
      <c r="DF9" s="16">
        <v>96</v>
      </c>
      <c r="DG9" s="16">
        <v>549</v>
      </c>
      <c r="DH9" s="16">
        <v>98</v>
      </c>
      <c r="DI9" s="16">
        <v>99</v>
      </c>
      <c r="DJ9" s="16">
        <v>100</v>
      </c>
      <c r="DK9" s="16">
        <v>101</v>
      </c>
      <c r="DL9" s="16">
        <v>102</v>
      </c>
      <c r="DM9" s="16">
        <v>103</v>
      </c>
      <c r="DN9" s="16">
        <v>104</v>
      </c>
      <c r="DO9" s="16">
        <v>105</v>
      </c>
      <c r="DP9" s="16">
        <v>106</v>
      </c>
      <c r="DQ9" s="16">
        <v>107</v>
      </c>
      <c r="DR9" s="16">
        <v>108</v>
      </c>
      <c r="DS9" s="16">
        <v>109</v>
      </c>
      <c r="DT9" s="16">
        <v>110</v>
      </c>
      <c r="DU9" s="16">
        <v>111</v>
      </c>
      <c r="DV9" s="16">
        <v>112</v>
      </c>
      <c r="DW9" s="26">
        <v>113</v>
      </c>
      <c r="DX9" s="16">
        <v>114</v>
      </c>
      <c r="DY9" s="16">
        <v>115</v>
      </c>
      <c r="DZ9" s="16">
        <v>116</v>
      </c>
      <c r="EA9" s="16">
        <v>117</v>
      </c>
      <c r="EB9" s="16">
        <v>118</v>
      </c>
      <c r="EC9" s="16">
        <v>119</v>
      </c>
      <c r="ED9" s="16">
        <v>120</v>
      </c>
      <c r="EE9" s="16">
        <v>121</v>
      </c>
      <c r="EF9" s="16">
        <v>122</v>
      </c>
      <c r="EG9" s="16">
        <v>123</v>
      </c>
    </row>
    <row r="10" spans="2:137" s="12" customFormat="1" ht="27.75" customHeight="1" x14ac:dyDescent="0.25">
      <c r="B10" s="17">
        <v>1</v>
      </c>
      <c r="C10" s="20" t="s">
        <v>50</v>
      </c>
      <c r="D10" s="38">
        <v>0</v>
      </c>
      <c r="E10" s="38">
        <v>0</v>
      </c>
      <c r="F10" s="39">
        <f>DI10+EE10-EA10</f>
        <v>2307429.2000000002</v>
      </c>
      <c r="G10" s="39">
        <f>DJ10+EF10-EB10</f>
        <v>1801605.3</v>
      </c>
      <c r="H10" s="39">
        <f t="shared" ref="H10:H20" si="0">DK10+EG10-EC10</f>
        <v>1331567</v>
      </c>
      <c r="I10" s="40">
        <f>IFERROR(H10/G10*100,"-")</f>
        <v>73.910029016899543</v>
      </c>
      <c r="J10" s="41">
        <f>IFERROR(H10/F10*100,"-")</f>
        <v>57.707816127142706</v>
      </c>
      <c r="K10" s="42">
        <f>P10+Z10+AE10+AJ10+AO10+AT10+AY10+BN10+BU10+BX10+CA10+CD10+CG10+CM10+CP10+CV10+CY10+DE10</f>
        <v>2301831.2000000002</v>
      </c>
      <c r="L10" s="42">
        <f>Q10+AA10+AF10+AK10+AP10+AU10+AZ10+BO10+BV10+BY10+CB10+CE10+CH10+CN10+CQ10+CW10+CZ10+DF10</f>
        <v>1798007.1</v>
      </c>
      <c r="M10" s="42">
        <f t="shared" ref="M10:M13" si="1">R10+AB10+AG10+AL10+AQ10+AV10+BA10+BP10+BW10+BZ10+CC10+CF10+CI10+CO10+CR10+CX10+DA10+DD10+DG10</f>
        <v>1328768.3999999999</v>
      </c>
      <c r="N10" s="42">
        <f>IFERROR(M10/L10*100,"-")</f>
        <v>73.902288817435689</v>
      </c>
      <c r="O10" s="43">
        <f>IFERROR(M10/K10*100,"-")</f>
        <v>57.726578734357226</v>
      </c>
      <c r="P10" s="44">
        <f>+[1]rep1_101!$E$92</f>
        <v>447564.5</v>
      </c>
      <c r="Q10" s="44">
        <f>+[2]rep1_101!$E$96</f>
        <v>313295.2</v>
      </c>
      <c r="R10" s="44">
        <f>+[1]rep1_101!$E$93</f>
        <v>204170.5</v>
      </c>
      <c r="S10" s="44">
        <f>IFERROR(R10/Q10*100,"-")</f>
        <v>65.16872904532211</v>
      </c>
      <c r="T10" s="43">
        <f>IFERROR(R10/P10*100,"-")</f>
        <v>45.618117612098366</v>
      </c>
      <c r="U10" s="44">
        <f>+Z10+AJ10</f>
        <v>1211517.3999999999</v>
      </c>
      <c r="V10" s="44">
        <f>+AA10+AK10</f>
        <v>990411</v>
      </c>
      <c r="W10" s="44">
        <f>+AB10+AL10</f>
        <v>657451.20000000007</v>
      </c>
      <c r="X10" s="44">
        <f>IFERROR(W10/V10*100,"-")</f>
        <v>66.38165367710981</v>
      </c>
      <c r="Y10" s="43">
        <f>IFERROR(W10/U10*100,"-")</f>
        <v>54.266756713523066</v>
      </c>
      <c r="Z10" s="45">
        <f>+[1]rep1_101!$E$22</f>
        <v>39831.199999999997</v>
      </c>
      <c r="AA10" s="45">
        <f>+[2]rep1_101!$E$26</f>
        <v>27881.9</v>
      </c>
      <c r="AB10" s="45">
        <f>+[1]rep1_101!$E$23</f>
        <v>10993.8</v>
      </c>
      <c r="AC10" s="46">
        <f>IFERROR(AB10/AA10*100,"-")</f>
        <v>39.429881033932404</v>
      </c>
      <c r="AD10" s="47">
        <f>IFERROR(AB10/Z10*100,"-")</f>
        <v>27.60097611922312</v>
      </c>
      <c r="AE10" s="45">
        <f>+[1]rep1_101!$E$71</f>
        <v>18143.400000000001</v>
      </c>
      <c r="AF10" s="45">
        <f>+[2]rep1_101!$E$75</f>
        <v>12700.4</v>
      </c>
      <c r="AG10" s="45">
        <f>+[1]rep1_101!$E$72</f>
        <v>4555.7</v>
      </c>
      <c r="AH10" s="46">
        <f>IFERROR(AG10/AF10*100,"-")</f>
        <v>35.870523763031088</v>
      </c>
      <c r="AI10" s="43">
        <f>IFERROR(AG10/AE10*100,"-")</f>
        <v>25.109406175248296</v>
      </c>
      <c r="AJ10" s="45">
        <f>+[1]rep1_101!$E$43</f>
        <v>1171686.2</v>
      </c>
      <c r="AK10" s="45">
        <f>+[2]rep1_101!$E$47</f>
        <v>962529.1</v>
      </c>
      <c r="AL10" s="45">
        <f>+[1]rep1_101!$E$44</f>
        <v>646457.4</v>
      </c>
      <c r="AM10" s="48">
        <f>IFERROR(AL10/AK10*100,"-")</f>
        <v>67.162374623271134</v>
      </c>
      <c r="AN10" s="43">
        <f>IFERROR(AL10/AJ10*100,"-")</f>
        <v>55.173253726125651</v>
      </c>
      <c r="AO10" s="45">
        <f>+[3]rep1_2!$E$127</f>
        <v>198243</v>
      </c>
      <c r="AP10" s="45">
        <f>+[4]rep1_2!$E$131</f>
        <v>162477.5</v>
      </c>
      <c r="AQ10" s="45">
        <f>+[3]rep1_2!$E$128</f>
        <v>182743.6</v>
      </c>
      <c r="AR10" s="46">
        <f>IFERROR(AQ10/AP10*100,"-")</f>
        <v>112.47317320859811</v>
      </c>
      <c r="AS10" s="43">
        <f>IFERROR(AQ10/AO10*100,"-")</f>
        <v>92.181615492098089</v>
      </c>
      <c r="AT10" s="49">
        <v>0</v>
      </c>
      <c r="AU10" s="49">
        <v>0</v>
      </c>
      <c r="AV10" s="49">
        <v>0</v>
      </c>
      <c r="AW10" s="49" t="str">
        <f>IFERROR(AV10/AU10*100,"-")</f>
        <v>-</v>
      </c>
      <c r="AX10" s="50" t="str">
        <f>IFERROR(AV10/AT10*100,"-")</f>
        <v>-</v>
      </c>
      <c r="AY10" s="51">
        <v>0</v>
      </c>
      <c r="AZ10" s="51">
        <v>0</v>
      </c>
      <c r="BA10" s="49">
        <v>0</v>
      </c>
      <c r="BB10" s="49">
        <v>0</v>
      </c>
      <c r="BC10" s="49">
        <v>0</v>
      </c>
      <c r="BD10" s="49">
        <v>0</v>
      </c>
      <c r="BE10" s="51"/>
      <c r="BF10" s="46"/>
      <c r="BG10" s="46"/>
      <c r="BH10" s="51"/>
      <c r="BI10" s="46"/>
      <c r="BJ10" s="46"/>
      <c r="BK10" s="49"/>
      <c r="BL10" s="49"/>
      <c r="BM10" s="49"/>
      <c r="BN10" s="49">
        <f>+[3]rep1_2!$E$134</f>
        <v>49.3</v>
      </c>
      <c r="BO10" s="49">
        <f>+[4]rep1_2!$E$138</f>
        <v>0</v>
      </c>
      <c r="BP10" s="49">
        <f>+[3]rep1_2!$E$135</f>
        <v>102.2</v>
      </c>
      <c r="BQ10" s="42">
        <f t="shared" ref="BQ10:BR22" si="2">BU10+BX10+CA10+CD10</f>
        <v>123094.9</v>
      </c>
      <c r="BR10" s="42">
        <f t="shared" si="2"/>
        <v>92382.6</v>
      </c>
      <c r="BS10" s="42">
        <f t="shared" ref="BS10:BS22" si="3">BW10+BZ10+CC10+CF10</f>
        <v>104120.9</v>
      </c>
      <c r="BT10" s="52">
        <f>IFERROR(BS10/BQ10*100,"-")</f>
        <v>84.585876425424615</v>
      </c>
      <c r="BU10" s="49">
        <f>+[3]rep1_2!$E$141</f>
        <v>119117.5</v>
      </c>
      <c r="BV10" s="49">
        <f>+[4]rep1_2!$E$145</f>
        <v>89400</v>
      </c>
      <c r="BW10" s="49">
        <f>+[3]rep1_2!$E$142</f>
        <v>102214.7</v>
      </c>
      <c r="BX10" s="51">
        <v>0</v>
      </c>
      <c r="BY10" s="51">
        <v>0</v>
      </c>
      <c r="BZ10" s="51">
        <v>0</v>
      </c>
      <c r="CA10" s="51">
        <f>+[3]rep1_2!$E$155</f>
        <v>1661.4</v>
      </c>
      <c r="CB10" s="51">
        <f>+[4]rep1_2!$E$159</f>
        <v>1245.5999999999999</v>
      </c>
      <c r="CC10" s="51">
        <f>+[3]rep1_2!$E$156</f>
        <v>169.2</v>
      </c>
      <c r="CD10" s="51">
        <f>+[3]rep1_2!$E$148</f>
        <v>2316</v>
      </c>
      <c r="CE10" s="51">
        <f>+[4]rep1_2!$E$152</f>
        <v>1737</v>
      </c>
      <c r="CF10" s="51">
        <f>+[3]rep1_2!$E$149</f>
        <v>1737</v>
      </c>
      <c r="CG10" s="51">
        <v>0</v>
      </c>
      <c r="CH10" s="51">
        <v>0</v>
      </c>
      <c r="CI10" s="51">
        <v>0</v>
      </c>
      <c r="CJ10" s="51">
        <f>+[3]rep1_2!$E$183</f>
        <v>3998</v>
      </c>
      <c r="CK10" s="51">
        <f>+[4]rep1_2!$E$187</f>
        <v>3598.2</v>
      </c>
      <c r="CL10" s="51">
        <f>+[3]rep1_2!$E$184</f>
        <v>2798.6</v>
      </c>
      <c r="CM10" s="49">
        <v>0</v>
      </c>
      <c r="CN10" s="49">
        <v>0</v>
      </c>
      <c r="CO10" s="49">
        <v>0</v>
      </c>
      <c r="CP10" s="51">
        <f>+[3]rep1_2!$E$218</f>
        <v>271218.7</v>
      </c>
      <c r="CQ10" s="51">
        <f>+[4]rep1_2!$E$222</f>
        <v>203540.4</v>
      </c>
      <c r="CR10" s="51">
        <f>+[3]rep1_2!$E$219</f>
        <v>158961.79999999999</v>
      </c>
      <c r="CS10" s="51">
        <f>+[3]rep1_2!$E$197</f>
        <v>268231.5</v>
      </c>
      <c r="CT10" s="51">
        <f>+[4]rep1_2!$E$201</f>
        <v>201300</v>
      </c>
      <c r="CU10" s="51">
        <f>+[3]rep1_2!$E$198</f>
        <v>159002.29999999999</v>
      </c>
      <c r="CV10" s="49">
        <v>0</v>
      </c>
      <c r="CW10" s="49">
        <v>0</v>
      </c>
      <c r="CX10" s="49">
        <v>0</v>
      </c>
      <c r="CY10" s="51">
        <f>+[3]rep1_2!$E$225</f>
        <v>10000</v>
      </c>
      <c r="CZ10" s="51">
        <f>+[4]rep1_2!$E$229</f>
        <v>7500</v>
      </c>
      <c r="DA10" s="51">
        <f>+[3]rep1_2!$E$226</f>
        <v>11903.3</v>
      </c>
      <c r="DB10" s="51">
        <f>+[3]rep1_2!$E$253</f>
        <v>1600</v>
      </c>
      <c r="DC10" s="51">
        <f>+[4]rep1_2!$E$257</f>
        <v>0</v>
      </c>
      <c r="DD10" s="51">
        <f>+[3]rep1_2!$E$254</f>
        <v>0</v>
      </c>
      <c r="DE10" s="51">
        <f>+[3]rep1_2!$E$232</f>
        <v>22000</v>
      </c>
      <c r="DF10" s="51">
        <f>+[4]rep1_2!$E$236</f>
        <v>15700</v>
      </c>
      <c r="DG10" s="51">
        <f>+[3]rep1_2!$E$233</f>
        <v>4759.2</v>
      </c>
      <c r="DH10" s="51"/>
      <c r="DI10" s="39">
        <f>P10+Z10+AE10+AJ10+AO10+AT10+AY10+BB10+BE10+BH10+BK10+BN10+BU10+BX10+CA10+CD10+CG10+CJ10+CM10+CP10+CV10+CY10+DB10+DE10</f>
        <v>2307429.2000000002</v>
      </c>
      <c r="DJ10" s="39">
        <f>Q10+AA10+AF10+AK10+AP10+AU10+AZ10+BC10+BF10+BI10+BL10+BO10+BV10+BY10+CB10+CE10+CH10+CK10+CN10+CQ10+CW10+CZ10+DC10+DF10</f>
        <v>1801605.3</v>
      </c>
      <c r="DK10" s="39">
        <f>R10+AB10+AG10+AL10+AQ10+AV10+BA10+BD10+BG10+BJ10+BM10+BP10+BW10+BZ10+CC10+CF10+CI10+CL10+CO10+CR10+CX10+DA10+DD10+DG10+DH10</f>
        <v>1331567</v>
      </c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49"/>
      <c r="DX10" s="51"/>
      <c r="DY10" s="51"/>
      <c r="DZ10" s="51"/>
      <c r="EA10" s="51"/>
      <c r="EB10" s="51"/>
      <c r="EC10" s="51"/>
      <c r="ED10" s="51"/>
      <c r="EE10" s="53">
        <f>+DL10+DO10+DR10+DU10+DX10+EA10</f>
        <v>0</v>
      </c>
      <c r="EF10" s="53">
        <f t="shared" ref="EF10:EG10" si="4">+DM10+DP10+DS10+DV10+DY10+EB10</f>
        <v>0</v>
      </c>
      <c r="EG10" s="53">
        <f t="shared" si="4"/>
        <v>0</v>
      </c>
    </row>
    <row r="11" spans="2:137" s="12" customFormat="1" ht="27.75" customHeight="1" x14ac:dyDescent="0.25">
      <c r="B11" s="17">
        <v>2</v>
      </c>
      <c r="C11" s="20" t="s">
        <v>51</v>
      </c>
      <c r="D11" s="38">
        <v>0</v>
      </c>
      <c r="E11" s="38">
        <v>0</v>
      </c>
      <c r="F11" s="39">
        <f t="shared" ref="F11:F20" si="5">DI11+EE11-EA11</f>
        <v>1275458.7</v>
      </c>
      <c r="G11" s="39">
        <f t="shared" ref="G11:G20" si="6">DJ11+EF11-EB11</f>
        <v>965048.79999999993</v>
      </c>
      <c r="H11" s="39">
        <f t="shared" si="0"/>
        <v>678581.1</v>
      </c>
      <c r="I11" s="40">
        <f t="shared" ref="I11:I21" si="7">IFERROR(H11/G11*100,"-")</f>
        <v>70.315729111315406</v>
      </c>
      <c r="J11" s="41">
        <f t="shared" ref="J11:J23" si="8">IFERROR(H11/F11*100,"-")</f>
        <v>53.202906530803382</v>
      </c>
      <c r="K11" s="42">
        <f t="shared" ref="K11:K22" si="9">P11+Z11+AE11+AJ11+AO11+AT11+AY11+BN11+BU11+BX11+CA11+CD11+CG11+CM11+CP11+CV11+CY11+DE11</f>
        <v>1273459.7</v>
      </c>
      <c r="L11" s="42">
        <f t="shared" ref="L11:L21" si="10">Q11+AA11+AF11+AK11+AP11+AU11+AZ11+BO11+BV11+BY11+CB11+CE11+CH11+CN11+CQ11+CW11+CZ11+DF11</f>
        <v>963249.7</v>
      </c>
      <c r="M11" s="42">
        <f t="shared" si="1"/>
        <v>677181.79999999993</v>
      </c>
      <c r="N11" s="42">
        <f t="shared" ref="N11:N21" si="11">IFERROR(M11/L11*100,"-")</f>
        <v>70.301791944497865</v>
      </c>
      <c r="O11" s="43">
        <f t="shared" ref="O11:O23" si="12">IFERROR(M11/K11*100,"-")</f>
        <v>53.176539469603945</v>
      </c>
      <c r="P11" s="44">
        <f>+[1]rep1_101!$F$92</f>
        <v>318025</v>
      </c>
      <c r="Q11" s="44">
        <f>+[2]rep1_101!$F$96</f>
        <v>222615</v>
      </c>
      <c r="R11" s="44">
        <f>+[1]rep1_101!$F$93</f>
        <v>113882.4</v>
      </c>
      <c r="S11" s="44">
        <f t="shared" ref="S11:S21" si="13">IFERROR(R11/Q11*100,"-")</f>
        <v>51.156660602385287</v>
      </c>
      <c r="T11" s="43">
        <f t="shared" ref="T11:T23" si="14">IFERROR(R11/P11*100,"-")</f>
        <v>35.809260278280007</v>
      </c>
      <c r="U11" s="44">
        <f t="shared" ref="U11:U22" si="15">+Z11+AJ11</f>
        <v>645613.70000000007</v>
      </c>
      <c r="V11" s="44">
        <f t="shared" ref="V11:V22" si="16">+AA11+AK11</f>
        <v>496292.2</v>
      </c>
      <c r="W11" s="44">
        <f t="shared" ref="W11:W22" si="17">+AB11+AL11</f>
        <v>311691.59999999998</v>
      </c>
      <c r="X11" s="44">
        <f t="shared" ref="X11:X21" si="18">IFERROR(W11/V11*100,"-")</f>
        <v>62.804049711037159</v>
      </c>
      <c r="Y11" s="43">
        <f t="shared" ref="Y11:Y23" si="19">IFERROR(W11/U11*100,"-")</f>
        <v>48.278343535770688</v>
      </c>
      <c r="Z11" s="45">
        <f>+[1]rep1_101!$F$22</f>
        <v>24229.4</v>
      </c>
      <c r="AA11" s="45">
        <f>+[2]rep1_101!$F$26</f>
        <v>16959</v>
      </c>
      <c r="AB11" s="45">
        <f>+[1]rep1_101!$F$23</f>
        <v>7110</v>
      </c>
      <c r="AC11" s="46">
        <f t="shared" ref="AC11:AC21" si="20">IFERROR(AB11/AA11*100,"-")</f>
        <v>41.924641783124002</v>
      </c>
      <c r="AD11" s="47">
        <f t="shared" ref="AD11:AD23" si="21">IFERROR(AB11/Z11*100,"-")</f>
        <v>29.344515340866877</v>
      </c>
      <c r="AE11" s="45">
        <f>+[1]rep1_101!$F$71</f>
        <v>2753.6</v>
      </c>
      <c r="AF11" s="45">
        <f>+[2]rep1_101!$F$75</f>
        <v>1924.5</v>
      </c>
      <c r="AG11" s="45">
        <f>+[1]rep1_101!$F$72</f>
        <v>1449</v>
      </c>
      <c r="AH11" s="46">
        <f t="shared" ref="AH11:AH21" si="22">IFERROR(AG11/AF11*100,"-")</f>
        <v>75.292283710054562</v>
      </c>
      <c r="AI11" s="43">
        <f t="shared" ref="AI11:AI23" si="23">IFERROR(AG11/AE11*100,"-")</f>
        <v>52.622022080185936</v>
      </c>
      <c r="AJ11" s="45">
        <f>+[1]rep1_101!$F$43</f>
        <v>621384.30000000005</v>
      </c>
      <c r="AK11" s="45">
        <f>+[2]rep1_101!$F$47</f>
        <v>479333.2</v>
      </c>
      <c r="AL11" s="45">
        <f>+[1]rep1_101!$F$44</f>
        <v>304581.59999999998</v>
      </c>
      <c r="AM11" s="48">
        <f t="shared" ref="AM11:AM21" si="24">IFERROR(AL11/AK11*100,"-")</f>
        <v>63.54277150007551</v>
      </c>
      <c r="AN11" s="43">
        <f t="shared" ref="AN11:AN23" si="25">IFERROR(AL11/AJ11*100,"-")</f>
        <v>49.016623046317711</v>
      </c>
      <c r="AO11" s="45">
        <f>+[3]rep1_2!$F$127</f>
        <v>122456</v>
      </c>
      <c r="AP11" s="45">
        <f>+[4]rep1_2!$F$131</f>
        <v>104671</v>
      </c>
      <c r="AQ11" s="45">
        <f>+[3]rep1_2!$F$128</f>
        <v>107383.1</v>
      </c>
      <c r="AR11" s="46">
        <f t="shared" ref="AR11:AR21" si="26">IFERROR(AQ11/AP11*100,"-")</f>
        <v>102.591071070306</v>
      </c>
      <c r="AS11" s="43">
        <f t="shared" ref="AS11:AS23" si="27">IFERROR(AQ11/AO11*100,"-")</f>
        <v>87.691170706212844</v>
      </c>
      <c r="AT11" s="49">
        <v>0</v>
      </c>
      <c r="AU11" s="49">
        <v>0</v>
      </c>
      <c r="AV11" s="49">
        <v>0</v>
      </c>
      <c r="AW11" s="49" t="str">
        <f t="shared" ref="AW11:AW21" si="28">IFERROR(AV11/AU11*100,"-")</f>
        <v>-</v>
      </c>
      <c r="AX11" s="50" t="str">
        <f t="shared" ref="AX11:AX23" si="29">IFERROR(AV11/AT11*100,"-")</f>
        <v>-</v>
      </c>
      <c r="AY11" s="51">
        <v>0</v>
      </c>
      <c r="AZ11" s="51">
        <v>0</v>
      </c>
      <c r="BA11" s="49">
        <v>0</v>
      </c>
      <c r="BB11" s="49">
        <v>0</v>
      </c>
      <c r="BC11" s="49">
        <v>0</v>
      </c>
      <c r="BD11" s="49">
        <v>0</v>
      </c>
      <c r="BE11" s="51"/>
      <c r="BF11" s="46"/>
      <c r="BG11" s="46"/>
      <c r="BH11" s="51"/>
      <c r="BI11" s="46"/>
      <c r="BJ11" s="46"/>
      <c r="BK11" s="49"/>
      <c r="BL11" s="49"/>
      <c r="BM11" s="49"/>
      <c r="BN11" s="49">
        <f>+[3]rep1_2!$F$134</f>
        <v>0</v>
      </c>
      <c r="BO11" s="49">
        <f>+[4]rep1_2!$F$138</f>
        <v>0</v>
      </c>
      <c r="BP11" s="49">
        <f>+[3]rep1_2!$F$135</f>
        <v>0</v>
      </c>
      <c r="BQ11" s="42">
        <f t="shared" si="2"/>
        <v>23332.7</v>
      </c>
      <c r="BR11" s="42">
        <f t="shared" si="2"/>
        <v>17487</v>
      </c>
      <c r="BS11" s="42">
        <f t="shared" si="3"/>
        <v>16987.900000000001</v>
      </c>
      <c r="BT11" s="52">
        <f t="shared" ref="BT11:BT23" si="30">IFERROR(BS11/BQ11*100,"-")</f>
        <v>72.807261911394733</v>
      </c>
      <c r="BU11" s="49">
        <f>+[3]rep1_2!$F$141</f>
        <v>14488.9</v>
      </c>
      <c r="BV11" s="49">
        <f>+[4]rep1_2!$F$145</f>
        <v>10863</v>
      </c>
      <c r="BW11" s="49">
        <f>+[3]rep1_2!$F$142</f>
        <v>11275.2</v>
      </c>
      <c r="BX11" s="51">
        <v>0</v>
      </c>
      <c r="BY11" s="51">
        <v>0</v>
      </c>
      <c r="BZ11" s="51">
        <v>0</v>
      </c>
      <c r="CA11" s="51">
        <f>+[3]rep1_2!$F$155</f>
        <v>2699.8</v>
      </c>
      <c r="CB11" s="51">
        <f>+[4]rep1_2!$F$159</f>
        <v>2016</v>
      </c>
      <c r="CC11" s="51">
        <f>+[3]rep1_2!$F$156</f>
        <v>5200.7</v>
      </c>
      <c r="CD11" s="51">
        <f>+[3]rep1_2!$F$148</f>
        <v>6144</v>
      </c>
      <c r="CE11" s="51">
        <f>+[4]rep1_2!$F$152</f>
        <v>4608</v>
      </c>
      <c r="CF11" s="51">
        <f>+[3]rep1_2!$F$149</f>
        <v>512</v>
      </c>
      <c r="CG11" s="51">
        <v>0</v>
      </c>
      <c r="CH11" s="51">
        <v>0</v>
      </c>
      <c r="CI11" s="51">
        <v>0</v>
      </c>
      <c r="CJ11" s="51">
        <f>+[3]rep1_2!$F$183</f>
        <v>1999</v>
      </c>
      <c r="CK11" s="51">
        <f>+[4]rep1_2!$F$187</f>
        <v>1799.1</v>
      </c>
      <c r="CL11" s="51">
        <f>+[3]rep1_2!$F$184</f>
        <v>1399.3</v>
      </c>
      <c r="CM11" s="49">
        <v>0</v>
      </c>
      <c r="CN11" s="49">
        <v>0</v>
      </c>
      <c r="CO11" s="49">
        <v>0</v>
      </c>
      <c r="CP11" s="51">
        <f>+[3]rep1_2!$F$218</f>
        <v>143278.70000000001</v>
      </c>
      <c r="CQ11" s="51">
        <f>+[4]rep1_2!$F$222</f>
        <v>107460</v>
      </c>
      <c r="CR11" s="51">
        <f>+[3]rep1_2!$F$219</f>
        <v>115017.5</v>
      </c>
      <c r="CS11" s="51">
        <f>+[3]rep1_2!$F$197</f>
        <v>143041.70000000001</v>
      </c>
      <c r="CT11" s="51">
        <f>+[4]rep1_2!$F$201</f>
        <v>107280</v>
      </c>
      <c r="CU11" s="51">
        <f>+[3]rep1_2!$F$198</f>
        <v>114893.3</v>
      </c>
      <c r="CV11" s="49">
        <v>0</v>
      </c>
      <c r="CW11" s="49">
        <v>0</v>
      </c>
      <c r="CX11" s="49">
        <v>0</v>
      </c>
      <c r="CY11" s="51">
        <f>+[3]rep1_2!$F$225</f>
        <v>4000</v>
      </c>
      <c r="CZ11" s="51">
        <f>+[4]rep1_2!$F$229</f>
        <v>3000</v>
      </c>
      <c r="DA11" s="51">
        <f>+[3]rep1_2!$F$226</f>
        <v>2771.8</v>
      </c>
      <c r="DB11" s="51">
        <f>+[3]rep1_2!$F$253</f>
        <v>0</v>
      </c>
      <c r="DC11" s="51">
        <f>+[4]rep1_2!$F$257</f>
        <v>0</v>
      </c>
      <c r="DD11" s="51">
        <f>+[3]rep1_2!$F$254</f>
        <v>0</v>
      </c>
      <c r="DE11" s="51">
        <f>+[3]rep1_2!$F$232</f>
        <v>14000</v>
      </c>
      <c r="DF11" s="51">
        <f>+[4]rep1_2!$F$236</f>
        <v>9800</v>
      </c>
      <c r="DG11" s="51">
        <f>+[3]rep1_2!$F$233</f>
        <v>7998.5</v>
      </c>
      <c r="DH11" s="51"/>
      <c r="DI11" s="39">
        <f>P11+Z11+AE11+AJ11+AO11+AT11+AY11+BB11+BE11+BH11+BK11+BN11+BU11+BX11+CA11+CD11+CG11+CJ11+CM11+CP11+CV11+CY11+DB11+DE11</f>
        <v>1275458.7</v>
      </c>
      <c r="DJ11" s="39">
        <f t="shared" ref="DJ11:DJ22" si="31">Q11+AA11+AF11+AK11+AP11+AU11+AZ11+BC11+BF11+BI11+BL11+BO11+BV11+BY11+CB11+CE11+CH11+CK11+CN11+CQ11+CW11+CZ11+DC11+DF11</f>
        <v>965048.79999999993</v>
      </c>
      <c r="DK11" s="39">
        <f t="shared" ref="DK11:DK21" si="32">R11+AB11+AG11+AL11+AQ11+AV11+BA11+BD11+BG11+BJ11+BM11+BP11+BW11+BZ11+CC11+CF11+CI11+CL11+CO11+CR11+CX11+DA11+DD11+DG11+DH11</f>
        <v>678581.1</v>
      </c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49"/>
      <c r="DX11" s="51"/>
      <c r="DY11" s="51"/>
      <c r="DZ11" s="51"/>
      <c r="EA11" s="51"/>
      <c r="EB11" s="51"/>
      <c r="EC11" s="51"/>
      <c r="ED11" s="51"/>
      <c r="EE11" s="53">
        <f t="shared" ref="EE11:EE22" si="33">+DL11+DO11+DR11+DU11+DX11+EA11</f>
        <v>0</v>
      </c>
      <c r="EF11" s="53">
        <f t="shared" ref="EF11:EF21" si="34">+DM11+DP11+DS11+DV11+DY11+EB11</f>
        <v>0</v>
      </c>
      <c r="EG11" s="53">
        <f t="shared" ref="EG11:EG21" si="35">+DN11+DQ11+DT11+DW11+DZ11+EC11</f>
        <v>0</v>
      </c>
    </row>
    <row r="12" spans="2:137" s="12" customFormat="1" ht="27.75" customHeight="1" x14ac:dyDescent="0.25">
      <c r="B12" s="17">
        <v>3</v>
      </c>
      <c r="C12" s="20" t="s">
        <v>52</v>
      </c>
      <c r="D12" s="38">
        <v>0</v>
      </c>
      <c r="E12" s="38">
        <v>0</v>
      </c>
      <c r="F12" s="39">
        <f t="shared" si="5"/>
        <v>3953468.2</v>
      </c>
      <c r="G12" s="39">
        <f t="shared" si="6"/>
        <v>2947112.0999999996</v>
      </c>
      <c r="H12" s="39">
        <f t="shared" si="0"/>
        <v>2312531.0000000005</v>
      </c>
      <c r="I12" s="40">
        <f t="shared" si="7"/>
        <v>78.467697241648892</v>
      </c>
      <c r="J12" s="41">
        <f t="shared" si="8"/>
        <v>58.493729632124023</v>
      </c>
      <c r="K12" s="42">
        <f t="shared" si="9"/>
        <v>3949470.2</v>
      </c>
      <c r="L12" s="42">
        <f t="shared" si="10"/>
        <v>2943513.8999999994</v>
      </c>
      <c r="M12" s="42">
        <f t="shared" si="1"/>
        <v>2309732.4000000004</v>
      </c>
      <c r="N12" s="42">
        <f t="shared" si="11"/>
        <v>78.468540610594729</v>
      </c>
      <c r="O12" s="43">
        <f t="shared" si="12"/>
        <v>58.482081976463583</v>
      </c>
      <c r="P12" s="44">
        <f>+[1]rep1_101!$G$92</f>
        <v>1106498.6000000001</v>
      </c>
      <c r="Q12" s="44">
        <f>+[2]rep1_101!$G$96</f>
        <v>767850</v>
      </c>
      <c r="R12" s="44">
        <f>+[1]rep1_101!$G$93</f>
        <v>501661.4</v>
      </c>
      <c r="S12" s="44">
        <f t="shared" si="13"/>
        <v>65.333255193071565</v>
      </c>
      <c r="T12" s="43">
        <f t="shared" si="14"/>
        <v>45.33773472465306</v>
      </c>
      <c r="U12" s="44">
        <f t="shared" si="15"/>
        <v>1825859.5</v>
      </c>
      <c r="V12" s="44">
        <f t="shared" si="16"/>
        <v>1429705.8</v>
      </c>
      <c r="W12" s="44">
        <f t="shared" si="17"/>
        <v>1001254.9</v>
      </c>
      <c r="X12" s="44">
        <f t="shared" si="18"/>
        <v>70.032233204901317</v>
      </c>
      <c r="Y12" s="43">
        <f t="shared" si="19"/>
        <v>54.837456003597204</v>
      </c>
      <c r="Z12" s="45">
        <f>+[1]rep1_101!$G$22</f>
        <v>147582.29999999999</v>
      </c>
      <c r="AA12" s="45">
        <f>+[2]rep1_101!$G$26</f>
        <v>45650</v>
      </c>
      <c r="AB12" s="45">
        <f>+[1]rep1_101!$G$23</f>
        <v>43736.800000000003</v>
      </c>
      <c r="AC12" s="46">
        <f t="shared" si="20"/>
        <v>95.808981380065731</v>
      </c>
      <c r="AD12" s="47">
        <f t="shared" si="21"/>
        <v>29.635532174251249</v>
      </c>
      <c r="AE12" s="45">
        <f>+[1]rep1_101!$G$71</f>
        <v>26392.400000000001</v>
      </c>
      <c r="AF12" s="45">
        <f>+[2]rep1_101!$G$75</f>
        <v>5100</v>
      </c>
      <c r="AG12" s="45">
        <f>+[1]rep1_101!$G$72</f>
        <v>4282.1000000000004</v>
      </c>
      <c r="AH12" s="46">
        <f t="shared" si="22"/>
        <v>83.962745098039221</v>
      </c>
      <c r="AI12" s="43">
        <f t="shared" si="23"/>
        <v>16.224746517936982</v>
      </c>
      <c r="AJ12" s="45">
        <f>+[1]rep1_101!$G$43</f>
        <v>1678277.2</v>
      </c>
      <c r="AK12" s="45">
        <f>+[2]rep1_101!$G$47</f>
        <v>1384055.8</v>
      </c>
      <c r="AL12" s="45">
        <f>+[1]rep1_101!$G$44</f>
        <v>957518.1</v>
      </c>
      <c r="AM12" s="48">
        <f t="shared" si="24"/>
        <v>69.182044538955722</v>
      </c>
      <c r="AN12" s="43">
        <f t="shared" si="25"/>
        <v>57.05363214134114</v>
      </c>
      <c r="AO12" s="45">
        <f>+[3]rep1_2!$G$127</f>
        <v>404957.5</v>
      </c>
      <c r="AP12" s="45">
        <f>+[4]rep1_2!$G$131</f>
        <v>301537.5</v>
      </c>
      <c r="AQ12" s="45">
        <f>+[3]rep1_2!$G$128</f>
        <v>376074.3</v>
      </c>
      <c r="AR12" s="46">
        <f t="shared" si="26"/>
        <v>124.71891555776644</v>
      </c>
      <c r="AS12" s="43">
        <f t="shared" si="27"/>
        <v>92.867597216991911</v>
      </c>
      <c r="AT12" s="49">
        <v>0</v>
      </c>
      <c r="AU12" s="49">
        <v>0</v>
      </c>
      <c r="AV12" s="49">
        <v>0</v>
      </c>
      <c r="AW12" s="49" t="str">
        <f t="shared" si="28"/>
        <v>-</v>
      </c>
      <c r="AX12" s="50" t="str">
        <f t="shared" si="29"/>
        <v>-</v>
      </c>
      <c r="AY12" s="51">
        <v>0</v>
      </c>
      <c r="AZ12" s="51">
        <v>0</v>
      </c>
      <c r="BA12" s="49">
        <v>0</v>
      </c>
      <c r="BB12" s="49">
        <v>0</v>
      </c>
      <c r="BC12" s="49">
        <v>0</v>
      </c>
      <c r="BD12" s="49">
        <v>0</v>
      </c>
      <c r="BE12" s="51"/>
      <c r="BF12" s="46"/>
      <c r="BG12" s="46"/>
      <c r="BH12" s="51"/>
      <c r="BI12" s="46"/>
      <c r="BJ12" s="46"/>
      <c r="BK12" s="49"/>
      <c r="BL12" s="49"/>
      <c r="BM12" s="49"/>
      <c r="BN12" s="49">
        <f>+[3]rep1_2!$G$134</f>
        <v>0</v>
      </c>
      <c r="BO12" s="49">
        <f>+[4]rep1_2!$G$138</f>
        <v>0</v>
      </c>
      <c r="BP12" s="49">
        <f>+[3]rep1_2!$G$135</f>
        <v>0</v>
      </c>
      <c r="BQ12" s="42">
        <f t="shared" si="2"/>
        <v>131843.29999999999</v>
      </c>
      <c r="BR12" s="42">
        <f t="shared" si="2"/>
        <v>98882.1</v>
      </c>
      <c r="BS12" s="42">
        <f t="shared" si="3"/>
        <v>87291.5</v>
      </c>
      <c r="BT12" s="52">
        <f t="shared" si="30"/>
        <v>66.208521783056113</v>
      </c>
      <c r="BU12" s="49">
        <f>+[3]rep1_2!$G$141</f>
        <v>65646.600000000006</v>
      </c>
      <c r="BV12" s="49">
        <f>+[4]rep1_2!$G$145</f>
        <v>49234.8</v>
      </c>
      <c r="BW12" s="49">
        <f>+[3]rep1_2!$G$142</f>
        <v>42522.5</v>
      </c>
      <c r="BX12" s="51">
        <v>0</v>
      </c>
      <c r="BY12" s="51">
        <v>0</v>
      </c>
      <c r="BZ12" s="51">
        <v>0</v>
      </c>
      <c r="CA12" s="51">
        <f>+[3]rep1_2!$G$155</f>
        <v>23196.7</v>
      </c>
      <c r="CB12" s="51">
        <f>+[4]rep1_2!$G$159</f>
        <v>17397.3</v>
      </c>
      <c r="CC12" s="51">
        <f>+[3]rep1_2!$G$156</f>
        <v>15364.6</v>
      </c>
      <c r="CD12" s="51">
        <f>+[3]rep1_2!$G$148</f>
        <v>43000</v>
      </c>
      <c r="CE12" s="51">
        <f>+[4]rep1_2!$G$152</f>
        <v>32250</v>
      </c>
      <c r="CF12" s="51">
        <f>+[3]rep1_2!$G$149</f>
        <v>29404.400000000001</v>
      </c>
      <c r="CG12" s="51">
        <v>0</v>
      </c>
      <c r="CH12" s="51">
        <v>0</v>
      </c>
      <c r="CI12" s="51">
        <v>0</v>
      </c>
      <c r="CJ12" s="51">
        <f>+[3]rep1_2!$G$183</f>
        <v>3998</v>
      </c>
      <c r="CK12" s="51">
        <f>+[4]rep1_2!$G$187</f>
        <v>3598.2</v>
      </c>
      <c r="CL12" s="51">
        <f>+[3]rep1_2!$G$184</f>
        <v>2798.6</v>
      </c>
      <c r="CM12" s="49">
        <v>0</v>
      </c>
      <c r="CN12" s="49">
        <v>0</v>
      </c>
      <c r="CO12" s="49">
        <v>0</v>
      </c>
      <c r="CP12" s="51">
        <f>+[3]rep1_2!$G$218</f>
        <v>408918.9</v>
      </c>
      <c r="CQ12" s="51">
        <f>+[4]rep1_2!$G$222</f>
        <v>306688.5</v>
      </c>
      <c r="CR12" s="51">
        <f>+[3]rep1_2!$G$219</f>
        <v>305432.40000000002</v>
      </c>
      <c r="CS12" s="51">
        <f>+[3]rep1_2!$G$197</f>
        <v>405456</v>
      </c>
      <c r="CT12" s="51">
        <f>+[4]rep1_2!$G$201</f>
        <v>304092</v>
      </c>
      <c r="CU12" s="51">
        <f>+[3]rep1_2!$G$198</f>
        <v>305251.5</v>
      </c>
      <c r="CV12" s="49">
        <v>0</v>
      </c>
      <c r="CW12" s="49">
        <v>0</v>
      </c>
      <c r="CX12" s="49">
        <v>0</v>
      </c>
      <c r="CY12" s="51">
        <f>+[3]rep1_2!$G$225</f>
        <v>10000</v>
      </c>
      <c r="CZ12" s="51">
        <f>+[4]rep1_2!$G$229</f>
        <v>7500</v>
      </c>
      <c r="DA12" s="51">
        <f>+[3]rep1_2!$G$226</f>
        <v>8334.6</v>
      </c>
      <c r="DB12" s="51">
        <f>+[3]rep1_2!$G$253</f>
        <v>0</v>
      </c>
      <c r="DC12" s="51">
        <f>+[4]rep1_2!$G$257</f>
        <v>0</v>
      </c>
      <c r="DD12" s="51">
        <f>+[3]rep1_2!$G$254</f>
        <v>0</v>
      </c>
      <c r="DE12" s="51">
        <f>+[3]rep1_2!$G$232</f>
        <v>35000</v>
      </c>
      <c r="DF12" s="51">
        <f>+[4]rep1_2!$G$236</f>
        <v>26250</v>
      </c>
      <c r="DG12" s="51">
        <f>+[3]rep1_2!$G$233</f>
        <v>25401.200000000001</v>
      </c>
      <c r="DH12" s="51"/>
      <c r="DI12" s="39">
        <f t="shared" ref="DI12:DI22" si="36">P12+Z12+AE12+AJ12+AO12+AT12+AY12+BB12+BE12+BH12+BK12+BN12+BU12+BX12+CA12+CD12+CG12+CJ12+CM12+CP12+CV12+CY12+DB12+DE12</f>
        <v>3953468.2</v>
      </c>
      <c r="DJ12" s="39">
        <f t="shared" si="31"/>
        <v>2947112.0999999996</v>
      </c>
      <c r="DK12" s="39">
        <f t="shared" si="32"/>
        <v>2312531.0000000005</v>
      </c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49"/>
      <c r="DX12" s="51"/>
      <c r="DY12" s="51"/>
      <c r="DZ12" s="51"/>
      <c r="EA12" s="51"/>
      <c r="EB12" s="51"/>
      <c r="EC12" s="51"/>
      <c r="ED12" s="51"/>
      <c r="EE12" s="53">
        <f t="shared" si="33"/>
        <v>0</v>
      </c>
      <c r="EF12" s="53">
        <f t="shared" si="34"/>
        <v>0</v>
      </c>
      <c r="EG12" s="53">
        <f t="shared" si="35"/>
        <v>0</v>
      </c>
    </row>
    <row r="13" spans="2:137" s="12" customFormat="1" ht="27.75" customHeight="1" x14ac:dyDescent="0.25">
      <c r="B13" s="17">
        <v>4</v>
      </c>
      <c r="C13" s="20" t="s">
        <v>53</v>
      </c>
      <c r="D13" s="38">
        <v>0</v>
      </c>
      <c r="E13" s="38">
        <v>0</v>
      </c>
      <c r="F13" s="39">
        <f t="shared" si="5"/>
        <v>1081760.5999999999</v>
      </c>
      <c r="G13" s="39">
        <f t="shared" si="6"/>
        <v>790487.6</v>
      </c>
      <c r="H13" s="39">
        <f t="shared" si="0"/>
        <v>669429.1</v>
      </c>
      <c r="I13" s="40">
        <f t="shared" si="7"/>
        <v>84.685591526040383</v>
      </c>
      <c r="J13" s="41">
        <f t="shared" si="8"/>
        <v>61.883294695702553</v>
      </c>
      <c r="K13" s="42">
        <f t="shared" si="9"/>
        <v>1081760.5999999999</v>
      </c>
      <c r="L13" s="42">
        <f t="shared" si="10"/>
        <v>790487.6</v>
      </c>
      <c r="M13" s="42">
        <f t="shared" si="1"/>
        <v>669429.1</v>
      </c>
      <c r="N13" s="42">
        <f t="shared" si="11"/>
        <v>84.685591526040383</v>
      </c>
      <c r="O13" s="43">
        <f t="shared" si="12"/>
        <v>61.883294695702553</v>
      </c>
      <c r="P13" s="44">
        <f>+[1]rep1_101!$H$92</f>
        <v>269789.59999999998</v>
      </c>
      <c r="Q13" s="44">
        <f>+[2]rep1_101!$H$96</f>
        <v>167000</v>
      </c>
      <c r="R13" s="44">
        <f>+[1]rep1_101!$H$93</f>
        <v>120807.9</v>
      </c>
      <c r="S13" s="44">
        <f t="shared" si="13"/>
        <v>72.340059880239522</v>
      </c>
      <c r="T13" s="43">
        <f t="shared" si="14"/>
        <v>44.77856077476671</v>
      </c>
      <c r="U13" s="44">
        <f t="shared" si="15"/>
        <v>467305.3</v>
      </c>
      <c r="V13" s="44">
        <f t="shared" si="16"/>
        <v>373438.5</v>
      </c>
      <c r="W13" s="44">
        <f t="shared" si="17"/>
        <v>276724.3</v>
      </c>
      <c r="X13" s="44">
        <f t="shared" si="18"/>
        <v>74.101706171163386</v>
      </c>
      <c r="Y13" s="43">
        <f t="shared" si="19"/>
        <v>59.217025785926246</v>
      </c>
      <c r="Z13" s="45">
        <f>+[1]rep1_101!$H$22</f>
        <v>25644.799999999999</v>
      </c>
      <c r="AA13" s="45">
        <f>+[2]rep1_101!$H$26</f>
        <v>10650</v>
      </c>
      <c r="AB13" s="45">
        <f>+[1]rep1_101!$H$23</f>
        <v>8706.2999999999993</v>
      </c>
      <c r="AC13" s="46">
        <f t="shared" si="20"/>
        <v>81.749295774647877</v>
      </c>
      <c r="AD13" s="47">
        <f t="shared" si="21"/>
        <v>33.949572622909905</v>
      </c>
      <c r="AE13" s="45">
        <f>+[1]rep1_101!$H$71</f>
        <v>5425.5</v>
      </c>
      <c r="AF13" s="45">
        <f>+[2]rep1_101!$H$75</f>
        <v>3700</v>
      </c>
      <c r="AG13" s="45">
        <f>+[1]rep1_101!$H$72</f>
        <v>1041.4000000000001</v>
      </c>
      <c r="AH13" s="46">
        <f t="shared" si="22"/>
        <v>28.14594594594595</v>
      </c>
      <c r="AI13" s="43">
        <f t="shared" si="23"/>
        <v>19.194544281633029</v>
      </c>
      <c r="AJ13" s="45">
        <f>+[1]rep1_101!$H$43</f>
        <v>441660.5</v>
      </c>
      <c r="AK13" s="45">
        <f>+[2]rep1_101!$H$47</f>
        <v>362788.5</v>
      </c>
      <c r="AL13" s="45">
        <f>+[1]rep1_101!$H$44</f>
        <v>268018</v>
      </c>
      <c r="AM13" s="48">
        <f t="shared" si="24"/>
        <v>73.877203935626397</v>
      </c>
      <c r="AN13" s="43">
        <f t="shared" si="25"/>
        <v>60.684168043100982</v>
      </c>
      <c r="AO13" s="45">
        <f>+[3]rep1_2!$H$127</f>
        <v>123997.1</v>
      </c>
      <c r="AP13" s="45">
        <f>+[4]rep1_2!$H$131</f>
        <v>101689.1</v>
      </c>
      <c r="AQ13" s="45">
        <f>+[3]rep1_2!$H$128</f>
        <v>112500.9</v>
      </c>
      <c r="AR13" s="46">
        <f t="shared" si="26"/>
        <v>110.63221131861722</v>
      </c>
      <c r="AS13" s="43">
        <f t="shared" si="27"/>
        <v>90.728654137879019</v>
      </c>
      <c r="AT13" s="49">
        <v>0</v>
      </c>
      <c r="AU13" s="49">
        <v>0</v>
      </c>
      <c r="AV13" s="49">
        <v>0</v>
      </c>
      <c r="AW13" s="49" t="str">
        <f t="shared" si="28"/>
        <v>-</v>
      </c>
      <c r="AX13" s="50" t="str">
        <f t="shared" si="29"/>
        <v>-</v>
      </c>
      <c r="AY13" s="51">
        <v>0</v>
      </c>
      <c r="AZ13" s="51">
        <v>0</v>
      </c>
      <c r="BA13" s="49">
        <v>0</v>
      </c>
      <c r="BB13" s="49">
        <v>0</v>
      </c>
      <c r="BC13" s="49">
        <v>0</v>
      </c>
      <c r="BD13" s="49">
        <v>0</v>
      </c>
      <c r="BE13" s="51"/>
      <c r="BF13" s="46"/>
      <c r="BG13" s="46"/>
      <c r="BH13" s="51"/>
      <c r="BI13" s="46"/>
      <c r="BJ13" s="46"/>
      <c r="BK13" s="49"/>
      <c r="BL13" s="49"/>
      <c r="BM13" s="49"/>
      <c r="BN13" s="49">
        <f>+[3]rep1_2!$H$134</f>
        <v>0</v>
      </c>
      <c r="BO13" s="49">
        <f>+[4]rep1_2!$H$138</f>
        <v>0</v>
      </c>
      <c r="BP13" s="49">
        <f>+[3]rep1_2!$H$135</f>
        <v>0</v>
      </c>
      <c r="BQ13" s="42">
        <f t="shared" si="2"/>
        <v>51449.7</v>
      </c>
      <c r="BR13" s="42">
        <f t="shared" si="2"/>
        <v>22125</v>
      </c>
      <c r="BS13" s="42">
        <f t="shared" si="3"/>
        <v>40679.9</v>
      </c>
      <c r="BT13" s="52">
        <f t="shared" si="30"/>
        <v>79.067322064074247</v>
      </c>
      <c r="BU13" s="49">
        <f>+[3]rep1_2!$H$141</f>
        <v>38835.199999999997</v>
      </c>
      <c r="BV13" s="49">
        <f>+[4]rep1_2!$H$145</f>
        <v>16725</v>
      </c>
      <c r="BW13" s="49">
        <f>+[3]rep1_2!$H$142</f>
        <v>27710</v>
      </c>
      <c r="BX13" s="51">
        <v>0</v>
      </c>
      <c r="BY13" s="51">
        <v>0</v>
      </c>
      <c r="BZ13" s="51">
        <v>0</v>
      </c>
      <c r="CA13" s="51">
        <f>+[3]rep1_2!$H$155</f>
        <v>12614.5</v>
      </c>
      <c r="CB13" s="51">
        <f>+[4]rep1_2!$H$159</f>
        <v>5400</v>
      </c>
      <c r="CC13" s="51">
        <f>+[3]rep1_2!$H$156</f>
        <v>12969.9</v>
      </c>
      <c r="CD13" s="51">
        <f>+[3]rep1_2!$H$148</f>
        <v>0</v>
      </c>
      <c r="CE13" s="51">
        <f>+[4]rep1_2!$H$152</f>
        <v>0</v>
      </c>
      <c r="CF13" s="51">
        <f>+[3]rep1_2!$H$149</f>
        <v>0</v>
      </c>
      <c r="CG13" s="51">
        <v>0</v>
      </c>
      <c r="CH13" s="51">
        <v>0</v>
      </c>
      <c r="CI13" s="51">
        <v>0</v>
      </c>
      <c r="CJ13" s="51">
        <f>+[3]rep1_2!$H$183</f>
        <v>0</v>
      </c>
      <c r="CK13" s="51">
        <f>+[4]rep1_2!$H$187</f>
        <v>0</v>
      </c>
      <c r="CL13" s="51">
        <f>+[3]rep1_2!$H$184</f>
        <v>0</v>
      </c>
      <c r="CM13" s="54">
        <v>0</v>
      </c>
      <c r="CN13" s="54">
        <v>0</v>
      </c>
      <c r="CO13" s="49">
        <v>0</v>
      </c>
      <c r="CP13" s="51">
        <f>+[3]rep1_2!$H$218</f>
        <v>147793.4</v>
      </c>
      <c r="CQ13" s="51">
        <f>+[4]rep1_2!$H$222</f>
        <v>110835</v>
      </c>
      <c r="CR13" s="51">
        <f>+[3]rep1_2!$H$219</f>
        <v>106714.5</v>
      </c>
      <c r="CS13" s="51">
        <f>+[3]rep1_2!$H$197</f>
        <v>147571.1</v>
      </c>
      <c r="CT13" s="51">
        <f>+[4]rep1_2!$H$201</f>
        <v>110700</v>
      </c>
      <c r="CU13" s="51">
        <f>+[3]rep1_2!$H$198</f>
        <v>106272.5</v>
      </c>
      <c r="CV13" s="54">
        <v>0</v>
      </c>
      <c r="CW13" s="54">
        <v>0</v>
      </c>
      <c r="CX13" s="49">
        <v>0</v>
      </c>
      <c r="CY13" s="51">
        <f>+[3]rep1_2!$H$225</f>
        <v>6000</v>
      </c>
      <c r="CZ13" s="51">
        <f>+[4]rep1_2!$H$229</f>
        <v>4200</v>
      </c>
      <c r="DA13" s="51">
        <f>+[3]rep1_2!$H$226</f>
        <v>4662.7</v>
      </c>
      <c r="DB13" s="51">
        <f>+[3]rep1_2!$H$253</f>
        <v>0</v>
      </c>
      <c r="DC13" s="51">
        <f>+[4]rep1_2!$H$257</f>
        <v>0</v>
      </c>
      <c r="DD13" s="51">
        <f>+[3]rep1_2!$H$254</f>
        <v>0</v>
      </c>
      <c r="DE13" s="51">
        <f>+[3]rep1_2!$H$232</f>
        <v>10000</v>
      </c>
      <c r="DF13" s="51">
        <f>+[4]rep1_2!$H$236</f>
        <v>7500</v>
      </c>
      <c r="DG13" s="51">
        <f>+[3]rep1_2!$H$233</f>
        <v>6297.5</v>
      </c>
      <c r="DH13" s="51"/>
      <c r="DI13" s="39">
        <f t="shared" si="36"/>
        <v>1081760.5999999999</v>
      </c>
      <c r="DJ13" s="39">
        <f t="shared" si="31"/>
        <v>790487.6</v>
      </c>
      <c r="DK13" s="39">
        <f t="shared" si="32"/>
        <v>669429.1</v>
      </c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49"/>
      <c r="DX13" s="51"/>
      <c r="DY13" s="51"/>
      <c r="DZ13" s="51"/>
      <c r="EA13" s="51"/>
      <c r="EB13" s="51"/>
      <c r="EC13" s="51"/>
      <c r="ED13" s="51"/>
      <c r="EE13" s="53">
        <f t="shared" si="33"/>
        <v>0</v>
      </c>
      <c r="EF13" s="53">
        <f t="shared" si="34"/>
        <v>0</v>
      </c>
      <c r="EG13" s="53">
        <f t="shared" si="35"/>
        <v>0</v>
      </c>
    </row>
    <row r="14" spans="2:137" s="12" customFormat="1" ht="27.75" customHeight="1" x14ac:dyDescent="0.25">
      <c r="B14" s="17">
        <v>5</v>
      </c>
      <c r="C14" s="20" t="s">
        <v>54</v>
      </c>
      <c r="D14" s="38">
        <v>0</v>
      </c>
      <c r="E14" s="38">
        <v>0</v>
      </c>
      <c r="F14" s="39">
        <f t="shared" si="5"/>
        <v>2229425.7999999998</v>
      </c>
      <c r="G14" s="39">
        <f t="shared" si="6"/>
        <v>1714001.7</v>
      </c>
      <c r="H14" s="39">
        <f t="shared" si="0"/>
        <v>1305089.4000000004</v>
      </c>
      <c r="I14" s="40">
        <f t="shared" si="7"/>
        <v>76.142829963354203</v>
      </c>
      <c r="J14" s="41">
        <f t="shared" si="8"/>
        <v>58.539261544385127</v>
      </c>
      <c r="K14" s="42">
        <f t="shared" si="9"/>
        <v>2223727.7999999998</v>
      </c>
      <c r="L14" s="42">
        <f t="shared" si="10"/>
        <v>1710403.5</v>
      </c>
      <c r="M14" s="42">
        <f>R14+AB14+AG14+AL14+AQ14+AV14+BA14+BP14+BW14+BZ14+CC14+CF14+CI14+CO14+CR14+CX14+DA14+DD14+DG14</f>
        <v>1302290.8000000003</v>
      </c>
      <c r="N14" s="42">
        <f t="shared" si="11"/>
        <v>76.139390500545645</v>
      </c>
      <c r="O14" s="43">
        <f t="shared" si="12"/>
        <v>58.56340870496831</v>
      </c>
      <c r="P14" s="44">
        <f>+[1]rep1_101!$I$92</f>
        <v>367988.2</v>
      </c>
      <c r="Q14" s="44">
        <f>+[2]rep1_101!$I$96</f>
        <v>257591.6</v>
      </c>
      <c r="R14" s="44">
        <f>+[1]rep1_101!$I$93</f>
        <v>197702.9</v>
      </c>
      <c r="S14" s="44">
        <f t="shared" si="13"/>
        <v>76.750522920778465</v>
      </c>
      <c r="T14" s="43">
        <f t="shared" si="14"/>
        <v>53.72533684504014</v>
      </c>
      <c r="U14" s="44">
        <f t="shared" si="15"/>
        <v>1256043.1000000001</v>
      </c>
      <c r="V14" s="44">
        <f t="shared" si="16"/>
        <v>989490.1</v>
      </c>
      <c r="W14" s="44">
        <f t="shared" si="17"/>
        <v>703038.79999999993</v>
      </c>
      <c r="X14" s="44">
        <f t="shared" si="18"/>
        <v>71.050614857086487</v>
      </c>
      <c r="Y14" s="43">
        <f t="shared" si="19"/>
        <v>55.972506039004543</v>
      </c>
      <c r="Z14" s="45">
        <f>+[1]rep1_101!$I$22</f>
        <v>55215.5</v>
      </c>
      <c r="AA14" s="45">
        <f>+[2]rep1_101!$I$26</f>
        <v>38704.199999999997</v>
      </c>
      <c r="AB14" s="45">
        <f>+[1]rep1_101!$I$23</f>
        <v>11599.7</v>
      </c>
      <c r="AC14" s="46">
        <f t="shared" si="20"/>
        <v>29.970132440406989</v>
      </c>
      <c r="AD14" s="47">
        <f t="shared" si="21"/>
        <v>21.008050275737791</v>
      </c>
      <c r="AE14" s="45">
        <f>+[1]rep1_101!$I$71</f>
        <v>25694.2</v>
      </c>
      <c r="AF14" s="45">
        <f>+[2]rep1_101!$I$75</f>
        <v>17984.7</v>
      </c>
      <c r="AG14" s="45">
        <f>+[1]rep1_101!$I$72</f>
        <v>5266.6</v>
      </c>
      <c r="AH14" s="46">
        <f t="shared" si="22"/>
        <v>29.283780101975569</v>
      </c>
      <c r="AI14" s="43">
        <f t="shared" si="23"/>
        <v>20.497232838539436</v>
      </c>
      <c r="AJ14" s="45">
        <f>+[1]rep1_101!$I$43</f>
        <v>1200827.6000000001</v>
      </c>
      <c r="AK14" s="45">
        <f>+[2]rep1_101!$I$47</f>
        <v>950785.9</v>
      </c>
      <c r="AL14" s="45">
        <f>+[1]rep1_101!$I$44</f>
        <v>691439.1</v>
      </c>
      <c r="AM14" s="48">
        <f t="shared" si="24"/>
        <v>72.722902180185883</v>
      </c>
      <c r="AN14" s="43">
        <f t="shared" si="25"/>
        <v>57.58021384585097</v>
      </c>
      <c r="AO14" s="45">
        <f>+[3]rep1_2!$I$127</f>
        <v>156865</v>
      </c>
      <c r="AP14" s="45">
        <f>+[4]rep1_2!$I$131</f>
        <v>132485</v>
      </c>
      <c r="AQ14" s="45">
        <f>+[3]rep1_2!$I$128</f>
        <v>151380.70000000001</v>
      </c>
      <c r="AR14" s="46">
        <f t="shared" si="26"/>
        <v>114.26252028531532</v>
      </c>
      <c r="AS14" s="43">
        <f t="shared" si="27"/>
        <v>96.503809007745517</v>
      </c>
      <c r="AT14" s="49">
        <v>0</v>
      </c>
      <c r="AU14" s="49">
        <v>0</v>
      </c>
      <c r="AV14" s="49">
        <v>0</v>
      </c>
      <c r="AW14" s="49" t="str">
        <f t="shared" si="28"/>
        <v>-</v>
      </c>
      <c r="AX14" s="50" t="str">
        <f t="shared" si="29"/>
        <v>-</v>
      </c>
      <c r="AY14" s="51">
        <v>0</v>
      </c>
      <c r="AZ14" s="51">
        <v>0</v>
      </c>
      <c r="BA14" s="49">
        <v>0</v>
      </c>
      <c r="BB14" s="49">
        <v>0</v>
      </c>
      <c r="BC14" s="49">
        <v>0</v>
      </c>
      <c r="BD14" s="49">
        <v>0</v>
      </c>
      <c r="BE14" s="51"/>
      <c r="BF14" s="46"/>
      <c r="BG14" s="46"/>
      <c r="BH14" s="51"/>
      <c r="BI14" s="46"/>
      <c r="BJ14" s="46"/>
      <c r="BK14" s="49"/>
      <c r="BL14" s="49"/>
      <c r="BM14" s="49"/>
      <c r="BN14" s="49">
        <f>+[3]rep1_2!$I$134</f>
        <v>0</v>
      </c>
      <c r="BO14" s="49">
        <f>+[4]rep1_2!$I$138</f>
        <v>0</v>
      </c>
      <c r="BP14" s="49">
        <f>+[3]rep1_2!$I$135</f>
        <v>83.5</v>
      </c>
      <c r="BQ14" s="42">
        <f t="shared" si="2"/>
        <v>71995.899999999994</v>
      </c>
      <c r="BR14" s="42">
        <f t="shared" si="2"/>
        <v>53996.4</v>
      </c>
      <c r="BS14" s="42">
        <f t="shared" si="3"/>
        <v>21929.299999999996</v>
      </c>
      <c r="BT14" s="52">
        <f t="shared" si="30"/>
        <v>30.459095587387612</v>
      </c>
      <c r="BU14" s="49">
        <f>+[3]rep1_2!$I$141</f>
        <v>67024.899999999994</v>
      </c>
      <c r="BV14" s="49">
        <f>+[4]rep1_2!$I$145</f>
        <v>50268.6</v>
      </c>
      <c r="BW14" s="49">
        <f>+[3]rep1_2!$I$142</f>
        <v>19618.599999999999</v>
      </c>
      <c r="BX14" s="51">
        <v>0</v>
      </c>
      <c r="BY14" s="51">
        <v>0</v>
      </c>
      <c r="BZ14" s="51">
        <v>0</v>
      </c>
      <c r="CA14" s="51">
        <f>+[3]rep1_2!$I$155</f>
        <v>1551</v>
      </c>
      <c r="CB14" s="51">
        <f>+[4]rep1_2!$I$159</f>
        <v>1162.8</v>
      </c>
      <c r="CC14" s="51">
        <f>+[3]rep1_2!$I$156</f>
        <v>326.10000000000002</v>
      </c>
      <c r="CD14" s="51">
        <f>+[3]rep1_2!$I$148</f>
        <v>3420</v>
      </c>
      <c r="CE14" s="51">
        <f>+[4]rep1_2!$I$152</f>
        <v>2565</v>
      </c>
      <c r="CF14" s="51">
        <f>+[3]rep1_2!$I$149</f>
        <v>1984.6</v>
      </c>
      <c r="CG14" s="51">
        <v>0</v>
      </c>
      <c r="CH14" s="51">
        <v>0</v>
      </c>
      <c r="CI14" s="51">
        <v>0</v>
      </c>
      <c r="CJ14" s="51">
        <f>+[3]rep1_2!$I$183</f>
        <v>3998</v>
      </c>
      <c r="CK14" s="51">
        <f>+[4]rep1_2!$I$187</f>
        <v>3598.2</v>
      </c>
      <c r="CL14" s="51">
        <f>+[3]rep1_2!$I$184</f>
        <v>2798.6</v>
      </c>
      <c r="CM14" s="54">
        <v>0</v>
      </c>
      <c r="CN14" s="54">
        <v>0</v>
      </c>
      <c r="CO14" s="49">
        <v>0</v>
      </c>
      <c r="CP14" s="51">
        <f>+[3]rep1_2!$I$218</f>
        <v>316141.40000000002</v>
      </c>
      <c r="CQ14" s="51">
        <f>+[4]rep1_2!$I$222</f>
        <v>237105.7</v>
      </c>
      <c r="CR14" s="51">
        <f>+[3]rep1_2!$I$219</f>
        <v>212033.5</v>
      </c>
      <c r="CS14" s="51">
        <f>+[3]rep1_2!$I$197</f>
        <v>315846.8</v>
      </c>
      <c r="CT14" s="51">
        <f>+[4]rep1_2!$I$201</f>
        <v>236885.1</v>
      </c>
      <c r="CU14" s="51">
        <f>+[3]rep1_2!$I$198</f>
        <v>211611.5</v>
      </c>
      <c r="CV14" s="54">
        <v>0</v>
      </c>
      <c r="CW14" s="54">
        <v>0</v>
      </c>
      <c r="CX14" s="49">
        <v>0</v>
      </c>
      <c r="CY14" s="51">
        <f>+[3]rep1_2!$I$225</f>
        <v>9000</v>
      </c>
      <c r="CZ14" s="51">
        <f>+[4]rep1_2!$I$229</f>
        <v>6750</v>
      </c>
      <c r="DA14" s="51">
        <f>+[3]rep1_2!$I$226</f>
        <v>3519.2</v>
      </c>
      <c r="DB14" s="51">
        <f>+[3]rep1_2!$I$253</f>
        <v>1700</v>
      </c>
      <c r="DC14" s="51">
        <f>+[4]rep1_2!$I$257</f>
        <v>0</v>
      </c>
      <c r="DD14" s="51">
        <f>+[3]rep1_2!$I$254</f>
        <v>2600</v>
      </c>
      <c r="DE14" s="51">
        <f>+[3]rep1_2!$I$232</f>
        <v>20000</v>
      </c>
      <c r="DF14" s="51">
        <f>+[4]rep1_2!$I$236</f>
        <v>15000</v>
      </c>
      <c r="DG14" s="51">
        <f>+[3]rep1_2!$I$233</f>
        <v>4736.3</v>
      </c>
      <c r="DH14" s="51"/>
      <c r="DI14" s="39">
        <f t="shared" si="36"/>
        <v>2229425.7999999998</v>
      </c>
      <c r="DJ14" s="39">
        <f t="shared" si="31"/>
        <v>1714001.7</v>
      </c>
      <c r="DK14" s="39">
        <f t="shared" si="32"/>
        <v>1305089.4000000004</v>
      </c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49"/>
      <c r="DX14" s="51"/>
      <c r="DY14" s="51"/>
      <c r="DZ14" s="51"/>
      <c r="EA14" s="51"/>
      <c r="EB14" s="51"/>
      <c r="EC14" s="51"/>
      <c r="ED14" s="51"/>
      <c r="EE14" s="53">
        <f t="shared" si="33"/>
        <v>0</v>
      </c>
      <c r="EF14" s="53">
        <f t="shared" si="34"/>
        <v>0</v>
      </c>
      <c r="EG14" s="53">
        <f t="shared" si="35"/>
        <v>0</v>
      </c>
    </row>
    <row r="15" spans="2:137" s="12" customFormat="1" ht="27.75" customHeight="1" x14ac:dyDescent="0.25">
      <c r="B15" s="17">
        <v>6</v>
      </c>
      <c r="C15" s="20" t="s">
        <v>55</v>
      </c>
      <c r="D15" s="38">
        <v>0</v>
      </c>
      <c r="E15" s="38">
        <v>0</v>
      </c>
      <c r="F15" s="39">
        <f t="shared" si="5"/>
        <v>7730250</v>
      </c>
      <c r="G15" s="39">
        <f t="shared" si="6"/>
        <v>5723842.7000000002</v>
      </c>
      <c r="H15" s="39">
        <f t="shared" si="0"/>
        <v>4347715.5</v>
      </c>
      <c r="I15" s="40">
        <f t="shared" si="7"/>
        <v>75.957983611254718</v>
      </c>
      <c r="J15" s="41">
        <f t="shared" si="8"/>
        <v>56.242883477248476</v>
      </c>
      <c r="K15" s="42">
        <f t="shared" si="9"/>
        <v>7726252</v>
      </c>
      <c r="L15" s="42">
        <f t="shared" si="10"/>
        <v>5720244.5</v>
      </c>
      <c r="M15" s="42">
        <f t="shared" ref="M15:M22" si="37">R15+AB15+AG15+AL15+AQ15+AV15+BA15+BP15+BW15+BZ15+CC15+CF15+CI15+CO15+CR15+CX15+DA15+DD15+DG15</f>
        <v>4344916.9000000004</v>
      </c>
      <c r="N15" s="42">
        <f t="shared" si="11"/>
        <v>75.956838907847384</v>
      </c>
      <c r="O15" s="43">
        <f t="shared" si="12"/>
        <v>56.23576476666824</v>
      </c>
      <c r="P15" s="44">
        <f>+[1]rep1_101!$J$92</f>
        <v>2528570.7999999998</v>
      </c>
      <c r="Q15" s="44">
        <f>+[2]rep1_101!$J$96</f>
        <v>1769999.5</v>
      </c>
      <c r="R15" s="44">
        <f>+[1]rep1_101!$J$93</f>
        <v>963470.3</v>
      </c>
      <c r="S15" s="44">
        <f t="shared" si="13"/>
        <v>54.433365659142844</v>
      </c>
      <c r="T15" s="43">
        <f t="shared" si="14"/>
        <v>38.103354669760485</v>
      </c>
      <c r="U15" s="44">
        <f t="shared" si="15"/>
        <v>2682607</v>
      </c>
      <c r="V15" s="44">
        <f t="shared" si="16"/>
        <v>2002387</v>
      </c>
      <c r="W15" s="44">
        <f t="shared" si="17"/>
        <v>1303602.3</v>
      </c>
      <c r="X15" s="44">
        <f t="shared" si="18"/>
        <v>65.10241526737839</v>
      </c>
      <c r="Y15" s="43">
        <f t="shared" si="19"/>
        <v>48.594605918794663</v>
      </c>
      <c r="Z15" s="45">
        <f>+[1]rep1_101!$J$22</f>
        <v>686562.4</v>
      </c>
      <c r="AA15" s="45">
        <f>+[2]rep1_101!$J$26</f>
        <v>480593.7</v>
      </c>
      <c r="AB15" s="45">
        <f>+[1]rep1_101!$J$23</f>
        <v>161572.29999999999</v>
      </c>
      <c r="AC15" s="46">
        <f t="shared" si="20"/>
        <v>33.619312945633702</v>
      </c>
      <c r="AD15" s="47">
        <f t="shared" si="21"/>
        <v>23.533520041295588</v>
      </c>
      <c r="AE15" s="45">
        <f>+[1]rep1_101!$J$71</f>
        <v>33603.599999999999</v>
      </c>
      <c r="AF15" s="45">
        <f>+[2]rep1_101!$J$75</f>
        <v>23522.5</v>
      </c>
      <c r="AG15" s="45">
        <f>+[1]rep1_101!$J$72</f>
        <v>6361.4</v>
      </c>
      <c r="AH15" s="46">
        <f t="shared" si="22"/>
        <v>27.043894143904772</v>
      </c>
      <c r="AI15" s="43">
        <f t="shared" si="23"/>
        <v>18.930709804901856</v>
      </c>
      <c r="AJ15" s="45">
        <f>+[1]rep1_101!$J$43</f>
        <v>1996044.6</v>
      </c>
      <c r="AK15" s="45">
        <f>+[2]rep1_101!$J$47</f>
        <v>1521793.3</v>
      </c>
      <c r="AL15" s="45">
        <f>+[1]rep1_101!$J$44</f>
        <v>1142030</v>
      </c>
      <c r="AM15" s="48">
        <f t="shared" si="24"/>
        <v>75.045014326190028</v>
      </c>
      <c r="AN15" s="43">
        <f t="shared" si="25"/>
        <v>57.214653420068871</v>
      </c>
      <c r="AO15" s="45">
        <f>+[3]rep1_2!$J$127</f>
        <v>956747</v>
      </c>
      <c r="AP15" s="45">
        <f>+[4]rep1_2!$J$131</f>
        <v>780792.8</v>
      </c>
      <c r="AQ15" s="45">
        <f>+[3]rep1_2!$J$128</f>
        <v>942142.7</v>
      </c>
      <c r="AR15" s="46">
        <f t="shared" si="26"/>
        <v>120.66488061877618</v>
      </c>
      <c r="AS15" s="43">
        <f t="shared" si="27"/>
        <v>98.473546298028623</v>
      </c>
      <c r="AT15" s="49">
        <v>0</v>
      </c>
      <c r="AU15" s="49">
        <v>0</v>
      </c>
      <c r="AV15" s="49">
        <v>0</v>
      </c>
      <c r="AW15" s="49" t="str">
        <f t="shared" si="28"/>
        <v>-</v>
      </c>
      <c r="AX15" s="50" t="str">
        <f t="shared" si="29"/>
        <v>-</v>
      </c>
      <c r="AY15" s="51">
        <v>0</v>
      </c>
      <c r="AZ15" s="51">
        <v>0</v>
      </c>
      <c r="BA15" s="49">
        <v>0</v>
      </c>
      <c r="BB15" s="49">
        <v>0</v>
      </c>
      <c r="BC15" s="49">
        <v>0</v>
      </c>
      <c r="BD15" s="49">
        <v>0</v>
      </c>
      <c r="BE15" s="51"/>
      <c r="BF15" s="46"/>
      <c r="BG15" s="46"/>
      <c r="BH15" s="51"/>
      <c r="BI15" s="46"/>
      <c r="BJ15" s="46"/>
      <c r="BK15" s="49"/>
      <c r="BL15" s="49"/>
      <c r="BM15" s="49"/>
      <c r="BN15" s="49">
        <f>+[3]rep1_2!$J$134</f>
        <v>0</v>
      </c>
      <c r="BO15" s="49">
        <f>+[4]rep1_2!$J$138</f>
        <v>0</v>
      </c>
      <c r="BP15" s="49">
        <f>+[3]rep1_2!$J$135</f>
        <v>0</v>
      </c>
      <c r="BQ15" s="42">
        <f t="shared" si="2"/>
        <v>607546.30000000005</v>
      </c>
      <c r="BR15" s="42">
        <f t="shared" si="2"/>
        <v>455659.69999999995</v>
      </c>
      <c r="BS15" s="42">
        <f t="shared" si="3"/>
        <v>493977.59999999998</v>
      </c>
      <c r="BT15" s="52">
        <f t="shared" si="30"/>
        <v>81.306988455036262</v>
      </c>
      <c r="BU15" s="49">
        <f>+[3]rep1_2!$J$141</f>
        <v>507565.7</v>
      </c>
      <c r="BV15" s="49">
        <f>+[4]rep1_2!$J$145</f>
        <v>380674.3</v>
      </c>
      <c r="BW15" s="49">
        <f>+[3]rep1_2!$J$142</f>
        <v>424745.9</v>
      </c>
      <c r="BX15" s="51">
        <v>0</v>
      </c>
      <c r="BY15" s="51">
        <v>0</v>
      </c>
      <c r="BZ15" s="51">
        <v>0</v>
      </c>
      <c r="CA15" s="51">
        <f>+[3]rep1_2!$J$155</f>
        <v>98980.6</v>
      </c>
      <c r="CB15" s="51">
        <f>+[4]rep1_2!$J$159</f>
        <v>74235.399999999994</v>
      </c>
      <c r="CC15" s="51">
        <f>+[3]rep1_2!$J$156</f>
        <v>68441.100000000006</v>
      </c>
      <c r="CD15" s="51">
        <f>+[3]rep1_2!$J$148</f>
        <v>1000</v>
      </c>
      <c r="CE15" s="51">
        <f>+[4]rep1_2!$J$152</f>
        <v>750</v>
      </c>
      <c r="CF15" s="51">
        <f>+[3]rep1_2!$J$149</f>
        <v>790.6</v>
      </c>
      <c r="CG15" s="51">
        <v>0</v>
      </c>
      <c r="CH15" s="51">
        <v>0</v>
      </c>
      <c r="CI15" s="51">
        <v>0</v>
      </c>
      <c r="CJ15" s="51">
        <f>+[3]rep1_2!$J$183</f>
        <v>3998</v>
      </c>
      <c r="CK15" s="51">
        <f>+[4]rep1_2!$J$187</f>
        <v>3598.2</v>
      </c>
      <c r="CL15" s="51">
        <f>+[3]rep1_2!$J$184</f>
        <v>2798.6</v>
      </c>
      <c r="CM15" s="54">
        <v>0</v>
      </c>
      <c r="CN15" s="54">
        <v>0</v>
      </c>
      <c r="CO15" s="49">
        <v>0</v>
      </c>
      <c r="CP15" s="51">
        <f>+[3]rep1_2!$J$218</f>
        <v>862177.3</v>
      </c>
      <c r="CQ15" s="51">
        <f>+[4]rep1_2!$J$222</f>
        <v>646633</v>
      </c>
      <c r="CR15" s="51">
        <f>+[3]rep1_2!$J$219</f>
        <v>619581.80000000005</v>
      </c>
      <c r="CS15" s="51">
        <f>+[3]rep1_2!$J$197</f>
        <v>860963.5</v>
      </c>
      <c r="CT15" s="51">
        <f>+[4]rep1_2!$J$201</f>
        <v>645722.6</v>
      </c>
      <c r="CU15" s="51">
        <f>+[3]rep1_2!$J$198</f>
        <v>619761.1</v>
      </c>
      <c r="CV15" s="54">
        <v>0</v>
      </c>
      <c r="CW15" s="54">
        <v>0</v>
      </c>
      <c r="CX15" s="49">
        <v>0</v>
      </c>
      <c r="CY15" s="51">
        <f>+[3]rep1_2!$J$225</f>
        <v>15000</v>
      </c>
      <c r="CZ15" s="51">
        <f>+[4]rep1_2!$J$229</f>
        <v>11250</v>
      </c>
      <c r="DA15" s="51">
        <f>+[3]rep1_2!$J$226</f>
        <v>13229.1</v>
      </c>
      <c r="DB15" s="51">
        <f>+[3]rep1_2!$J$253</f>
        <v>0</v>
      </c>
      <c r="DC15" s="51">
        <f>+[4]rep1_2!$J$257</f>
        <v>0</v>
      </c>
      <c r="DD15" s="51">
        <f>+[3]rep1_2!$J$254</f>
        <v>0</v>
      </c>
      <c r="DE15" s="51">
        <f>+[3]rep1_2!$J$232</f>
        <v>40000</v>
      </c>
      <c r="DF15" s="51">
        <f>+[4]rep1_2!$J$236</f>
        <v>30000</v>
      </c>
      <c r="DG15" s="51">
        <f>+[3]rep1_2!$J$233</f>
        <v>2551.6999999999998</v>
      </c>
      <c r="DH15" s="51"/>
      <c r="DI15" s="39">
        <f t="shared" si="36"/>
        <v>7730250</v>
      </c>
      <c r="DJ15" s="39">
        <f t="shared" si="31"/>
        <v>5723842.7000000002</v>
      </c>
      <c r="DK15" s="39">
        <f t="shared" si="32"/>
        <v>4347715.5</v>
      </c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49"/>
      <c r="DX15" s="51"/>
      <c r="DY15" s="51"/>
      <c r="DZ15" s="51"/>
      <c r="EA15" s="51"/>
      <c r="EB15" s="51"/>
      <c r="EC15" s="51"/>
      <c r="ED15" s="51"/>
      <c r="EE15" s="53">
        <f t="shared" si="33"/>
        <v>0</v>
      </c>
      <c r="EF15" s="53">
        <f t="shared" si="34"/>
        <v>0</v>
      </c>
      <c r="EG15" s="53">
        <f t="shared" si="35"/>
        <v>0</v>
      </c>
    </row>
    <row r="16" spans="2:137" s="12" customFormat="1" ht="27.75" customHeight="1" x14ac:dyDescent="0.25">
      <c r="B16" s="17">
        <v>7</v>
      </c>
      <c r="C16" s="20" t="s">
        <v>60</v>
      </c>
      <c r="D16" s="38">
        <v>0</v>
      </c>
      <c r="E16" s="38">
        <v>0</v>
      </c>
      <c r="F16" s="39">
        <f t="shared" si="5"/>
        <v>3317115.9</v>
      </c>
      <c r="G16" s="39">
        <f t="shared" si="6"/>
        <v>2487125.1</v>
      </c>
      <c r="H16" s="39">
        <f t="shared" si="0"/>
        <v>2099875.6999999997</v>
      </c>
      <c r="I16" s="40">
        <f t="shared" si="7"/>
        <v>84.429838289999964</v>
      </c>
      <c r="J16" s="41">
        <f t="shared" si="8"/>
        <v>63.30426078871708</v>
      </c>
      <c r="K16" s="42">
        <f t="shared" si="9"/>
        <v>3311118.9</v>
      </c>
      <c r="L16" s="42">
        <f t="shared" si="10"/>
        <v>2481727.8000000003</v>
      </c>
      <c r="M16" s="42">
        <f t="shared" si="37"/>
        <v>2095677.8</v>
      </c>
      <c r="N16" s="42">
        <f t="shared" si="11"/>
        <v>84.444305294077765</v>
      </c>
      <c r="O16" s="43">
        <f t="shared" si="12"/>
        <v>63.292133665148661</v>
      </c>
      <c r="P16" s="44">
        <f>+[1]rep1_101!$K$92</f>
        <v>941022.3</v>
      </c>
      <c r="Q16" s="44">
        <f>+[2]rep1_101!$K$96</f>
        <v>658715.80000000005</v>
      </c>
      <c r="R16" s="44">
        <f>+[1]rep1_101!$K$93</f>
        <v>616823.19999999995</v>
      </c>
      <c r="S16" s="44">
        <f t="shared" si="13"/>
        <v>93.640261854960798</v>
      </c>
      <c r="T16" s="43">
        <f t="shared" si="14"/>
        <v>65.54820220519747</v>
      </c>
      <c r="U16" s="44">
        <f t="shared" si="15"/>
        <v>1522190</v>
      </c>
      <c r="V16" s="44">
        <f t="shared" si="16"/>
        <v>1168666</v>
      </c>
      <c r="W16" s="44">
        <f t="shared" si="17"/>
        <v>879661.7</v>
      </c>
      <c r="X16" s="44">
        <f t="shared" si="18"/>
        <v>75.270582014022821</v>
      </c>
      <c r="Y16" s="43">
        <f t="shared" si="19"/>
        <v>57.789218165931977</v>
      </c>
      <c r="Z16" s="45">
        <f>+[1]rep1_101!$K$22</f>
        <v>83703.3</v>
      </c>
      <c r="AA16" s="45">
        <f>+[2]rep1_101!$K$26</f>
        <v>58592.2</v>
      </c>
      <c r="AB16" s="45">
        <f>+[1]rep1_101!$K$23</f>
        <v>15254.2</v>
      </c>
      <c r="AC16" s="46">
        <f t="shared" si="20"/>
        <v>26.034523366591461</v>
      </c>
      <c r="AD16" s="47">
        <f t="shared" si="21"/>
        <v>18.224132142938213</v>
      </c>
      <c r="AE16" s="45">
        <f>+[1]rep1_101!$K$71</f>
        <v>32716.400000000001</v>
      </c>
      <c r="AF16" s="45">
        <f>+[2]rep1_101!$K$75</f>
        <v>22901.3</v>
      </c>
      <c r="AG16" s="45">
        <f>+[1]rep1_101!$K$72</f>
        <v>3516.6</v>
      </c>
      <c r="AH16" s="46">
        <f t="shared" si="22"/>
        <v>15.355460170383342</v>
      </c>
      <c r="AI16" s="43">
        <f t="shared" si="23"/>
        <v>10.748737636170238</v>
      </c>
      <c r="AJ16" s="45">
        <f>+[1]rep1_101!$K$43</f>
        <v>1438486.7</v>
      </c>
      <c r="AK16" s="45">
        <f>+[2]rep1_101!$K$47</f>
        <v>1110073.8</v>
      </c>
      <c r="AL16" s="45">
        <f>+[1]rep1_101!$K$44</f>
        <v>864407.5</v>
      </c>
      <c r="AM16" s="48">
        <f t="shared" si="24"/>
        <v>77.869372288581175</v>
      </c>
      <c r="AN16" s="43">
        <f t="shared" si="25"/>
        <v>60.091448881661549</v>
      </c>
      <c r="AO16" s="45">
        <f>+[3]rep1_2!$K$127</f>
        <v>317051</v>
      </c>
      <c r="AP16" s="45">
        <f>+[4]rep1_2!$K$131</f>
        <v>254991</v>
      </c>
      <c r="AQ16" s="45">
        <f>+[3]rep1_2!$K$128</f>
        <v>276809</v>
      </c>
      <c r="AR16" s="46">
        <f t="shared" si="26"/>
        <v>108.55638042126976</v>
      </c>
      <c r="AS16" s="43">
        <f t="shared" si="27"/>
        <v>87.307404802381953</v>
      </c>
      <c r="AT16" s="49">
        <v>0</v>
      </c>
      <c r="AU16" s="49">
        <v>0</v>
      </c>
      <c r="AV16" s="49">
        <v>0</v>
      </c>
      <c r="AW16" s="49" t="str">
        <f t="shared" si="28"/>
        <v>-</v>
      </c>
      <c r="AX16" s="50" t="str">
        <f t="shared" si="29"/>
        <v>-</v>
      </c>
      <c r="AY16" s="51">
        <v>0</v>
      </c>
      <c r="AZ16" s="51">
        <v>0</v>
      </c>
      <c r="BA16" s="49">
        <v>0</v>
      </c>
      <c r="BB16" s="49">
        <v>0</v>
      </c>
      <c r="BC16" s="49">
        <v>0</v>
      </c>
      <c r="BD16" s="49">
        <v>0</v>
      </c>
      <c r="BE16" s="51"/>
      <c r="BF16" s="46"/>
      <c r="BG16" s="46"/>
      <c r="BH16" s="51"/>
      <c r="BI16" s="46"/>
      <c r="BJ16" s="46"/>
      <c r="BK16" s="49"/>
      <c r="BL16" s="49"/>
      <c r="BM16" s="49"/>
      <c r="BN16" s="49">
        <f>+[3]rep1_2!$K$134</f>
        <v>0</v>
      </c>
      <c r="BO16" s="49">
        <f>+[4]rep1_2!$K$138</f>
        <v>0</v>
      </c>
      <c r="BP16" s="49">
        <f>+[3]rep1_2!$K$135</f>
        <v>2.4</v>
      </c>
      <c r="BQ16" s="42">
        <f t="shared" si="2"/>
        <v>48050.700000000004</v>
      </c>
      <c r="BR16" s="42">
        <f t="shared" si="2"/>
        <v>36037.5</v>
      </c>
      <c r="BS16" s="42">
        <f t="shared" si="3"/>
        <v>26100.1</v>
      </c>
      <c r="BT16" s="52">
        <f t="shared" si="30"/>
        <v>54.317835119987834</v>
      </c>
      <c r="BU16" s="49">
        <f>+[3]rep1_2!$K$141</f>
        <v>40043.4</v>
      </c>
      <c r="BV16" s="49">
        <f>+[4]rep1_2!$K$145</f>
        <v>30032.1</v>
      </c>
      <c r="BW16" s="49">
        <f>+[3]rep1_2!$K$142</f>
        <v>20897.599999999999</v>
      </c>
      <c r="BX16" s="51">
        <v>0</v>
      </c>
      <c r="BY16" s="51">
        <v>0</v>
      </c>
      <c r="BZ16" s="51">
        <v>0</v>
      </c>
      <c r="CA16" s="51">
        <f>+[3]rep1_2!$K$155</f>
        <v>7047.3</v>
      </c>
      <c r="CB16" s="51">
        <f>+[4]rep1_2!$K$159</f>
        <v>5285.4</v>
      </c>
      <c r="CC16" s="51">
        <f>+[3]rep1_2!$K$156</f>
        <v>4310.5</v>
      </c>
      <c r="CD16" s="51">
        <f>+[3]rep1_2!$K$148</f>
        <v>960</v>
      </c>
      <c r="CE16" s="51">
        <f>+[4]rep1_2!$K$152</f>
        <v>720</v>
      </c>
      <c r="CF16" s="51">
        <f>+[3]rep1_2!$K$149</f>
        <v>892</v>
      </c>
      <c r="CG16" s="51">
        <v>0</v>
      </c>
      <c r="CH16" s="51">
        <v>0</v>
      </c>
      <c r="CI16" s="51">
        <v>0</v>
      </c>
      <c r="CJ16" s="51">
        <f>+[3]rep1_2!$K$183</f>
        <v>5997</v>
      </c>
      <c r="CK16" s="51">
        <f>+[4]rep1_2!$K$187</f>
        <v>5397.3</v>
      </c>
      <c r="CL16" s="51">
        <f>+[3]rep1_2!$K$184</f>
        <v>4197.8999999999996</v>
      </c>
      <c r="CM16" s="54">
        <v>0</v>
      </c>
      <c r="CN16" s="54">
        <v>0</v>
      </c>
      <c r="CO16" s="49">
        <v>0</v>
      </c>
      <c r="CP16" s="51">
        <f>+[3]rep1_2!$K$218</f>
        <v>405088.5</v>
      </c>
      <c r="CQ16" s="51">
        <f>+[4]rep1_2!$K$222</f>
        <v>303816.2</v>
      </c>
      <c r="CR16" s="51">
        <f>+[3]rep1_2!$K$219</f>
        <v>276937.5</v>
      </c>
      <c r="CS16" s="51">
        <f>+[3]rep1_2!$K$197</f>
        <v>404305</v>
      </c>
      <c r="CT16" s="51">
        <f>+[4]rep1_2!$K$201</f>
        <v>303228.7</v>
      </c>
      <c r="CU16" s="51">
        <f>+[3]rep1_2!$K$198</f>
        <v>276901.8</v>
      </c>
      <c r="CV16" s="54">
        <v>0</v>
      </c>
      <c r="CW16" s="54">
        <v>0</v>
      </c>
      <c r="CX16" s="49">
        <v>0</v>
      </c>
      <c r="CY16" s="51">
        <f>+[3]rep1_2!$K$225</f>
        <v>15000</v>
      </c>
      <c r="CZ16" s="51">
        <f>+[4]rep1_2!$K$229</f>
        <v>14100</v>
      </c>
      <c r="DA16" s="51">
        <f>+[3]rep1_2!$K$226</f>
        <v>9237.5</v>
      </c>
      <c r="DB16" s="51">
        <f>+[3]rep1_2!$K$253</f>
        <v>0</v>
      </c>
      <c r="DC16" s="51">
        <f>+[4]rep1_2!$K$257</f>
        <v>0</v>
      </c>
      <c r="DD16" s="51">
        <f>+[3]rep1_2!$K$254</f>
        <v>0</v>
      </c>
      <c r="DE16" s="51">
        <f>+[3]rep1_2!$K$232</f>
        <v>30000</v>
      </c>
      <c r="DF16" s="51">
        <f>+[4]rep1_2!$K$236</f>
        <v>22500</v>
      </c>
      <c r="DG16" s="51">
        <f>+[3]rep1_2!$K$233</f>
        <v>6589.8</v>
      </c>
      <c r="DH16" s="51"/>
      <c r="DI16" s="39">
        <f t="shared" si="36"/>
        <v>3317115.9</v>
      </c>
      <c r="DJ16" s="39">
        <f t="shared" si="31"/>
        <v>2487125.1</v>
      </c>
      <c r="DK16" s="39">
        <f t="shared" si="32"/>
        <v>2099875.6999999997</v>
      </c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49"/>
      <c r="DX16" s="51"/>
      <c r="DY16" s="51"/>
      <c r="DZ16" s="51"/>
      <c r="EA16" s="51"/>
      <c r="EB16" s="51"/>
      <c r="EC16" s="51"/>
      <c r="ED16" s="51"/>
      <c r="EE16" s="53">
        <f t="shared" si="33"/>
        <v>0</v>
      </c>
      <c r="EF16" s="53">
        <f t="shared" si="34"/>
        <v>0</v>
      </c>
      <c r="EG16" s="53">
        <f t="shared" si="35"/>
        <v>0</v>
      </c>
    </row>
    <row r="17" spans="2:137" s="12" customFormat="1" ht="27.75" customHeight="1" x14ac:dyDescent="0.25">
      <c r="B17" s="17">
        <v>8</v>
      </c>
      <c r="C17" s="20" t="s">
        <v>56</v>
      </c>
      <c r="D17" s="38">
        <v>0</v>
      </c>
      <c r="E17" s="38">
        <v>0</v>
      </c>
      <c r="F17" s="39">
        <f t="shared" si="5"/>
        <v>2492006.2000000002</v>
      </c>
      <c r="G17" s="39">
        <f t="shared" si="6"/>
        <v>1912108.4</v>
      </c>
      <c r="H17" s="39">
        <f t="shared" si="0"/>
        <v>1453350.1999999997</v>
      </c>
      <c r="I17" s="40">
        <f t="shared" si="7"/>
        <v>76.007730524064414</v>
      </c>
      <c r="J17" s="41">
        <f t="shared" si="8"/>
        <v>58.320488929762682</v>
      </c>
      <c r="K17" s="42">
        <f t="shared" si="9"/>
        <v>2486658.2000000002</v>
      </c>
      <c r="L17" s="42">
        <f t="shared" si="10"/>
        <v>1908510.2</v>
      </c>
      <c r="M17" s="42">
        <f t="shared" si="37"/>
        <v>1450551.5999999996</v>
      </c>
      <c r="N17" s="42">
        <f t="shared" si="11"/>
        <v>76.004393374476052</v>
      </c>
      <c r="O17" s="43">
        <f t="shared" si="12"/>
        <v>58.33337287770388</v>
      </c>
      <c r="P17" s="44">
        <f>+[1]rep1_101!$L$92</f>
        <v>381874.2</v>
      </c>
      <c r="Q17" s="44">
        <f>+[2]rep1_101!$L$96</f>
        <v>267311.90000000002</v>
      </c>
      <c r="R17" s="44">
        <f>+[1]rep1_101!$L$93</f>
        <v>188376.5</v>
      </c>
      <c r="S17" s="44">
        <f t="shared" si="13"/>
        <v>70.470674893261389</v>
      </c>
      <c r="T17" s="43">
        <f t="shared" si="14"/>
        <v>49.329465043723822</v>
      </c>
      <c r="U17" s="44">
        <f t="shared" si="15"/>
        <v>1448855.4000000001</v>
      </c>
      <c r="V17" s="44">
        <f t="shared" si="16"/>
        <v>1131256.6000000001</v>
      </c>
      <c r="W17" s="44">
        <f t="shared" si="17"/>
        <v>761090.89999999991</v>
      </c>
      <c r="X17" s="44">
        <f t="shared" si="18"/>
        <v>67.278361072103337</v>
      </c>
      <c r="Y17" s="43">
        <f t="shared" si="19"/>
        <v>52.530494071389036</v>
      </c>
      <c r="Z17" s="45">
        <f>+[1]rep1_101!$L$22</f>
        <v>52168.6</v>
      </c>
      <c r="AA17" s="45">
        <f>+[2]rep1_101!$L$26</f>
        <v>36518.1</v>
      </c>
      <c r="AB17" s="45">
        <f>+[1]rep1_101!$L$23</f>
        <v>24923.200000000001</v>
      </c>
      <c r="AC17" s="46">
        <f t="shared" si="20"/>
        <v>68.248895753064915</v>
      </c>
      <c r="AD17" s="47">
        <f t="shared" si="21"/>
        <v>47.774331686110038</v>
      </c>
      <c r="AE17" s="45">
        <f>+[1]rep1_101!$L$71</f>
        <v>8749.4</v>
      </c>
      <c r="AF17" s="45">
        <f>+[2]rep1_101!$L$75</f>
        <v>6124.7</v>
      </c>
      <c r="AG17" s="45">
        <f>+[1]rep1_101!$L$72</f>
        <v>1595.2</v>
      </c>
      <c r="AH17" s="46">
        <f t="shared" si="22"/>
        <v>26.045357323624014</v>
      </c>
      <c r="AI17" s="43">
        <f t="shared" si="23"/>
        <v>18.232107344503625</v>
      </c>
      <c r="AJ17" s="45">
        <f>+[1]rep1_101!$L$43</f>
        <v>1396686.8</v>
      </c>
      <c r="AK17" s="45">
        <f>+[2]rep1_101!$L$47</f>
        <v>1094738.5</v>
      </c>
      <c r="AL17" s="45">
        <f>+[1]rep1_101!$L$44</f>
        <v>736167.7</v>
      </c>
      <c r="AM17" s="48">
        <f t="shared" si="24"/>
        <v>67.245986141895983</v>
      </c>
      <c r="AN17" s="43">
        <f t="shared" si="25"/>
        <v>52.70814473223345</v>
      </c>
      <c r="AO17" s="45">
        <f>+[3]rep1_2!$L$127</f>
        <v>183780.2</v>
      </c>
      <c r="AP17" s="45">
        <f>+[4]rep1_2!$L$131</f>
        <v>156297</v>
      </c>
      <c r="AQ17" s="45">
        <f>+[3]rep1_2!$L$128</f>
        <v>202976.6</v>
      </c>
      <c r="AR17" s="46">
        <f t="shared" si="26"/>
        <v>129.86596031913601</v>
      </c>
      <c r="AS17" s="43">
        <f t="shared" si="27"/>
        <v>110.44530368342183</v>
      </c>
      <c r="AT17" s="49">
        <v>0</v>
      </c>
      <c r="AU17" s="49">
        <v>0</v>
      </c>
      <c r="AV17" s="49">
        <v>0</v>
      </c>
      <c r="AW17" s="49" t="str">
        <f t="shared" si="28"/>
        <v>-</v>
      </c>
      <c r="AX17" s="50" t="str">
        <f t="shared" si="29"/>
        <v>-</v>
      </c>
      <c r="AY17" s="51">
        <v>0</v>
      </c>
      <c r="AZ17" s="51">
        <v>0</v>
      </c>
      <c r="BA17" s="49">
        <v>0</v>
      </c>
      <c r="BB17" s="49">
        <v>0</v>
      </c>
      <c r="BC17" s="49">
        <v>0</v>
      </c>
      <c r="BD17" s="49">
        <v>0</v>
      </c>
      <c r="BE17" s="51"/>
      <c r="BF17" s="46"/>
      <c r="BG17" s="46"/>
      <c r="BH17" s="51"/>
      <c r="BI17" s="46"/>
      <c r="BJ17" s="46"/>
      <c r="BK17" s="49"/>
      <c r="BL17" s="49"/>
      <c r="BM17" s="49"/>
      <c r="BN17" s="49">
        <f>+[3]rep1_2!$L$134</f>
        <v>0</v>
      </c>
      <c r="BO17" s="49">
        <f>+[4]rep1_2!$L$138</f>
        <v>0</v>
      </c>
      <c r="BP17" s="49">
        <f>+[3]rep1_2!$L$135</f>
        <v>0</v>
      </c>
      <c r="BQ17" s="42">
        <f t="shared" si="2"/>
        <v>62019</v>
      </c>
      <c r="BR17" s="42">
        <f t="shared" si="2"/>
        <v>46515</v>
      </c>
      <c r="BS17" s="42">
        <f t="shared" si="3"/>
        <v>22052.000000000004</v>
      </c>
      <c r="BT17" s="52">
        <f t="shared" si="30"/>
        <v>35.556845482835911</v>
      </c>
      <c r="BU17" s="49">
        <f>+[3]rep1_2!$L$141</f>
        <v>52516.3</v>
      </c>
      <c r="BV17" s="49">
        <f>+[4]rep1_2!$L$145</f>
        <v>39387</v>
      </c>
      <c r="BW17" s="49">
        <f>+[3]rep1_2!$L$142</f>
        <v>18559.400000000001</v>
      </c>
      <c r="BX17" s="51">
        <v>0</v>
      </c>
      <c r="BY17" s="51">
        <v>0</v>
      </c>
      <c r="BZ17" s="51">
        <v>0</v>
      </c>
      <c r="CA17" s="51">
        <f>+[3]rep1_2!$L$155</f>
        <v>4406.2</v>
      </c>
      <c r="CB17" s="51">
        <f>+[4]rep1_2!$L$159</f>
        <v>3303</v>
      </c>
      <c r="CC17" s="51">
        <f>+[3]rep1_2!$L$156</f>
        <v>355.2</v>
      </c>
      <c r="CD17" s="51">
        <f>+[3]rep1_2!$L$148</f>
        <v>5096.5</v>
      </c>
      <c r="CE17" s="51">
        <f>+[4]rep1_2!$L$152</f>
        <v>3825</v>
      </c>
      <c r="CF17" s="51">
        <f>+[3]rep1_2!$L$149</f>
        <v>3137.4</v>
      </c>
      <c r="CG17" s="51">
        <v>0</v>
      </c>
      <c r="CH17" s="51">
        <v>0</v>
      </c>
      <c r="CI17" s="51">
        <v>0</v>
      </c>
      <c r="CJ17" s="51">
        <f>+[3]rep1_2!$L$183</f>
        <v>3998</v>
      </c>
      <c r="CK17" s="51">
        <f>+[4]rep1_2!$L$187</f>
        <v>3598.2</v>
      </c>
      <c r="CL17" s="51">
        <f>+[3]rep1_2!$L$184</f>
        <v>2798.6</v>
      </c>
      <c r="CM17" s="54">
        <v>0</v>
      </c>
      <c r="CN17" s="54">
        <v>0</v>
      </c>
      <c r="CO17" s="49">
        <v>0</v>
      </c>
      <c r="CP17" s="51">
        <f>+[3]rep1_2!$L$218</f>
        <v>382880</v>
      </c>
      <c r="CQ17" s="51">
        <f>+[4]rep1_2!$L$222</f>
        <v>287145</v>
      </c>
      <c r="CR17" s="51">
        <f>+[3]rep1_2!$L$219</f>
        <v>257546.5</v>
      </c>
      <c r="CS17" s="51">
        <f>+[3]rep1_2!$L$197</f>
        <v>380140</v>
      </c>
      <c r="CT17" s="51">
        <f>+[4]rep1_2!$L$201</f>
        <v>285105</v>
      </c>
      <c r="CU17" s="51">
        <f>+[3]rep1_2!$L$198</f>
        <v>257022.8</v>
      </c>
      <c r="CV17" s="54">
        <v>0</v>
      </c>
      <c r="CW17" s="54">
        <v>0</v>
      </c>
      <c r="CX17" s="49">
        <v>0</v>
      </c>
      <c r="CY17" s="51">
        <f>+[3]rep1_2!$L$225</f>
        <v>8000</v>
      </c>
      <c r="CZ17" s="51">
        <f>+[4]rep1_2!$L$229</f>
        <v>6000</v>
      </c>
      <c r="DA17" s="51">
        <f>+[3]rep1_2!$L$226</f>
        <v>6464.5</v>
      </c>
      <c r="DB17" s="51">
        <f>+[3]rep1_2!$L$253</f>
        <v>1350</v>
      </c>
      <c r="DC17" s="51">
        <f>+[4]rep1_2!$L$257</f>
        <v>0</v>
      </c>
      <c r="DD17" s="51">
        <f>+[3]rep1_2!$L$254</f>
        <v>0</v>
      </c>
      <c r="DE17" s="51">
        <f>+[3]rep1_2!$L$232</f>
        <v>10500</v>
      </c>
      <c r="DF17" s="51">
        <f>+[4]rep1_2!$L$236</f>
        <v>7860</v>
      </c>
      <c r="DG17" s="51">
        <f>+[3]rep1_2!$L$233</f>
        <v>10449.4</v>
      </c>
      <c r="DH17" s="51"/>
      <c r="DI17" s="39">
        <f t="shared" si="36"/>
        <v>2492006.2000000002</v>
      </c>
      <c r="DJ17" s="39">
        <f t="shared" si="31"/>
        <v>1912108.4</v>
      </c>
      <c r="DK17" s="39">
        <f t="shared" si="32"/>
        <v>1453350.1999999997</v>
      </c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49"/>
      <c r="DX17" s="51"/>
      <c r="DY17" s="51"/>
      <c r="DZ17" s="51"/>
      <c r="EA17" s="51"/>
      <c r="EB17" s="51"/>
      <c r="EC17" s="51"/>
      <c r="ED17" s="51"/>
      <c r="EE17" s="53">
        <f t="shared" si="33"/>
        <v>0</v>
      </c>
      <c r="EF17" s="53">
        <f t="shared" si="34"/>
        <v>0</v>
      </c>
      <c r="EG17" s="53">
        <f t="shared" si="35"/>
        <v>0</v>
      </c>
    </row>
    <row r="18" spans="2:137" s="12" customFormat="1" ht="27.75" customHeight="1" x14ac:dyDescent="0.25">
      <c r="B18" s="17">
        <v>9</v>
      </c>
      <c r="C18" s="20" t="s">
        <v>61</v>
      </c>
      <c r="D18" s="38">
        <v>0</v>
      </c>
      <c r="E18" s="38">
        <v>0</v>
      </c>
      <c r="F18" s="39">
        <f t="shared" si="5"/>
        <v>553139</v>
      </c>
      <c r="G18" s="39">
        <f t="shared" si="6"/>
        <v>406037.9</v>
      </c>
      <c r="H18" s="39">
        <f t="shared" si="0"/>
        <v>328189.70000000007</v>
      </c>
      <c r="I18" s="40">
        <f t="shared" si="7"/>
        <v>80.827356264033483</v>
      </c>
      <c r="J18" s="41">
        <f t="shared" si="8"/>
        <v>59.332229331144624</v>
      </c>
      <c r="K18" s="42">
        <f t="shared" si="9"/>
        <v>553139</v>
      </c>
      <c r="L18" s="42">
        <f t="shared" si="10"/>
        <v>406037.9</v>
      </c>
      <c r="M18" s="42">
        <f t="shared" si="37"/>
        <v>328189.70000000007</v>
      </c>
      <c r="N18" s="42">
        <f t="shared" si="11"/>
        <v>80.827356264033483</v>
      </c>
      <c r="O18" s="43">
        <f t="shared" si="12"/>
        <v>59.332229331144624</v>
      </c>
      <c r="P18" s="44">
        <f>+[1]rep1_101!$M$92</f>
        <v>258421.7</v>
      </c>
      <c r="Q18" s="44">
        <f>+[2]rep1_101!$M$96</f>
        <v>180895.2</v>
      </c>
      <c r="R18" s="44">
        <f>+[1]rep1_101!$M$93</f>
        <v>129086.6</v>
      </c>
      <c r="S18" s="44">
        <f t="shared" si="13"/>
        <v>71.35988130143862</v>
      </c>
      <c r="T18" s="43">
        <f t="shared" si="14"/>
        <v>49.951919672380448</v>
      </c>
      <c r="U18" s="44">
        <f t="shared" si="15"/>
        <v>216208.69999999998</v>
      </c>
      <c r="V18" s="44">
        <f t="shared" si="16"/>
        <v>165809.9</v>
      </c>
      <c r="W18" s="44">
        <f t="shared" si="17"/>
        <v>137075.5</v>
      </c>
      <c r="X18" s="44">
        <f t="shared" si="18"/>
        <v>82.670274814712513</v>
      </c>
      <c r="Y18" s="43">
        <f t="shared" si="19"/>
        <v>63.399622679383391</v>
      </c>
      <c r="Z18" s="45">
        <f>+[1]rep1_101!$M$22</f>
        <v>33580.9</v>
      </c>
      <c r="AA18" s="45">
        <f>+[2]rep1_101!$M$26</f>
        <v>23506.6</v>
      </c>
      <c r="AB18" s="45">
        <f>+[1]rep1_101!$M$23</f>
        <v>25961.1</v>
      </c>
      <c r="AC18" s="46">
        <f t="shared" si="20"/>
        <v>110.44174827495257</v>
      </c>
      <c r="AD18" s="47">
        <f t="shared" si="21"/>
        <v>77.309125127676737</v>
      </c>
      <c r="AE18" s="45">
        <f>+[1]rep1_101!$M$71</f>
        <v>8868</v>
      </c>
      <c r="AF18" s="45">
        <f>+[2]rep1_101!$M$75</f>
        <v>6207.6</v>
      </c>
      <c r="AG18" s="45">
        <f>+[1]rep1_101!$M$72</f>
        <v>2751.3</v>
      </c>
      <c r="AH18" s="46">
        <f t="shared" si="22"/>
        <v>44.321476899284754</v>
      </c>
      <c r="AI18" s="43">
        <f t="shared" si="23"/>
        <v>31.025033829499328</v>
      </c>
      <c r="AJ18" s="45">
        <f>+[1]rep1_101!$M$43</f>
        <v>182627.8</v>
      </c>
      <c r="AK18" s="45">
        <f>+[2]rep1_101!$M$47</f>
        <v>142303.29999999999</v>
      </c>
      <c r="AL18" s="45">
        <f>+[1]rep1_101!$M$44</f>
        <v>111114.4</v>
      </c>
      <c r="AM18" s="48">
        <f t="shared" si="24"/>
        <v>78.082799204234902</v>
      </c>
      <c r="AN18" s="43">
        <f t="shared" si="25"/>
        <v>60.841996673014734</v>
      </c>
      <c r="AO18" s="45">
        <f>+[3]rep1_2!$M$127</f>
        <v>17479.5</v>
      </c>
      <c r="AP18" s="45">
        <f>+[4]rep1_2!$M$131</f>
        <v>14004.8</v>
      </c>
      <c r="AQ18" s="45">
        <f>+[3]rep1_2!$M$128</f>
        <v>19559.5</v>
      </c>
      <c r="AR18" s="46">
        <f t="shared" si="26"/>
        <v>139.66282988689593</v>
      </c>
      <c r="AS18" s="43">
        <f t="shared" si="27"/>
        <v>111.89965388025973</v>
      </c>
      <c r="AT18" s="49">
        <v>0</v>
      </c>
      <c r="AU18" s="49">
        <v>0</v>
      </c>
      <c r="AV18" s="49">
        <v>0</v>
      </c>
      <c r="AW18" s="49" t="str">
        <f t="shared" si="28"/>
        <v>-</v>
      </c>
      <c r="AX18" s="50" t="str">
        <f t="shared" si="29"/>
        <v>-</v>
      </c>
      <c r="AY18" s="51">
        <v>0</v>
      </c>
      <c r="AZ18" s="51">
        <v>0</v>
      </c>
      <c r="BA18" s="49">
        <v>0</v>
      </c>
      <c r="BB18" s="49">
        <v>0</v>
      </c>
      <c r="BC18" s="49">
        <v>0</v>
      </c>
      <c r="BD18" s="49">
        <v>0</v>
      </c>
      <c r="BE18" s="51"/>
      <c r="BF18" s="46"/>
      <c r="BG18" s="46"/>
      <c r="BH18" s="51"/>
      <c r="BI18" s="46"/>
      <c r="BJ18" s="46"/>
      <c r="BK18" s="49"/>
      <c r="BL18" s="49"/>
      <c r="BM18" s="49"/>
      <c r="BN18" s="49">
        <f>+[3]rep1_2!$M$134</f>
        <v>0</v>
      </c>
      <c r="BO18" s="49">
        <f>+[4]rep1_2!$M$138</f>
        <v>0</v>
      </c>
      <c r="BP18" s="49">
        <f>+[3]rep1_2!$M$135</f>
        <v>0</v>
      </c>
      <c r="BQ18" s="42">
        <f t="shared" si="2"/>
        <v>9635.1999999999989</v>
      </c>
      <c r="BR18" s="42">
        <f t="shared" si="2"/>
        <v>7226.0999999999995</v>
      </c>
      <c r="BS18" s="42">
        <f t="shared" si="3"/>
        <v>5782.9</v>
      </c>
      <c r="BT18" s="52">
        <f t="shared" si="30"/>
        <v>60.018473928927271</v>
      </c>
      <c r="BU18" s="49">
        <f>+[3]rep1_2!$M$141</f>
        <v>9630.2999999999993</v>
      </c>
      <c r="BV18" s="49">
        <f>+[4]rep1_2!$M$145</f>
        <v>7222.7</v>
      </c>
      <c r="BW18" s="49">
        <f>+[3]rep1_2!$M$142</f>
        <v>5766.4</v>
      </c>
      <c r="BX18" s="51">
        <v>0</v>
      </c>
      <c r="BY18" s="51">
        <v>0</v>
      </c>
      <c r="BZ18" s="51">
        <v>0</v>
      </c>
      <c r="CA18" s="51">
        <f>+[3]rep1_2!$M$155</f>
        <v>4.9000000000000004</v>
      </c>
      <c r="CB18" s="51">
        <f>+[4]rep1_2!$M$159</f>
        <v>3.4</v>
      </c>
      <c r="CC18" s="51">
        <f>+[3]rep1_2!$M$156</f>
        <v>16.5</v>
      </c>
      <c r="CD18" s="51">
        <f>+[3]rep1_2!$M$148</f>
        <v>0</v>
      </c>
      <c r="CE18" s="51">
        <f>+[4]rep1_2!$M$152</f>
        <v>0</v>
      </c>
      <c r="CF18" s="51">
        <f>+[3]rep1_2!$M$149</f>
        <v>0</v>
      </c>
      <c r="CG18" s="51">
        <v>0</v>
      </c>
      <c r="CH18" s="51">
        <v>0</v>
      </c>
      <c r="CI18" s="51">
        <v>0</v>
      </c>
      <c r="CJ18" s="51">
        <f>+[3]rep1_2!$M$183</f>
        <v>0</v>
      </c>
      <c r="CK18" s="51">
        <f>+[4]rep1_2!$M$187</f>
        <v>0</v>
      </c>
      <c r="CL18" s="51">
        <f>+[3]rep1_2!$M$184</f>
        <v>0</v>
      </c>
      <c r="CM18" s="54">
        <v>0</v>
      </c>
      <c r="CN18" s="54">
        <v>0</v>
      </c>
      <c r="CO18" s="49">
        <v>0</v>
      </c>
      <c r="CP18" s="51">
        <f>+[3]rep1_2!$M$218</f>
        <v>39805.9</v>
      </c>
      <c r="CQ18" s="51">
        <f>+[4]rep1_2!$M$222</f>
        <v>29854.3</v>
      </c>
      <c r="CR18" s="51">
        <f>+[3]rep1_2!$M$219</f>
        <v>31188.9</v>
      </c>
      <c r="CS18" s="51">
        <f>+[3]rep1_2!$M$197</f>
        <v>38708.9</v>
      </c>
      <c r="CT18" s="51">
        <f>+[4]rep1_2!$M$201</f>
        <v>29031.5</v>
      </c>
      <c r="CU18" s="51">
        <f>+[3]rep1_2!$M$198</f>
        <v>31185.9</v>
      </c>
      <c r="CV18" s="54">
        <v>0</v>
      </c>
      <c r="CW18" s="54">
        <v>0</v>
      </c>
      <c r="CX18" s="49">
        <v>0</v>
      </c>
      <c r="CY18" s="51">
        <f>+[3]rep1_2!$M$225</f>
        <v>2700</v>
      </c>
      <c r="CZ18" s="51">
        <f>+[4]rep1_2!$M$229</f>
        <v>2025</v>
      </c>
      <c r="DA18" s="51">
        <f>+[3]rep1_2!$M$226</f>
        <v>2745</v>
      </c>
      <c r="DB18" s="51">
        <f>+[3]rep1_2!$M$253</f>
        <v>0</v>
      </c>
      <c r="DC18" s="51">
        <f>+[4]rep1_2!$M$257</f>
        <v>0</v>
      </c>
      <c r="DD18" s="51">
        <f>+[3]rep1_2!$M$254</f>
        <v>0</v>
      </c>
      <c r="DE18" s="51">
        <f>+[3]rep1_2!$M$232</f>
        <v>20</v>
      </c>
      <c r="DF18" s="51">
        <f>+[4]rep1_2!$M$236</f>
        <v>15</v>
      </c>
      <c r="DG18" s="51">
        <f>+[3]rep1_2!$M$233</f>
        <v>0</v>
      </c>
      <c r="DH18" s="51"/>
      <c r="DI18" s="39">
        <f t="shared" si="36"/>
        <v>553139</v>
      </c>
      <c r="DJ18" s="39">
        <f t="shared" si="31"/>
        <v>406037.9</v>
      </c>
      <c r="DK18" s="39">
        <f t="shared" si="32"/>
        <v>328189.70000000007</v>
      </c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49"/>
      <c r="DX18" s="51"/>
      <c r="DY18" s="51"/>
      <c r="DZ18" s="51"/>
      <c r="EA18" s="51"/>
      <c r="EB18" s="51"/>
      <c r="EC18" s="51"/>
      <c r="ED18" s="51"/>
      <c r="EE18" s="53">
        <f t="shared" si="33"/>
        <v>0</v>
      </c>
      <c r="EF18" s="53">
        <f t="shared" si="34"/>
        <v>0</v>
      </c>
      <c r="EG18" s="53">
        <f t="shared" si="35"/>
        <v>0</v>
      </c>
    </row>
    <row r="19" spans="2:137" s="12" customFormat="1" ht="27.75" customHeight="1" x14ac:dyDescent="0.25">
      <c r="B19" s="17">
        <v>10</v>
      </c>
      <c r="C19" s="20" t="s">
        <v>57</v>
      </c>
      <c r="D19" s="38">
        <v>0</v>
      </c>
      <c r="E19" s="38">
        <v>0</v>
      </c>
      <c r="F19" s="39">
        <f t="shared" si="5"/>
        <v>174329.7</v>
      </c>
      <c r="G19" s="39">
        <f t="shared" si="6"/>
        <v>129934.90000000002</v>
      </c>
      <c r="H19" s="39">
        <f t="shared" si="0"/>
        <v>98165.5</v>
      </c>
      <c r="I19" s="40">
        <f t="shared" si="7"/>
        <v>75.549756070155112</v>
      </c>
      <c r="J19" s="41">
        <f t="shared" si="8"/>
        <v>56.310255796918128</v>
      </c>
      <c r="K19" s="42">
        <f t="shared" si="9"/>
        <v>174329.7</v>
      </c>
      <c r="L19" s="42">
        <f t="shared" si="10"/>
        <v>129934.90000000002</v>
      </c>
      <c r="M19" s="42">
        <f t="shared" si="37"/>
        <v>98165.5</v>
      </c>
      <c r="N19" s="42">
        <f t="shared" si="11"/>
        <v>75.549756070155112</v>
      </c>
      <c r="O19" s="43">
        <f t="shared" si="12"/>
        <v>56.310255796918128</v>
      </c>
      <c r="P19" s="44">
        <f>+[1]rep1_101!$N$92</f>
        <v>40071.1</v>
      </c>
      <c r="Q19" s="44">
        <f>+[2]rep1_101!$N$96</f>
        <v>27128.5</v>
      </c>
      <c r="R19" s="44">
        <f>+[1]rep1_101!$N$93</f>
        <v>15197.1</v>
      </c>
      <c r="S19" s="44">
        <f t="shared" si="13"/>
        <v>56.018946863999119</v>
      </c>
      <c r="T19" s="43">
        <f t="shared" si="14"/>
        <v>37.925337712216539</v>
      </c>
      <c r="U19" s="44">
        <f t="shared" si="15"/>
        <v>76214.400000000009</v>
      </c>
      <c r="V19" s="44">
        <f t="shared" si="16"/>
        <v>59539</v>
      </c>
      <c r="W19" s="44">
        <f t="shared" si="17"/>
        <v>50034.5</v>
      </c>
      <c r="X19" s="44">
        <f t="shared" si="18"/>
        <v>84.036513881657399</v>
      </c>
      <c r="Y19" s="43">
        <f t="shared" si="19"/>
        <v>65.649667254482083</v>
      </c>
      <c r="Z19" s="45">
        <f>+[1]rep1_101!$N$22</f>
        <v>2799.3</v>
      </c>
      <c r="AA19" s="45">
        <f>+[2]rep1_101!$N$26</f>
        <v>2043</v>
      </c>
      <c r="AB19" s="45">
        <f>+[1]rep1_101!$N$23</f>
        <v>1439.3</v>
      </c>
      <c r="AC19" s="46">
        <f t="shared" si="20"/>
        <v>70.450318159569264</v>
      </c>
      <c r="AD19" s="47">
        <f t="shared" si="21"/>
        <v>51.41642553495516</v>
      </c>
      <c r="AE19" s="45">
        <f>+[1]rep1_101!$N$71</f>
        <v>4192</v>
      </c>
      <c r="AF19" s="45">
        <f>+[2]rep1_101!$N$75</f>
        <v>3143.3</v>
      </c>
      <c r="AG19" s="45">
        <f>+[1]rep1_101!$N$72</f>
        <v>1163.5</v>
      </c>
      <c r="AH19" s="46">
        <f t="shared" si="22"/>
        <v>37.015238761810835</v>
      </c>
      <c r="AI19" s="43">
        <f t="shared" si="23"/>
        <v>27.75524809160305</v>
      </c>
      <c r="AJ19" s="45">
        <f>+[1]rep1_101!$N$43</f>
        <v>73415.100000000006</v>
      </c>
      <c r="AK19" s="45">
        <f>+[2]rep1_101!$N$47</f>
        <v>57496</v>
      </c>
      <c r="AL19" s="45">
        <f>+[1]rep1_101!$N$44</f>
        <v>48595.199999999997</v>
      </c>
      <c r="AM19" s="48">
        <f t="shared" si="24"/>
        <v>84.519270905802131</v>
      </c>
      <c r="AN19" s="43">
        <f t="shared" si="25"/>
        <v>66.192377317472832</v>
      </c>
      <c r="AO19" s="45">
        <f>+[3]rep1_2!$N$127</f>
        <v>13467</v>
      </c>
      <c r="AP19" s="45">
        <f>+[4]rep1_2!$N$131</f>
        <v>10437.6</v>
      </c>
      <c r="AQ19" s="45">
        <f>+[3]rep1_2!$N$128</f>
        <v>10753</v>
      </c>
      <c r="AR19" s="46">
        <f t="shared" si="26"/>
        <v>103.02176745612017</v>
      </c>
      <c r="AS19" s="43">
        <f t="shared" si="27"/>
        <v>79.847033489270075</v>
      </c>
      <c r="AT19" s="49">
        <v>0</v>
      </c>
      <c r="AU19" s="49">
        <v>0</v>
      </c>
      <c r="AV19" s="49">
        <v>0</v>
      </c>
      <c r="AW19" s="49" t="str">
        <f t="shared" si="28"/>
        <v>-</v>
      </c>
      <c r="AX19" s="50" t="str">
        <f t="shared" si="29"/>
        <v>-</v>
      </c>
      <c r="AY19" s="51">
        <v>0</v>
      </c>
      <c r="AZ19" s="51">
        <v>0</v>
      </c>
      <c r="BA19" s="49">
        <v>0</v>
      </c>
      <c r="BB19" s="49">
        <v>0</v>
      </c>
      <c r="BC19" s="49">
        <v>0</v>
      </c>
      <c r="BD19" s="49">
        <v>0</v>
      </c>
      <c r="BE19" s="51"/>
      <c r="BF19" s="46"/>
      <c r="BG19" s="46"/>
      <c r="BH19" s="51"/>
      <c r="BI19" s="46"/>
      <c r="BJ19" s="46"/>
      <c r="BK19" s="49"/>
      <c r="BL19" s="49"/>
      <c r="BM19" s="49"/>
      <c r="BN19" s="49">
        <f>+[3]rep1_2!$N$134</f>
        <v>0</v>
      </c>
      <c r="BO19" s="49">
        <f>+[4]rep1_2!$N$138</f>
        <v>0</v>
      </c>
      <c r="BP19" s="49">
        <f>+[3]rep1_2!$N$135</f>
        <v>0</v>
      </c>
      <c r="BQ19" s="42">
        <f t="shared" si="2"/>
        <v>6630.1</v>
      </c>
      <c r="BR19" s="42">
        <f t="shared" si="2"/>
        <v>4374.8999999999996</v>
      </c>
      <c r="BS19" s="42">
        <f t="shared" si="3"/>
        <v>1088.5</v>
      </c>
      <c r="BT19" s="52">
        <f t="shared" si="30"/>
        <v>16.417550263193618</v>
      </c>
      <c r="BU19" s="49">
        <f>+[3]rep1_2!$N$141</f>
        <v>5397</v>
      </c>
      <c r="BV19" s="49">
        <f>+[4]rep1_2!$N$145</f>
        <v>3450.6</v>
      </c>
      <c r="BW19" s="49">
        <f>+[3]rep1_2!$N$142</f>
        <v>94.1</v>
      </c>
      <c r="BX19" s="51">
        <v>0</v>
      </c>
      <c r="BY19" s="51">
        <v>0</v>
      </c>
      <c r="BZ19" s="51">
        <v>0</v>
      </c>
      <c r="CA19" s="51">
        <f>+[3]rep1_2!$N$155</f>
        <v>33.1</v>
      </c>
      <c r="CB19" s="51">
        <f>+[4]rep1_2!$N$159</f>
        <v>24.3</v>
      </c>
      <c r="CC19" s="51">
        <f>+[3]rep1_2!$N$156</f>
        <v>1.2</v>
      </c>
      <c r="CD19" s="51">
        <f>+[3]rep1_2!$N$148</f>
        <v>1200</v>
      </c>
      <c r="CE19" s="51">
        <f>+[4]rep1_2!$N$152</f>
        <v>900</v>
      </c>
      <c r="CF19" s="51">
        <f>+[3]rep1_2!$N$149</f>
        <v>993.2</v>
      </c>
      <c r="CG19" s="51">
        <v>0</v>
      </c>
      <c r="CH19" s="51">
        <v>0</v>
      </c>
      <c r="CI19" s="51">
        <v>0</v>
      </c>
      <c r="CJ19" s="51">
        <f>+[3]rep1_2!$N$183</f>
        <v>0</v>
      </c>
      <c r="CK19" s="51">
        <f>+[4]rep1_2!$N$187</f>
        <v>0</v>
      </c>
      <c r="CL19" s="51">
        <f>+[3]rep1_2!$N$184</f>
        <v>0</v>
      </c>
      <c r="CM19" s="54">
        <v>0</v>
      </c>
      <c r="CN19" s="54">
        <v>0</v>
      </c>
      <c r="CO19" s="49">
        <v>0</v>
      </c>
      <c r="CP19" s="51">
        <f>+[3]rep1_2!$N$218</f>
        <v>31255.1</v>
      </c>
      <c r="CQ19" s="51">
        <f>+[4]rep1_2!$N$222</f>
        <v>23439.599999999999</v>
      </c>
      <c r="CR19" s="51">
        <f>+[3]rep1_2!$N$219</f>
        <v>19564.400000000001</v>
      </c>
      <c r="CS19" s="51">
        <f>+[3]rep1_2!$N$197</f>
        <v>31234.6</v>
      </c>
      <c r="CT19" s="51">
        <f>+[4]rep1_2!$N$201</f>
        <v>23425.200000000001</v>
      </c>
      <c r="CU19" s="51">
        <f>+[3]rep1_2!$N$198</f>
        <v>19562.3</v>
      </c>
      <c r="CV19" s="54">
        <v>0</v>
      </c>
      <c r="CW19" s="54">
        <v>0</v>
      </c>
      <c r="CX19" s="49">
        <v>0</v>
      </c>
      <c r="CY19" s="51">
        <f>+[3]rep1_2!$N$225</f>
        <v>1000</v>
      </c>
      <c r="CZ19" s="51">
        <f>+[4]rep1_2!$N$229</f>
        <v>747</v>
      </c>
      <c r="DA19" s="51">
        <f>+[3]rep1_2!$N$226</f>
        <v>60</v>
      </c>
      <c r="DB19" s="51">
        <f>+[3]rep1_2!$N$253</f>
        <v>0</v>
      </c>
      <c r="DC19" s="51">
        <f>+[4]rep1_2!$N$257</f>
        <v>0</v>
      </c>
      <c r="DD19" s="51">
        <f>+[3]rep1_2!$N$254</f>
        <v>0</v>
      </c>
      <c r="DE19" s="51">
        <f>+[3]rep1_2!$N$232</f>
        <v>1500</v>
      </c>
      <c r="DF19" s="51">
        <f>+[4]rep1_2!$N$236</f>
        <v>1125</v>
      </c>
      <c r="DG19" s="51">
        <f>+[3]rep1_2!$N$233</f>
        <v>304.5</v>
      </c>
      <c r="DH19" s="51"/>
      <c r="DI19" s="39">
        <f t="shared" si="36"/>
        <v>174329.7</v>
      </c>
      <c r="DJ19" s="39">
        <f t="shared" si="31"/>
        <v>129934.90000000002</v>
      </c>
      <c r="DK19" s="39">
        <f t="shared" si="32"/>
        <v>98165.5</v>
      </c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49"/>
      <c r="DX19" s="51"/>
      <c r="DY19" s="51"/>
      <c r="DZ19" s="51"/>
      <c r="EA19" s="51"/>
      <c r="EB19" s="51"/>
      <c r="EC19" s="51"/>
      <c r="ED19" s="51"/>
      <c r="EE19" s="53">
        <f t="shared" si="33"/>
        <v>0</v>
      </c>
      <c r="EF19" s="53">
        <f t="shared" si="34"/>
        <v>0</v>
      </c>
      <c r="EG19" s="53">
        <f t="shared" si="35"/>
        <v>0</v>
      </c>
    </row>
    <row r="20" spans="2:137" s="12" customFormat="1" ht="27.75" customHeight="1" x14ac:dyDescent="0.25">
      <c r="B20" s="17">
        <v>11</v>
      </c>
      <c r="C20" s="20" t="s">
        <v>58</v>
      </c>
      <c r="D20" s="38">
        <v>0</v>
      </c>
      <c r="E20" s="38">
        <v>0</v>
      </c>
      <c r="F20" s="39">
        <f t="shared" si="5"/>
        <v>3031789.3000000003</v>
      </c>
      <c r="G20" s="39">
        <f t="shared" si="6"/>
        <v>2237464</v>
      </c>
      <c r="H20" s="39">
        <f t="shared" si="0"/>
        <v>1770581.3000000003</v>
      </c>
      <c r="I20" s="40">
        <f t="shared" si="7"/>
        <v>79.133398347414769</v>
      </c>
      <c r="J20" s="41">
        <f t="shared" si="8"/>
        <v>58.40053924591659</v>
      </c>
      <c r="K20" s="42">
        <f t="shared" si="9"/>
        <v>3027791.3000000003</v>
      </c>
      <c r="L20" s="42">
        <f t="shared" si="10"/>
        <v>2233865.8000000003</v>
      </c>
      <c r="M20" s="42">
        <f t="shared" si="37"/>
        <v>1767782.7000000002</v>
      </c>
      <c r="N20" s="42">
        <f t="shared" si="11"/>
        <v>79.135581913649418</v>
      </c>
      <c r="O20" s="43">
        <f t="shared" si="12"/>
        <v>58.385222918105349</v>
      </c>
      <c r="P20" s="44">
        <f>+[1]rep1_101!$O$92</f>
        <v>648906.9</v>
      </c>
      <c r="Q20" s="44">
        <f>+[2]rep1_101!$O$96</f>
        <v>445600</v>
      </c>
      <c r="R20" s="44">
        <f>+[1]rep1_101!$O$93</f>
        <v>309010.40000000002</v>
      </c>
      <c r="S20" s="44">
        <f t="shared" si="13"/>
        <v>69.34703770197487</v>
      </c>
      <c r="T20" s="43">
        <f t="shared" si="14"/>
        <v>47.620143968264173</v>
      </c>
      <c r="U20" s="44">
        <f t="shared" si="15"/>
        <v>1490120.1</v>
      </c>
      <c r="V20" s="44">
        <f t="shared" si="16"/>
        <v>1103511.1000000001</v>
      </c>
      <c r="W20" s="44">
        <f t="shared" si="17"/>
        <v>835874.9</v>
      </c>
      <c r="X20" s="44">
        <f t="shared" si="18"/>
        <v>75.746850212924898</v>
      </c>
      <c r="Y20" s="43">
        <f t="shared" si="19"/>
        <v>56.094465137407376</v>
      </c>
      <c r="Z20" s="45">
        <f>+[1]rep1_101!$O$22</f>
        <v>66645.5</v>
      </c>
      <c r="AA20" s="45">
        <f>+[2]rep1_101!$O$26</f>
        <v>47350</v>
      </c>
      <c r="AB20" s="45">
        <f>+[1]rep1_101!$O$23</f>
        <v>15683.1</v>
      </c>
      <c r="AC20" s="46">
        <f t="shared" si="20"/>
        <v>33.121647307286167</v>
      </c>
      <c r="AD20" s="47">
        <f t="shared" si="21"/>
        <v>23.532121448559916</v>
      </c>
      <c r="AE20" s="45">
        <f>+[1]rep1_101!$O$71</f>
        <v>32457.200000000001</v>
      </c>
      <c r="AF20" s="45">
        <f>+[2]rep1_101!$O$75</f>
        <v>22430</v>
      </c>
      <c r="AG20" s="45">
        <f>+[1]rep1_101!$O$72</f>
        <v>6235.3</v>
      </c>
      <c r="AH20" s="46">
        <f t="shared" si="22"/>
        <v>27.798930004458317</v>
      </c>
      <c r="AI20" s="43">
        <f t="shared" si="23"/>
        <v>19.210837656975958</v>
      </c>
      <c r="AJ20" s="45">
        <f>+[1]rep1_101!$O$43</f>
        <v>1423474.6</v>
      </c>
      <c r="AK20" s="45">
        <f>+[2]rep1_101!$O$47</f>
        <v>1056161.1000000001</v>
      </c>
      <c r="AL20" s="45">
        <f>+[1]rep1_101!$O$44</f>
        <v>820191.8</v>
      </c>
      <c r="AM20" s="48">
        <f t="shared" si="24"/>
        <v>77.657830798729478</v>
      </c>
      <c r="AN20" s="43">
        <f t="shared" si="25"/>
        <v>57.618997908357485</v>
      </c>
      <c r="AO20" s="45">
        <f>+[3]rep1_2!$O$127</f>
        <v>239144</v>
      </c>
      <c r="AP20" s="45">
        <f>+[4]rep1_2!$O$131</f>
        <v>196674.5</v>
      </c>
      <c r="AQ20" s="45">
        <f>+[3]rep1_2!$O$128</f>
        <v>228422.8</v>
      </c>
      <c r="AR20" s="46">
        <f t="shared" si="26"/>
        <v>116.14256042344076</v>
      </c>
      <c r="AS20" s="43">
        <f t="shared" si="27"/>
        <v>95.516843408155751</v>
      </c>
      <c r="AT20" s="49">
        <v>0</v>
      </c>
      <c r="AU20" s="49">
        <v>0</v>
      </c>
      <c r="AV20" s="49">
        <v>0</v>
      </c>
      <c r="AW20" s="49" t="str">
        <f t="shared" si="28"/>
        <v>-</v>
      </c>
      <c r="AX20" s="50" t="str">
        <f t="shared" si="29"/>
        <v>-</v>
      </c>
      <c r="AY20" s="51">
        <v>0</v>
      </c>
      <c r="AZ20" s="51">
        <v>0</v>
      </c>
      <c r="BA20" s="49">
        <v>0</v>
      </c>
      <c r="BB20" s="49">
        <v>0</v>
      </c>
      <c r="BC20" s="49">
        <v>0</v>
      </c>
      <c r="BD20" s="49">
        <v>0</v>
      </c>
      <c r="BE20" s="51"/>
      <c r="BF20" s="46"/>
      <c r="BG20" s="46"/>
      <c r="BH20" s="51"/>
      <c r="BI20" s="46"/>
      <c r="BJ20" s="46"/>
      <c r="BK20" s="49"/>
      <c r="BL20" s="49"/>
      <c r="BM20" s="49"/>
      <c r="BN20" s="49">
        <f>+[3]rep1_2!$O$134</f>
        <v>0</v>
      </c>
      <c r="BO20" s="49">
        <f>+[4]rep1_2!$O$138</f>
        <v>0</v>
      </c>
      <c r="BP20" s="49">
        <f>+[3]rep1_2!$O$135</f>
        <v>0</v>
      </c>
      <c r="BQ20" s="42">
        <f t="shared" si="2"/>
        <v>61786</v>
      </c>
      <c r="BR20" s="42">
        <f t="shared" si="2"/>
        <v>44205</v>
      </c>
      <c r="BS20" s="42">
        <f t="shared" si="3"/>
        <v>30021.599999999999</v>
      </c>
      <c r="BT20" s="52">
        <f t="shared" si="30"/>
        <v>48.589648140355415</v>
      </c>
      <c r="BU20" s="49">
        <f>+[3]rep1_2!$O$141</f>
        <v>57603.5</v>
      </c>
      <c r="BV20" s="49">
        <f>+[4]rep1_2!$O$145</f>
        <v>41100</v>
      </c>
      <c r="BW20" s="49">
        <f>+[3]rep1_2!$O$142</f>
        <v>27571.3</v>
      </c>
      <c r="BX20" s="51">
        <v>0</v>
      </c>
      <c r="BY20" s="51">
        <v>0</v>
      </c>
      <c r="BZ20" s="51">
        <v>0</v>
      </c>
      <c r="CA20" s="51">
        <f>+[3]rep1_2!$O$155</f>
        <v>1182.5</v>
      </c>
      <c r="CB20" s="51">
        <f>+[4]rep1_2!$O$159</f>
        <v>855</v>
      </c>
      <c r="CC20" s="51">
        <f>+[3]rep1_2!$O$156</f>
        <v>200.3</v>
      </c>
      <c r="CD20" s="51">
        <f>+[3]rep1_2!$O$148</f>
        <v>3000</v>
      </c>
      <c r="CE20" s="51">
        <f>+[4]rep1_2!$O$152</f>
        <v>2250</v>
      </c>
      <c r="CF20" s="51">
        <f>+[3]rep1_2!$O$149</f>
        <v>2250</v>
      </c>
      <c r="CG20" s="51">
        <v>0</v>
      </c>
      <c r="CH20" s="51">
        <v>0</v>
      </c>
      <c r="CI20" s="51">
        <v>0</v>
      </c>
      <c r="CJ20" s="51">
        <f>+[3]rep1_2!$O$183</f>
        <v>3998</v>
      </c>
      <c r="CK20" s="51">
        <f>+[4]rep1_2!$O$187</f>
        <v>3598.2</v>
      </c>
      <c r="CL20" s="51">
        <f>+[3]rep1_2!$O$184</f>
        <v>2798.6</v>
      </c>
      <c r="CM20" s="54">
        <v>0</v>
      </c>
      <c r="CN20" s="54">
        <v>0</v>
      </c>
      <c r="CO20" s="49">
        <v>0</v>
      </c>
      <c r="CP20" s="51">
        <f>+[3]rep1_2!$O$218</f>
        <v>514377.1</v>
      </c>
      <c r="CQ20" s="51">
        <f>+[4]rep1_2!$O$222</f>
        <v>385745.2</v>
      </c>
      <c r="CR20" s="51">
        <f>+[3]rep1_2!$O$219</f>
        <v>349246.5</v>
      </c>
      <c r="CS20" s="51">
        <f>+[3]rep1_2!$O$197</f>
        <v>512686</v>
      </c>
      <c r="CT20" s="51">
        <f>+[4]rep1_2!$O$201</f>
        <v>384480</v>
      </c>
      <c r="CU20" s="51">
        <f>+[3]rep1_2!$O$198</f>
        <v>349228</v>
      </c>
      <c r="CV20" s="54">
        <v>0</v>
      </c>
      <c r="CW20" s="54">
        <v>0</v>
      </c>
      <c r="CX20" s="49">
        <v>0</v>
      </c>
      <c r="CY20" s="51">
        <f>+[3]rep1_2!$O$225</f>
        <v>11000</v>
      </c>
      <c r="CZ20" s="51">
        <f>+[4]rep1_2!$O$229</f>
        <v>9300</v>
      </c>
      <c r="DA20" s="51">
        <f>+[3]rep1_2!$O$226</f>
        <v>6360</v>
      </c>
      <c r="DB20" s="51">
        <f>+[3]rep1_2!$O$253</f>
        <v>0</v>
      </c>
      <c r="DC20" s="51">
        <f>+[4]rep1_2!$O$257</f>
        <v>0</v>
      </c>
      <c r="DD20" s="51">
        <f>+[3]rep1_2!$O$254</f>
        <v>0</v>
      </c>
      <c r="DE20" s="51">
        <f>+[3]rep1_2!$O$232</f>
        <v>30000</v>
      </c>
      <c r="DF20" s="51">
        <f>+[4]rep1_2!$O$236</f>
        <v>26400</v>
      </c>
      <c r="DG20" s="51">
        <f>+[3]rep1_2!$O$233</f>
        <v>2611.1999999999998</v>
      </c>
      <c r="DH20" s="51"/>
      <c r="DI20" s="39">
        <f t="shared" si="36"/>
        <v>3031789.3000000003</v>
      </c>
      <c r="DJ20" s="39">
        <f t="shared" si="31"/>
        <v>2237464</v>
      </c>
      <c r="DK20" s="39">
        <f t="shared" si="32"/>
        <v>1770581.3000000003</v>
      </c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49"/>
      <c r="DX20" s="51"/>
      <c r="DY20" s="51"/>
      <c r="DZ20" s="51"/>
      <c r="EA20" s="51"/>
      <c r="EB20" s="51"/>
      <c r="EC20" s="51"/>
      <c r="ED20" s="51"/>
      <c r="EE20" s="53">
        <f t="shared" si="33"/>
        <v>0</v>
      </c>
      <c r="EF20" s="53">
        <f t="shared" si="34"/>
        <v>0</v>
      </c>
      <c r="EG20" s="53">
        <f t="shared" si="35"/>
        <v>0</v>
      </c>
    </row>
    <row r="21" spans="2:137" s="12" customFormat="1" ht="27.75" customHeight="1" x14ac:dyDescent="0.25">
      <c r="B21" s="17">
        <v>12</v>
      </c>
      <c r="C21" s="20" t="s">
        <v>62</v>
      </c>
      <c r="D21" s="38">
        <v>0</v>
      </c>
      <c r="E21" s="38">
        <v>0</v>
      </c>
      <c r="F21" s="39">
        <f t="shared" ref="F21:H22" si="38">DI21+EE21-EA21</f>
        <v>1823924.8000000003</v>
      </c>
      <c r="G21" s="39">
        <f t="shared" si="38"/>
        <v>1374903.7</v>
      </c>
      <c r="H21" s="39">
        <f t="shared" si="38"/>
        <v>1037324.4</v>
      </c>
      <c r="I21" s="40">
        <f t="shared" si="7"/>
        <v>75.447058583084768</v>
      </c>
      <c r="J21" s="41">
        <f t="shared" si="8"/>
        <v>56.87320003544005</v>
      </c>
      <c r="K21" s="42">
        <f t="shared" si="9"/>
        <v>1821925.8000000003</v>
      </c>
      <c r="L21" s="42">
        <f t="shared" si="10"/>
        <v>1373104.5999999999</v>
      </c>
      <c r="M21" s="42">
        <f t="shared" si="37"/>
        <v>1035925.1</v>
      </c>
      <c r="N21" s="42">
        <f t="shared" si="11"/>
        <v>75.444004775746876</v>
      </c>
      <c r="O21" s="43">
        <f t="shared" si="12"/>
        <v>56.858797432914109</v>
      </c>
      <c r="P21" s="44">
        <f>+[1]rep1_101!$P$92</f>
        <v>521493.8</v>
      </c>
      <c r="Q21" s="44">
        <f>+[2]rep1_101!$P$96</f>
        <v>365045.7</v>
      </c>
      <c r="R21" s="44">
        <f>+[1]rep1_101!$P$93</f>
        <v>216771</v>
      </c>
      <c r="S21" s="44">
        <f t="shared" si="13"/>
        <v>59.381880131720486</v>
      </c>
      <c r="T21" s="43">
        <f t="shared" si="14"/>
        <v>41.56732064695688</v>
      </c>
      <c r="U21" s="44">
        <f t="shared" si="15"/>
        <v>850598.40000000002</v>
      </c>
      <c r="V21" s="44">
        <f t="shared" si="16"/>
        <v>671650.5</v>
      </c>
      <c r="W21" s="44">
        <f t="shared" si="17"/>
        <v>486780.8</v>
      </c>
      <c r="X21" s="44">
        <f t="shared" si="18"/>
        <v>72.475312681223343</v>
      </c>
      <c r="Y21" s="43">
        <f t="shared" si="19"/>
        <v>57.228040870991528</v>
      </c>
      <c r="Z21" s="45">
        <f>+[1]rep1_101!$P$22</f>
        <v>30319.5</v>
      </c>
      <c r="AA21" s="45">
        <f>+[2]rep1_101!$P$26</f>
        <v>21223.599999999999</v>
      </c>
      <c r="AB21" s="45">
        <f>+[1]rep1_101!$P$23</f>
        <v>11758.2</v>
      </c>
      <c r="AC21" s="46">
        <f t="shared" si="20"/>
        <v>55.401534141239004</v>
      </c>
      <c r="AD21" s="47">
        <f t="shared" si="21"/>
        <v>38.78098253599169</v>
      </c>
      <c r="AE21" s="45">
        <f>+[1]rep1_101!$P$71</f>
        <v>13135.9</v>
      </c>
      <c r="AF21" s="45">
        <f>+[2]rep1_101!$P$75</f>
        <v>9195.2000000000007</v>
      </c>
      <c r="AG21" s="45">
        <f>+[1]rep1_101!$P$72</f>
        <v>4211.2</v>
      </c>
      <c r="AH21" s="46">
        <f t="shared" si="22"/>
        <v>45.797807551766134</v>
      </c>
      <c r="AI21" s="43">
        <f t="shared" si="23"/>
        <v>32.058709338530292</v>
      </c>
      <c r="AJ21" s="45">
        <f>+[1]rep1_101!$P$43</f>
        <v>820278.9</v>
      </c>
      <c r="AK21" s="45">
        <f>+[2]rep1_101!$P$47</f>
        <v>650426.9</v>
      </c>
      <c r="AL21" s="45">
        <f>+[1]rep1_101!$P$44</f>
        <v>475022.6</v>
      </c>
      <c r="AM21" s="48">
        <f t="shared" si="24"/>
        <v>73.032434544143229</v>
      </c>
      <c r="AN21" s="43">
        <f t="shared" si="25"/>
        <v>57.909888941431987</v>
      </c>
      <c r="AO21" s="45">
        <f>+[3]rep1_2!$P$127</f>
        <v>125179</v>
      </c>
      <c r="AP21" s="45">
        <f>+[4]rep1_2!$P$131</f>
        <v>93619</v>
      </c>
      <c r="AQ21" s="45">
        <f>+[3]rep1_2!$P$128</f>
        <v>128632.5</v>
      </c>
      <c r="AR21" s="46">
        <f t="shared" si="26"/>
        <v>137.39999359104456</v>
      </c>
      <c r="AS21" s="43">
        <f t="shared" si="27"/>
        <v>102.75884932776265</v>
      </c>
      <c r="AT21" s="49">
        <v>0</v>
      </c>
      <c r="AU21" s="49">
        <v>0</v>
      </c>
      <c r="AV21" s="49">
        <v>0</v>
      </c>
      <c r="AW21" s="49" t="str">
        <f t="shared" si="28"/>
        <v>-</v>
      </c>
      <c r="AX21" s="50" t="str">
        <f t="shared" si="29"/>
        <v>-</v>
      </c>
      <c r="AY21" s="51">
        <v>0</v>
      </c>
      <c r="AZ21" s="51">
        <v>0</v>
      </c>
      <c r="BA21" s="49">
        <v>0</v>
      </c>
      <c r="BB21" s="49">
        <v>0</v>
      </c>
      <c r="BC21" s="49">
        <v>0</v>
      </c>
      <c r="BD21" s="49">
        <v>0</v>
      </c>
      <c r="BE21" s="51"/>
      <c r="BF21" s="46"/>
      <c r="BG21" s="46"/>
      <c r="BH21" s="51"/>
      <c r="BI21" s="46"/>
      <c r="BJ21" s="46"/>
      <c r="BK21" s="49"/>
      <c r="BL21" s="49"/>
      <c r="BM21" s="49"/>
      <c r="BN21" s="49">
        <f>+[3]rep1_2!$P$134</f>
        <v>0</v>
      </c>
      <c r="BO21" s="49">
        <f>+[4]rep1_2!$P$138</f>
        <v>0</v>
      </c>
      <c r="BP21" s="49">
        <f>+[3]rep1_2!$P$135</f>
        <v>0</v>
      </c>
      <c r="BQ21" s="42">
        <f t="shared" si="2"/>
        <v>57946.1</v>
      </c>
      <c r="BR21" s="42">
        <f t="shared" si="2"/>
        <v>43459.6</v>
      </c>
      <c r="BS21" s="42">
        <f t="shared" si="3"/>
        <v>34236.5</v>
      </c>
      <c r="BT21" s="52">
        <f t="shared" si="30"/>
        <v>59.083355048916154</v>
      </c>
      <c r="BU21" s="49">
        <f>+[3]rep1_2!$P$141</f>
        <v>48550.5</v>
      </c>
      <c r="BV21" s="49">
        <f>+[4]rep1_2!$P$145</f>
        <v>36412.9</v>
      </c>
      <c r="BW21" s="49">
        <f>+[3]rep1_2!$P$142</f>
        <v>28275.9</v>
      </c>
      <c r="BX21" s="51">
        <v>0</v>
      </c>
      <c r="BY21" s="51">
        <v>0</v>
      </c>
      <c r="BZ21" s="51">
        <v>0</v>
      </c>
      <c r="CA21" s="51">
        <f>+[3]rep1_2!$P$155</f>
        <v>4295.6000000000004</v>
      </c>
      <c r="CB21" s="51">
        <f>+[4]rep1_2!$P$159</f>
        <v>3221.7</v>
      </c>
      <c r="CC21" s="51">
        <f>+[3]rep1_2!$P$156</f>
        <v>133.19999999999999</v>
      </c>
      <c r="CD21" s="51">
        <f>+[3]rep1_2!$P$148</f>
        <v>5100</v>
      </c>
      <c r="CE21" s="51">
        <f>+[4]rep1_2!$P$152</f>
        <v>3825</v>
      </c>
      <c r="CF21" s="51">
        <f>+[3]rep1_2!$P$149</f>
        <v>5827.4</v>
      </c>
      <c r="CG21" s="51">
        <v>0</v>
      </c>
      <c r="CH21" s="51">
        <v>0</v>
      </c>
      <c r="CI21" s="51">
        <v>0</v>
      </c>
      <c r="CJ21" s="51">
        <f>+[3]rep1_2!$P$183</f>
        <v>1999</v>
      </c>
      <c r="CK21" s="51">
        <f>+[4]rep1_2!$P$187</f>
        <v>1799.1</v>
      </c>
      <c r="CL21" s="51">
        <f>+[3]rep1_2!$P$184</f>
        <v>1399.3</v>
      </c>
      <c r="CM21" s="54">
        <v>0</v>
      </c>
      <c r="CN21" s="54">
        <v>0</v>
      </c>
      <c r="CO21" s="49">
        <v>0</v>
      </c>
      <c r="CP21" s="51">
        <f>+[3]rep1_2!$P$218</f>
        <v>234572.6</v>
      </c>
      <c r="CQ21" s="51">
        <f>+[4]rep1_2!$P$222</f>
        <v>175929.60000000001</v>
      </c>
      <c r="CR21" s="51">
        <f>+[3]rep1_2!$P$219</f>
        <v>161580.5</v>
      </c>
      <c r="CS21" s="51">
        <f>+[3]rep1_2!$P$197</f>
        <v>232811.2</v>
      </c>
      <c r="CT21" s="51">
        <f>+[4]rep1_2!$P$201</f>
        <v>174608.5</v>
      </c>
      <c r="CU21" s="51">
        <f>+[3]rep1_2!$P$198</f>
        <v>161554.5</v>
      </c>
      <c r="CV21" s="54">
        <v>0</v>
      </c>
      <c r="CW21" s="54">
        <v>0</v>
      </c>
      <c r="CX21" s="49">
        <v>0</v>
      </c>
      <c r="CY21" s="51">
        <f>+[3]rep1_2!$P$225</f>
        <v>4000</v>
      </c>
      <c r="CZ21" s="51">
        <f>+[4]rep1_2!$P$229</f>
        <v>2940</v>
      </c>
      <c r="DA21" s="51">
        <f>+[3]rep1_2!$P$226</f>
        <v>3712.6</v>
      </c>
      <c r="DB21" s="51">
        <f>+[3]rep1_2!$P$253</f>
        <v>0</v>
      </c>
      <c r="DC21" s="51">
        <f>+[4]rep1_2!$P$257</f>
        <v>0</v>
      </c>
      <c r="DD21" s="51">
        <f>+[3]rep1_2!$P$254</f>
        <v>0</v>
      </c>
      <c r="DE21" s="51">
        <f>+[3]rep1_2!$P$232</f>
        <v>15000</v>
      </c>
      <c r="DF21" s="51">
        <f>+[4]rep1_2!$P$236</f>
        <v>11265</v>
      </c>
      <c r="DG21" s="51">
        <f>+[3]rep1_2!$P$233</f>
        <v>0</v>
      </c>
      <c r="DH21" s="51"/>
      <c r="DI21" s="39">
        <f t="shared" si="36"/>
        <v>1823924.8000000003</v>
      </c>
      <c r="DJ21" s="39">
        <f t="shared" si="31"/>
        <v>1374903.7</v>
      </c>
      <c r="DK21" s="39">
        <f t="shared" si="32"/>
        <v>1037324.4</v>
      </c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49"/>
      <c r="DX21" s="51"/>
      <c r="DY21" s="51"/>
      <c r="DZ21" s="51"/>
      <c r="EA21" s="51"/>
      <c r="EB21" s="51"/>
      <c r="EC21" s="51"/>
      <c r="ED21" s="51"/>
      <c r="EE21" s="53">
        <f t="shared" si="33"/>
        <v>0</v>
      </c>
      <c r="EF21" s="53">
        <f t="shared" si="34"/>
        <v>0</v>
      </c>
      <c r="EG21" s="53">
        <f t="shared" si="35"/>
        <v>0</v>
      </c>
    </row>
    <row r="22" spans="2:137" s="12" customFormat="1" ht="27.75" customHeight="1" x14ac:dyDescent="0.25">
      <c r="B22" s="17">
        <v>13</v>
      </c>
      <c r="C22" s="20" t="s">
        <v>59</v>
      </c>
      <c r="D22" s="45">
        <v>6004508.5999999996</v>
      </c>
      <c r="E22" s="45">
        <v>9427887.3000000007</v>
      </c>
      <c r="F22" s="39">
        <f t="shared" si="38"/>
        <v>76531450.200000003</v>
      </c>
      <c r="G22" s="39">
        <f t="shared" si="38"/>
        <v>66752989.5</v>
      </c>
      <c r="H22" s="39">
        <f>DK22+EG22-EC22</f>
        <v>39339218.899999999</v>
      </c>
      <c r="I22" s="40">
        <f>IFERROR(H22/G22*100,"-")</f>
        <v>58.93252001844801</v>
      </c>
      <c r="J22" s="41">
        <f t="shared" si="8"/>
        <v>51.402683206962138</v>
      </c>
      <c r="K22" s="42">
        <f t="shared" si="9"/>
        <v>4569044.2</v>
      </c>
      <c r="L22" s="42">
        <f>Q22+AA22+AF22+AK22+AP22+AU22+AZ22+BO22+BV22+BY22+CB22+CE22+CH22+CN22+CQ22+CW22+CZ22+DF22</f>
        <v>3853941.5999999996</v>
      </c>
      <c r="M22" s="42">
        <f t="shared" si="37"/>
        <v>6001765.5</v>
      </c>
      <c r="N22" s="42">
        <f>IFERROR(M22/L22*100,"-")</f>
        <v>155.73057723552429</v>
      </c>
      <c r="O22" s="43">
        <f t="shared" si="12"/>
        <v>131.35713373050757</v>
      </c>
      <c r="P22" s="44">
        <v>0</v>
      </c>
      <c r="Q22" s="44">
        <v>0</v>
      </c>
      <c r="R22" s="44">
        <v>0</v>
      </c>
      <c r="S22" s="44" t="str">
        <f>IFERROR(R22/Q22*100,"-")</f>
        <v>-</v>
      </c>
      <c r="T22" s="43" t="str">
        <f t="shared" si="14"/>
        <v>-</v>
      </c>
      <c r="U22" s="44">
        <f t="shared" si="15"/>
        <v>0</v>
      </c>
      <c r="V22" s="44">
        <f t="shared" si="16"/>
        <v>0</v>
      </c>
      <c r="W22" s="44">
        <f t="shared" si="17"/>
        <v>0</v>
      </c>
      <c r="X22" s="44" t="str">
        <f>IFERROR(W22/V22*100,"-")</f>
        <v>-</v>
      </c>
      <c r="Y22" s="43" t="str">
        <f t="shared" si="19"/>
        <v>-</v>
      </c>
      <c r="Z22" s="45"/>
      <c r="AA22" s="45"/>
      <c r="AB22" s="45"/>
      <c r="AC22" s="46" t="str">
        <f>IFERROR(AB22/AA22*100,"-")</f>
        <v>-</v>
      </c>
      <c r="AD22" s="47" t="str">
        <f t="shared" si="21"/>
        <v>-</v>
      </c>
      <c r="AE22" s="45"/>
      <c r="AF22" s="45"/>
      <c r="AG22" s="45"/>
      <c r="AH22" s="46" t="str">
        <f>IFERROR(AG22/AF22*100,"-")</f>
        <v>-</v>
      </c>
      <c r="AI22" s="43" t="str">
        <f t="shared" si="23"/>
        <v>-</v>
      </c>
      <c r="AJ22" s="45"/>
      <c r="AK22" s="45"/>
      <c r="AL22" s="49"/>
      <c r="AM22" s="48" t="str">
        <f>IFERROR(AL22/AK22*100,"-")</f>
        <v>-</v>
      </c>
      <c r="AN22" s="43" t="str">
        <f t="shared" si="25"/>
        <v>-</v>
      </c>
      <c r="AO22" s="55">
        <f>+[5]rep21_3!$R$88+[5]rep21_3!$R$608+300</f>
        <v>337700</v>
      </c>
      <c r="AP22" s="45">
        <f>+[5]rep21_3!$O$92+[5]rep21_3!$O$612</f>
        <v>308312</v>
      </c>
      <c r="AQ22" s="45">
        <f>+[5]rep21_3!$R$93+[5]rep21_3!$R$613</f>
        <v>220691.3</v>
      </c>
      <c r="AR22" s="46">
        <f>IFERROR(AQ22/AP22*100,"-")</f>
        <v>71.580509354160711</v>
      </c>
      <c r="AS22" s="43">
        <f t="shared" si="27"/>
        <v>65.351288125555214</v>
      </c>
      <c r="AT22" s="45">
        <f>+[5]rep21_3!$R$112</f>
        <v>460000</v>
      </c>
      <c r="AU22" s="45">
        <f>+[5]rep21_3!$O$116</f>
        <v>384100</v>
      </c>
      <c r="AV22" s="49">
        <f>+[5]rep21_3!$R$117</f>
        <v>558434.9</v>
      </c>
      <c r="AW22" s="49">
        <f>IFERROR(AV22/AU22*100,"-")</f>
        <v>145.38789377766207</v>
      </c>
      <c r="AX22" s="50">
        <f t="shared" si="29"/>
        <v>121.39889130434783</v>
      </c>
      <c r="AY22" s="51">
        <v>0</v>
      </c>
      <c r="AZ22" s="51">
        <v>0</v>
      </c>
      <c r="BA22" s="49">
        <v>0</v>
      </c>
      <c r="BB22" s="49">
        <f>+[5]rep21_3!$R$128</f>
        <v>1295095.3</v>
      </c>
      <c r="BC22" s="49">
        <f>+[5]rep21_3!$O$132</f>
        <v>1166880.8999999999</v>
      </c>
      <c r="BD22" s="49">
        <f>+[5]rep21_3!$R$133</f>
        <v>0</v>
      </c>
      <c r="BE22" s="45">
        <f>+[5]rep21_3!$R$120</f>
        <v>13430355.1</v>
      </c>
      <c r="BF22" s="45">
        <f>+[5]rep21_3!$O$124</f>
        <v>11214346.5</v>
      </c>
      <c r="BG22" s="45">
        <f>+[5]rep21_3!$R$125</f>
        <v>10072766.300000001</v>
      </c>
      <c r="BH22" s="45">
        <f>+[5]rep21_3!$R$136</f>
        <v>6669979.7000000002</v>
      </c>
      <c r="BI22" s="45">
        <f>+[5]rep21_3!$O$140</f>
        <v>5966027.5</v>
      </c>
      <c r="BJ22" s="45">
        <f>+[5]rep21_3!$R$141</f>
        <v>5388537.5</v>
      </c>
      <c r="BK22" s="49"/>
      <c r="BL22" s="49"/>
      <c r="BM22" s="49"/>
      <c r="BN22" s="45">
        <f>+[5]rep21_3!$R$152</f>
        <v>81422.7</v>
      </c>
      <c r="BO22" s="45">
        <f>+[5]rep21_3!$O$156</f>
        <v>81422.7</v>
      </c>
      <c r="BP22" s="45">
        <f>+[5]rep21_3!$R$157</f>
        <v>207533.8</v>
      </c>
      <c r="BQ22" s="42">
        <f t="shared" si="2"/>
        <v>250000</v>
      </c>
      <c r="BR22" s="42">
        <f t="shared" si="2"/>
        <v>208750</v>
      </c>
      <c r="BS22" s="42">
        <f t="shared" si="3"/>
        <v>254974.5</v>
      </c>
      <c r="BT22" s="52">
        <f t="shared" si="30"/>
        <v>101.9898</v>
      </c>
      <c r="BU22" s="49"/>
      <c r="BV22" s="49"/>
      <c r="BW22" s="49"/>
      <c r="BX22" s="51">
        <v>0</v>
      </c>
      <c r="BY22" s="51">
        <v>0</v>
      </c>
      <c r="BZ22" s="51">
        <v>0</v>
      </c>
      <c r="CA22" s="45">
        <f>+[5]rep21_3!$R$168</f>
        <v>0</v>
      </c>
      <c r="CB22" s="45">
        <f>+[5]rep21_3!$O$172</f>
        <v>0</v>
      </c>
      <c r="CC22" s="45">
        <f>+[5]rep21_3!$R$173</f>
        <v>26084.3</v>
      </c>
      <c r="CD22" s="45">
        <f>+[5]rep21_3!$R$160</f>
        <v>250000</v>
      </c>
      <c r="CE22" s="45">
        <f>+[5]rep21_3!$O$164</f>
        <v>208750</v>
      </c>
      <c r="CF22" s="45">
        <f>+[5]rep21_3!$R$165</f>
        <v>228890.2</v>
      </c>
      <c r="CG22" s="51"/>
      <c r="CH22" s="51"/>
      <c r="CI22" s="51"/>
      <c r="CJ22" s="45">
        <f>+[5]rep21_3!$R$192</f>
        <v>49349494.100000001</v>
      </c>
      <c r="CK22" s="45">
        <f>+[5]rep21_3!$O$196</f>
        <v>43498642.899999999</v>
      </c>
      <c r="CL22" s="45">
        <f>+[5]rep21_3!$R$197</f>
        <v>17253945.199999999</v>
      </c>
      <c r="CM22" s="45">
        <f>+[5]rep21_3!$R$200</f>
        <v>0</v>
      </c>
      <c r="CN22" s="45">
        <f>+[5]rep21_3!$O$204</f>
        <v>0</v>
      </c>
      <c r="CO22" s="45">
        <f>+[5]rep21_3!$R$205</f>
        <v>3150</v>
      </c>
      <c r="CP22" s="45">
        <f>+[5]rep21_3!$R$336+[5]rep21_3!$R$616</f>
        <v>2254921.5</v>
      </c>
      <c r="CQ22" s="45">
        <f>+[5]rep21_3!$O$340+[5]rep21_3!$O$620</f>
        <v>1881881.9</v>
      </c>
      <c r="CR22" s="45">
        <f>+[5]rep21_3!$R$341+[5]rep21_3!$R$621</f>
        <v>1491686</v>
      </c>
      <c r="CS22" s="49"/>
      <c r="CT22" s="49"/>
      <c r="CU22" s="49"/>
      <c r="CV22" s="45">
        <f>+[5]rep21_3!$R$352</f>
        <v>200000</v>
      </c>
      <c r="CW22" s="45">
        <f>+[5]rep21_3!$O$356</f>
        <v>167000</v>
      </c>
      <c r="CX22" s="45">
        <f>+[5]rep21_3!$R$357</f>
        <v>941526.4</v>
      </c>
      <c r="CY22" s="45">
        <f>+[5]rep21_3!$R$400</f>
        <v>485000</v>
      </c>
      <c r="CZ22" s="45">
        <f>+[5]rep21_3!$O$404</f>
        <v>404975</v>
      </c>
      <c r="DA22" s="45">
        <f>+[5]rep21_3!$R$405</f>
        <v>1312515</v>
      </c>
      <c r="DB22" s="49"/>
      <c r="DC22" s="49"/>
      <c r="DD22" s="49"/>
      <c r="DE22" s="45">
        <f>+[5]rep21_3!$R$448</f>
        <v>500000</v>
      </c>
      <c r="DF22" s="45">
        <f>+[5]rep21_3!$O$452</f>
        <v>417500</v>
      </c>
      <c r="DG22" s="45">
        <f>+[5]rep21_3!$R$453</f>
        <v>1011253.6</v>
      </c>
      <c r="DH22" s="51"/>
      <c r="DI22" s="39">
        <f t="shared" si="36"/>
        <v>75313968.400000006</v>
      </c>
      <c r="DJ22" s="39">
        <f t="shared" si="31"/>
        <v>65699839.399999999</v>
      </c>
      <c r="DK22" s="39">
        <f>R22+AB22+AG22+AL22+AQ22+AV22+BA22+BD22+BG22+BJ22+BM22+BP22+BW22+BZ22+CC22+CF22+CI22+CL22+CO22+CR22+CX22+DA22+DD22+DG22+DH22</f>
        <v>38717014.5</v>
      </c>
      <c r="DL22" s="45">
        <f>+[5]rep21_3!$R$560</f>
        <v>771481.8</v>
      </c>
      <c r="DM22" s="45">
        <f>+[5]rep21_3!$O$564</f>
        <v>677605.1</v>
      </c>
      <c r="DN22" s="45">
        <f>+[5]rep21_3!$R$561</f>
        <v>37281.1</v>
      </c>
      <c r="DO22" s="45">
        <f>+[5]rep21_3!$R$552</f>
        <v>419000</v>
      </c>
      <c r="DP22" s="45">
        <f>+[5]rep21_3!$O$556</f>
        <v>353000</v>
      </c>
      <c r="DQ22" s="45">
        <f>+[5]rep21_3!$R$557</f>
        <v>249844.5</v>
      </c>
      <c r="DR22" s="51"/>
      <c r="DS22" s="51"/>
      <c r="DT22" s="51"/>
      <c r="DU22" s="45">
        <f>+[5]rep21_3!$R$568</f>
        <v>12000</v>
      </c>
      <c r="DV22" s="45">
        <f>+[5]rep21_3!$O$572</f>
        <v>10020</v>
      </c>
      <c r="DW22" s="45">
        <f>+[5]rep21_3!$R$573</f>
        <v>15</v>
      </c>
      <c r="DX22" s="45">
        <f>+[5]rep21_3!$R$592</f>
        <v>15000</v>
      </c>
      <c r="DY22" s="45">
        <f>+[5]rep21_3!$O$596</f>
        <v>12525</v>
      </c>
      <c r="DZ22" s="45">
        <f>+[5]rep21_3!$R$597</f>
        <v>335063.8</v>
      </c>
      <c r="EA22" s="45">
        <f>+[5]rep21_3!$R$576</f>
        <v>2973936.5</v>
      </c>
      <c r="EB22" s="45">
        <f>+[5]rep21_3!$O$580</f>
        <v>2973936.5</v>
      </c>
      <c r="EC22" s="45">
        <f>+[5]rep21_3!$R$581</f>
        <v>0</v>
      </c>
      <c r="ED22" s="49"/>
      <c r="EE22" s="53">
        <f t="shared" si="33"/>
        <v>4191418.3</v>
      </c>
      <c r="EF22" s="53">
        <f>+DM22+DP22+DS22+DV22+DY22+EB22</f>
        <v>4027086.6</v>
      </c>
      <c r="EG22" s="53">
        <f>+DN22+DQ22+DT22+DW22+DZ22+EC22</f>
        <v>622204.39999999991</v>
      </c>
    </row>
    <row r="23" spans="2:137" s="21" customFormat="1" ht="27.75" customHeight="1" x14ac:dyDescent="0.25">
      <c r="B23" s="19"/>
      <c r="C23" s="57" t="s">
        <v>49</v>
      </c>
      <c r="D23" s="45">
        <f>D22</f>
        <v>6004508.5999999996</v>
      </c>
      <c r="E23" s="45">
        <f>E22</f>
        <v>9427887.3000000007</v>
      </c>
      <c r="F23" s="58">
        <f>F10+F11+F12+F13+F14+F15+F16+F17+F18+F19+F20+F21+F22</f>
        <v>106501547.59999999</v>
      </c>
      <c r="G23" s="58">
        <f>G10+G11+G12+G13+G14+G15+G16+G17+G18+G19+G20+G21+G22</f>
        <v>89242661.699999988</v>
      </c>
      <c r="H23" s="58">
        <f>H10+H11+H12+H13+H14+H15+H16+H17+H18+H19+H20+H21+H22</f>
        <v>56771618.799999997</v>
      </c>
      <c r="I23" s="40">
        <f>IFERROR(H23/G23*100,"-")</f>
        <v>63.614887452421208</v>
      </c>
      <c r="J23" s="41">
        <f t="shared" si="8"/>
        <v>53.305909706799412</v>
      </c>
      <c r="K23" s="42">
        <f>K10+K11+K12+K13+K14+K15+K16+K17+K18+K19+K20+K21+K22</f>
        <v>34500508.600000001</v>
      </c>
      <c r="L23" s="42">
        <f t="shared" ref="L23" si="39">L10+L11+L12+L13+L14+L15+L16+L17+L18+L19+L20+L21+L22</f>
        <v>26313029.100000001</v>
      </c>
      <c r="M23" s="42">
        <f>M10+M11+M12+M13+M14+M15+M16+M17+M18+M19+M20+M21+M22</f>
        <v>23410377.300000001</v>
      </c>
      <c r="N23" s="42">
        <f>IFERROR(M23/L23*100,"-")</f>
        <v>88.968766047539532</v>
      </c>
      <c r="O23" s="43">
        <f t="shared" si="12"/>
        <v>67.855165764136004</v>
      </c>
      <c r="P23" s="44">
        <f>P10+P11+P12+P13+P14+P15+P16+P17+P18+P19+P20+P21</f>
        <v>7830226.7000000002</v>
      </c>
      <c r="Q23" s="44">
        <f>Q10+Q11+Q12+Q13+Q14+Q15+Q16+Q17+Q18+Q19+Q20+Q21+Q22</f>
        <v>5443048.4000000004</v>
      </c>
      <c r="R23" s="44">
        <f>R10+R11+R12+R13+R14+R15+R16+R17+R18+R19+R20+R21+R22</f>
        <v>3576960.2000000007</v>
      </c>
      <c r="S23" s="44">
        <f>IFERROR(R23/Q23*100,"-")</f>
        <v>65.716119665590341</v>
      </c>
      <c r="T23" s="43">
        <f t="shared" si="14"/>
        <v>45.681438571887078</v>
      </c>
      <c r="U23" s="44">
        <f>U10+U11+U12+U13+U14+U15+U16+U17+U18+U19+U20+U21</f>
        <v>13693133</v>
      </c>
      <c r="V23" s="44">
        <f>V10+V11+V12+V13+V14+V15+V16+V17+V18+V19+V20+V21+V22</f>
        <v>10582157.699999999</v>
      </c>
      <c r="W23" s="44">
        <f>W10+W11+W12+W13+W14+W15+W16+W17+W18+W19+W20+W21+W22</f>
        <v>7404281.3999999994</v>
      </c>
      <c r="X23" s="44">
        <f>IFERROR(W23/V23*100,"-")</f>
        <v>69.969486468718941</v>
      </c>
      <c r="Y23" s="43">
        <f t="shared" si="19"/>
        <v>54.072953209466377</v>
      </c>
      <c r="Z23" s="56">
        <f>Z10+Z11+Z12+Z13+Z14+Z15+Z16+Z17+Z18+Z19+Z20+Z21+Z22</f>
        <v>1248282.7</v>
      </c>
      <c r="AA23" s="45">
        <f>AA10+AA11+AA12+AA13+AA14+AA15+AA16+AA17+AA18+AA19+AA20+AA21+AA22</f>
        <v>809672.29999999993</v>
      </c>
      <c r="AB23" s="45">
        <f>AB10+AB11+AB12+AB13+AB14+AB15+AB16+AB17+AB18+AB19+AB20+AB21+AB22</f>
        <v>338737.99999999994</v>
      </c>
      <c r="AC23" s="46">
        <f>IFERROR(AB23/AA23*100,"-")</f>
        <v>41.836431850268305</v>
      </c>
      <c r="AD23" s="47">
        <f t="shared" si="21"/>
        <v>27.136320963192066</v>
      </c>
      <c r="AE23" s="56">
        <f>SUM(AE10:AE22)</f>
        <v>212131.6</v>
      </c>
      <c r="AF23" s="56">
        <f>SUM(AF10:AF22)</f>
        <v>134934.20000000001</v>
      </c>
      <c r="AG23" s="56">
        <f>SUM(AG10:AG22)</f>
        <v>42429.299999999996</v>
      </c>
      <c r="AH23" s="46">
        <f>IFERROR(AG23/AF23*100,"-")</f>
        <v>31.444437362803495</v>
      </c>
      <c r="AI23" s="43">
        <f t="shared" si="23"/>
        <v>20.001404788348363</v>
      </c>
      <c r="AJ23" s="59">
        <f>SUM(AJ10:AJ22)</f>
        <v>12444850.300000001</v>
      </c>
      <c r="AK23" s="59">
        <f>SUM(AK10:AK22)</f>
        <v>9772485.4000000004</v>
      </c>
      <c r="AL23" s="59">
        <f>SUM(AL10:AL22)</f>
        <v>7065543.4000000004</v>
      </c>
      <c r="AM23" s="48">
        <f>IFERROR(AL23/AK23*100,"-")</f>
        <v>72.300373045325799</v>
      </c>
      <c r="AN23" s="43">
        <f t="shared" si="25"/>
        <v>56.77483641566986</v>
      </c>
      <c r="AO23" s="59">
        <f>SUM(AO10:AO22)</f>
        <v>3197066.3000000003</v>
      </c>
      <c r="AP23" s="59">
        <f>SUM(AP10:AP22)</f>
        <v>2617988.7999999998</v>
      </c>
      <c r="AQ23" s="59">
        <f>SUM(AQ10:AQ22)</f>
        <v>2960069.9999999995</v>
      </c>
      <c r="AR23" s="46">
        <f>IFERROR(AQ23/AP23*100,"-")</f>
        <v>113.06656468507428</v>
      </c>
      <c r="AS23" s="43">
        <f t="shared" si="27"/>
        <v>92.587069589391973</v>
      </c>
      <c r="AT23" s="59">
        <f>AT10+AT11+AT12+AT13+AT14+AT15+AT16+AT17+AT18+AT19+AT20+AT21+AT22</f>
        <v>460000</v>
      </c>
      <c r="AU23" s="59">
        <f>AU10+AU11+AU12+AU13+AU14+AU15+AU16+AU17+AU18+AU19+AU20+AU21+AU22</f>
        <v>384100</v>
      </c>
      <c r="AV23" s="59">
        <f>AV10+AV11+AV12+AV13+AV14+AV15+AV16+AV17+AV18+AV19+AV20+AV21+AV22</f>
        <v>558434.9</v>
      </c>
      <c r="AW23" s="49">
        <f>IFERROR(AV23/AU23*100,"-")</f>
        <v>145.38789377766207</v>
      </c>
      <c r="AX23" s="50">
        <f t="shared" si="29"/>
        <v>121.39889130434783</v>
      </c>
      <c r="AY23" s="59">
        <f>AY10+AY11+AY12+AY13+AY14+AY15+AY16+AY17+AY18+AY19+AY20+AY21+AY22</f>
        <v>0</v>
      </c>
      <c r="AZ23" s="59">
        <f>AZ10+AZ11+AZ12+AZ13+AZ14+AZ15+AZ16+AZ17+AZ18+AZ19+AZ20+AZ21+AZ22</f>
        <v>0</v>
      </c>
      <c r="BA23" s="49">
        <v>0</v>
      </c>
      <c r="BB23" s="59">
        <f t="shared" ref="BB23:BS23" si="40">BB10+BB11+BB12+BB13+BB14+BB15+BB16+BB17+BB18+BB19+BB20+BB21+BB22</f>
        <v>1295095.3</v>
      </c>
      <c r="BC23" s="59">
        <f t="shared" si="40"/>
        <v>1166880.8999999999</v>
      </c>
      <c r="BD23" s="59">
        <f t="shared" si="40"/>
        <v>0</v>
      </c>
      <c r="BE23" s="59">
        <f t="shared" si="40"/>
        <v>13430355.1</v>
      </c>
      <c r="BF23" s="59">
        <f t="shared" si="40"/>
        <v>11214346.5</v>
      </c>
      <c r="BG23" s="59">
        <f t="shared" si="40"/>
        <v>10072766.300000001</v>
      </c>
      <c r="BH23" s="59">
        <f>BH10+BH11+BH12+BH13+BH14+BH15+BH16+BH17+BH18+BH19+BH20+BH21+BH22</f>
        <v>6669979.7000000002</v>
      </c>
      <c r="BI23" s="59">
        <f t="shared" si="40"/>
        <v>5966027.5</v>
      </c>
      <c r="BJ23" s="59">
        <f t="shared" si="40"/>
        <v>5388537.5</v>
      </c>
      <c r="BK23" s="60">
        <f t="shared" si="40"/>
        <v>0</v>
      </c>
      <c r="BL23" s="60">
        <f t="shared" si="40"/>
        <v>0</v>
      </c>
      <c r="BM23" s="60">
        <f t="shared" si="40"/>
        <v>0</v>
      </c>
      <c r="BN23" s="59">
        <f t="shared" si="40"/>
        <v>81472</v>
      </c>
      <c r="BO23" s="59">
        <f t="shared" si="40"/>
        <v>81422.7</v>
      </c>
      <c r="BP23" s="59">
        <f t="shared" si="40"/>
        <v>207721.9</v>
      </c>
      <c r="BQ23" s="61">
        <f t="shared" si="40"/>
        <v>1505329.9000000001</v>
      </c>
      <c r="BR23" s="61">
        <f t="shared" si="40"/>
        <v>1131100.8999999999</v>
      </c>
      <c r="BS23" s="61">
        <f t="shared" si="40"/>
        <v>1139243.2</v>
      </c>
      <c r="BT23" s="52">
        <f t="shared" si="30"/>
        <v>75.680633195421137</v>
      </c>
      <c r="BU23" s="59">
        <f t="shared" ref="BU23:DC23" si="41">BU10+BU11+BU12+BU13+BU14+BU15+BU16+BU17+BU18+BU19+BU20+BU21+BU22</f>
        <v>1026419.8000000002</v>
      </c>
      <c r="BV23" s="59">
        <f t="shared" si="41"/>
        <v>754770.99999999988</v>
      </c>
      <c r="BW23" s="59">
        <f>BW10+BW11+BW12+BW13+BW14+BW15+BW16+BW17+BW18+BW19+BW20+BW21+BW22</f>
        <v>729251.60000000009</v>
      </c>
      <c r="BX23" s="59">
        <f t="shared" si="41"/>
        <v>0</v>
      </c>
      <c r="BY23" s="59">
        <f t="shared" si="41"/>
        <v>0</v>
      </c>
      <c r="BZ23" s="59">
        <f t="shared" si="41"/>
        <v>0</v>
      </c>
      <c r="CA23" s="59">
        <f t="shared" si="41"/>
        <v>157673.60000000001</v>
      </c>
      <c r="CB23" s="59">
        <f t="shared" si="41"/>
        <v>114149.89999999998</v>
      </c>
      <c r="CC23" s="59">
        <f t="shared" si="41"/>
        <v>133572.79999999999</v>
      </c>
      <c r="CD23" s="59">
        <f t="shared" si="41"/>
        <v>321236.5</v>
      </c>
      <c r="CE23" s="59">
        <f t="shared" si="41"/>
        <v>262180</v>
      </c>
      <c r="CF23" s="59">
        <f t="shared" si="41"/>
        <v>276418.8</v>
      </c>
      <c r="CG23" s="59">
        <f t="shared" si="41"/>
        <v>0</v>
      </c>
      <c r="CH23" s="59">
        <f t="shared" si="41"/>
        <v>0</v>
      </c>
      <c r="CI23" s="59">
        <f t="shared" si="41"/>
        <v>0</v>
      </c>
      <c r="CJ23" s="59">
        <f>CJ10+CJ11+CJ12+CJ13+CJ14+CJ15+CJ16+CJ17+CJ18+CJ19+CJ20+CJ21+CJ22</f>
        <v>49383477.100000001</v>
      </c>
      <c r="CK23" s="59">
        <f>CK10+CK11+CK12+CK13+CK14+CK15+CK16+CK17+CK18+CK19+CK20+CK21+CK22</f>
        <v>43529227.600000001</v>
      </c>
      <c r="CL23" s="59">
        <f t="shared" si="41"/>
        <v>17277733.300000001</v>
      </c>
      <c r="CM23" s="59">
        <f t="shared" si="41"/>
        <v>0</v>
      </c>
      <c r="CN23" s="59">
        <f t="shared" si="41"/>
        <v>0</v>
      </c>
      <c r="CO23" s="59">
        <f t="shared" si="41"/>
        <v>3150</v>
      </c>
      <c r="CP23" s="59">
        <f t="shared" si="41"/>
        <v>6012429.1000000006</v>
      </c>
      <c r="CQ23" s="59">
        <f t="shared" si="41"/>
        <v>4700074.4000000004</v>
      </c>
      <c r="CR23" s="59">
        <f t="shared" si="41"/>
        <v>4105491.8</v>
      </c>
      <c r="CS23" s="59">
        <f t="shared" si="41"/>
        <v>3740996.3</v>
      </c>
      <c r="CT23" s="59">
        <f t="shared" si="41"/>
        <v>2805858.6</v>
      </c>
      <c r="CU23" s="59">
        <f t="shared" si="41"/>
        <v>2612247.5</v>
      </c>
      <c r="CV23" s="59">
        <f t="shared" si="41"/>
        <v>200000</v>
      </c>
      <c r="CW23" s="59">
        <f t="shared" si="41"/>
        <v>167000</v>
      </c>
      <c r="CX23" s="59">
        <f t="shared" si="41"/>
        <v>941526.4</v>
      </c>
      <c r="CY23" s="59">
        <f t="shared" si="41"/>
        <v>580700</v>
      </c>
      <c r="CZ23" s="59">
        <f t="shared" si="41"/>
        <v>480287</v>
      </c>
      <c r="DA23" s="59">
        <f t="shared" si="41"/>
        <v>1385515.3</v>
      </c>
      <c r="DB23" s="59">
        <f t="shared" si="41"/>
        <v>4650</v>
      </c>
      <c r="DC23" s="59">
        <f t="shared" si="41"/>
        <v>0</v>
      </c>
      <c r="DD23" s="59">
        <f t="shared" ref="DD23:EG23" si="42">DD10+DD11+DD12+DD13+DD14+DD15+DD16+DD17+DD18+DD19+DD20+DD21+DD22</f>
        <v>2600</v>
      </c>
      <c r="DE23" s="59">
        <f t="shared" si="42"/>
        <v>728020</v>
      </c>
      <c r="DF23" s="49">
        <f t="shared" ref="DF23" si="43">DE23</f>
        <v>728020</v>
      </c>
      <c r="DG23" s="59">
        <f t="shared" si="42"/>
        <v>1082952.8999999999</v>
      </c>
      <c r="DH23" s="59">
        <f t="shared" si="42"/>
        <v>0</v>
      </c>
      <c r="DI23" s="59">
        <f t="shared" si="42"/>
        <v>105284065.80000001</v>
      </c>
      <c r="DJ23" s="59">
        <f t="shared" si="42"/>
        <v>88189511.599999994</v>
      </c>
      <c r="DK23" s="59">
        <f t="shared" si="42"/>
        <v>56149414.399999999</v>
      </c>
      <c r="DL23" s="59">
        <f t="shared" si="42"/>
        <v>771481.8</v>
      </c>
      <c r="DM23" s="59">
        <f t="shared" si="42"/>
        <v>677605.1</v>
      </c>
      <c r="DN23" s="59">
        <f t="shared" si="42"/>
        <v>37281.1</v>
      </c>
      <c r="DO23" s="59">
        <f t="shared" si="42"/>
        <v>419000</v>
      </c>
      <c r="DP23" s="59">
        <f t="shared" si="42"/>
        <v>353000</v>
      </c>
      <c r="DQ23" s="59">
        <f t="shared" si="42"/>
        <v>249844.5</v>
      </c>
      <c r="DR23" s="59">
        <f t="shared" si="42"/>
        <v>0</v>
      </c>
      <c r="DS23" s="59">
        <f t="shared" si="42"/>
        <v>0</v>
      </c>
      <c r="DT23" s="59">
        <f t="shared" si="42"/>
        <v>0</v>
      </c>
      <c r="DU23" s="59">
        <f>DU10+DU11+DU12+DU13+DU14+DU15+DU16+DU17+DU18+DU19+DU20+DU21+DU22</f>
        <v>12000</v>
      </c>
      <c r="DV23" s="59">
        <f>DV10+DV11+DV12+DV13+DV14+DV15+DV16+DV17+DV18+DV19+DV20+DV21+DV22</f>
        <v>10020</v>
      </c>
      <c r="DW23" s="59">
        <f>DW10+DW11+DW12+DW13+DW14+DW15+DW16+DW17+DW18+DW19+DW20+DW21+DW22</f>
        <v>15</v>
      </c>
      <c r="DX23" s="59">
        <f t="shared" si="42"/>
        <v>15000</v>
      </c>
      <c r="DY23" s="59">
        <f t="shared" si="42"/>
        <v>12525</v>
      </c>
      <c r="DZ23" s="59">
        <f>DZ10+DZ11+DZ12+DZ13+DZ14+DZ15+DZ16+DZ17+DZ18+DZ19+DZ20+DZ21+DZ22</f>
        <v>335063.8</v>
      </c>
      <c r="EA23" s="59">
        <f t="shared" si="42"/>
        <v>2973936.5</v>
      </c>
      <c r="EB23" s="59">
        <f t="shared" si="42"/>
        <v>2973936.5</v>
      </c>
      <c r="EC23" s="59">
        <f t="shared" si="42"/>
        <v>0</v>
      </c>
      <c r="ED23" s="59">
        <f t="shared" si="42"/>
        <v>0</v>
      </c>
      <c r="EE23" s="59">
        <f t="shared" si="42"/>
        <v>4191418.3</v>
      </c>
      <c r="EF23" s="59">
        <f t="shared" si="42"/>
        <v>4027086.6</v>
      </c>
      <c r="EG23" s="59">
        <f t="shared" si="42"/>
        <v>622204.39999999991</v>
      </c>
    </row>
    <row r="24" spans="2:137" x14ac:dyDescent="0.3">
      <c r="B24" s="13"/>
      <c r="C24" s="13"/>
      <c r="D24" s="13"/>
      <c r="E24" s="13"/>
      <c r="F24" s="32"/>
      <c r="G24" s="32"/>
      <c r="H24" s="32"/>
      <c r="I24" s="32"/>
      <c r="J24" s="32"/>
      <c r="K24" s="32"/>
      <c r="L24" s="32"/>
      <c r="M24" s="32"/>
      <c r="N24" s="62"/>
      <c r="O24" s="6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27"/>
      <c r="AK24" s="27"/>
      <c r="AL24" s="27"/>
      <c r="AM24" s="27"/>
      <c r="AN24" s="13"/>
      <c r="AO24" s="64"/>
      <c r="AP24" s="64"/>
      <c r="AQ24" s="64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27"/>
      <c r="BO24" s="27"/>
      <c r="BP24" s="13"/>
      <c r="BQ24" s="13"/>
      <c r="BR24" s="13"/>
      <c r="BS24" s="13"/>
      <c r="BT24" s="13"/>
      <c r="BU24" s="27"/>
      <c r="BV24" s="27"/>
      <c r="BW24" s="13"/>
      <c r="BX24" s="13"/>
      <c r="BY24" s="13"/>
      <c r="BZ24" s="13"/>
      <c r="CA24" s="27"/>
      <c r="CB24" s="27"/>
      <c r="CC24" s="27"/>
      <c r="CD24" s="27"/>
      <c r="CE24" s="27"/>
      <c r="CF24" s="13"/>
      <c r="CG24" s="13"/>
      <c r="CH24" s="13"/>
      <c r="CI24" s="13"/>
      <c r="CJ24" s="13"/>
      <c r="CK24" s="13"/>
      <c r="CL24" s="13"/>
      <c r="CM24" s="27"/>
      <c r="CN24" s="27"/>
      <c r="CO24" s="27"/>
      <c r="CP24" s="27"/>
      <c r="CQ24" s="27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27"/>
      <c r="DV24" s="27"/>
      <c r="DW24" s="27"/>
      <c r="DX24" s="13"/>
      <c r="DY24" s="13"/>
      <c r="DZ24" s="13"/>
      <c r="EA24" s="13"/>
      <c r="EB24" s="13"/>
      <c r="EC24" s="13"/>
      <c r="ED24" s="13"/>
      <c r="EE24" s="13"/>
      <c r="EF24" s="13"/>
      <c r="EG24" s="13"/>
    </row>
    <row r="25" spans="2:137" x14ac:dyDescent="0.3">
      <c r="B25" s="13"/>
      <c r="C25" s="13"/>
      <c r="D25" s="13"/>
      <c r="E25" s="13"/>
      <c r="F25" s="13"/>
      <c r="G25" s="13"/>
      <c r="H25" s="13"/>
      <c r="I25" s="13"/>
      <c r="J25" s="13"/>
      <c r="K25" s="65"/>
      <c r="L25" s="65"/>
      <c r="M25" s="65"/>
      <c r="N25" s="65"/>
      <c r="O25" s="13"/>
      <c r="P25" s="67"/>
      <c r="Q25" s="66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27"/>
      <c r="DX25" s="13"/>
      <c r="DY25" s="13"/>
      <c r="DZ25" s="13"/>
      <c r="EA25" s="13"/>
      <c r="EB25" s="13"/>
      <c r="EC25" s="13"/>
      <c r="ED25" s="13"/>
      <c r="EE25" s="13"/>
      <c r="EF25" s="13"/>
      <c r="EG25" s="13"/>
    </row>
    <row r="26" spans="2:137" x14ac:dyDescent="0.3">
      <c r="B26" s="13"/>
      <c r="C26" s="13"/>
      <c r="D26" s="13"/>
      <c r="E26" s="13"/>
      <c r="F26" s="13"/>
      <c r="G26" s="13"/>
      <c r="H26" s="68"/>
      <c r="I26" s="13"/>
      <c r="J26" s="13"/>
      <c r="K26" s="65"/>
      <c r="L26" s="65"/>
      <c r="M26" s="65"/>
      <c r="N26" s="65"/>
      <c r="O26" s="13"/>
      <c r="P26" s="67"/>
      <c r="Q26" s="66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27"/>
      <c r="DX26" s="13"/>
      <c r="DY26" s="13"/>
      <c r="DZ26" s="13"/>
      <c r="EA26" s="13"/>
      <c r="EB26" s="13"/>
      <c r="EC26" s="13"/>
      <c r="ED26" s="13"/>
      <c r="EE26" s="13"/>
      <c r="EF26" s="13"/>
      <c r="EG26" s="13"/>
    </row>
    <row r="27" spans="2:137" x14ac:dyDescent="0.3">
      <c r="B27" s="13"/>
      <c r="C27" s="13"/>
      <c r="D27" s="13"/>
      <c r="E27" s="13"/>
      <c r="F27" s="13"/>
      <c r="G27" s="13"/>
      <c r="H27" s="13"/>
      <c r="I27" s="13"/>
      <c r="J27" s="13"/>
      <c r="K27" s="65"/>
      <c r="L27" s="65"/>
      <c r="M27" s="65"/>
      <c r="N27" s="65"/>
      <c r="O27" s="13"/>
      <c r="P27" s="67"/>
      <c r="Q27" s="66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27"/>
      <c r="DX27" s="13"/>
      <c r="DY27" s="13"/>
      <c r="DZ27" s="13"/>
      <c r="EA27" s="13"/>
      <c r="EB27" s="13"/>
      <c r="EC27" s="13"/>
      <c r="ED27" s="13"/>
      <c r="EE27" s="13"/>
      <c r="EF27" s="13"/>
      <c r="EG27" s="13"/>
    </row>
    <row r="28" spans="2:137" x14ac:dyDescent="0.3">
      <c r="B28" s="13"/>
      <c r="C28" s="13"/>
      <c r="D28" s="13"/>
      <c r="E28" s="13"/>
      <c r="F28" s="13"/>
      <c r="G28" s="13"/>
      <c r="H28" s="13"/>
      <c r="I28" s="13"/>
      <c r="J28" s="13"/>
      <c r="K28" s="65"/>
      <c r="L28" s="65"/>
      <c r="M28" s="65"/>
      <c r="N28" s="65"/>
      <c r="O28" s="13"/>
      <c r="P28" s="67"/>
      <c r="Q28" s="66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27"/>
      <c r="DX28" s="13"/>
      <c r="DY28" s="13"/>
      <c r="DZ28" s="13"/>
      <c r="EA28" s="13"/>
      <c r="EB28" s="13"/>
      <c r="EC28" s="13"/>
      <c r="ED28" s="13"/>
      <c r="EE28" s="13"/>
      <c r="EF28" s="13"/>
      <c r="EG28" s="13"/>
    </row>
    <row r="29" spans="2:137" x14ac:dyDescent="0.3">
      <c r="B29" s="13"/>
      <c r="C29" s="13"/>
      <c r="D29" s="13"/>
      <c r="E29" s="13"/>
      <c r="F29" s="13"/>
      <c r="G29" s="13"/>
      <c r="H29" s="13"/>
      <c r="I29" s="13"/>
      <c r="J29" s="13"/>
      <c r="K29" s="65"/>
      <c r="L29" s="65"/>
      <c r="M29" s="65"/>
      <c r="N29" s="65"/>
      <c r="O29" s="13"/>
      <c r="P29" s="67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27"/>
      <c r="DX29" s="13"/>
      <c r="DY29" s="13"/>
      <c r="DZ29" s="13"/>
      <c r="EA29" s="13"/>
      <c r="EB29" s="13"/>
      <c r="EC29" s="13"/>
      <c r="ED29" s="13"/>
      <c r="EE29" s="13"/>
      <c r="EF29" s="13"/>
      <c r="EG29" s="13"/>
    </row>
    <row r="30" spans="2:137" x14ac:dyDescent="0.3">
      <c r="B30" s="13"/>
      <c r="C30" s="13"/>
      <c r="D30" s="13"/>
      <c r="E30" s="13"/>
      <c r="F30" s="13"/>
      <c r="G30" s="13"/>
      <c r="H30" s="13"/>
      <c r="I30" s="13"/>
      <c r="J30" s="13"/>
      <c r="K30" s="65"/>
      <c r="L30" s="65"/>
      <c r="M30" s="65"/>
      <c r="N30" s="65"/>
      <c r="O30" s="13"/>
      <c r="P30" s="67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27"/>
      <c r="DX30" s="13"/>
      <c r="DY30" s="13"/>
      <c r="DZ30" s="13"/>
      <c r="EA30" s="13"/>
      <c r="EB30" s="13"/>
      <c r="EC30" s="13"/>
      <c r="ED30" s="13"/>
      <c r="EE30" s="13"/>
      <c r="EF30" s="13"/>
      <c r="EG30" s="13"/>
    </row>
    <row r="31" spans="2:137" x14ac:dyDescent="0.3">
      <c r="B31" s="13"/>
      <c r="C31" s="13"/>
      <c r="D31" s="13"/>
      <c r="E31" s="13"/>
      <c r="F31" s="13"/>
      <c r="G31" s="13"/>
      <c r="H31" s="13"/>
      <c r="I31" s="13"/>
      <c r="J31" s="13"/>
      <c r="K31" s="65"/>
      <c r="L31" s="65"/>
      <c r="M31" s="65"/>
      <c r="N31" s="65"/>
      <c r="O31" s="13"/>
      <c r="P31" s="67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27"/>
      <c r="DX31" s="13"/>
      <c r="DY31" s="13"/>
      <c r="DZ31" s="13"/>
      <c r="EA31" s="13"/>
      <c r="EB31" s="13"/>
      <c r="EC31" s="13"/>
      <c r="ED31" s="13"/>
      <c r="EE31" s="13"/>
      <c r="EF31" s="13"/>
      <c r="EG31" s="13"/>
    </row>
    <row r="32" spans="2:137" x14ac:dyDescent="0.3">
      <c r="B32" s="13"/>
      <c r="C32" s="13"/>
      <c r="D32" s="13"/>
      <c r="E32" s="13"/>
      <c r="F32" s="13"/>
      <c r="G32" s="13"/>
      <c r="H32" s="13"/>
      <c r="I32" s="13"/>
      <c r="J32" s="13"/>
      <c r="K32" s="65"/>
      <c r="L32" s="65"/>
      <c r="M32" s="65"/>
      <c r="N32" s="65"/>
      <c r="O32" s="13"/>
      <c r="P32" s="67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27"/>
      <c r="DX32" s="13"/>
      <c r="DY32" s="13"/>
      <c r="DZ32" s="13"/>
      <c r="EA32" s="13"/>
      <c r="EB32" s="13"/>
      <c r="EC32" s="13"/>
      <c r="ED32" s="13"/>
      <c r="EE32" s="13"/>
      <c r="EF32" s="13"/>
      <c r="EG32" s="13"/>
    </row>
    <row r="33" spans="2:137" x14ac:dyDescent="0.3">
      <c r="B33" s="13"/>
      <c r="C33" s="13"/>
      <c r="D33" s="13"/>
      <c r="E33" s="13"/>
      <c r="F33" s="13"/>
      <c r="G33" s="13"/>
      <c r="H33" s="13"/>
      <c r="I33" s="13"/>
      <c r="J33" s="13"/>
      <c r="K33" s="65"/>
      <c r="L33" s="65"/>
      <c r="M33" s="65"/>
      <c r="N33" s="65"/>
      <c r="O33" s="13"/>
      <c r="P33" s="67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27"/>
      <c r="DX33" s="13"/>
      <c r="DY33" s="13"/>
      <c r="DZ33" s="13"/>
      <c r="EA33" s="13"/>
      <c r="EB33" s="13"/>
      <c r="EC33" s="13"/>
      <c r="ED33" s="13"/>
      <c r="EE33" s="13"/>
      <c r="EF33" s="13"/>
      <c r="EG33" s="13"/>
    </row>
    <row r="34" spans="2:137" x14ac:dyDescent="0.3">
      <c r="B34" s="13"/>
      <c r="C34" s="13"/>
      <c r="D34" s="13"/>
      <c r="E34" s="13"/>
      <c r="F34" s="13"/>
      <c r="G34" s="13"/>
      <c r="H34" s="13"/>
      <c r="I34" s="13"/>
      <c r="J34" s="13"/>
      <c r="K34" s="65"/>
      <c r="L34" s="65"/>
      <c r="M34" s="65"/>
      <c r="N34" s="65"/>
      <c r="O34" s="13"/>
      <c r="P34" s="67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27"/>
      <c r="DX34" s="13"/>
      <c r="DY34" s="13"/>
      <c r="DZ34" s="13"/>
      <c r="EA34" s="13"/>
      <c r="EB34" s="13"/>
      <c r="EC34" s="13"/>
      <c r="ED34" s="13"/>
      <c r="EE34" s="13"/>
      <c r="EF34" s="13"/>
      <c r="EG34" s="13"/>
    </row>
    <row r="35" spans="2:137" x14ac:dyDescent="0.3">
      <c r="B35" s="13"/>
      <c r="C35" s="13"/>
      <c r="D35" s="13"/>
      <c r="E35" s="13"/>
      <c r="F35" s="13"/>
      <c r="G35" s="13"/>
      <c r="H35" s="13"/>
      <c r="I35" s="13"/>
      <c r="J35" s="13"/>
      <c r="K35" s="65"/>
      <c r="L35" s="65"/>
      <c r="M35" s="65"/>
      <c r="N35" s="65"/>
      <c r="O35" s="13"/>
      <c r="P35" s="67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27"/>
      <c r="DX35" s="13"/>
      <c r="DY35" s="13"/>
      <c r="DZ35" s="13"/>
      <c r="EA35" s="13"/>
      <c r="EB35" s="13"/>
      <c r="EC35" s="13"/>
      <c r="ED35" s="13"/>
      <c r="EE35" s="13"/>
      <c r="EF35" s="13"/>
      <c r="EG35" s="13"/>
    </row>
    <row r="36" spans="2:137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27"/>
      <c r="DX36" s="13"/>
      <c r="DY36" s="13"/>
      <c r="DZ36" s="13"/>
      <c r="EA36" s="13"/>
      <c r="EB36" s="13"/>
      <c r="EC36" s="13"/>
      <c r="ED36" s="13"/>
      <c r="EE36" s="13"/>
      <c r="EF36" s="13"/>
      <c r="EG36" s="13"/>
    </row>
    <row r="37" spans="2:137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27"/>
      <c r="DX37" s="13"/>
      <c r="DY37" s="13"/>
      <c r="DZ37" s="13"/>
      <c r="EA37" s="13"/>
      <c r="EB37" s="13"/>
      <c r="EC37" s="13"/>
      <c r="ED37" s="13"/>
      <c r="EE37" s="13"/>
      <c r="EF37" s="13"/>
      <c r="EG37" s="13"/>
    </row>
    <row r="38" spans="2:137" x14ac:dyDescent="0.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27"/>
      <c r="DX38" s="13"/>
      <c r="DY38" s="13"/>
      <c r="DZ38" s="13"/>
      <c r="EA38" s="13"/>
      <c r="EB38" s="13"/>
      <c r="EC38" s="13"/>
      <c r="ED38" s="13"/>
      <c r="EE38" s="13"/>
      <c r="EF38" s="13"/>
      <c r="EG38" s="13"/>
    </row>
    <row r="39" spans="2:137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27"/>
      <c r="DX39" s="13"/>
      <c r="DY39" s="13"/>
      <c r="DZ39" s="13"/>
      <c r="EA39" s="13"/>
      <c r="EB39" s="13"/>
      <c r="EC39" s="13"/>
      <c r="ED39" s="13"/>
      <c r="EE39" s="13"/>
      <c r="EF39" s="13"/>
      <c r="EG39" s="13"/>
    </row>
    <row r="40" spans="2:137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27"/>
      <c r="DX40" s="13"/>
      <c r="DY40" s="13"/>
      <c r="DZ40" s="13"/>
      <c r="EA40" s="13"/>
      <c r="EB40" s="13"/>
      <c r="EC40" s="13"/>
      <c r="ED40" s="13"/>
      <c r="EE40" s="13"/>
      <c r="EF40" s="13"/>
      <c r="EG40" s="13"/>
    </row>
    <row r="41" spans="2:137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27"/>
      <c r="DX41" s="13"/>
      <c r="DY41" s="13"/>
      <c r="DZ41" s="13"/>
      <c r="EA41" s="13"/>
      <c r="EB41" s="13"/>
      <c r="EC41" s="13"/>
      <c r="ED41" s="13"/>
      <c r="EE41" s="13"/>
      <c r="EF41" s="13"/>
      <c r="EG41" s="13"/>
    </row>
    <row r="42" spans="2:137" x14ac:dyDescent="0.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27"/>
      <c r="DX42" s="13"/>
      <c r="DY42" s="13"/>
      <c r="DZ42" s="13"/>
      <c r="EA42" s="13"/>
      <c r="EB42" s="13"/>
      <c r="EC42" s="13"/>
      <c r="ED42" s="13"/>
      <c r="EE42" s="13"/>
      <c r="EF42" s="13"/>
      <c r="EG42" s="13"/>
    </row>
    <row r="43" spans="2:137" x14ac:dyDescent="0.3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27"/>
      <c r="DX43" s="13"/>
      <c r="DY43" s="13"/>
      <c r="DZ43" s="13"/>
      <c r="EA43" s="13"/>
      <c r="EB43" s="13"/>
      <c r="EC43" s="13"/>
      <c r="ED43" s="13"/>
      <c r="EE43" s="13"/>
      <c r="EF43" s="13"/>
      <c r="EG43" s="13"/>
    </row>
    <row r="44" spans="2:137" x14ac:dyDescent="0.3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27"/>
      <c r="DX44" s="13"/>
      <c r="DY44" s="13"/>
      <c r="DZ44" s="13"/>
      <c r="EA44" s="13"/>
      <c r="EB44" s="13"/>
      <c r="EC44" s="13"/>
      <c r="ED44" s="13"/>
      <c r="EE44" s="13"/>
      <c r="EF44" s="13"/>
      <c r="EG44" s="13"/>
    </row>
    <row r="45" spans="2:137" x14ac:dyDescent="0.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27"/>
      <c r="DX45" s="13"/>
      <c r="DY45" s="13"/>
      <c r="DZ45" s="13"/>
      <c r="EA45" s="13"/>
      <c r="EB45" s="13"/>
      <c r="EC45" s="13"/>
      <c r="ED45" s="13"/>
      <c r="EE45" s="13"/>
      <c r="EF45" s="13"/>
      <c r="EG45" s="13"/>
    </row>
    <row r="46" spans="2:137" x14ac:dyDescent="0.3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27"/>
      <c r="DX46" s="13"/>
      <c r="DY46" s="13"/>
      <c r="DZ46" s="13"/>
      <c r="EA46" s="13"/>
      <c r="EB46" s="13"/>
      <c r="EC46" s="13"/>
      <c r="ED46" s="13"/>
      <c r="EE46" s="13"/>
      <c r="EF46" s="13"/>
      <c r="EG46" s="13"/>
    </row>
    <row r="47" spans="2:137" x14ac:dyDescent="0.3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27"/>
      <c r="DX47" s="13"/>
      <c r="DY47" s="13"/>
      <c r="DZ47" s="13"/>
      <c r="EA47" s="13"/>
      <c r="EB47" s="13"/>
      <c r="EC47" s="13"/>
      <c r="ED47" s="13"/>
      <c r="EE47" s="13"/>
      <c r="EF47" s="13"/>
      <c r="EG47" s="13"/>
    </row>
    <row r="48" spans="2:137" x14ac:dyDescent="0.3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27"/>
      <c r="DX48" s="13"/>
      <c r="DY48" s="13"/>
      <c r="DZ48" s="13"/>
      <c r="EA48" s="13"/>
      <c r="EB48" s="13"/>
      <c r="EC48" s="13"/>
      <c r="ED48" s="13"/>
      <c r="EE48" s="13"/>
      <c r="EF48" s="13"/>
      <c r="EG48" s="13"/>
    </row>
    <row r="49" spans="2:137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27"/>
      <c r="DX49" s="13"/>
      <c r="DY49" s="13"/>
      <c r="DZ49" s="13"/>
      <c r="EA49" s="13"/>
      <c r="EB49" s="13"/>
      <c r="EC49" s="13"/>
      <c r="ED49" s="13"/>
      <c r="EE49" s="13"/>
      <c r="EF49" s="13"/>
      <c r="EG49" s="13"/>
    </row>
    <row r="50" spans="2:137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27"/>
      <c r="DX50" s="13"/>
      <c r="DY50" s="13"/>
      <c r="DZ50" s="13"/>
      <c r="EA50" s="13"/>
      <c r="EB50" s="13"/>
      <c r="EC50" s="13"/>
      <c r="ED50" s="13"/>
      <c r="EE50" s="13"/>
      <c r="EF50" s="13"/>
      <c r="EG50" s="13"/>
    </row>
    <row r="51" spans="2:137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27"/>
      <c r="DX51" s="13"/>
      <c r="DY51" s="13"/>
      <c r="DZ51" s="13"/>
      <c r="EA51" s="13"/>
      <c r="EB51" s="13"/>
      <c r="EC51" s="13"/>
      <c r="ED51" s="13"/>
      <c r="EE51" s="13"/>
      <c r="EF51" s="13"/>
      <c r="EG51" s="13"/>
    </row>
    <row r="52" spans="2:137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27"/>
      <c r="DX52" s="13"/>
      <c r="DY52" s="13"/>
      <c r="DZ52" s="13"/>
      <c r="EA52" s="13"/>
      <c r="EB52" s="13"/>
      <c r="EC52" s="13"/>
      <c r="ED52" s="13"/>
      <c r="EE52" s="13"/>
      <c r="EF52" s="13"/>
      <c r="EG52" s="13"/>
    </row>
    <row r="53" spans="2:137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27"/>
      <c r="DX53" s="13"/>
      <c r="DY53" s="13"/>
      <c r="DZ53" s="13"/>
      <c r="EA53" s="13"/>
      <c r="EB53" s="13"/>
      <c r="EC53" s="13"/>
      <c r="ED53" s="13"/>
      <c r="EE53" s="13"/>
      <c r="EF53" s="13"/>
      <c r="EG53" s="13"/>
    </row>
    <row r="54" spans="2:137" x14ac:dyDescent="0.3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27"/>
      <c r="DX54" s="13"/>
      <c r="DY54" s="13"/>
      <c r="DZ54" s="13"/>
      <c r="EA54" s="13"/>
      <c r="EB54" s="13"/>
      <c r="EC54" s="13"/>
      <c r="ED54" s="13"/>
      <c r="EE54" s="13"/>
      <c r="EF54" s="13"/>
      <c r="EG54" s="13"/>
    </row>
    <row r="55" spans="2:137" x14ac:dyDescent="0.3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27"/>
      <c r="DX55" s="13"/>
      <c r="DY55" s="13"/>
      <c r="DZ55" s="13"/>
      <c r="EA55" s="13"/>
      <c r="EB55" s="13"/>
      <c r="EC55" s="13"/>
      <c r="ED55" s="13"/>
      <c r="EE55" s="13"/>
      <c r="EF55" s="13"/>
      <c r="EG55" s="13"/>
    </row>
    <row r="56" spans="2:137" x14ac:dyDescent="0.3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27"/>
      <c r="DX56" s="13"/>
      <c r="DY56" s="13"/>
      <c r="DZ56" s="13"/>
      <c r="EA56" s="13"/>
      <c r="EB56" s="13"/>
      <c r="EC56" s="13"/>
      <c r="ED56" s="13"/>
      <c r="EE56" s="13"/>
      <c r="EF56" s="13"/>
      <c r="EG56" s="13"/>
    </row>
    <row r="57" spans="2:137" x14ac:dyDescent="0.3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27"/>
      <c r="DX57" s="13"/>
      <c r="DY57" s="13"/>
      <c r="DZ57" s="13"/>
      <c r="EA57" s="13"/>
      <c r="EB57" s="13"/>
      <c r="EC57" s="13"/>
      <c r="ED57" s="13"/>
      <c r="EE57" s="13"/>
      <c r="EF57" s="13"/>
      <c r="EG57" s="13"/>
    </row>
    <row r="58" spans="2:137" x14ac:dyDescent="0.3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27"/>
      <c r="DX58" s="13"/>
      <c r="DY58" s="13"/>
      <c r="DZ58" s="13"/>
      <c r="EA58" s="13"/>
      <c r="EB58" s="13"/>
      <c r="EC58" s="13"/>
      <c r="ED58" s="13"/>
      <c r="EE58" s="13"/>
      <c r="EF58" s="13"/>
      <c r="EG58" s="13"/>
    </row>
    <row r="59" spans="2:137" x14ac:dyDescent="0.3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27"/>
      <c r="DX59" s="13"/>
      <c r="DY59" s="13"/>
      <c r="DZ59" s="13"/>
      <c r="EA59" s="13"/>
      <c r="EB59" s="13"/>
      <c r="EC59" s="13"/>
      <c r="ED59" s="13"/>
      <c r="EE59" s="13"/>
      <c r="EF59" s="13"/>
      <c r="EG59" s="13"/>
    </row>
    <row r="60" spans="2:137" x14ac:dyDescent="0.3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27"/>
      <c r="DX60" s="13"/>
      <c r="DY60" s="13"/>
      <c r="DZ60" s="13"/>
      <c r="EA60" s="13"/>
      <c r="EB60" s="13"/>
      <c r="EC60" s="13"/>
      <c r="ED60" s="13"/>
      <c r="EE60" s="13"/>
      <c r="EF60" s="13"/>
      <c r="EG60" s="13"/>
    </row>
    <row r="61" spans="2:137" x14ac:dyDescent="0.3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27"/>
      <c r="DX61" s="13"/>
      <c r="DY61" s="13"/>
      <c r="DZ61" s="13"/>
      <c r="EA61" s="13"/>
      <c r="EB61" s="13"/>
      <c r="EC61" s="13"/>
      <c r="ED61" s="13"/>
      <c r="EE61" s="13"/>
      <c r="EF61" s="13"/>
      <c r="EG61" s="13"/>
    </row>
    <row r="62" spans="2:137" x14ac:dyDescent="0.3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27"/>
      <c r="DX62" s="13"/>
      <c r="DY62" s="13"/>
      <c r="DZ62" s="13"/>
      <c r="EA62" s="13"/>
      <c r="EB62" s="13"/>
      <c r="EC62" s="13"/>
      <c r="ED62" s="13"/>
      <c r="EE62" s="13"/>
      <c r="EF62" s="13"/>
      <c r="EG62" s="13"/>
    </row>
    <row r="63" spans="2:137" x14ac:dyDescent="0.3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27"/>
      <c r="DX63" s="13"/>
      <c r="DY63" s="13"/>
      <c r="DZ63" s="13"/>
      <c r="EA63" s="13"/>
      <c r="EB63" s="13"/>
      <c r="EC63" s="13"/>
      <c r="ED63" s="13"/>
      <c r="EE63" s="13"/>
      <c r="EF63" s="13"/>
      <c r="EG63" s="13"/>
    </row>
    <row r="64" spans="2:137" x14ac:dyDescent="0.3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27"/>
      <c r="DX64" s="13"/>
      <c r="DY64" s="13"/>
      <c r="DZ64" s="13"/>
      <c r="EA64" s="13"/>
      <c r="EB64" s="13"/>
      <c r="EC64" s="13"/>
      <c r="ED64" s="13"/>
      <c r="EE64" s="13"/>
      <c r="EF64" s="13"/>
      <c r="EG64" s="13"/>
    </row>
    <row r="65" spans="2:137" x14ac:dyDescent="0.3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27"/>
      <c r="DX65" s="13"/>
      <c r="DY65" s="13"/>
      <c r="DZ65" s="13"/>
      <c r="EA65" s="13"/>
      <c r="EB65" s="13"/>
      <c r="EC65" s="13"/>
      <c r="ED65" s="13"/>
      <c r="EE65" s="13"/>
      <c r="EF65" s="13"/>
      <c r="EG65" s="13"/>
    </row>
    <row r="66" spans="2:137" x14ac:dyDescent="0.3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27"/>
      <c r="DX66" s="13"/>
      <c r="DY66" s="13"/>
      <c r="DZ66" s="13"/>
      <c r="EA66" s="13"/>
      <c r="EB66" s="13"/>
      <c r="EC66" s="13"/>
      <c r="ED66" s="13"/>
      <c r="EE66" s="13"/>
      <c r="EF66" s="13"/>
      <c r="EG66" s="13"/>
    </row>
    <row r="67" spans="2:137" x14ac:dyDescent="0.3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27"/>
      <c r="DX67" s="13"/>
      <c r="DY67" s="13"/>
      <c r="DZ67" s="13"/>
      <c r="EA67" s="13"/>
      <c r="EB67" s="13"/>
      <c r="EC67" s="13"/>
      <c r="ED67" s="13"/>
      <c r="EE67" s="13"/>
      <c r="EF67" s="13"/>
      <c r="EG67" s="13"/>
    </row>
    <row r="68" spans="2:137" x14ac:dyDescent="0.3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27"/>
      <c r="DX68" s="13"/>
      <c r="DY68" s="13"/>
      <c r="DZ68" s="13"/>
      <c r="EA68" s="13"/>
      <c r="EB68" s="13"/>
      <c r="EC68" s="13"/>
      <c r="ED68" s="13"/>
      <c r="EE68" s="13"/>
      <c r="EF68" s="13"/>
      <c r="EG68" s="13"/>
    </row>
    <row r="69" spans="2:137" x14ac:dyDescent="0.3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27"/>
      <c r="DX69" s="13"/>
      <c r="DY69" s="13"/>
      <c r="DZ69" s="13"/>
      <c r="EA69" s="13"/>
      <c r="EB69" s="13"/>
      <c r="EC69" s="13"/>
      <c r="ED69" s="13"/>
      <c r="EE69" s="13"/>
      <c r="EF69" s="13"/>
      <c r="EG69" s="13"/>
    </row>
    <row r="70" spans="2:137" x14ac:dyDescent="0.3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27"/>
      <c r="DX70" s="13"/>
      <c r="DY70" s="13"/>
      <c r="DZ70" s="13"/>
      <c r="EA70" s="13"/>
      <c r="EB70" s="13"/>
      <c r="EC70" s="13"/>
      <c r="ED70" s="13"/>
      <c r="EE70" s="13"/>
      <c r="EF70" s="13"/>
      <c r="EG70" s="13"/>
    </row>
    <row r="71" spans="2:137" x14ac:dyDescent="0.3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27"/>
      <c r="DX71" s="13"/>
      <c r="DY71" s="13"/>
      <c r="DZ71" s="13"/>
      <c r="EA71" s="13"/>
      <c r="EB71" s="13"/>
      <c r="EC71" s="13"/>
      <c r="ED71" s="13"/>
      <c r="EE71" s="13"/>
      <c r="EF71" s="13"/>
      <c r="EG71" s="13"/>
    </row>
    <row r="72" spans="2:137" x14ac:dyDescent="0.3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27"/>
      <c r="DX72" s="13"/>
      <c r="DY72" s="13"/>
      <c r="DZ72" s="13"/>
      <c r="EA72" s="13"/>
      <c r="EB72" s="13"/>
      <c r="EC72" s="13"/>
      <c r="ED72" s="13"/>
      <c r="EE72" s="13"/>
      <c r="EF72" s="13"/>
      <c r="EG72" s="13"/>
    </row>
    <row r="73" spans="2:137" x14ac:dyDescent="0.3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27"/>
      <c r="DX73" s="13"/>
      <c r="DY73" s="13"/>
      <c r="DZ73" s="13"/>
      <c r="EA73" s="13"/>
      <c r="EB73" s="13"/>
      <c r="EC73" s="13"/>
      <c r="ED73" s="13"/>
      <c r="EE73" s="13"/>
      <c r="EF73" s="13"/>
      <c r="EG73" s="13"/>
    </row>
    <row r="74" spans="2:137" x14ac:dyDescent="0.3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27"/>
      <c r="DX74" s="13"/>
      <c r="DY74" s="13"/>
      <c r="DZ74" s="13"/>
      <c r="EA74" s="13"/>
      <c r="EB74" s="13"/>
      <c r="EC74" s="13"/>
      <c r="ED74" s="13"/>
      <c r="EE74" s="13"/>
      <c r="EF74" s="13"/>
      <c r="EG74" s="13"/>
    </row>
    <row r="75" spans="2:137" x14ac:dyDescent="0.3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27"/>
      <c r="DX75" s="13"/>
      <c r="DY75" s="13"/>
      <c r="DZ75" s="13"/>
      <c r="EA75" s="13"/>
      <c r="EB75" s="13"/>
      <c r="EC75" s="13"/>
      <c r="ED75" s="13"/>
      <c r="EE75" s="13"/>
      <c r="EF75" s="13"/>
      <c r="EG75" s="13"/>
    </row>
    <row r="76" spans="2:137" x14ac:dyDescent="0.3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27"/>
      <c r="DX76" s="13"/>
      <c r="DY76" s="13"/>
      <c r="DZ76" s="13"/>
      <c r="EA76" s="13"/>
      <c r="EB76" s="13"/>
      <c r="EC76" s="13"/>
      <c r="ED76" s="13"/>
      <c r="EE76" s="13"/>
      <c r="EF76" s="13"/>
      <c r="EG76" s="13"/>
    </row>
    <row r="77" spans="2:137" x14ac:dyDescent="0.3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27"/>
      <c r="DX77" s="13"/>
      <c r="DY77" s="13"/>
      <c r="DZ77" s="13"/>
      <c r="EA77" s="13"/>
      <c r="EB77" s="13"/>
      <c r="EC77" s="13"/>
      <c r="ED77" s="13"/>
      <c r="EE77" s="13"/>
      <c r="EF77" s="13"/>
      <c r="EG77" s="13"/>
    </row>
    <row r="78" spans="2:137" x14ac:dyDescent="0.3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27"/>
      <c r="DX78" s="13"/>
      <c r="DY78" s="13"/>
      <c r="DZ78" s="13"/>
      <c r="EA78" s="13"/>
      <c r="EB78" s="13"/>
      <c r="EC78" s="13"/>
      <c r="ED78" s="13"/>
      <c r="EE78" s="13"/>
      <c r="EF78" s="13"/>
      <c r="EG78" s="13"/>
    </row>
    <row r="79" spans="2:137" x14ac:dyDescent="0.3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27"/>
      <c r="DX79" s="13"/>
      <c r="DY79" s="13"/>
      <c r="DZ79" s="13"/>
      <c r="EA79" s="13"/>
      <c r="EB79" s="13"/>
      <c r="EC79" s="13"/>
      <c r="ED79" s="13"/>
      <c r="EE79" s="13"/>
      <c r="EF79" s="13"/>
      <c r="EG79" s="13"/>
    </row>
    <row r="80" spans="2:137" x14ac:dyDescent="0.3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27"/>
      <c r="DX80" s="13"/>
      <c r="DY80" s="13"/>
      <c r="DZ80" s="13"/>
      <c r="EA80" s="13"/>
      <c r="EB80" s="13"/>
      <c r="EC80" s="13"/>
      <c r="ED80" s="13"/>
      <c r="EE80" s="13"/>
      <c r="EF80" s="13"/>
      <c r="EG80" s="13"/>
    </row>
    <row r="81" spans="2:137" x14ac:dyDescent="0.3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27"/>
      <c r="DX81" s="13"/>
      <c r="DY81" s="13"/>
      <c r="DZ81" s="13"/>
      <c r="EA81" s="13"/>
      <c r="EB81" s="13"/>
      <c r="EC81" s="13"/>
      <c r="ED81" s="13"/>
      <c r="EE81" s="13"/>
      <c r="EF81" s="13"/>
      <c r="EG81" s="13"/>
    </row>
    <row r="82" spans="2:137" x14ac:dyDescent="0.3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27"/>
      <c r="DX82" s="13"/>
      <c r="DY82" s="13"/>
      <c r="DZ82" s="13"/>
      <c r="EA82" s="13"/>
      <c r="EB82" s="13"/>
      <c r="EC82" s="13"/>
      <c r="ED82" s="13"/>
      <c r="EE82" s="13"/>
      <c r="EF82" s="13"/>
      <c r="EG82" s="13"/>
    </row>
    <row r="83" spans="2:137" x14ac:dyDescent="0.3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27"/>
      <c r="DX83" s="13"/>
      <c r="DY83" s="13"/>
      <c r="DZ83" s="13"/>
      <c r="EA83" s="13"/>
      <c r="EB83" s="13"/>
      <c r="EC83" s="13"/>
      <c r="ED83" s="13"/>
      <c r="EE83" s="13"/>
      <c r="EF83" s="13"/>
      <c r="EG83" s="13"/>
    </row>
    <row r="84" spans="2:137" x14ac:dyDescent="0.3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27"/>
      <c r="DX84" s="13"/>
      <c r="DY84" s="13"/>
      <c r="DZ84" s="13"/>
      <c r="EA84" s="13"/>
      <c r="EB84" s="13"/>
      <c r="EC84" s="13"/>
      <c r="ED84" s="13"/>
      <c r="EE84" s="13"/>
      <c r="EF84" s="13"/>
      <c r="EG84" s="13"/>
    </row>
    <row r="85" spans="2:137" x14ac:dyDescent="0.3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27"/>
      <c r="DX85" s="13"/>
      <c r="DY85" s="13"/>
      <c r="DZ85" s="13"/>
      <c r="EA85" s="13"/>
      <c r="EB85" s="13"/>
      <c r="EC85" s="13"/>
      <c r="ED85" s="13"/>
      <c r="EE85" s="13"/>
      <c r="EF85" s="13"/>
      <c r="EG85" s="13"/>
    </row>
    <row r="86" spans="2:137" x14ac:dyDescent="0.3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27"/>
      <c r="DX86" s="13"/>
      <c r="DY86" s="13"/>
      <c r="DZ86" s="13"/>
      <c r="EA86" s="13"/>
      <c r="EB86" s="13"/>
      <c r="EC86" s="13"/>
      <c r="ED86" s="13"/>
      <c r="EE86" s="13"/>
      <c r="EF86" s="13"/>
      <c r="EG86" s="13"/>
    </row>
    <row r="87" spans="2:137" x14ac:dyDescent="0.3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27"/>
      <c r="DX87" s="13"/>
      <c r="DY87" s="13"/>
      <c r="DZ87" s="13"/>
      <c r="EA87" s="13"/>
      <c r="EB87" s="13"/>
      <c r="EC87" s="13"/>
      <c r="ED87" s="13"/>
      <c r="EE87" s="13"/>
      <c r="EF87" s="13"/>
      <c r="EG87" s="13"/>
    </row>
    <row r="88" spans="2:137" x14ac:dyDescent="0.3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27"/>
      <c r="DX88" s="13"/>
      <c r="DY88" s="13"/>
      <c r="DZ88" s="13"/>
      <c r="EA88" s="13"/>
      <c r="EB88" s="13"/>
      <c r="EC88" s="13"/>
      <c r="ED88" s="13"/>
      <c r="EE88" s="13"/>
      <c r="EF88" s="13"/>
      <c r="EG88" s="13"/>
    </row>
    <row r="89" spans="2:137" x14ac:dyDescent="0.3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27"/>
      <c r="DX89" s="13"/>
      <c r="DY89" s="13"/>
      <c r="DZ89" s="13"/>
      <c r="EA89" s="13"/>
      <c r="EB89" s="13"/>
      <c r="EC89" s="13"/>
      <c r="ED89" s="13"/>
      <c r="EE89" s="13"/>
      <c r="EF89" s="13"/>
      <c r="EG89" s="13"/>
    </row>
    <row r="90" spans="2:137" x14ac:dyDescent="0.3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27"/>
      <c r="DX90" s="13"/>
      <c r="DY90" s="13"/>
      <c r="DZ90" s="13"/>
      <c r="EA90" s="13"/>
      <c r="EB90" s="13"/>
      <c r="EC90" s="13"/>
      <c r="ED90" s="13"/>
      <c r="EE90" s="13"/>
      <c r="EF90" s="13"/>
      <c r="EG90" s="13"/>
    </row>
    <row r="91" spans="2:137" x14ac:dyDescent="0.3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27"/>
      <c r="DX91" s="13"/>
      <c r="DY91" s="13"/>
      <c r="DZ91" s="13"/>
      <c r="EA91" s="13"/>
      <c r="EB91" s="13"/>
      <c r="EC91" s="13"/>
      <c r="ED91" s="13"/>
      <c r="EE91" s="13"/>
      <c r="EF91" s="13"/>
      <c r="EG91" s="13"/>
    </row>
    <row r="92" spans="2:137" x14ac:dyDescent="0.3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27"/>
      <c r="DX92" s="13"/>
      <c r="DY92" s="13"/>
      <c r="DZ92" s="13"/>
      <c r="EA92" s="13"/>
      <c r="EB92" s="13"/>
      <c r="EC92" s="13"/>
      <c r="ED92" s="13"/>
      <c r="EE92" s="13"/>
      <c r="EF92" s="13"/>
      <c r="EG92" s="13"/>
    </row>
    <row r="93" spans="2:137" x14ac:dyDescent="0.3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27"/>
      <c r="DX93" s="13"/>
      <c r="DY93" s="13"/>
      <c r="DZ93" s="13"/>
      <c r="EA93" s="13"/>
      <c r="EB93" s="13"/>
      <c r="EC93" s="13"/>
      <c r="ED93" s="13"/>
      <c r="EE93" s="13"/>
      <c r="EF93" s="13"/>
      <c r="EG93" s="13"/>
    </row>
    <row r="94" spans="2:137" x14ac:dyDescent="0.3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27"/>
      <c r="DX94" s="13"/>
      <c r="DY94" s="13"/>
      <c r="DZ94" s="13"/>
      <c r="EA94" s="13"/>
      <c r="EB94" s="13"/>
      <c r="EC94" s="13"/>
      <c r="ED94" s="13"/>
      <c r="EE94" s="13"/>
      <c r="EF94" s="13"/>
      <c r="EG94" s="13"/>
    </row>
    <row r="95" spans="2:137" x14ac:dyDescent="0.3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27"/>
      <c r="DX95" s="13"/>
      <c r="DY95" s="13"/>
      <c r="DZ95" s="13"/>
      <c r="EA95" s="13"/>
      <c r="EB95" s="13"/>
      <c r="EC95" s="13"/>
      <c r="ED95" s="13"/>
      <c r="EE95" s="13"/>
      <c r="EF95" s="13"/>
      <c r="EG95" s="13"/>
    </row>
    <row r="96" spans="2:137" x14ac:dyDescent="0.3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27"/>
      <c r="DX96" s="13"/>
      <c r="DY96" s="13"/>
      <c r="DZ96" s="13"/>
      <c r="EA96" s="13"/>
      <c r="EB96" s="13"/>
      <c r="EC96" s="13"/>
      <c r="ED96" s="13"/>
      <c r="EE96" s="13"/>
      <c r="EF96" s="13"/>
      <c r="EG96" s="13"/>
    </row>
    <row r="97" spans="2:137" x14ac:dyDescent="0.3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27"/>
      <c r="DX97" s="13"/>
      <c r="DY97" s="13"/>
      <c r="DZ97" s="13"/>
      <c r="EA97" s="13"/>
      <c r="EB97" s="13"/>
      <c r="EC97" s="13"/>
      <c r="ED97" s="13"/>
      <c r="EE97" s="13"/>
      <c r="EF97" s="13"/>
      <c r="EG97" s="13"/>
    </row>
    <row r="98" spans="2:137" x14ac:dyDescent="0.3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27"/>
      <c r="DX98" s="13"/>
      <c r="DY98" s="13"/>
      <c r="DZ98" s="13"/>
      <c r="EA98" s="13"/>
      <c r="EB98" s="13"/>
      <c r="EC98" s="13"/>
      <c r="ED98" s="13"/>
      <c r="EE98" s="13"/>
      <c r="EF98" s="13"/>
      <c r="EG98" s="13"/>
    </row>
    <row r="99" spans="2:137" x14ac:dyDescent="0.3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27"/>
      <c r="DX99" s="13"/>
      <c r="DY99" s="13"/>
      <c r="DZ99" s="13"/>
      <c r="EA99" s="13"/>
      <c r="EB99" s="13"/>
      <c r="EC99" s="13"/>
      <c r="ED99" s="13"/>
      <c r="EE99" s="13"/>
      <c r="EF99" s="13"/>
      <c r="EG99" s="13"/>
    </row>
    <row r="100" spans="2:137" x14ac:dyDescent="0.3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27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</row>
    <row r="101" spans="2:137" x14ac:dyDescent="0.3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27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</row>
    <row r="102" spans="2:137" x14ac:dyDescent="0.3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27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</row>
    <row r="103" spans="2:137" x14ac:dyDescent="0.3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27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</row>
    <row r="104" spans="2:137" x14ac:dyDescent="0.3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27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</row>
    <row r="105" spans="2:137" x14ac:dyDescent="0.3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27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</row>
    <row r="106" spans="2:137" x14ac:dyDescent="0.3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27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</row>
    <row r="107" spans="2:137" x14ac:dyDescent="0.3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27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</row>
    <row r="108" spans="2:137" x14ac:dyDescent="0.3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27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</row>
    <row r="109" spans="2:137" x14ac:dyDescent="0.3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27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</row>
    <row r="110" spans="2:137" x14ac:dyDescent="0.3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27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</row>
    <row r="111" spans="2:137" x14ac:dyDescent="0.3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27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</row>
    <row r="112" spans="2:137" x14ac:dyDescent="0.3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27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</row>
    <row r="113" spans="2:137" x14ac:dyDescent="0.3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27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</row>
    <row r="114" spans="2:137" x14ac:dyDescent="0.3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27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</row>
    <row r="115" spans="2:137" x14ac:dyDescent="0.3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27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</row>
    <row r="116" spans="2:137" x14ac:dyDescent="0.3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27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</row>
    <row r="117" spans="2:137" x14ac:dyDescent="0.3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27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</row>
    <row r="118" spans="2:137" x14ac:dyDescent="0.3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27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</row>
    <row r="119" spans="2:137" x14ac:dyDescent="0.3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27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</row>
    <row r="120" spans="2:137" x14ac:dyDescent="0.3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27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</row>
    <row r="121" spans="2:137" x14ac:dyDescent="0.3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27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</row>
    <row r="122" spans="2:137" x14ac:dyDescent="0.3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27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</row>
    <row r="123" spans="2:137" x14ac:dyDescent="0.3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27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</row>
    <row r="124" spans="2:137" x14ac:dyDescent="0.3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27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</row>
    <row r="125" spans="2:137" x14ac:dyDescent="0.3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27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</row>
    <row r="126" spans="2:137" x14ac:dyDescent="0.3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27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</row>
    <row r="127" spans="2:137" x14ac:dyDescent="0.3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27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</row>
    <row r="128" spans="2:137" x14ac:dyDescent="0.3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27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</row>
    <row r="129" spans="2:137" x14ac:dyDescent="0.3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27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</row>
    <row r="130" spans="2:137" x14ac:dyDescent="0.3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27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</row>
    <row r="131" spans="2:137" x14ac:dyDescent="0.3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27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</row>
    <row r="132" spans="2:137" x14ac:dyDescent="0.3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27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</row>
    <row r="133" spans="2:137" x14ac:dyDescent="0.3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27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</row>
    <row r="134" spans="2:137" x14ac:dyDescent="0.3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27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</row>
    <row r="135" spans="2:137" x14ac:dyDescent="0.3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27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</row>
    <row r="136" spans="2:137" x14ac:dyDescent="0.3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27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</row>
    <row r="137" spans="2:137" x14ac:dyDescent="0.3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27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</row>
    <row r="138" spans="2:137" x14ac:dyDescent="0.3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27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</row>
    <row r="139" spans="2:137" x14ac:dyDescent="0.3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27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</row>
    <row r="140" spans="2:137" x14ac:dyDescent="0.3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27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</row>
    <row r="141" spans="2:137" x14ac:dyDescent="0.3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27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</row>
    <row r="142" spans="2:137" x14ac:dyDescent="0.3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27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</row>
    <row r="143" spans="2:137" x14ac:dyDescent="0.3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27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</row>
    <row r="144" spans="2:137" x14ac:dyDescent="0.3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27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</row>
    <row r="145" spans="2:137" x14ac:dyDescent="0.3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27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</row>
    <row r="146" spans="2:137" x14ac:dyDescent="0.3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27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</row>
    <row r="147" spans="2:137" x14ac:dyDescent="0.3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27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</row>
    <row r="148" spans="2:137" x14ac:dyDescent="0.3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27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</row>
    <row r="149" spans="2:137" x14ac:dyDescent="0.3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27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</row>
    <row r="150" spans="2:137" x14ac:dyDescent="0.3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27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</row>
    <row r="151" spans="2:137" x14ac:dyDescent="0.3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27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</row>
    <row r="152" spans="2:137" x14ac:dyDescent="0.3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27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</row>
    <row r="153" spans="2:137" x14ac:dyDescent="0.3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27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</row>
    <row r="154" spans="2:137" x14ac:dyDescent="0.3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27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</row>
    <row r="155" spans="2:137" x14ac:dyDescent="0.3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27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</row>
    <row r="156" spans="2:137" x14ac:dyDescent="0.3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27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</row>
    <row r="157" spans="2:137" x14ac:dyDescent="0.3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27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</row>
    <row r="158" spans="2:137" x14ac:dyDescent="0.3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27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</row>
    <row r="159" spans="2:137" x14ac:dyDescent="0.3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27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</row>
    <row r="160" spans="2:137" x14ac:dyDescent="0.3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27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</row>
    <row r="161" spans="2:137" x14ac:dyDescent="0.3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27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</row>
    <row r="162" spans="2:137" x14ac:dyDescent="0.3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27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</row>
    <row r="163" spans="2:137" x14ac:dyDescent="0.3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27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</row>
    <row r="164" spans="2:137" x14ac:dyDescent="0.3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27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</row>
    <row r="165" spans="2:137" x14ac:dyDescent="0.3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27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</row>
    <row r="166" spans="2:137" x14ac:dyDescent="0.3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27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</row>
    <row r="167" spans="2:137" x14ac:dyDescent="0.3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  <c r="DW167" s="27"/>
      <c r="DX167" s="13"/>
      <c r="DY167" s="13"/>
      <c r="DZ167" s="13"/>
      <c r="EA167" s="13"/>
      <c r="EB167" s="13"/>
      <c r="EC167" s="13"/>
      <c r="ED167" s="13"/>
      <c r="EE167" s="13"/>
      <c r="EF167" s="13"/>
      <c r="EG167" s="13"/>
    </row>
    <row r="168" spans="2:137" x14ac:dyDescent="0.3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27"/>
      <c r="DX168" s="13"/>
      <c r="DY168" s="13"/>
      <c r="DZ168" s="13"/>
      <c r="EA168" s="13"/>
      <c r="EB168" s="13"/>
      <c r="EC168" s="13"/>
      <c r="ED168" s="13"/>
      <c r="EE168" s="13"/>
      <c r="EF168" s="13"/>
      <c r="EG168" s="13"/>
    </row>
    <row r="169" spans="2:137" x14ac:dyDescent="0.3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27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</row>
    <row r="170" spans="2:137" x14ac:dyDescent="0.3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27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</row>
    <row r="171" spans="2:137" x14ac:dyDescent="0.3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  <c r="DW171" s="27"/>
      <c r="DX171" s="13"/>
      <c r="DY171" s="13"/>
      <c r="DZ171" s="13"/>
      <c r="EA171" s="13"/>
      <c r="EB171" s="13"/>
      <c r="EC171" s="13"/>
      <c r="ED171" s="13"/>
      <c r="EE171" s="13"/>
      <c r="EF171" s="13"/>
      <c r="EG171" s="13"/>
    </row>
    <row r="172" spans="2:137" x14ac:dyDescent="0.3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27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</row>
    <row r="173" spans="2:137" x14ac:dyDescent="0.3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27"/>
      <c r="DX173" s="13"/>
      <c r="DY173" s="13"/>
      <c r="DZ173" s="13"/>
      <c r="EA173" s="13"/>
      <c r="EB173" s="13"/>
      <c r="EC173" s="13"/>
      <c r="ED173" s="13"/>
      <c r="EE173" s="13"/>
      <c r="EF173" s="13"/>
      <c r="EG173" s="13"/>
    </row>
    <row r="174" spans="2:137" x14ac:dyDescent="0.3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27"/>
      <c r="DX174" s="13"/>
      <c r="DY174" s="13"/>
      <c r="DZ174" s="13"/>
      <c r="EA174" s="13"/>
      <c r="EB174" s="13"/>
      <c r="EC174" s="13"/>
      <c r="ED174" s="13"/>
      <c r="EE174" s="13"/>
      <c r="EF174" s="13"/>
      <c r="EG174" s="13"/>
    </row>
    <row r="175" spans="2:137" x14ac:dyDescent="0.3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27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</row>
    <row r="176" spans="2:137" x14ac:dyDescent="0.3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27"/>
      <c r="DX176" s="13"/>
      <c r="DY176" s="13"/>
      <c r="DZ176" s="13"/>
      <c r="EA176" s="13"/>
      <c r="EB176" s="13"/>
      <c r="EC176" s="13"/>
      <c r="ED176" s="13"/>
      <c r="EE176" s="13"/>
      <c r="EF176" s="13"/>
      <c r="EG176" s="13"/>
    </row>
    <row r="177" spans="2:137" x14ac:dyDescent="0.3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27"/>
      <c r="DX177" s="13"/>
      <c r="DY177" s="13"/>
      <c r="DZ177" s="13"/>
      <c r="EA177" s="13"/>
      <c r="EB177" s="13"/>
      <c r="EC177" s="13"/>
      <c r="ED177" s="13"/>
      <c r="EE177" s="13"/>
      <c r="EF177" s="13"/>
      <c r="EG177" s="13"/>
    </row>
    <row r="178" spans="2:137" x14ac:dyDescent="0.3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27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</row>
    <row r="179" spans="2:137" x14ac:dyDescent="0.3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27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</row>
    <row r="180" spans="2:137" x14ac:dyDescent="0.3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27"/>
      <c r="DX180" s="13"/>
      <c r="DY180" s="13"/>
      <c r="DZ180" s="13"/>
      <c r="EA180" s="13"/>
      <c r="EB180" s="13"/>
      <c r="EC180" s="13"/>
      <c r="ED180" s="13"/>
      <c r="EE180" s="13"/>
      <c r="EF180" s="13"/>
      <c r="EG180" s="13"/>
    </row>
    <row r="181" spans="2:137" x14ac:dyDescent="0.3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27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</row>
    <row r="182" spans="2:137" x14ac:dyDescent="0.3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27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</row>
    <row r="183" spans="2:137" x14ac:dyDescent="0.3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27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</row>
    <row r="184" spans="2:137" x14ac:dyDescent="0.3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27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</row>
    <row r="185" spans="2:137" x14ac:dyDescent="0.3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27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</row>
    <row r="186" spans="2:137" x14ac:dyDescent="0.3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27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</row>
    <row r="187" spans="2:137" x14ac:dyDescent="0.3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27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</row>
    <row r="188" spans="2:137" x14ac:dyDescent="0.3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27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</row>
    <row r="189" spans="2:137" x14ac:dyDescent="0.3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27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</row>
    <row r="190" spans="2:137" x14ac:dyDescent="0.3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27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</row>
    <row r="191" spans="2:137" x14ac:dyDescent="0.3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27"/>
      <c r="DX191" s="13"/>
      <c r="DY191" s="13"/>
      <c r="DZ191" s="13"/>
      <c r="EA191" s="13"/>
      <c r="EB191" s="13"/>
      <c r="EC191" s="13"/>
      <c r="ED191" s="13"/>
      <c r="EE191" s="13"/>
      <c r="EF191" s="13"/>
      <c r="EG191" s="13"/>
    </row>
    <row r="192" spans="2:137" x14ac:dyDescent="0.3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27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</row>
    <row r="193" spans="2:137" x14ac:dyDescent="0.3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27"/>
      <c r="DX193" s="13"/>
      <c r="DY193" s="13"/>
      <c r="DZ193" s="13"/>
      <c r="EA193" s="13"/>
      <c r="EB193" s="13"/>
      <c r="EC193" s="13"/>
      <c r="ED193" s="13"/>
      <c r="EE193" s="13"/>
      <c r="EF193" s="13"/>
      <c r="EG193" s="13"/>
    </row>
    <row r="194" spans="2:137" x14ac:dyDescent="0.3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  <c r="DW194" s="27"/>
      <c r="DX194" s="13"/>
      <c r="DY194" s="13"/>
      <c r="DZ194" s="13"/>
      <c r="EA194" s="13"/>
      <c r="EB194" s="13"/>
      <c r="EC194" s="13"/>
      <c r="ED194" s="13"/>
      <c r="EE194" s="13"/>
      <c r="EF194" s="13"/>
      <c r="EG194" s="13"/>
    </row>
    <row r="195" spans="2:137" x14ac:dyDescent="0.3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  <c r="DW195" s="27"/>
      <c r="DX195" s="13"/>
      <c r="DY195" s="13"/>
      <c r="DZ195" s="13"/>
      <c r="EA195" s="13"/>
      <c r="EB195" s="13"/>
      <c r="EC195" s="13"/>
      <c r="ED195" s="13"/>
      <c r="EE195" s="13"/>
      <c r="EF195" s="13"/>
      <c r="EG195" s="13"/>
    </row>
    <row r="196" spans="2:137" x14ac:dyDescent="0.3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27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</row>
    <row r="197" spans="2:137" x14ac:dyDescent="0.3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27"/>
      <c r="DX197" s="13"/>
      <c r="DY197" s="13"/>
      <c r="DZ197" s="13"/>
      <c r="EA197" s="13"/>
      <c r="EB197" s="13"/>
      <c r="EC197" s="13"/>
      <c r="ED197" s="13"/>
      <c r="EE197" s="13"/>
      <c r="EF197" s="13"/>
      <c r="EG197" s="13"/>
    </row>
    <row r="198" spans="2:137" x14ac:dyDescent="0.3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27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</row>
    <row r="199" spans="2:137" x14ac:dyDescent="0.3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27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</row>
    <row r="200" spans="2:137" x14ac:dyDescent="0.3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27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</row>
    <row r="201" spans="2:137" x14ac:dyDescent="0.3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27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</row>
    <row r="202" spans="2:137" x14ac:dyDescent="0.3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27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</row>
    <row r="203" spans="2:137" x14ac:dyDescent="0.3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27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</row>
    <row r="204" spans="2:137" x14ac:dyDescent="0.3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27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</row>
    <row r="205" spans="2:137" x14ac:dyDescent="0.3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27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</row>
    <row r="206" spans="2:137" x14ac:dyDescent="0.3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27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</row>
    <row r="207" spans="2:137" x14ac:dyDescent="0.3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27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</row>
    <row r="208" spans="2:137" x14ac:dyDescent="0.3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27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</row>
    <row r="209" spans="2:137" x14ac:dyDescent="0.3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  <c r="DU209" s="13"/>
      <c r="DV209" s="13"/>
      <c r="DW209" s="27"/>
      <c r="DX209" s="13"/>
      <c r="DY209" s="13"/>
      <c r="DZ209" s="13"/>
      <c r="EA209" s="13"/>
      <c r="EB209" s="13"/>
      <c r="EC209" s="13"/>
      <c r="ED209" s="13"/>
      <c r="EE209" s="13"/>
      <c r="EF209" s="13"/>
      <c r="EG209" s="13"/>
    </row>
    <row r="210" spans="2:137" x14ac:dyDescent="0.3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27"/>
      <c r="DX210" s="13"/>
      <c r="DY210" s="13"/>
      <c r="DZ210" s="13"/>
      <c r="EA210" s="13"/>
      <c r="EB210" s="13"/>
      <c r="EC210" s="13"/>
      <c r="ED210" s="13"/>
      <c r="EE210" s="13"/>
      <c r="EF210" s="13"/>
      <c r="EG210" s="13"/>
    </row>
    <row r="211" spans="2:137" x14ac:dyDescent="0.3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27"/>
      <c r="DX211" s="13"/>
      <c r="DY211" s="13"/>
      <c r="DZ211" s="13"/>
      <c r="EA211" s="13"/>
      <c r="EB211" s="13"/>
      <c r="EC211" s="13"/>
      <c r="ED211" s="13"/>
      <c r="EE211" s="13"/>
      <c r="EF211" s="13"/>
      <c r="EG211" s="13"/>
    </row>
    <row r="212" spans="2:137" x14ac:dyDescent="0.3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  <c r="DU212" s="13"/>
      <c r="DV212" s="13"/>
      <c r="DW212" s="27"/>
      <c r="DX212" s="13"/>
      <c r="DY212" s="13"/>
      <c r="DZ212" s="13"/>
      <c r="EA212" s="13"/>
      <c r="EB212" s="13"/>
      <c r="EC212" s="13"/>
      <c r="ED212" s="13"/>
      <c r="EE212" s="13"/>
      <c r="EF212" s="13"/>
      <c r="EG212" s="13"/>
    </row>
    <row r="213" spans="2:137" x14ac:dyDescent="0.3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  <c r="DU213" s="13"/>
      <c r="DV213" s="13"/>
      <c r="DW213" s="27"/>
      <c r="DX213" s="13"/>
      <c r="DY213" s="13"/>
      <c r="DZ213" s="13"/>
      <c r="EA213" s="13"/>
      <c r="EB213" s="13"/>
      <c r="EC213" s="13"/>
      <c r="ED213" s="13"/>
      <c r="EE213" s="13"/>
      <c r="EF213" s="13"/>
      <c r="EG213" s="13"/>
    </row>
    <row r="214" spans="2:137" x14ac:dyDescent="0.3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27"/>
      <c r="DX214" s="13"/>
      <c r="DY214" s="13"/>
      <c r="DZ214" s="13"/>
      <c r="EA214" s="13"/>
      <c r="EB214" s="13"/>
      <c r="EC214" s="13"/>
      <c r="ED214" s="13"/>
      <c r="EE214" s="13"/>
      <c r="EF214" s="13"/>
      <c r="EG214" s="13"/>
    </row>
    <row r="215" spans="2:137" x14ac:dyDescent="0.3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27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</row>
    <row r="216" spans="2:137" x14ac:dyDescent="0.3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27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</row>
    <row r="217" spans="2:137" x14ac:dyDescent="0.3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27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</row>
    <row r="218" spans="2:137" x14ac:dyDescent="0.3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27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</row>
    <row r="219" spans="2:137" x14ac:dyDescent="0.3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27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</row>
    <row r="220" spans="2:137" x14ac:dyDescent="0.3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27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</row>
    <row r="221" spans="2:137" x14ac:dyDescent="0.3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27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</row>
    <row r="222" spans="2:137" x14ac:dyDescent="0.3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27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</row>
    <row r="223" spans="2:137" x14ac:dyDescent="0.3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27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</row>
    <row r="224" spans="2:137" x14ac:dyDescent="0.3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27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</row>
    <row r="225" spans="2:137" x14ac:dyDescent="0.3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27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</row>
    <row r="226" spans="2:137" x14ac:dyDescent="0.3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27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</row>
    <row r="227" spans="2:137" x14ac:dyDescent="0.3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27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</row>
    <row r="228" spans="2:137" x14ac:dyDescent="0.3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27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</row>
    <row r="229" spans="2:137" x14ac:dyDescent="0.3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27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</row>
    <row r="230" spans="2:137" x14ac:dyDescent="0.3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27"/>
      <c r="DX230" s="13"/>
      <c r="DY230" s="13"/>
      <c r="DZ230" s="13"/>
      <c r="EA230" s="13"/>
      <c r="EB230" s="13"/>
      <c r="EC230" s="13"/>
      <c r="ED230" s="13"/>
      <c r="EE230" s="13"/>
      <c r="EF230" s="13"/>
      <c r="EG230" s="13"/>
    </row>
    <row r="231" spans="2:137" x14ac:dyDescent="0.3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  <c r="DU231" s="13"/>
      <c r="DV231" s="13"/>
      <c r="DW231" s="27"/>
      <c r="DX231" s="13"/>
      <c r="DY231" s="13"/>
      <c r="DZ231" s="13"/>
      <c r="EA231" s="13"/>
      <c r="EB231" s="13"/>
      <c r="EC231" s="13"/>
      <c r="ED231" s="13"/>
      <c r="EE231" s="13"/>
      <c r="EF231" s="13"/>
      <c r="EG231" s="13"/>
    </row>
    <row r="232" spans="2:137" x14ac:dyDescent="0.3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  <c r="DU232" s="13"/>
      <c r="DV232" s="13"/>
      <c r="DW232" s="27"/>
      <c r="DX232" s="13"/>
      <c r="DY232" s="13"/>
      <c r="DZ232" s="13"/>
      <c r="EA232" s="13"/>
      <c r="EB232" s="13"/>
      <c r="EC232" s="13"/>
      <c r="ED232" s="13"/>
      <c r="EE232" s="13"/>
      <c r="EF232" s="13"/>
      <c r="EG232" s="13"/>
    </row>
    <row r="233" spans="2:137" x14ac:dyDescent="0.3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  <c r="DU233" s="13"/>
      <c r="DV233" s="13"/>
      <c r="DW233" s="27"/>
      <c r="DX233" s="13"/>
      <c r="DY233" s="13"/>
      <c r="DZ233" s="13"/>
      <c r="EA233" s="13"/>
      <c r="EB233" s="13"/>
      <c r="EC233" s="13"/>
      <c r="ED233" s="13"/>
      <c r="EE233" s="13"/>
      <c r="EF233" s="13"/>
      <c r="EG233" s="13"/>
    </row>
    <row r="234" spans="2:137" x14ac:dyDescent="0.3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27"/>
      <c r="DX234" s="13"/>
      <c r="DY234" s="13"/>
      <c r="DZ234" s="13"/>
      <c r="EA234" s="13"/>
      <c r="EB234" s="13"/>
      <c r="EC234" s="13"/>
      <c r="ED234" s="13"/>
      <c r="EE234" s="13"/>
      <c r="EF234" s="13"/>
      <c r="EG234" s="13"/>
    </row>
    <row r="235" spans="2:137" x14ac:dyDescent="0.3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27"/>
      <c r="DX235" s="13"/>
      <c r="DY235" s="13"/>
      <c r="DZ235" s="13"/>
      <c r="EA235" s="13"/>
      <c r="EB235" s="13"/>
      <c r="EC235" s="13"/>
      <c r="ED235" s="13"/>
      <c r="EE235" s="13"/>
      <c r="EF235" s="13"/>
      <c r="EG235" s="13"/>
    </row>
    <row r="236" spans="2:137" x14ac:dyDescent="0.3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  <c r="DU236" s="13"/>
      <c r="DV236" s="13"/>
      <c r="DW236" s="27"/>
      <c r="DX236" s="13"/>
      <c r="DY236" s="13"/>
      <c r="DZ236" s="13"/>
      <c r="EA236" s="13"/>
      <c r="EB236" s="13"/>
      <c r="EC236" s="13"/>
      <c r="ED236" s="13"/>
      <c r="EE236" s="13"/>
      <c r="EF236" s="13"/>
      <c r="EG236" s="13"/>
    </row>
    <row r="237" spans="2:137" x14ac:dyDescent="0.3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  <c r="DU237" s="13"/>
      <c r="DV237" s="13"/>
      <c r="DW237" s="27"/>
      <c r="DX237" s="13"/>
      <c r="DY237" s="13"/>
      <c r="DZ237" s="13"/>
      <c r="EA237" s="13"/>
      <c r="EB237" s="13"/>
      <c r="EC237" s="13"/>
      <c r="ED237" s="13"/>
      <c r="EE237" s="13"/>
      <c r="EF237" s="13"/>
      <c r="EG237" s="13"/>
    </row>
    <row r="238" spans="2:137" x14ac:dyDescent="0.3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27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</row>
    <row r="239" spans="2:137" x14ac:dyDescent="0.3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  <c r="DU239" s="13"/>
      <c r="DV239" s="13"/>
      <c r="DW239" s="27"/>
      <c r="DX239" s="13"/>
      <c r="DY239" s="13"/>
      <c r="DZ239" s="13"/>
      <c r="EA239" s="13"/>
      <c r="EB239" s="13"/>
      <c r="EC239" s="13"/>
      <c r="ED239" s="13"/>
      <c r="EE239" s="13"/>
      <c r="EF239" s="13"/>
      <c r="EG239" s="13"/>
    </row>
    <row r="240" spans="2:137" x14ac:dyDescent="0.3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  <c r="DU240" s="13"/>
      <c r="DV240" s="13"/>
      <c r="DW240" s="27"/>
      <c r="DX240" s="13"/>
      <c r="DY240" s="13"/>
      <c r="DZ240" s="13"/>
      <c r="EA240" s="13"/>
      <c r="EB240" s="13"/>
      <c r="EC240" s="13"/>
      <c r="ED240" s="13"/>
      <c r="EE240" s="13"/>
      <c r="EF240" s="13"/>
      <c r="EG240" s="13"/>
    </row>
    <row r="241" spans="2:137" x14ac:dyDescent="0.3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  <c r="DU241" s="13"/>
      <c r="DV241" s="13"/>
      <c r="DW241" s="27"/>
      <c r="DX241" s="13"/>
      <c r="DY241" s="13"/>
      <c r="DZ241" s="13"/>
      <c r="EA241" s="13"/>
      <c r="EB241" s="13"/>
      <c r="EC241" s="13"/>
      <c r="ED241" s="13"/>
      <c r="EE241" s="13"/>
      <c r="EF241" s="13"/>
      <c r="EG241" s="13"/>
    </row>
    <row r="242" spans="2:137" x14ac:dyDescent="0.3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27"/>
      <c r="DX242" s="13"/>
      <c r="DY242" s="13"/>
      <c r="DZ242" s="13"/>
      <c r="EA242" s="13"/>
      <c r="EB242" s="13"/>
      <c r="EC242" s="13"/>
      <c r="ED242" s="13"/>
      <c r="EE242" s="13"/>
      <c r="EF242" s="13"/>
      <c r="EG242" s="13"/>
    </row>
    <row r="243" spans="2:137" x14ac:dyDescent="0.3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27"/>
      <c r="DX243" s="13"/>
      <c r="DY243" s="13"/>
      <c r="DZ243" s="13"/>
      <c r="EA243" s="13"/>
      <c r="EB243" s="13"/>
      <c r="EC243" s="13"/>
      <c r="ED243" s="13"/>
      <c r="EE243" s="13"/>
      <c r="EF243" s="13"/>
      <c r="EG243" s="13"/>
    </row>
    <row r="244" spans="2:137" x14ac:dyDescent="0.3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27"/>
      <c r="DX244" s="13"/>
      <c r="DY244" s="13"/>
      <c r="DZ244" s="13"/>
      <c r="EA244" s="13"/>
      <c r="EB244" s="13"/>
      <c r="EC244" s="13"/>
      <c r="ED244" s="13"/>
      <c r="EE244" s="13"/>
      <c r="EF244" s="13"/>
      <c r="EG244" s="13"/>
    </row>
    <row r="245" spans="2:137" x14ac:dyDescent="0.3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27"/>
      <c r="DX245" s="13"/>
      <c r="DY245" s="13"/>
      <c r="DZ245" s="13"/>
      <c r="EA245" s="13"/>
      <c r="EB245" s="13"/>
      <c r="EC245" s="13"/>
      <c r="ED245" s="13"/>
      <c r="EE245" s="13"/>
      <c r="EF245" s="13"/>
      <c r="EG245" s="13"/>
    </row>
    <row r="246" spans="2:137" x14ac:dyDescent="0.3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27"/>
      <c r="DX246" s="13"/>
      <c r="DY246" s="13"/>
      <c r="DZ246" s="13"/>
      <c r="EA246" s="13"/>
      <c r="EB246" s="13"/>
      <c r="EC246" s="13"/>
      <c r="ED246" s="13"/>
      <c r="EE246" s="13"/>
      <c r="EF246" s="13"/>
      <c r="EG246" s="13"/>
    </row>
    <row r="247" spans="2:137" x14ac:dyDescent="0.3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27"/>
      <c r="DX247" s="13"/>
      <c r="DY247" s="13"/>
      <c r="DZ247" s="13"/>
      <c r="EA247" s="13"/>
      <c r="EB247" s="13"/>
      <c r="EC247" s="13"/>
      <c r="ED247" s="13"/>
      <c r="EE247" s="13"/>
      <c r="EF247" s="13"/>
      <c r="EG247" s="13"/>
    </row>
    <row r="248" spans="2:137" x14ac:dyDescent="0.3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27"/>
      <c r="DX248" s="13"/>
      <c r="DY248" s="13"/>
      <c r="DZ248" s="13"/>
      <c r="EA248" s="13"/>
      <c r="EB248" s="13"/>
      <c r="EC248" s="13"/>
      <c r="ED248" s="13"/>
      <c r="EE248" s="13"/>
      <c r="EF248" s="13"/>
      <c r="EG248" s="13"/>
    </row>
    <row r="249" spans="2:137" x14ac:dyDescent="0.3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27"/>
      <c r="DX249" s="13"/>
      <c r="DY249" s="13"/>
      <c r="DZ249" s="13"/>
      <c r="EA249" s="13"/>
      <c r="EB249" s="13"/>
      <c r="EC249" s="13"/>
      <c r="ED249" s="13"/>
      <c r="EE249" s="13"/>
      <c r="EF249" s="13"/>
      <c r="EG249" s="13"/>
    </row>
    <row r="250" spans="2:137" x14ac:dyDescent="0.3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27"/>
      <c r="DX250" s="13"/>
      <c r="DY250" s="13"/>
      <c r="DZ250" s="13"/>
      <c r="EA250" s="13"/>
      <c r="EB250" s="13"/>
      <c r="EC250" s="13"/>
      <c r="ED250" s="13"/>
      <c r="EE250" s="13"/>
      <c r="EF250" s="13"/>
      <c r="EG250" s="13"/>
    </row>
    <row r="251" spans="2:137" x14ac:dyDescent="0.3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27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</row>
    <row r="252" spans="2:137" x14ac:dyDescent="0.3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27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</row>
    <row r="253" spans="2:137" x14ac:dyDescent="0.3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27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</row>
    <row r="254" spans="2:137" x14ac:dyDescent="0.3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27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</row>
    <row r="255" spans="2:137" x14ac:dyDescent="0.3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27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</row>
    <row r="256" spans="2:137" x14ac:dyDescent="0.3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27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</row>
    <row r="257" spans="2:137" x14ac:dyDescent="0.3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27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</row>
    <row r="258" spans="2:137" x14ac:dyDescent="0.3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27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</row>
    <row r="259" spans="2:137" x14ac:dyDescent="0.3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27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</row>
    <row r="260" spans="2:137" x14ac:dyDescent="0.3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27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</row>
    <row r="261" spans="2:137" x14ac:dyDescent="0.3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27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</row>
    <row r="262" spans="2:137" x14ac:dyDescent="0.3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27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</row>
    <row r="263" spans="2:137" x14ac:dyDescent="0.3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27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</row>
    <row r="264" spans="2:137" x14ac:dyDescent="0.3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  <c r="DU264" s="13"/>
      <c r="DV264" s="13"/>
      <c r="DW264" s="27"/>
      <c r="DX264" s="13"/>
      <c r="DY264" s="13"/>
      <c r="DZ264" s="13"/>
      <c r="EA264" s="13"/>
      <c r="EB264" s="13"/>
      <c r="EC264" s="13"/>
      <c r="ED264" s="13"/>
      <c r="EE264" s="13"/>
      <c r="EF264" s="13"/>
      <c r="EG264" s="13"/>
    </row>
    <row r="265" spans="2:137" x14ac:dyDescent="0.3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  <c r="DU265" s="13"/>
      <c r="DV265" s="13"/>
      <c r="DW265" s="27"/>
      <c r="DX265" s="13"/>
      <c r="DY265" s="13"/>
      <c r="DZ265" s="13"/>
      <c r="EA265" s="13"/>
      <c r="EB265" s="13"/>
      <c r="EC265" s="13"/>
      <c r="ED265" s="13"/>
      <c r="EE265" s="13"/>
      <c r="EF265" s="13"/>
      <c r="EG265" s="13"/>
    </row>
    <row r="266" spans="2:137" x14ac:dyDescent="0.3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  <c r="DU266" s="13"/>
      <c r="DV266" s="13"/>
      <c r="DW266" s="27"/>
      <c r="DX266" s="13"/>
      <c r="DY266" s="13"/>
      <c r="DZ266" s="13"/>
      <c r="EA266" s="13"/>
      <c r="EB266" s="13"/>
      <c r="EC266" s="13"/>
      <c r="ED266" s="13"/>
      <c r="EE266" s="13"/>
      <c r="EF266" s="13"/>
      <c r="EG266" s="13"/>
    </row>
    <row r="267" spans="2:137" x14ac:dyDescent="0.3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  <c r="DU267" s="13"/>
      <c r="DV267" s="13"/>
      <c r="DW267" s="27"/>
      <c r="DX267" s="13"/>
      <c r="DY267" s="13"/>
      <c r="DZ267" s="13"/>
      <c r="EA267" s="13"/>
      <c r="EB267" s="13"/>
      <c r="EC267" s="13"/>
      <c r="ED267" s="13"/>
      <c r="EE267" s="13"/>
      <c r="EF267" s="13"/>
      <c r="EG267" s="13"/>
    </row>
    <row r="268" spans="2:137" x14ac:dyDescent="0.3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27"/>
      <c r="DX268" s="13"/>
      <c r="DY268" s="13"/>
      <c r="DZ268" s="13"/>
      <c r="EA268" s="13"/>
      <c r="EB268" s="13"/>
      <c r="EC268" s="13"/>
      <c r="ED268" s="13"/>
      <c r="EE268" s="13"/>
      <c r="EF268" s="13"/>
      <c r="EG268" s="13"/>
    </row>
    <row r="269" spans="2:137" x14ac:dyDescent="0.3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27"/>
      <c r="DX269" s="13"/>
      <c r="DY269" s="13"/>
      <c r="DZ269" s="13"/>
      <c r="EA269" s="13"/>
      <c r="EB269" s="13"/>
      <c r="EC269" s="13"/>
      <c r="ED269" s="13"/>
      <c r="EE269" s="13"/>
      <c r="EF269" s="13"/>
      <c r="EG269" s="13"/>
    </row>
    <row r="270" spans="2:137" x14ac:dyDescent="0.3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27"/>
      <c r="DX270" s="13"/>
      <c r="DY270" s="13"/>
      <c r="DZ270" s="13"/>
      <c r="EA270" s="13"/>
      <c r="EB270" s="13"/>
      <c r="EC270" s="13"/>
      <c r="ED270" s="13"/>
      <c r="EE270" s="13"/>
      <c r="EF270" s="13"/>
      <c r="EG270" s="13"/>
    </row>
    <row r="271" spans="2:137" x14ac:dyDescent="0.3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  <c r="DU271" s="13"/>
      <c r="DV271" s="13"/>
      <c r="DW271" s="27"/>
      <c r="DX271" s="13"/>
      <c r="DY271" s="13"/>
      <c r="DZ271" s="13"/>
      <c r="EA271" s="13"/>
      <c r="EB271" s="13"/>
      <c r="EC271" s="13"/>
      <c r="ED271" s="13"/>
      <c r="EE271" s="13"/>
      <c r="EF271" s="13"/>
      <c r="EG271" s="13"/>
    </row>
    <row r="272" spans="2:137" x14ac:dyDescent="0.3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  <c r="DU272" s="13"/>
      <c r="DV272" s="13"/>
      <c r="DW272" s="27"/>
      <c r="DX272" s="13"/>
      <c r="DY272" s="13"/>
      <c r="DZ272" s="13"/>
      <c r="EA272" s="13"/>
      <c r="EB272" s="13"/>
      <c r="EC272" s="13"/>
      <c r="ED272" s="13"/>
      <c r="EE272" s="13"/>
      <c r="EF272" s="13"/>
      <c r="EG272" s="13"/>
    </row>
    <row r="273" spans="2:137" x14ac:dyDescent="0.3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27"/>
      <c r="DX273" s="13"/>
      <c r="DY273" s="13"/>
      <c r="DZ273" s="13"/>
      <c r="EA273" s="13"/>
      <c r="EB273" s="13"/>
      <c r="EC273" s="13"/>
      <c r="ED273" s="13"/>
      <c r="EE273" s="13"/>
      <c r="EF273" s="13"/>
      <c r="EG273" s="13"/>
    </row>
    <row r="274" spans="2:137" x14ac:dyDescent="0.3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  <c r="DU274" s="13"/>
      <c r="DV274" s="13"/>
      <c r="DW274" s="27"/>
      <c r="DX274" s="13"/>
      <c r="DY274" s="13"/>
      <c r="DZ274" s="13"/>
      <c r="EA274" s="13"/>
      <c r="EB274" s="13"/>
      <c r="EC274" s="13"/>
      <c r="ED274" s="13"/>
      <c r="EE274" s="13"/>
      <c r="EF274" s="13"/>
      <c r="EG274" s="13"/>
    </row>
    <row r="275" spans="2:137" x14ac:dyDescent="0.3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  <c r="DU275" s="13"/>
      <c r="DV275" s="13"/>
      <c r="DW275" s="27"/>
      <c r="DX275" s="13"/>
      <c r="DY275" s="13"/>
      <c r="DZ275" s="13"/>
      <c r="EA275" s="13"/>
      <c r="EB275" s="13"/>
      <c r="EC275" s="13"/>
      <c r="ED275" s="13"/>
      <c r="EE275" s="13"/>
      <c r="EF275" s="13"/>
      <c r="EG275" s="13"/>
    </row>
    <row r="276" spans="2:137" x14ac:dyDescent="0.3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  <c r="DU276" s="13"/>
      <c r="DV276" s="13"/>
      <c r="DW276" s="27"/>
      <c r="DX276" s="13"/>
      <c r="DY276" s="13"/>
      <c r="DZ276" s="13"/>
      <c r="EA276" s="13"/>
      <c r="EB276" s="13"/>
      <c r="EC276" s="13"/>
      <c r="ED276" s="13"/>
      <c r="EE276" s="13"/>
      <c r="EF276" s="13"/>
      <c r="EG276" s="13"/>
    </row>
    <row r="277" spans="2:137" x14ac:dyDescent="0.3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27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</row>
    <row r="278" spans="2:137" x14ac:dyDescent="0.3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27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</row>
    <row r="279" spans="2:137" x14ac:dyDescent="0.3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27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</row>
    <row r="280" spans="2:137" x14ac:dyDescent="0.3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27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</row>
    <row r="281" spans="2:137" x14ac:dyDescent="0.3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27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</row>
    <row r="282" spans="2:137" x14ac:dyDescent="0.3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27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</row>
    <row r="283" spans="2:137" x14ac:dyDescent="0.3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27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</row>
    <row r="284" spans="2:137" x14ac:dyDescent="0.3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27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</row>
    <row r="285" spans="2:137" x14ac:dyDescent="0.3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27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</row>
    <row r="286" spans="2:137" x14ac:dyDescent="0.3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27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</row>
    <row r="287" spans="2:137" x14ac:dyDescent="0.3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27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</row>
    <row r="288" spans="2:137" x14ac:dyDescent="0.3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27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</row>
    <row r="289" spans="2:137" x14ac:dyDescent="0.3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27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</row>
    <row r="290" spans="2:137" x14ac:dyDescent="0.3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27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</row>
    <row r="291" spans="2:137" x14ac:dyDescent="0.3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27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</row>
    <row r="292" spans="2:137" x14ac:dyDescent="0.3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27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</row>
    <row r="293" spans="2:137" x14ac:dyDescent="0.3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27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</row>
    <row r="294" spans="2:137" x14ac:dyDescent="0.3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27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</row>
    <row r="295" spans="2:137" x14ac:dyDescent="0.3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27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</row>
    <row r="296" spans="2:137" x14ac:dyDescent="0.3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27"/>
      <c r="DX296" s="13"/>
      <c r="DY296" s="13"/>
      <c r="DZ296" s="13"/>
      <c r="EA296" s="13"/>
      <c r="EB296" s="13"/>
      <c r="EC296" s="13"/>
      <c r="ED296" s="13"/>
      <c r="EE296" s="13"/>
      <c r="EF296" s="13"/>
      <c r="EG296" s="13"/>
    </row>
    <row r="297" spans="2:137" x14ac:dyDescent="0.3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27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</row>
    <row r="298" spans="2:137" x14ac:dyDescent="0.3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27"/>
      <c r="DX298" s="13"/>
      <c r="DY298" s="13"/>
      <c r="DZ298" s="13"/>
      <c r="EA298" s="13"/>
      <c r="EB298" s="13"/>
      <c r="EC298" s="13"/>
      <c r="ED298" s="13"/>
      <c r="EE298" s="13"/>
      <c r="EF298" s="13"/>
      <c r="EG298" s="13"/>
    </row>
    <row r="299" spans="2:137" x14ac:dyDescent="0.3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27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</row>
    <row r="300" spans="2:137" x14ac:dyDescent="0.3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27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</row>
    <row r="301" spans="2:137" x14ac:dyDescent="0.3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27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</row>
    <row r="302" spans="2:137" x14ac:dyDescent="0.3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27"/>
      <c r="DX302" s="13"/>
      <c r="DY302" s="13"/>
      <c r="DZ302" s="13"/>
      <c r="EA302" s="13"/>
      <c r="EB302" s="13"/>
      <c r="EC302" s="13"/>
      <c r="ED302" s="13"/>
      <c r="EE302" s="13"/>
      <c r="EF302" s="13"/>
      <c r="EG302" s="13"/>
    </row>
    <row r="303" spans="2:137" x14ac:dyDescent="0.3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  <c r="DU303" s="13"/>
      <c r="DV303" s="13"/>
      <c r="DW303" s="27"/>
      <c r="DX303" s="13"/>
      <c r="DY303" s="13"/>
      <c r="DZ303" s="13"/>
      <c r="EA303" s="13"/>
      <c r="EB303" s="13"/>
      <c r="EC303" s="13"/>
      <c r="ED303" s="13"/>
      <c r="EE303" s="13"/>
      <c r="EF303" s="13"/>
      <c r="EG303" s="13"/>
    </row>
    <row r="304" spans="2:137" x14ac:dyDescent="0.3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  <c r="DU304" s="13"/>
      <c r="DV304" s="13"/>
      <c r="DW304" s="27"/>
      <c r="DX304" s="13"/>
      <c r="DY304" s="13"/>
      <c r="DZ304" s="13"/>
      <c r="EA304" s="13"/>
      <c r="EB304" s="13"/>
      <c r="EC304" s="13"/>
      <c r="ED304" s="13"/>
      <c r="EE304" s="13"/>
      <c r="EF304" s="13"/>
      <c r="EG304" s="13"/>
    </row>
    <row r="305" spans="2:137" x14ac:dyDescent="0.3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27"/>
      <c r="DX305" s="13"/>
      <c r="DY305" s="13"/>
      <c r="DZ305" s="13"/>
      <c r="EA305" s="13"/>
      <c r="EB305" s="13"/>
      <c r="EC305" s="13"/>
      <c r="ED305" s="13"/>
      <c r="EE305" s="13"/>
      <c r="EF305" s="13"/>
      <c r="EG305" s="13"/>
    </row>
    <row r="306" spans="2:137" x14ac:dyDescent="0.3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27"/>
      <c r="DX306" s="13"/>
      <c r="DY306" s="13"/>
      <c r="DZ306" s="13"/>
      <c r="EA306" s="13"/>
      <c r="EB306" s="13"/>
      <c r="EC306" s="13"/>
      <c r="ED306" s="13"/>
      <c r="EE306" s="13"/>
      <c r="EF306" s="13"/>
      <c r="EG306" s="13"/>
    </row>
    <row r="307" spans="2:137" x14ac:dyDescent="0.3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27"/>
      <c r="DX307" s="13"/>
      <c r="DY307" s="13"/>
      <c r="DZ307" s="13"/>
      <c r="EA307" s="13"/>
      <c r="EB307" s="13"/>
      <c r="EC307" s="13"/>
      <c r="ED307" s="13"/>
      <c r="EE307" s="13"/>
      <c r="EF307" s="13"/>
      <c r="EG307" s="13"/>
    </row>
    <row r="308" spans="2:137" x14ac:dyDescent="0.3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27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</row>
    <row r="309" spans="2:137" x14ac:dyDescent="0.3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27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</row>
    <row r="310" spans="2:137" x14ac:dyDescent="0.3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27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</row>
    <row r="311" spans="2:137" x14ac:dyDescent="0.3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27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</row>
    <row r="312" spans="2:137" x14ac:dyDescent="0.3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27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</row>
    <row r="313" spans="2:137" x14ac:dyDescent="0.3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27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</row>
    <row r="314" spans="2:137" x14ac:dyDescent="0.3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27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</row>
    <row r="315" spans="2:137" x14ac:dyDescent="0.3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27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</row>
    <row r="316" spans="2:137" x14ac:dyDescent="0.3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27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</row>
    <row r="317" spans="2:137" x14ac:dyDescent="0.3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27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</row>
    <row r="318" spans="2:137" x14ac:dyDescent="0.3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27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</row>
    <row r="319" spans="2:137" x14ac:dyDescent="0.3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27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</row>
    <row r="320" spans="2:137" x14ac:dyDescent="0.3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27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</row>
    <row r="321" spans="2:137" x14ac:dyDescent="0.3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27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</row>
    <row r="322" spans="2:137" x14ac:dyDescent="0.3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27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</row>
    <row r="323" spans="2:137" x14ac:dyDescent="0.3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27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</row>
    <row r="324" spans="2:137" x14ac:dyDescent="0.3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27"/>
      <c r="DX324" s="13"/>
      <c r="DY324" s="13"/>
      <c r="DZ324" s="13"/>
      <c r="EA324" s="13"/>
      <c r="EB324" s="13"/>
      <c r="EC324" s="13"/>
      <c r="ED324" s="13"/>
      <c r="EE324" s="13"/>
      <c r="EF324" s="13"/>
      <c r="EG324" s="13"/>
    </row>
    <row r="325" spans="2:137" x14ac:dyDescent="0.3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27"/>
      <c r="DX325" s="13"/>
      <c r="DY325" s="13"/>
      <c r="DZ325" s="13"/>
      <c r="EA325" s="13"/>
      <c r="EB325" s="13"/>
      <c r="EC325" s="13"/>
      <c r="ED325" s="13"/>
      <c r="EE325" s="13"/>
      <c r="EF325" s="13"/>
      <c r="EG325" s="13"/>
    </row>
    <row r="326" spans="2:137" x14ac:dyDescent="0.3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27"/>
      <c r="DX326" s="13"/>
      <c r="DY326" s="13"/>
      <c r="DZ326" s="13"/>
      <c r="EA326" s="13"/>
      <c r="EB326" s="13"/>
      <c r="EC326" s="13"/>
      <c r="ED326" s="13"/>
      <c r="EE326" s="13"/>
      <c r="EF326" s="13"/>
      <c r="EG326" s="13"/>
    </row>
    <row r="327" spans="2:137" x14ac:dyDescent="0.3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27"/>
      <c r="DX327" s="13"/>
      <c r="DY327" s="13"/>
      <c r="DZ327" s="13"/>
      <c r="EA327" s="13"/>
      <c r="EB327" s="13"/>
      <c r="EC327" s="13"/>
      <c r="ED327" s="13"/>
      <c r="EE327" s="13"/>
      <c r="EF327" s="13"/>
      <c r="EG327" s="13"/>
    </row>
    <row r="328" spans="2:137" x14ac:dyDescent="0.3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27"/>
      <c r="DX328" s="13"/>
      <c r="DY328" s="13"/>
      <c r="DZ328" s="13"/>
      <c r="EA328" s="13"/>
      <c r="EB328" s="13"/>
      <c r="EC328" s="13"/>
      <c r="ED328" s="13"/>
      <c r="EE328" s="13"/>
      <c r="EF328" s="13"/>
      <c r="EG328" s="13"/>
    </row>
    <row r="329" spans="2:137" x14ac:dyDescent="0.3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  <c r="DU329" s="13"/>
      <c r="DV329" s="13"/>
      <c r="DW329" s="27"/>
      <c r="DX329" s="13"/>
      <c r="DY329" s="13"/>
      <c r="DZ329" s="13"/>
      <c r="EA329" s="13"/>
      <c r="EB329" s="13"/>
      <c r="EC329" s="13"/>
      <c r="ED329" s="13"/>
      <c r="EE329" s="13"/>
      <c r="EF329" s="13"/>
      <c r="EG329" s="13"/>
    </row>
    <row r="330" spans="2:137" x14ac:dyDescent="0.3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27"/>
      <c r="DX330" s="13"/>
      <c r="DY330" s="13"/>
      <c r="DZ330" s="13"/>
      <c r="EA330" s="13"/>
      <c r="EB330" s="13"/>
      <c r="EC330" s="13"/>
      <c r="ED330" s="13"/>
      <c r="EE330" s="13"/>
      <c r="EF330" s="13"/>
      <c r="EG330" s="13"/>
    </row>
    <row r="331" spans="2:137" x14ac:dyDescent="0.3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27"/>
      <c r="DX331" s="13"/>
      <c r="DY331" s="13"/>
      <c r="DZ331" s="13"/>
      <c r="EA331" s="13"/>
      <c r="EB331" s="13"/>
      <c r="EC331" s="13"/>
      <c r="ED331" s="13"/>
      <c r="EE331" s="13"/>
      <c r="EF331" s="13"/>
      <c r="EG331" s="13"/>
    </row>
    <row r="332" spans="2:137" x14ac:dyDescent="0.3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27"/>
      <c r="DX332" s="13"/>
      <c r="DY332" s="13"/>
      <c r="DZ332" s="13"/>
      <c r="EA332" s="13"/>
      <c r="EB332" s="13"/>
      <c r="EC332" s="13"/>
      <c r="ED332" s="13"/>
      <c r="EE332" s="13"/>
      <c r="EF332" s="13"/>
      <c r="EG332" s="13"/>
    </row>
    <row r="333" spans="2:137" x14ac:dyDescent="0.3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27"/>
      <c r="DX333" s="13"/>
      <c r="DY333" s="13"/>
      <c r="DZ333" s="13"/>
      <c r="EA333" s="13"/>
      <c r="EB333" s="13"/>
      <c r="EC333" s="13"/>
      <c r="ED333" s="13"/>
      <c r="EE333" s="13"/>
      <c r="EF333" s="13"/>
      <c r="EG333" s="13"/>
    </row>
    <row r="334" spans="2:137" x14ac:dyDescent="0.3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27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</row>
    <row r="335" spans="2:137" x14ac:dyDescent="0.3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27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</row>
    <row r="336" spans="2:137" x14ac:dyDescent="0.3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27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</row>
    <row r="337" spans="2:137" x14ac:dyDescent="0.3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27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</row>
    <row r="338" spans="2:137" x14ac:dyDescent="0.3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27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</row>
    <row r="339" spans="2:137" x14ac:dyDescent="0.3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27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</row>
    <row r="340" spans="2:137" x14ac:dyDescent="0.3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27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</row>
    <row r="341" spans="2:137" x14ac:dyDescent="0.3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27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</row>
    <row r="342" spans="2:137" x14ac:dyDescent="0.3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27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</row>
    <row r="343" spans="2:137" x14ac:dyDescent="0.3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27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</row>
    <row r="344" spans="2:137" x14ac:dyDescent="0.3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27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</row>
    <row r="345" spans="2:137" x14ac:dyDescent="0.3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27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</row>
    <row r="346" spans="2:137" x14ac:dyDescent="0.3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27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</row>
    <row r="347" spans="2:137" x14ac:dyDescent="0.3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27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</row>
    <row r="348" spans="2:137" x14ac:dyDescent="0.3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27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</row>
    <row r="349" spans="2:137" x14ac:dyDescent="0.3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27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</row>
    <row r="350" spans="2:137" x14ac:dyDescent="0.3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27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</row>
    <row r="351" spans="2:137" x14ac:dyDescent="0.3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27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</row>
    <row r="352" spans="2:137" x14ac:dyDescent="0.3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27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</row>
    <row r="353" spans="2:137" x14ac:dyDescent="0.3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  <c r="DU353" s="13"/>
      <c r="DV353" s="13"/>
      <c r="DW353" s="27"/>
      <c r="DX353" s="13"/>
      <c r="DY353" s="13"/>
      <c r="DZ353" s="13"/>
      <c r="EA353" s="13"/>
      <c r="EB353" s="13"/>
      <c r="EC353" s="13"/>
      <c r="ED353" s="13"/>
      <c r="EE353" s="13"/>
      <c r="EF353" s="13"/>
      <c r="EG353" s="13"/>
    </row>
    <row r="354" spans="2:137" x14ac:dyDescent="0.3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  <c r="DU354" s="13"/>
      <c r="DV354" s="13"/>
      <c r="DW354" s="27"/>
      <c r="DX354" s="13"/>
      <c r="DY354" s="13"/>
      <c r="DZ354" s="13"/>
      <c r="EA354" s="13"/>
      <c r="EB354" s="13"/>
      <c r="EC354" s="13"/>
      <c r="ED354" s="13"/>
      <c r="EE354" s="13"/>
      <c r="EF354" s="13"/>
      <c r="EG354" s="13"/>
    </row>
    <row r="355" spans="2:137" x14ac:dyDescent="0.3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27"/>
      <c r="DX355" s="13"/>
      <c r="DY355" s="13"/>
      <c r="DZ355" s="13"/>
      <c r="EA355" s="13"/>
      <c r="EB355" s="13"/>
      <c r="EC355" s="13"/>
      <c r="ED355" s="13"/>
      <c r="EE355" s="13"/>
      <c r="EF355" s="13"/>
      <c r="EG355" s="13"/>
    </row>
    <row r="356" spans="2:137" x14ac:dyDescent="0.3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  <c r="DU356" s="13"/>
      <c r="DV356" s="13"/>
      <c r="DW356" s="27"/>
      <c r="DX356" s="13"/>
      <c r="DY356" s="13"/>
      <c r="DZ356" s="13"/>
      <c r="EA356" s="13"/>
      <c r="EB356" s="13"/>
      <c r="EC356" s="13"/>
      <c r="ED356" s="13"/>
      <c r="EE356" s="13"/>
      <c r="EF356" s="13"/>
      <c r="EG356" s="13"/>
    </row>
    <row r="357" spans="2:137" x14ac:dyDescent="0.3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  <c r="DU357" s="13"/>
      <c r="DV357" s="13"/>
      <c r="DW357" s="27"/>
      <c r="DX357" s="13"/>
      <c r="DY357" s="13"/>
      <c r="DZ357" s="13"/>
      <c r="EA357" s="13"/>
      <c r="EB357" s="13"/>
      <c r="EC357" s="13"/>
      <c r="ED357" s="13"/>
      <c r="EE357" s="13"/>
      <c r="EF357" s="13"/>
      <c r="EG357" s="13"/>
    </row>
    <row r="358" spans="2:137" x14ac:dyDescent="0.3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  <c r="DU358" s="13"/>
      <c r="DV358" s="13"/>
      <c r="DW358" s="27"/>
      <c r="DX358" s="13"/>
      <c r="DY358" s="13"/>
      <c r="DZ358" s="13"/>
      <c r="EA358" s="13"/>
      <c r="EB358" s="13"/>
      <c r="EC358" s="13"/>
      <c r="ED358" s="13"/>
      <c r="EE358" s="13"/>
      <c r="EF358" s="13"/>
      <c r="EG358" s="13"/>
    </row>
    <row r="359" spans="2:137" x14ac:dyDescent="0.3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27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</row>
    <row r="360" spans="2:137" x14ac:dyDescent="0.3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27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</row>
    <row r="361" spans="2:137" x14ac:dyDescent="0.3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27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</row>
    <row r="362" spans="2:137" x14ac:dyDescent="0.3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27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</row>
    <row r="363" spans="2:137" x14ac:dyDescent="0.3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27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</row>
    <row r="364" spans="2:137" x14ac:dyDescent="0.3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27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</row>
    <row r="365" spans="2:137" x14ac:dyDescent="0.3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27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</row>
    <row r="366" spans="2:137" x14ac:dyDescent="0.3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27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</row>
    <row r="367" spans="2:137" x14ac:dyDescent="0.3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27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</row>
    <row r="368" spans="2:137" x14ac:dyDescent="0.3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27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</row>
    <row r="369" spans="2:137" x14ac:dyDescent="0.3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R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  <c r="CJ369" s="13"/>
      <c r="CK369" s="13"/>
      <c r="CL369" s="13"/>
      <c r="CM369" s="13"/>
      <c r="CN369" s="13"/>
      <c r="CO369" s="13"/>
      <c r="CP369" s="13"/>
      <c r="CQ369" s="13"/>
      <c r="CR369" s="13"/>
      <c r="CS369" s="13"/>
      <c r="CT369" s="13"/>
      <c r="CU369" s="13"/>
      <c r="CV369" s="13"/>
      <c r="CW369" s="13"/>
      <c r="CX369" s="13"/>
      <c r="CY369" s="13"/>
      <c r="CZ369" s="13"/>
      <c r="DA369" s="13"/>
      <c r="DB369" s="13"/>
      <c r="DC369" s="13"/>
      <c r="DD369" s="13"/>
      <c r="DE369" s="13"/>
      <c r="DF369" s="13"/>
      <c r="DG369" s="13"/>
      <c r="DH369" s="13"/>
      <c r="DI369" s="13"/>
      <c r="DJ369" s="13"/>
      <c r="DK369" s="13"/>
      <c r="DL369" s="13"/>
      <c r="DM369" s="13"/>
      <c r="DN369" s="13"/>
      <c r="DO369" s="13"/>
      <c r="DP369" s="13"/>
      <c r="DQ369" s="13"/>
      <c r="DR369" s="13"/>
      <c r="DS369" s="13"/>
      <c r="DT369" s="13"/>
      <c r="DU369" s="13"/>
      <c r="DV369" s="13"/>
      <c r="DW369" s="27"/>
      <c r="DX369" s="13"/>
      <c r="DY369" s="13"/>
      <c r="DZ369" s="13"/>
      <c r="EA369" s="13"/>
      <c r="EB369" s="13"/>
      <c r="EC369" s="13"/>
      <c r="ED369" s="13"/>
      <c r="EE369" s="13"/>
      <c r="EF369" s="13"/>
      <c r="EG369" s="13"/>
    </row>
    <row r="370" spans="2:137" x14ac:dyDescent="0.3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27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</row>
    <row r="371" spans="2:137" x14ac:dyDescent="0.3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27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</row>
    <row r="372" spans="2:137" x14ac:dyDescent="0.3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27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</row>
    <row r="373" spans="2:137" x14ac:dyDescent="0.3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27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</row>
    <row r="374" spans="2:137" x14ac:dyDescent="0.3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27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</row>
    <row r="375" spans="2:137" x14ac:dyDescent="0.3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27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</row>
    <row r="376" spans="2:137" x14ac:dyDescent="0.3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27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</row>
    <row r="377" spans="2:137" x14ac:dyDescent="0.3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27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</row>
    <row r="378" spans="2:137" x14ac:dyDescent="0.3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27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</row>
    <row r="379" spans="2:137" x14ac:dyDescent="0.3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27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</row>
    <row r="380" spans="2:137" x14ac:dyDescent="0.3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27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</row>
    <row r="381" spans="2:137" x14ac:dyDescent="0.3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27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</row>
    <row r="382" spans="2:137" x14ac:dyDescent="0.3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  <c r="DU382" s="13"/>
      <c r="DV382" s="13"/>
      <c r="DW382" s="27"/>
      <c r="DX382" s="13"/>
      <c r="DY382" s="13"/>
      <c r="DZ382" s="13"/>
      <c r="EA382" s="13"/>
      <c r="EB382" s="13"/>
      <c r="EC382" s="13"/>
      <c r="ED382" s="13"/>
      <c r="EE382" s="13"/>
      <c r="EF382" s="13"/>
      <c r="EG382" s="13"/>
    </row>
    <row r="383" spans="2:137" x14ac:dyDescent="0.3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R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  <c r="CJ383" s="13"/>
      <c r="CK383" s="13"/>
      <c r="CL383" s="13"/>
      <c r="CM383" s="13"/>
      <c r="CN383" s="13"/>
      <c r="CO383" s="13"/>
      <c r="CP383" s="13"/>
      <c r="CQ383" s="13"/>
      <c r="CR383" s="13"/>
      <c r="CS383" s="13"/>
      <c r="CT383" s="13"/>
      <c r="CU383" s="13"/>
      <c r="CV383" s="13"/>
      <c r="CW383" s="13"/>
      <c r="CX383" s="13"/>
      <c r="CY383" s="13"/>
      <c r="CZ383" s="13"/>
      <c r="DA383" s="13"/>
      <c r="DB383" s="13"/>
      <c r="DC383" s="13"/>
      <c r="DD383" s="13"/>
      <c r="DE383" s="13"/>
      <c r="DF383" s="13"/>
      <c r="DG383" s="13"/>
      <c r="DH383" s="13"/>
      <c r="DI383" s="13"/>
      <c r="DJ383" s="13"/>
      <c r="DK383" s="13"/>
      <c r="DL383" s="13"/>
      <c r="DM383" s="13"/>
      <c r="DN383" s="13"/>
      <c r="DO383" s="13"/>
      <c r="DP383" s="13"/>
      <c r="DQ383" s="13"/>
      <c r="DR383" s="13"/>
      <c r="DS383" s="13"/>
      <c r="DT383" s="13"/>
      <c r="DU383" s="13"/>
      <c r="DV383" s="13"/>
      <c r="DW383" s="27"/>
      <c r="DX383" s="13"/>
      <c r="DY383" s="13"/>
      <c r="DZ383" s="13"/>
      <c r="EA383" s="13"/>
      <c r="EB383" s="13"/>
      <c r="EC383" s="13"/>
      <c r="ED383" s="13"/>
      <c r="EE383" s="13"/>
      <c r="EF383" s="13"/>
      <c r="EG383" s="13"/>
    </row>
    <row r="384" spans="2:137" x14ac:dyDescent="0.3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R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  <c r="CJ384" s="13"/>
      <c r="CK384" s="13"/>
      <c r="CL384" s="13"/>
      <c r="CM384" s="13"/>
      <c r="CN384" s="13"/>
      <c r="CO384" s="13"/>
      <c r="CP384" s="13"/>
      <c r="CQ384" s="13"/>
      <c r="CR384" s="13"/>
      <c r="CS384" s="13"/>
      <c r="CT384" s="13"/>
      <c r="CU384" s="13"/>
      <c r="CV384" s="13"/>
      <c r="CW384" s="13"/>
      <c r="CX384" s="13"/>
      <c r="CY384" s="13"/>
      <c r="CZ384" s="13"/>
      <c r="DA384" s="13"/>
      <c r="DB384" s="13"/>
      <c r="DC384" s="13"/>
      <c r="DD384" s="13"/>
      <c r="DE384" s="13"/>
      <c r="DF384" s="13"/>
      <c r="DG384" s="13"/>
      <c r="DH384" s="13"/>
      <c r="DI384" s="13"/>
      <c r="DJ384" s="13"/>
      <c r="DK384" s="13"/>
      <c r="DL384" s="13"/>
      <c r="DM384" s="13"/>
      <c r="DN384" s="13"/>
      <c r="DO384" s="13"/>
      <c r="DP384" s="13"/>
      <c r="DQ384" s="13"/>
      <c r="DR384" s="13"/>
      <c r="DS384" s="13"/>
      <c r="DT384" s="13"/>
      <c r="DU384" s="13"/>
      <c r="DV384" s="13"/>
      <c r="DW384" s="27"/>
      <c r="DX384" s="13"/>
      <c r="DY384" s="13"/>
      <c r="DZ384" s="13"/>
      <c r="EA384" s="13"/>
      <c r="EB384" s="13"/>
      <c r="EC384" s="13"/>
      <c r="ED384" s="13"/>
      <c r="EE384" s="13"/>
      <c r="EF384" s="13"/>
      <c r="EG384" s="13"/>
    </row>
    <row r="385" spans="2:137" x14ac:dyDescent="0.3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R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  <c r="CJ385" s="13"/>
      <c r="CK385" s="13"/>
      <c r="CL385" s="13"/>
      <c r="CM385" s="13"/>
      <c r="CN385" s="13"/>
      <c r="CO385" s="13"/>
      <c r="CP385" s="13"/>
      <c r="CQ385" s="13"/>
      <c r="CR385" s="13"/>
      <c r="CS385" s="13"/>
      <c r="CT385" s="13"/>
      <c r="CU385" s="13"/>
      <c r="CV385" s="13"/>
      <c r="CW385" s="13"/>
      <c r="CX385" s="13"/>
      <c r="CY385" s="13"/>
      <c r="CZ385" s="13"/>
      <c r="DA385" s="13"/>
      <c r="DB385" s="13"/>
      <c r="DC385" s="13"/>
      <c r="DD385" s="13"/>
      <c r="DE385" s="13"/>
      <c r="DF385" s="13"/>
      <c r="DG385" s="13"/>
      <c r="DH385" s="13"/>
      <c r="DI385" s="13"/>
      <c r="DJ385" s="13"/>
      <c r="DK385" s="13"/>
      <c r="DL385" s="13"/>
      <c r="DM385" s="13"/>
      <c r="DN385" s="13"/>
      <c r="DO385" s="13"/>
      <c r="DP385" s="13"/>
      <c r="DQ385" s="13"/>
      <c r="DR385" s="13"/>
      <c r="DS385" s="13"/>
      <c r="DT385" s="13"/>
      <c r="DU385" s="13"/>
      <c r="DV385" s="13"/>
      <c r="DW385" s="27"/>
      <c r="DX385" s="13"/>
      <c r="DY385" s="13"/>
      <c r="DZ385" s="13"/>
      <c r="EA385" s="13"/>
      <c r="EB385" s="13"/>
      <c r="EC385" s="13"/>
      <c r="ED385" s="13"/>
      <c r="EE385" s="13"/>
      <c r="EF385" s="13"/>
      <c r="EG385" s="13"/>
    </row>
    <row r="386" spans="2:137" x14ac:dyDescent="0.3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R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  <c r="CJ386" s="13"/>
      <c r="CK386" s="13"/>
      <c r="CL386" s="13"/>
      <c r="CM386" s="13"/>
      <c r="CN386" s="13"/>
      <c r="CO386" s="13"/>
      <c r="CP386" s="13"/>
      <c r="CQ386" s="13"/>
      <c r="CR386" s="13"/>
      <c r="CS386" s="13"/>
      <c r="CT386" s="13"/>
      <c r="CU386" s="13"/>
      <c r="CV386" s="13"/>
      <c r="CW386" s="13"/>
      <c r="CX386" s="13"/>
      <c r="CY386" s="13"/>
      <c r="CZ386" s="13"/>
      <c r="DA386" s="13"/>
      <c r="DB386" s="13"/>
      <c r="DC386" s="13"/>
      <c r="DD386" s="13"/>
      <c r="DE386" s="13"/>
      <c r="DF386" s="13"/>
      <c r="DG386" s="13"/>
      <c r="DH386" s="13"/>
      <c r="DI386" s="13"/>
      <c r="DJ386" s="13"/>
      <c r="DK386" s="13"/>
      <c r="DL386" s="13"/>
      <c r="DM386" s="13"/>
      <c r="DN386" s="13"/>
      <c r="DO386" s="13"/>
      <c r="DP386" s="13"/>
      <c r="DQ386" s="13"/>
      <c r="DR386" s="13"/>
      <c r="DS386" s="13"/>
      <c r="DT386" s="13"/>
      <c r="DU386" s="13"/>
      <c r="DV386" s="13"/>
      <c r="DW386" s="27"/>
      <c r="DX386" s="13"/>
      <c r="DY386" s="13"/>
      <c r="DZ386" s="13"/>
      <c r="EA386" s="13"/>
      <c r="EB386" s="13"/>
      <c r="EC386" s="13"/>
      <c r="ED386" s="13"/>
      <c r="EE386" s="13"/>
      <c r="EF386" s="13"/>
      <c r="EG386" s="13"/>
    </row>
    <row r="387" spans="2:137" x14ac:dyDescent="0.3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R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  <c r="CJ387" s="13"/>
      <c r="CK387" s="13"/>
      <c r="CL387" s="13"/>
      <c r="CM387" s="13"/>
      <c r="CN387" s="13"/>
      <c r="CO387" s="13"/>
      <c r="CP387" s="13"/>
      <c r="CQ387" s="13"/>
      <c r="CR387" s="13"/>
      <c r="CS387" s="13"/>
      <c r="CT387" s="13"/>
      <c r="CU387" s="13"/>
      <c r="CV387" s="13"/>
      <c r="CW387" s="13"/>
      <c r="CX387" s="13"/>
      <c r="CY387" s="13"/>
      <c r="CZ387" s="13"/>
      <c r="DA387" s="13"/>
      <c r="DB387" s="13"/>
      <c r="DC387" s="13"/>
      <c r="DD387" s="13"/>
      <c r="DE387" s="13"/>
      <c r="DF387" s="13"/>
      <c r="DG387" s="13"/>
      <c r="DH387" s="13"/>
      <c r="DI387" s="13"/>
      <c r="DJ387" s="13"/>
      <c r="DK387" s="13"/>
      <c r="DL387" s="13"/>
      <c r="DM387" s="13"/>
      <c r="DN387" s="13"/>
      <c r="DO387" s="13"/>
      <c r="DP387" s="13"/>
      <c r="DQ387" s="13"/>
      <c r="DR387" s="13"/>
      <c r="DS387" s="13"/>
      <c r="DT387" s="13"/>
      <c r="DU387" s="13"/>
      <c r="DV387" s="13"/>
      <c r="DW387" s="27"/>
      <c r="DX387" s="13"/>
      <c r="DY387" s="13"/>
      <c r="DZ387" s="13"/>
      <c r="EA387" s="13"/>
      <c r="EB387" s="13"/>
      <c r="EC387" s="13"/>
      <c r="ED387" s="13"/>
      <c r="EE387" s="13"/>
      <c r="EF387" s="13"/>
      <c r="EG387" s="13"/>
    </row>
    <row r="388" spans="2:137" x14ac:dyDescent="0.3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R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  <c r="CJ388" s="13"/>
      <c r="CK388" s="13"/>
      <c r="CL388" s="13"/>
      <c r="CM388" s="13"/>
      <c r="CN388" s="13"/>
      <c r="CO388" s="13"/>
      <c r="CP388" s="13"/>
      <c r="CQ388" s="13"/>
      <c r="CR388" s="13"/>
      <c r="CS388" s="13"/>
      <c r="CT388" s="13"/>
      <c r="CU388" s="13"/>
      <c r="CV388" s="13"/>
      <c r="CW388" s="13"/>
      <c r="CX388" s="13"/>
      <c r="CY388" s="13"/>
      <c r="CZ388" s="13"/>
      <c r="DA388" s="13"/>
      <c r="DB388" s="13"/>
      <c r="DC388" s="13"/>
      <c r="DD388" s="13"/>
      <c r="DE388" s="13"/>
      <c r="DF388" s="13"/>
      <c r="DG388" s="13"/>
      <c r="DH388" s="13"/>
      <c r="DI388" s="13"/>
      <c r="DJ388" s="13"/>
      <c r="DK388" s="13"/>
      <c r="DL388" s="13"/>
      <c r="DM388" s="13"/>
      <c r="DN388" s="13"/>
      <c r="DO388" s="13"/>
      <c r="DP388" s="13"/>
      <c r="DQ388" s="13"/>
      <c r="DR388" s="13"/>
      <c r="DS388" s="13"/>
      <c r="DT388" s="13"/>
      <c r="DU388" s="13"/>
      <c r="DV388" s="13"/>
      <c r="DW388" s="27"/>
      <c r="DX388" s="13"/>
      <c r="DY388" s="13"/>
      <c r="DZ388" s="13"/>
      <c r="EA388" s="13"/>
      <c r="EB388" s="13"/>
      <c r="EC388" s="13"/>
      <c r="ED388" s="13"/>
      <c r="EE388" s="13"/>
      <c r="EF388" s="13"/>
      <c r="EG388" s="13"/>
    </row>
    <row r="389" spans="2:137" x14ac:dyDescent="0.3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  <c r="DU389" s="13"/>
      <c r="DV389" s="13"/>
      <c r="DW389" s="27"/>
      <c r="DX389" s="13"/>
      <c r="DY389" s="13"/>
      <c r="DZ389" s="13"/>
      <c r="EA389" s="13"/>
      <c r="EB389" s="13"/>
      <c r="EC389" s="13"/>
      <c r="ED389" s="13"/>
      <c r="EE389" s="13"/>
      <c r="EF389" s="13"/>
      <c r="EG389" s="13"/>
    </row>
    <row r="390" spans="2:137" x14ac:dyDescent="0.3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  <c r="DU390" s="13"/>
      <c r="DV390" s="13"/>
      <c r="DW390" s="27"/>
      <c r="DX390" s="13"/>
      <c r="DY390" s="13"/>
      <c r="DZ390" s="13"/>
      <c r="EA390" s="13"/>
      <c r="EB390" s="13"/>
      <c r="EC390" s="13"/>
      <c r="ED390" s="13"/>
      <c r="EE390" s="13"/>
      <c r="EF390" s="13"/>
      <c r="EG390" s="13"/>
    </row>
    <row r="391" spans="2:137" x14ac:dyDescent="0.3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  <c r="DU391" s="13"/>
      <c r="DV391" s="13"/>
      <c r="DW391" s="27"/>
      <c r="DX391" s="13"/>
      <c r="DY391" s="13"/>
      <c r="DZ391" s="13"/>
      <c r="EA391" s="13"/>
      <c r="EB391" s="13"/>
      <c r="EC391" s="13"/>
      <c r="ED391" s="13"/>
      <c r="EE391" s="13"/>
      <c r="EF391" s="13"/>
      <c r="EG391" s="13"/>
    </row>
    <row r="392" spans="2:137" x14ac:dyDescent="0.3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R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  <c r="CJ392" s="13"/>
      <c r="CK392" s="13"/>
      <c r="CL392" s="13"/>
      <c r="CM392" s="13"/>
      <c r="CN392" s="13"/>
      <c r="CO392" s="13"/>
      <c r="CP392" s="13"/>
      <c r="CQ392" s="13"/>
      <c r="CR392" s="13"/>
      <c r="CS392" s="13"/>
      <c r="CT392" s="13"/>
      <c r="CU392" s="13"/>
      <c r="CV392" s="13"/>
      <c r="CW392" s="13"/>
      <c r="CX392" s="13"/>
      <c r="CY392" s="13"/>
      <c r="CZ392" s="13"/>
      <c r="DA392" s="13"/>
      <c r="DB392" s="13"/>
      <c r="DC392" s="13"/>
      <c r="DD392" s="13"/>
      <c r="DE392" s="13"/>
      <c r="DF392" s="13"/>
      <c r="DG392" s="13"/>
      <c r="DH392" s="13"/>
      <c r="DI392" s="13"/>
      <c r="DJ392" s="13"/>
      <c r="DK392" s="13"/>
      <c r="DL392" s="13"/>
      <c r="DM392" s="13"/>
      <c r="DN392" s="13"/>
      <c r="DO392" s="13"/>
      <c r="DP392" s="13"/>
      <c r="DQ392" s="13"/>
      <c r="DR392" s="13"/>
      <c r="DS392" s="13"/>
      <c r="DT392" s="13"/>
      <c r="DU392" s="13"/>
      <c r="DV392" s="13"/>
      <c r="DW392" s="27"/>
      <c r="DX392" s="13"/>
      <c r="DY392" s="13"/>
      <c r="DZ392" s="13"/>
      <c r="EA392" s="13"/>
      <c r="EB392" s="13"/>
      <c r="EC392" s="13"/>
      <c r="ED392" s="13"/>
      <c r="EE392" s="13"/>
      <c r="EF392" s="13"/>
      <c r="EG392" s="13"/>
    </row>
    <row r="393" spans="2:137" x14ac:dyDescent="0.3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R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  <c r="CJ393" s="13"/>
      <c r="CK393" s="13"/>
      <c r="CL393" s="13"/>
      <c r="CM393" s="13"/>
      <c r="CN393" s="13"/>
      <c r="CO393" s="13"/>
      <c r="CP393" s="13"/>
      <c r="CQ393" s="13"/>
      <c r="CR393" s="13"/>
      <c r="CS393" s="13"/>
      <c r="CT393" s="13"/>
      <c r="CU393" s="13"/>
      <c r="CV393" s="13"/>
      <c r="CW393" s="13"/>
      <c r="CX393" s="13"/>
      <c r="CY393" s="13"/>
      <c r="CZ393" s="13"/>
      <c r="DA393" s="13"/>
      <c r="DB393" s="13"/>
      <c r="DC393" s="13"/>
      <c r="DD393" s="13"/>
      <c r="DE393" s="13"/>
      <c r="DF393" s="13"/>
      <c r="DG393" s="13"/>
      <c r="DH393" s="13"/>
      <c r="DI393" s="13"/>
      <c r="DJ393" s="13"/>
      <c r="DK393" s="13"/>
      <c r="DL393" s="13"/>
      <c r="DM393" s="13"/>
      <c r="DN393" s="13"/>
      <c r="DO393" s="13"/>
      <c r="DP393" s="13"/>
      <c r="DQ393" s="13"/>
      <c r="DR393" s="13"/>
      <c r="DS393" s="13"/>
      <c r="DT393" s="13"/>
      <c r="DU393" s="13"/>
      <c r="DV393" s="13"/>
      <c r="DW393" s="27"/>
      <c r="DX393" s="13"/>
      <c r="DY393" s="13"/>
      <c r="DZ393" s="13"/>
      <c r="EA393" s="13"/>
      <c r="EB393" s="13"/>
      <c r="EC393" s="13"/>
      <c r="ED393" s="13"/>
      <c r="EE393" s="13"/>
      <c r="EF393" s="13"/>
      <c r="EG393" s="13"/>
    </row>
    <row r="394" spans="2:137" x14ac:dyDescent="0.3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R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  <c r="CJ394" s="13"/>
      <c r="CK394" s="13"/>
      <c r="CL394" s="13"/>
      <c r="CM394" s="13"/>
      <c r="CN394" s="13"/>
      <c r="CO394" s="13"/>
      <c r="CP394" s="13"/>
      <c r="CQ394" s="13"/>
      <c r="CR394" s="13"/>
      <c r="CS394" s="13"/>
      <c r="CT394" s="13"/>
      <c r="CU394" s="13"/>
      <c r="CV394" s="13"/>
      <c r="CW394" s="13"/>
      <c r="CX394" s="13"/>
      <c r="CY394" s="13"/>
      <c r="CZ394" s="13"/>
      <c r="DA394" s="13"/>
      <c r="DB394" s="13"/>
      <c r="DC394" s="13"/>
      <c r="DD394" s="13"/>
      <c r="DE394" s="13"/>
      <c r="DF394" s="13"/>
      <c r="DG394" s="13"/>
      <c r="DH394" s="13"/>
      <c r="DI394" s="13"/>
      <c r="DJ394" s="13"/>
      <c r="DK394" s="13"/>
      <c r="DL394" s="13"/>
      <c r="DM394" s="13"/>
      <c r="DN394" s="13"/>
      <c r="DO394" s="13"/>
      <c r="DP394" s="13"/>
      <c r="DQ394" s="13"/>
      <c r="DR394" s="13"/>
      <c r="DS394" s="13"/>
      <c r="DT394" s="13"/>
      <c r="DU394" s="13"/>
      <c r="DV394" s="13"/>
      <c r="DW394" s="27"/>
      <c r="DX394" s="13"/>
      <c r="DY394" s="13"/>
      <c r="DZ394" s="13"/>
      <c r="EA394" s="13"/>
      <c r="EB394" s="13"/>
      <c r="EC394" s="13"/>
      <c r="ED394" s="13"/>
      <c r="EE394" s="13"/>
      <c r="EF394" s="13"/>
      <c r="EG394" s="13"/>
    </row>
    <row r="395" spans="2:137" x14ac:dyDescent="0.3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R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  <c r="CJ395" s="13"/>
      <c r="CK395" s="13"/>
      <c r="CL395" s="13"/>
      <c r="CM395" s="13"/>
      <c r="CN395" s="13"/>
      <c r="CO395" s="13"/>
      <c r="CP395" s="13"/>
      <c r="CQ395" s="13"/>
      <c r="CR395" s="13"/>
      <c r="CS395" s="13"/>
      <c r="CT395" s="13"/>
      <c r="CU395" s="13"/>
      <c r="CV395" s="13"/>
      <c r="CW395" s="13"/>
      <c r="CX395" s="13"/>
      <c r="CY395" s="13"/>
      <c r="CZ395" s="13"/>
      <c r="DA395" s="13"/>
      <c r="DB395" s="13"/>
      <c r="DC395" s="13"/>
      <c r="DD395" s="13"/>
      <c r="DE395" s="13"/>
      <c r="DF395" s="13"/>
      <c r="DG395" s="13"/>
      <c r="DH395" s="13"/>
      <c r="DI395" s="13"/>
      <c r="DJ395" s="13"/>
      <c r="DK395" s="13"/>
      <c r="DL395" s="13"/>
      <c r="DM395" s="13"/>
      <c r="DN395" s="13"/>
      <c r="DO395" s="13"/>
      <c r="DP395" s="13"/>
      <c r="DQ395" s="13"/>
      <c r="DR395" s="13"/>
      <c r="DS395" s="13"/>
      <c r="DT395" s="13"/>
      <c r="DU395" s="13"/>
      <c r="DV395" s="13"/>
      <c r="DW395" s="27"/>
      <c r="DX395" s="13"/>
      <c r="DY395" s="13"/>
      <c r="DZ395" s="13"/>
      <c r="EA395" s="13"/>
      <c r="EB395" s="13"/>
      <c r="EC395" s="13"/>
      <c r="ED395" s="13"/>
      <c r="EE395" s="13"/>
      <c r="EF395" s="13"/>
      <c r="EG395" s="13"/>
    </row>
    <row r="396" spans="2:137" x14ac:dyDescent="0.3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R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  <c r="CJ396" s="13"/>
      <c r="CK396" s="13"/>
      <c r="CL396" s="13"/>
      <c r="CM396" s="13"/>
      <c r="CN396" s="13"/>
      <c r="CO396" s="13"/>
      <c r="CP396" s="13"/>
      <c r="CQ396" s="13"/>
      <c r="CR396" s="13"/>
      <c r="CS396" s="13"/>
      <c r="CT396" s="13"/>
      <c r="CU396" s="13"/>
      <c r="CV396" s="13"/>
      <c r="CW396" s="13"/>
      <c r="CX396" s="13"/>
      <c r="CY396" s="13"/>
      <c r="CZ396" s="13"/>
      <c r="DA396" s="13"/>
      <c r="DB396" s="13"/>
      <c r="DC396" s="13"/>
      <c r="DD396" s="13"/>
      <c r="DE396" s="13"/>
      <c r="DF396" s="13"/>
      <c r="DG396" s="13"/>
      <c r="DH396" s="13"/>
      <c r="DI396" s="13"/>
      <c r="DJ396" s="13"/>
      <c r="DK396" s="13"/>
      <c r="DL396" s="13"/>
      <c r="DM396" s="13"/>
      <c r="DN396" s="13"/>
      <c r="DO396" s="13"/>
      <c r="DP396" s="13"/>
      <c r="DQ396" s="13"/>
      <c r="DR396" s="13"/>
      <c r="DS396" s="13"/>
      <c r="DT396" s="13"/>
      <c r="DU396" s="13"/>
      <c r="DV396" s="13"/>
      <c r="DW396" s="27"/>
      <c r="DX396" s="13"/>
      <c r="DY396" s="13"/>
      <c r="DZ396" s="13"/>
      <c r="EA396" s="13"/>
      <c r="EB396" s="13"/>
      <c r="EC396" s="13"/>
      <c r="ED396" s="13"/>
      <c r="EE396" s="13"/>
      <c r="EF396" s="13"/>
      <c r="EG396" s="13"/>
    </row>
    <row r="397" spans="2:137" x14ac:dyDescent="0.3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R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  <c r="CJ397" s="13"/>
      <c r="CK397" s="13"/>
      <c r="CL397" s="13"/>
      <c r="CM397" s="13"/>
      <c r="CN397" s="13"/>
      <c r="CO397" s="13"/>
      <c r="CP397" s="13"/>
      <c r="CQ397" s="13"/>
      <c r="CR397" s="13"/>
      <c r="CS397" s="13"/>
      <c r="CT397" s="13"/>
      <c r="CU397" s="13"/>
      <c r="CV397" s="13"/>
      <c r="CW397" s="13"/>
      <c r="CX397" s="13"/>
      <c r="CY397" s="13"/>
      <c r="CZ397" s="13"/>
      <c r="DA397" s="13"/>
      <c r="DB397" s="13"/>
      <c r="DC397" s="13"/>
      <c r="DD397" s="13"/>
      <c r="DE397" s="13"/>
      <c r="DF397" s="13"/>
      <c r="DG397" s="13"/>
      <c r="DH397" s="13"/>
      <c r="DI397" s="13"/>
      <c r="DJ397" s="13"/>
      <c r="DK397" s="13"/>
      <c r="DL397" s="13"/>
      <c r="DM397" s="13"/>
      <c r="DN397" s="13"/>
      <c r="DO397" s="13"/>
      <c r="DP397" s="13"/>
      <c r="DQ397" s="13"/>
      <c r="DR397" s="13"/>
      <c r="DS397" s="13"/>
      <c r="DT397" s="13"/>
      <c r="DU397" s="13"/>
      <c r="DV397" s="13"/>
      <c r="DW397" s="27"/>
      <c r="DX397" s="13"/>
      <c r="DY397" s="13"/>
      <c r="DZ397" s="13"/>
      <c r="EA397" s="13"/>
      <c r="EB397" s="13"/>
      <c r="EC397" s="13"/>
      <c r="ED397" s="13"/>
      <c r="EE397" s="13"/>
      <c r="EF397" s="13"/>
      <c r="EG397" s="13"/>
    </row>
    <row r="398" spans="2:137" x14ac:dyDescent="0.3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R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  <c r="CJ398" s="13"/>
      <c r="CK398" s="13"/>
      <c r="CL398" s="13"/>
      <c r="CM398" s="13"/>
      <c r="CN398" s="13"/>
      <c r="CO398" s="13"/>
      <c r="CP398" s="13"/>
      <c r="CQ398" s="13"/>
      <c r="CR398" s="13"/>
      <c r="CS398" s="13"/>
      <c r="CT398" s="13"/>
      <c r="CU398" s="13"/>
      <c r="CV398" s="13"/>
      <c r="CW398" s="13"/>
      <c r="CX398" s="13"/>
      <c r="CY398" s="13"/>
      <c r="CZ398" s="13"/>
      <c r="DA398" s="13"/>
      <c r="DB398" s="13"/>
      <c r="DC398" s="13"/>
      <c r="DD398" s="13"/>
      <c r="DE398" s="13"/>
      <c r="DF398" s="13"/>
      <c r="DG398" s="13"/>
      <c r="DH398" s="13"/>
      <c r="DI398" s="13"/>
      <c r="DJ398" s="13"/>
      <c r="DK398" s="13"/>
      <c r="DL398" s="13"/>
      <c r="DM398" s="13"/>
      <c r="DN398" s="13"/>
      <c r="DO398" s="13"/>
      <c r="DP398" s="13"/>
      <c r="DQ398" s="13"/>
      <c r="DR398" s="13"/>
      <c r="DS398" s="13"/>
      <c r="DT398" s="13"/>
      <c r="DU398" s="13"/>
      <c r="DV398" s="13"/>
      <c r="DW398" s="27"/>
      <c r="DX398" s="13"/>
      <c r="DY398" s="13"/>
      <c r="DZ398" s="13"/>
      <c r="EA398" s="13"/>
      <c r="EB398" s="13"/>
      <c r="EC398" s="13"/>
      <c r="ED398" s="13"/>
      <c r="EE398" s="13"/>
      <c r="EF398" s="13"/>
      <c r="EG398" s="13"/>
    </row>
    <row r="399" spans="2:137" x14ac:dyDescent="0.3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27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</row>
    <row r="400" spans="2:137" x14ac:dyDescent="0.3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27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</row>
    <row r="401" spans="2:137" x14ac:dyDescent="0.3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27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</row>
    <row r="402" spans="2:137" x14ac:dyDescent="0.3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27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</row>
    <row r="403" spans="2:137" x14ac:dyDescent="0.3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27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</row>
    <row r="404" spans="2:137" x14ac:dyDescent="0.3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27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</row>
    <row r="405" spans="2:137" x14ac:dyDescent="0.3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27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</row>
    <row r="406" spans="2:137" x14ac:dyDescent="0.3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27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</row>
    <row r="407" spans="2:137" x14ac:dyDescent="0.3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27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</row>
    <row r="408" spans="2:137" x14ac:dyDescent="0.3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27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</row>
    <row r="409" spans="2:137" x14ac:dyDescent="0.3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27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</row>
    <row r="410" spans="2:137" x14ac:dyDescent="0.3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27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</row>
    <row r="411" spans="2:137" x14ac:dyDescent="0.3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R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  <c r="CJ411" s="13"/>
      <c r="CK411" s="13"/>
      <c r="CL411" s="13"/>
      <c r="CM411" s="13"/>
      <c r="CN411" s="13"/>
      <c r="CO411" s="13"/>
      <c r="CP411" s="13"/>
      <c r="CQ411" s="13"/>
      <c r="CR411" s="13"/>
      <c r="CS411" s="13"/>
      <c r="CT411" s="13"/>
      <c r="CU411" s="13"/>
      <c r="CV411" s="13"/>
      <c r="CW411" s="13"/>
      <c r="CX411" s="13"/>
      <c r="CY411" s="13"/>
      <c r="CZ411" s="13"/>
      <c r="DA411" s="13"/>
      <c r="DB411" s="13"/>
      <c r="DC411" s="13"/>
      <c r="DD411" s="13"/>
      <c r="DE411" s="13"/>
      <c r="DF411" s="13"/>
      <c r="DG411" s="13"/>
      <c r="DH411" s="13"/>
      <c r="DI411" s="13"/>
      <c r="DJ411" s="13"/>
      <c r="DK411" s="13"/>
      <c r="DL411" s="13"/>
      <c r="DM411" s="13"/>
      <c r="DN411" s="13"/>
      <c r="DO411" s="13"/>
      <c r="DP411" s="13"/>
      <c r="DQ411" s="13"/>
      <c r="DR411" s="13"/>
      <c r="DS411" s="13"/>
      <c r="DT411" s="13"/>
      <c r="DU411" s="13"/>
      <c r="DV411" s="13"/>
      <c r="DW411" s="27"/>
      <c r="DX411" s="13"/>
      <c r="DY411" s="13"/>
      <c r="DZ411" s="13"/>
      <c r="EA411" s="13"/>
      <c r="EB411" s="13"/>
      <c r="EC411" s="13"/>
      <c r="ED411" s="13"/>
      <c r="EE411" s="13"/>
      <c r="EF411" s="13"/>
      <c r="EG411" s="13"/>
    </row>
    <row r="412" spans="2:137" x14ac:dyDescent="0.3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R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  <c r="CJ412" s="13"/>
      <c r="CK412" s="13"/>
      <c r="CL412" s="13"/>
      <c r="CM412" s="13"/>
      <c r="CN412" s="13"/>
      <c r="CO412" s="13"/>
      <c r="CP412" s="13"/>
      <c r="CQ412" s="13"/>
      <c r="CR412" s="13"/>
      <c r="CS412" s="13"/>
      <c r="CT412" s="13"/>
      <c r="CU412" s="13"/>
      <c r="CV412" s="13"/>
      <c r="CW412" s="13"/>
      <c r="CX412" s="13"/>
      <c r="CY412" s="13"/>
      <c r="CZ412" s="13"/>
      <c r="DA412" s="13"/>
      <c r="DB412" s="13"/>
      <c r="DC412" s="13"/>
      <c r="DD412" s="13"/>
      <c r="DE412" s="13"/>
      <c r="DF412" s="13"/>
      <c r="DG412" s="13"/>
      <c r="DH412" s="13"/>
      <c r="DI412" s="13"/>
      <c r="DJ412" s="13"/>
      <c r="DK412" s="13"/>
      <c r="DL412" s="13"/>
      <c r="DM412" s="13"/>
      <c r="DN412" s="13"/>
      <c r="DO412" s="13"/>
      <c r="DP412" s="13"/>
      <c r="DQ412" s="13"/>
      <c r="DR412" s="13"/>
      <c r="DS412" s="13"/>
      <c r="DT412" s="13"/>
      <c r="DU412" s="13"/>
      <c r="DV412" s="13"/>
      <c r="DW412" s="27"/>
      <c r="DX412" s="13"/>
      <c r="DY412" s="13"/>
      <c r="DZ412" s="13"/>
      <c r="EA412" s="13"/>
      <c r="EB412" s="13"/>
      <c r="EC412" s="13"/>
      <c r="ED412" s="13"/>
      <c r="EE412" s="13"/>
      <c r="EF412" s="13"/>
      <c r="EG412" s="13"/>
    </row>
    <row r="413" spans="2:137" x14ac:dyDescent="0.3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R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  <c r="CJ413" s="13"/>
      <c r="CK413" s="13"/>
      <c r="CL413" s="13"/>
      <c r="CM413" s="13"/>
      <c r="CN413" s="13"/>
      <c r="CO413" s="13"/>
      <c r="CP413" s="13"/>
      <c r="CQ413" s="13"/>
      <c r="CR413" s="13"/>
      <c r="CS413" s="13"/>
      <c r="CT413" s="13"/>
      <c r="CU413" s="13"/>
      <c r="CV413" s="13"/>
      <c r="CW413" s="13"/>
      <c r="CX413" s="13"/>
      <c r="CY413" s="13"/>
      <c r="CZ413" s="13"/>
      <c r="DA413" s="13"/>
      <c r="DB413" s="13"/>
      <c r="DC413" s="13"/>
      <c r="DD413" s="13"/>
      <c r="DE413" s="13"/>
      <c r="DF413" s="13"/>
      <c r="DG413" s="13"/>
      <c r="DH413" s="13"/>
      <c r="DI413" s="13"/>
      <c r="DJ413" s="13"/>
      <c r="DK413" s="13"/>
      <c r="DL413" s="13"/>
      <c r="DM413" s="13"/>
      <c r="DN413" s="13"/>
      <c r="DO413" s="13"/>
      <c r="DP413" s="13"/>
      <c r="DQ413" s="13"/>
      <c r="DR413" s="13"/>
      <c r="DS413" s="13"/>
      <c r="DT413" s="13"/>
      <c r="DU413" s="13"/>
      <c r="DV413" s="13"/>
      <c r="DW413" s="27"/>
      <c r="DX413" s="13"/>
      <c r="DY413" s="13"/>
      <c r="DZ413" s="13"/>
      <c r="EA413" s="13"/>
      <c r="EB413" s="13"/>
      <c r="EC413" s="13"/>
      <c r="ED413" s="13"/>
      <c r="EE413" s="13"/>
      <c r="EF413" s="13"/>
      <c r="EG413" s="13"/>
    </row>
    <row r="414" spans="2:137" x14ac:dyDescent="0.3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R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  <c r="CJ414" s="13"/>
      <c r="CK414" s="13"/>
      <c r="CL414" s="13"/>
      <c r="CM414" s="13"/>
      <c r="CN414" s="13"/>
      <c r="CO414" s="13"/>
      <c r="CP414" s="13"/>
      <c r="CQ414" s="13"/>
      <c r="CR414" s="13"/>
      <c r="CS414" s="13"/>
      <c r="CT414" s="13"/>
      <c r="CU414" s="13"/>
      <c r="CV414" s="13"/>
      <c r="CW414" s="13"/>
      <c r="CX414" s="13"/>
      <c r="CY414" s="13"/>
      <c r="CZ414" s="13"/>
      <c r="DA414" s="13"/>
      <c r="DB414" s="13"/>
      <c r="DC414" s="13"/>
      <c r="DD414" s="13"/>
      <c r="DE414" s="13"/>
      <c r="DF414" s="13"/>
      <c r="DG414" s="13"/>
      <c r="DH414" s="13"/>
      <c r="DI414" s="13"/>
      <c r="DJ414" s="13"/>
      <c r="DK414" s="13"/>
      <c r="DL414" s="13"/>
      <c r="DM414" s="13"/>
      <c r="DN414" s="13"/>
      <c r="DO414" s="13"/>
      <c r="DP414" s="13"/>
      <c r="DQ414" s="13"/>
      <c r="DR414" s="13"/>
      <c r="DS414" s="13"/>
      <c r="DT414" s="13"/>
      <c r="DU414" s="13"/>
      <c r="DV414" s="13"/>
      <c r="DW414" s="27"/>
      <c r="DX414" s="13"/>
      <c r="DY414" s="13"/>
      <c r="DZ414" s="13"/>
      <c r="EA414" s="13"/>
      <c r="EB414" s="13"/>
      <c r="EC414" s="13"/>
      <c r="ED414" s="13"/>
      <c r="EE414" s="13"/>
      <c r="EF414" s="13"/>
      <c r="EG414" s="13"/>
    </row>
    <row r="415" spans="2:137" x14ac:dyDescent="0.3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R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  <c r="CJ415" s="13"/>
      <c r="CK415" s="13"/>
      <c r="CL415" s="13"/>
      <c r="CM415" s="13"/>
      <c r="CN415" s="13"/>
      <c r="CO415" s="13"/>
      <c r="CP415" s="13"/>
      <c r="CQ415" s="13"/>
      <c r="CR415" s="13"/>
      <c r="CS415" s="13"/>
      <c r="CT415" s="13"/>
      <c r="CU415" s="13"/>
      <c r="CV415" s="13"/>
      <c r="CW415" s="13"/>
      <c r="CX415" s="13"/>
      <c r="CY415" s="13"/>
      <c r="CZ415" s="13"/>
      <c r="DA415" s="13"/>
      <c r="DB415" s="13"/>
      <c r="DC415" s="13"/>
      <c r="DD415" s="13"/>
      <c r="DE415" s="13"/>
      <c r="DF415" s="13"/>
      <c r="DG415" s="13"/>
      <c r="DH415" s="13"/>
      <c r="DI415" s="13"/>
      <c r="DJ415" s="13"/>
      <c r="DK415" s="13"/>
      <c r="DL415" s="13"/>
      <c r="DM415" s="13"/>
      <c r="DN415" s="13"/>
      <c r="DO415" s="13"/>
      <c r="DP415" s="13"/>
      <c r="DQ415" s="13"/>
      <c r="DR415" s="13"/>
      <c r="DS415" s="13"/>
      <c r="DT415" s="13"/>
      <c r="DU415" s="13"/>
      <c r="DV415" s="13"/>
      <c r="DW415" s="27"/>
      <c r="DX415" s="13"/>
      <c r="DY415" s="13"/>
      <c r="DZ415" s="13"/>
      <c r="EA415" s="13"/>
      <c r="EB415" s="13"/>
      <c r="EC415" s="13"/>
      <c r="ED415" s="13"/>
      <c r="EE415" s="13"/>
      <c r="EF415" s="13"/>
      <c r="EG415" s="13"/>
    </row>
    <row r="416" spans="2:137" x14ac:dyDescent="0.3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R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  <c r="CJ416" s="13"/>
      <c r="CK416" s="13"/>
      <c r="CL416" s="13"/>
      <c r="CM416" s="13"/>
      <c r="CN416" s="13"/>
      <c r="CO416" s="13"/>
      <c r="CP416" s="13"/>
      <c r="CQ416" s="13"/>
      <c r="CR416" s="13"/>
      <c r="CS416" s="13"/>
      <c r="CT416" s="13"/>
      <c r="CU416" s="13"/>
      <c r="CV416" s="13"/>
      <c r="CW416" s="13"/>
      <c r="CX416" s="13"/>
      <c r="CY416" s="13"/>
      <c r="CZ416" s="13"/>
      <c r="DA416" s="13"/>
      <c r="DB416" s="13"/>
      <c r="DC416" s="13"/>
      <c r="DD416" s="13"/>
      <c r="DE416" s="13"/>
      <c r="DF416" s="13"/>
      <c r="DG416" s="13"/>
      <c r="DH416" s="13"/>
      <c r="DI416" s="13"/>
      <c r="DJ416" s="13"/>
      <c r="DK416" s="13"/>
      <c r="DL416" s="13"/>
      <c r="DM416" s="13"/>
      <c r="DN416" s="13"/>
      <c r="DO416" s="13"/>
      <c r="DP416" s="13"/>
      <c r="DQ416" s="13"/>
      <c r="DR416" s="13"/>
      <c r="DS416" s="13"/>
      <c r="DT416" s="13"/>
      <c r="DU416" s="13"/>
      <c r="DV416" s="13"/>
      <c r="DW416" s="27"/>
      <c r="DX416" s="13"/>
      <c r="DY416" s="13"/>
      <c r="DZ416" s="13"/>
      <c r="EA416" s="13"/>
      <c r="EB416" s="13"/>
      <c r="EC416" s="13"/>
      <c r="ED416" s="13"/>
      <c r="EE416" s="13"/>
      <c r="EF416" s="13"/>
      <c r="EG416" s="13"/>
    </row>
    <row r="417" spans="2:137" x14ac:dyDescent="0.3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R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  <c r="CJ417" s="13"/>
      <c r="CK417" s="13"/>
      <c r="CL417" s="13"/>
      <c r="CM417" s="13"/>
      <c r="CN417" s="13"/>
      <c r="CO417" s="13"/>
      <c r="CP417" s="13"/>
      <c r="CQ417" s="13"/>
      <c r="CR417" s="13"/>
      <c r="CS417" s="13"/>
      <c r="CT417" s="13"/>
      <c r="CU417" s="13"/>
      <c r="CV417" s="13"/>
      <c r="CW417" s="13"/>
      <c r="CX417" s="13"/>
      <c r="CY417" s="13"/>
      <c r="CZ417" s="13"/>
      <c r="DA417" s="13"/>
      <c r="DB417" s="13"/>
      <c r="DC417" s="13"/>
      <c r="DD417" s="13"/>
      <c r="DE417" s="13"/>
      <c r="DF417" s="13"/>
      <c r="DG417" s="13"/>
      <c r="DH417" s="13"/>
      <c r="DI417" s="13"/>
      <c r="DJ417" s="13"/>
      <c r="DK417" s="13"/>
      <c r="DL417" s="13"/>
      <c r="DM417" s="13"/>
      <c r="DN417" s="13"/>
      <c r="DO417" s="13"/>
      <c r="DP417" s="13"/>
      <c r="DQ417" s="13"/>
      <c r="DR417" s="13"/>
      <c r="DS417" s="13"/>
      <c r="DT417" s="13"/>
      <c r="DU417" s="13"/>
      <c r="DV417" s="13"/>
      <c r="DW417" s="27"/>
      <c r="DX417" s="13"/>
      <c r="DY417" s="13"/>
      <c r="DZ417" s="13"/>
      <c r="EA417" s="13"/>
      <c r="EB417" s="13"/>
      <c r="EC417" s="13"/>
      <c r="ED417" s="13"/>
      <c r="EE417" s="13"/>
      <c r="EF417" s="13"/>
      <c r="EG417" s="13"/>
    </row>
    <row r="418" spans="2:137" x14ac:dyDescent="0.3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R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  <c r="CJ418" s="13"/>
      <c r="CK418" s="13"/>
      <c r="CL418" s="13"/>
      <c r="CM418" s="13"/>
      <c r="CN418" s="13"/>
      <c r="CO418" s="13"/>
      <c r="CP418" s="13"/>
      <c r="CQ418" s="13"/>
      <c r="CR418" s="13"/>
      <c r="CS418" s="13"/>
      <c r="CT418" s="13"/>
      <c r="CU418" s="13"/>
      <c r="CV418" s="13"/>
      <c r="CW418" s="13"/>
      <c r="CX418" s="13"/>
      <c r="CY418" s="13"/>
      <c r="CZ418" s="13"/>
      <c r="DA418" s="13"/>
      <c r="DB418" s="13"/>
      <c r="DC418" s="13"/>
      <c r="DD418" s="13"/>
      <c r="DE418" s="13"/>
      <c r="DF418" s="13"/>
      <c r="DG418" s="13"/>
      <c r="DH418" s="13"/>
      <c r="DI418" s="13"/>
      <c r="DJ418" s="13"/>
      <c r="DK418" s="13"/>
      <c r="DL418" s="13"/>
      <c r="DM418" s="13"/>
      <c r="DN418" s="13"/>
      <c r="DO418" s="13"/>
      <c r="DP418" s="13"/>
      <c r="DQ418" s="13"/>
      <c r="DR418" s="13"/>
      <c r="DS418" s="13"/>
      <c r="DT418" s="13"/>
      <c r="DU418" s="13"/>
      <c r="DV418" s="13"/>
      <c r="DW418" s="27"/>
      <c r="DX418" s="13"/>
      <c r="DY418" s="13"/>
      <c r="DZ418" s="13"/>
      <c r="EA418" s="13"/>
      <c r="EB418" s="13"/>
      <c r="EC418" s="13"/>
      <c r="ED418" s="13"/>
      <c r="EE418" s="13"/>
      <c r="EF418" s="13"/>
      <c r="EG418" s="13"/>
    </row>
    <row r="419" spans="2:137" x14ac:dyDescent="0.3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R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  <c r="CJ419" s="13"/>
      <c r="CK419" s="13"/>
      <c r="CL419" s="13"/>
      <c r="CM419" s="13"/>
      <c r="CN419" s="13"/>
      <c r="CO419" s="13"/>
      <c r="CP419" s="13"/>
      <c r="CQ419" s="13"/>
      <c r="CR419" s="13"/>
      <c r="CS419" s="13"/>
      <c r="CT419" s="13"/>
      <c r="CU419" s="13"/>
      <c r="CV419" s="13"/>
      <c r="CW419" s="13"/>
      <c r="CX419" s="13"/>
      <c r="CY419" s="13"/>
      <c r="CZ419" s="13"/>
      <c r="DA419" s="13"/>
      <c r="DB419" s="13"/>
      <c r="DC419" s="13"/>
      <c r="DD419" s="13"/>
      <c r="DE419" s="13"/>
      <c r="DF419" s="13"/>
      <c r="DG419" s="13"/>
      <c r="DH419" s="13"/>
      <c r="DI419" s="13"/>
      <c r="DJ419" s="13"/>
      <c r="DK419" s="13"/>
      <c r="DL419" s="13"/>
      <c r="DM419" s="13"/>
      <c r="DN419" s="13"/>
      <c r="DO419" s="13"/>
      <c r="DP419" s="13"/>
      <c r="DQ419" s="13"/>
      <c r="DR419" s="13"/>
      <c r="DS419" s="13"/>
      <c r="DT419" s="13"/>
      <c r="DU419" s="13"/>
      <c r="DV419" s="13"/>
      <c r="DW419" s="27"/>
      <c r="DX419" s="13"/>
      <c r="DY419" s="13"/>
      <c r="DZ419" s="13"/>
      <c r="EA419" s="13"/>
      <c r="EB419" s="13"/>
      <c r="EC419" s="13"/>
      <c r="ED419" s="13"/>
      <c r="EE419" s="13"/>
      <c r="EF419" s="13"/>
      <c r="EG419" s="13"/>
    </row>
    <row r="420" spans="2:137" x14ac:dyDescent="0.3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R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  <c r="CJ420" s="13"/>
      <c r="CK420" s="13"/>
      <c r="CL420" s="13"/>
      <c r="CM420" s="13"/>
      <c r="CN420" s="13"/>
      <c r="CO420" s="13"/>
      <c r="CP420" s="13"/>
      <c r="CQ420" s="13"/>
      <c r="CR420" s="13"/>
      <c r="CS420" s="13"/>
      <c r="CT420" s="13"/>
      <c r="CU420" s="13"/>
      <c r="CV420" s="13"/>
      <c r="CW420" s="13"/>
      <c r="CX420" s="13"/>
      <c r="CY420" s="13"/>
      <c r="CZ420" s="13"/>
      <c r="DA420" s="13"/>
      <c r="DB420" s="13"/>
      <c r="DC420" s="13"/>
      <c r="DD420" s="13"/>
      <c r="DE420" s="13"/>
      <c r="DF420" s="13"/>
      <c r="DG420" s="13"/>
      <c r="DH420" s="13"/>
      <c r="DI420" s="13"/>
      <c r="DJ420" s="13"/>
      <c r="DK420" s="13"/>
      <c r="DL420" s="13"/>
      <c r="DM420" s="13"/>
      <c r="DN420" s="13"/>
      <c r="DO420" s="13"/>
      <c r="DP420" s="13"/>
      <c r="DQ420" s="13"/>
      <c r="DR420" s="13"/>
      <c r="DS420" s="13"/>
      <c r="DT420" s="13"/>
      <c r="DU420" s="13"/>
      <c r="DV420" s="13"/>
      <c r="DW420" s="27"/>
      <c r="DX420" s="13"/>
      <c r="DY420" s="13"/>
      <c r="DZ420" s="13"/>
      <c r="EA420" s="13"/>
      <c r="EB420" s="13"/>
      <c r="EC420" s="13"/>
      <c r="ED420" s="13"/>
      <c r="EE420" s="13"/>
      <c r="EF420" s="13"/>
      <c r="EG420" s="13"/>
    </row>
    <row r="421" spans="2:137" x14ac:dyDescent="0.3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R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  <c r="CJ421" s="13"/>
      <c r="CK421" s="13"/>
      <c r="CL421" s="13"/>
      <c r="CM421" s="13"/>
      <c r="CN421" s="13"/>
      <c r="CO421" s="13"/>
      <c r="CP421" s="13"/>
      <c r="CQ421" s="13"/>
      <c r="CR421" s="13"/>
      <c r="CS421" s="13"/>
      <c r="CT421" s="13"/>
      <c r="CU421" s="13"/>
      <c r="CV421" s="13"/>
      <c r="CW421" s="13"/>
      <c r="CX421" s="13"/>
      <c r="CY421" s="13"/>
      <c r="CZ421" s="13"/>
      <c r="DA421" s="13"/>
      <c r="DB421" s="13"/>
      <c r="DC421" s="13"/>
      <c r="DD421" s="13"/>
      <c r="DE421" s="13"/>
      <c r="DF421" s="13"/>
      <c r="DG421" s="13"/>
      <c r="DH421" s="13"/>
      <c r="DI421" s="13"/>
      <c r="DJ421" s="13"/>
      <c r="DK421" s="13"/>
      <c r="DL421" s="13"/>
      <c r="DM421" s="13"/>
      <c r="DN421" s="13"/>
      <c r="DO421" s="13"/>
      <c r="DP421" s="13"/>
      <c r="DQ421" s="13"/>
      <c r="DR421" s="13"/>
      <c r="DS421" s="13"/>
      <c r="DT421" s="13"/>
      <c r="DU421" s="13"/>
      <c r="DV421" s="13"/>
      <c r="DW421" s="27"/>
      <c r="DX421" s="13"/>
      <c r="DY421" s="13"/>
      <c r="DZ421" s="13"/>
      <c r="EA421" s="13"/>
      <c r="EB421" s="13"/>
      <c r="EC421" s="13"/>
      <c r="ED421" s="13"/>
      <c r="EE421" s="13"/>
      <c r="EF421" s="13"/>
      <c r="EG421" s="13"/>
    </row>
    <row r="422" spans="2:137" x14ac:dyDescent="0.3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R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  <c r="CJ422" s="13"/>
      <c r="CK422" s="13"/>
      <c r="CL422" s="13"/>
      <c r="CM422" s="13"/>
      <c r="CN422" s="13"/>
      <c r="CO422" s="13"/>
      <c r="CP422" s="13"/>
      <c r="CQ422" s="13"/>
      <c r="CR422" s="13"/>
      <c r="CS422" s="13"/>
      <c r="CT422" s="13"/>
      <c r="CU422" s="13"/>
      <c r="CV422" s="13"/>
      <c r="CW422" s="13"/>
      <c r="CX422" s="13"/>
      <c r="CY422" s="13"/>
      <c r="CZ422" s="13"/>
      <c r="DA422" s="13"/>
      <c r="DB422" s="13"/>
      <c r="DC422" s="13"/>
      <c r="DD422" s="13"/>
      <c r="DE422" s="13"/>
      <c r="DF422" s="13"/>
      <c r="DG422" s="13"/>
      <c r="DH422" s="13"/>
      <c r="DI422" s="13"/>
      <c r="DJ422" s="13"/>
      <c r="DK422" s="13"/>
      <c r="DL422" s="13"/>
      <c r="DM422" s="13"/>
      <c r="DN422" s="13"/>
      <c r="DO422" s="13"/>
      <c r="DP422" s="13"/>
      <c r="DQ422" s="13"/>
      <c r="DR422" s="13"/>
      <c r="DS422" s="13"/>
      <c r="DT422" s="13"/>
      <c r="DU422" s="13"/>
      <c r="DV422" s="13"/>
      <c r="DW422" s="27"/>
      <c r="DX422" s="13"/>
      <c r="DY422" s="13"/>
      <c r="DZ422" s="13"/>
      <c r="EA422" s="13"/>
      <c r="EB422" s="13"/>
      <c r="EC422" s="13"/>
      <c r="ED422" s="13"/>
      <c r="EE422" s="13"/>
      <c r="EF422" s="13"/>
      <c r="EG422" s="13"/>
    </row>
    <row r="423" spans="2:137" x14ac:dyDescent="0.3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R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  <c r="CJ423" s="13"/>
      <c r="CK423" s="13"/>
      <c r="CL423" s="13"/>
      <c r="CM423" s="13"/>
      <c r="CN423" s="13"/>
      <c r="CO423" s="13"/>
      <c r="CP423" s="13"/>
      <c r="CQ423" s="13"/>
      <c r="CR423" s="13"/>
      <c r="CS423" s="13"/>
      <c r="CT423" s="13"/>
      <c r="CU423" s="13"/>
      <c r="CV423" s="13"/>
      <c r="CW423" s="13"/>
      <c r="CX423" s="13"/>
      <c r="CY423" s="13"/>
      <c r="CZ423" s="13"/>
      <c r="DA423" s="13"/>
      <c r="DB423" s="13"/>
      <c r="DC423" s="13"/>
      <c r="DD423" s="13"/>
      <c r="DE423" s="13"/>
      <c r="DF423" s="13"/>
      <c r="DG423" s="13"/>
      <c r="DH423" s="13"/>
      <c r="DI423" s="13"/>
      <c r="DJ423" s="13"/>
      <c r="DK423" s="13"/>
      <c r="DL423" s="13"/>
      <c r="DM423" s="13"/>
      <c r="DN423" s="13"/>
      <c r="DO423" s="13"/>
      <c r="DP423" s="13"/>
      <c r="DQ423" s="13"/>
      <c r="DR423" s="13"/>
      <c r="DS423" s="13"/>
      <c r="DT423" s="13"/>
      <c r="DU423" s="13"/>
      <c r="DV423" s="13"/>
      <c r="DW423" s="27"/>
      <c r="DX423" s="13"/>
      <c r="DY423" s="13"/>
      <c r="DZ423" s="13"/>
      <c r="EA423" s="13"/>
      <c r="EB423" s="13"/>
      <c r="EC423" s="13"/>
      <c r="ED423" s="13"/>
      <c r="EE423" s="13"/>
      <c r="EF423" s="13"/>
      <c r="EG423" s="13"/>
    </row>
    <row r="424" spans="2:137" x14ac:dyDescent="0.3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R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  <c r="CJ424" s="13"/>
      <c r="CK424" s="13"/>
      <c r="CL424" s="13"/>
      <c r="CM424" s="13"/>
      <c r="CN424" s="13"/>
      <c r="CO424" s="13"/>
      <c r="CP424" s="13"/>
      <c r="CQ424" s="13"/>
      <c r="CR424" s="13"/>
      <c r="CS424" s="13"/>
      <c r="CT424" s="13"/>
      <c r="CU424" s="13"/>
      <c r="CV424" s="13"/>
      <c r="CW424" s="13"/>
      <c r="CX424" s="13"/>
      <c r="CY424" s="13"/>
      <c r="CZ424" s="13"/>
      <c r="DA424" s="13"/>
      <c r="DB424" s="13"/>
      <c r="DC424" s="13"/>
      <c r="DD424" s="13"/>
      <c r="DE424" s="13"/>
      <c r="DF424" s="13"/>
      <c r="DG424" s="13"/>
      <c r="DH424" s="13"/>
      <c r="DI424" s="13"/>
      <c r="DJ424" s="13"/>
      <c r="DK424" s="13"/>
      <c r="DL424" s="13"/>
      <c r="DM424" s="13"/>
      <c r="DN424" s="13"/>
      <c r="DO424" s="13"/>
      <c r="DP424" s="13"/>
      <c r="DQ424" s="13"/>
      <c r="DR424" s="13"/>
      <c r="DS424" s="13"/>
      <c r="DT424" s="13"/>
      <c r="DU424" s="13"/>
      <c r="DV424" s="13"/>
      <c r="DW424" s="27"/>
      <c r="DX424" s="13"/>
      <c r="DY424" s="13"/>
      <c r="DZ424" s="13"/>
      <c r="EA424" s="13"/>
      <c r="EB424" s="13"/>
      <c r="EC424" s="13"/>
      <c r="ED424" s="13"/>
      <c r="EE424" s="13"/>
      <c r="EF424" s="13"/>
      <c r="EG424" s="13"/>
    </row>
    <row r="425" spans="2:137" x14ac:dyDescent="0.3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R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  <c r="CJ425" s="13"/>
      <c r="CK425" s="13"/>
      <c r="CL425" s="13"/>
      <c r="CM425" s="13"/>
      <c r="CN425" s="13"/>
      <c r="CO425" s="13"/>
      <c r="CP425" s="13"/>
      <c r="CQ425" s="13"/>
      <c r="CR425" s="13"/>
      <c r="CS425" s="13"/>
      <c r="CT425" s="13"/>
      <c r="CU425" s="13"/>
      <c r="CV425" s="13"/>
      <c r="CW425" s="13"/>
      <c r="CX425" s="13"/>
      <c r="CY425" s="13"/>
      <c r="CZ425" s="13"/>
      <c r="DA425" s="13"/>
      <c r="DB425" s="13"/>
      <c r="DC425" s="13"/>
      <c r="DD425" s="13"/>
      <c r="DE425" s="13"/>
      <c r="DF425" s="13"/>
      <c r="DG425" s="13"/>
      <c r="DH425" s="13"/>
      <c r="DI425" s="13"/>
      <c r="DJ425" s="13"/>
      <c r="DK425" s="13"/>
      <c r="DL425" s="13"/>
      <c r="DM425" s="13"/>
      <c r="DN425" s="13"/>
      <c r="DO425" s="13"/>
      <c r="DP425" s="13"/>
      <c r="DQ425" s="13"/>
      <c r="DR425" s="13"/>
      <c r="DS425" s="13"/>
      <c r="DT425" s="13"/>
      <c r="DU425" s="13"/>
      <c r="DV425" s="13"/>
      <c r="DW425" s="27"/>
      <c r="DX425" s="13"/>
      <c r="DY425" s="13"/>
      <c r="DZ425" s="13"/>
      <c r="EA425" s="13"/>
      <c r="EB425" s="13"/>
      <c r="EC425" s="13"/>
      <c r="ED425" s="13"/>
      <c r="EE425" s="13"/>
      <c r="EF425" s="13"/>
      <c r="EG425" s="13"/>
    </row>
    <row r="426" spans="2:137" x14ac:dyDescent="0.3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R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  <c r="CJ426" s="13"/>
      <c r="CK426" s="13"/>
      <c r="CL426" s="13"/>
      <c r="CM426" s="13"/>
      <c r="CN426" s="13"/>
      <c r="CO426" s="13"/>
      <c r="CP426" s="13"/>
      <c r="CQ426" s="13"/>
      <c r="CR426" s="13"/>
      <c r="CS426" s="13"/>
      <c r="CT426" s="13"/>
      <c r="CU426" s="13"/>
      <c r="CV426" s="13"/>
      <c r="CW426" s="13"/>
      <c r="CX426" s="13"/>
      <c r="CY426" s="13"/>
      <c r="CZ426" s="13"/>
      <c r="DA426" s="13"/>
      <c r="DB426" s="13"/>
      <c r="DC426" s="13"/>
      <c r="DD426" s="13"/>
      <c r="DE426" s="13"/>
      <c r="DF426" s="13"/>
      <c r="DG426" s="13"/>
      <c r="DH426" s="13"/>
      <c r="DI426" s="13"/>
      <c r="DJ426" s="13"/>
      <c r="DK426" s="13"/>
      <c r="DL426" s="13"/>
      <c r="DM426" s="13"/>
      <c r="DN426" s="13"/>
      <c r="DO426" s="13"/>
      <c r="DP426" s="13"/>
      <c r="DQ426" s="13"/>
      <c r="DR426" s="13"/>
      <c r="DS426" s="13"/>
      <c r="DT426" s="13"/>
      <c r="DU426" s="13"/>
      <c r="DV426" s="13"/>
      <c r="DW426" s="27"/>
      <c r="DX426" s="13"/>
      <c r="DY426" s="13"/>
      <c r="DZ426" s="13"/>
      <c r="EA426" s="13"/>
      <c r="EB426" s="13"/>
      <c r="EC426" s="13"/>
      <c r="ED426" s="13"/>
      <c r="EE426" s="13"/>
      <c r="EF426" s="13"/>
      <c r="EG426" s="13"/>
    </row>
    <row r="427" spans="2:137" x14ac:dyDescent="0.3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R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  <c r="CJ427" s="13"/>
      <c r="CK427" s="13"/>
      <c r="CL427" s="13"/>
      <c r="CM427" s="13"/>
      <c r="CN427" s="13"/>
      <c r="CO427" s="13"/>
      <c r="CP427" s="13"/>
      <c r="CQ427" s="13"/>
      <c r="CR427" s="13"/>
      <c r="CS427" s="13"/>
      <c r="CT427" s="13"/>
      <c r="CU427" s="13"/>
      <c r="CV427" s="13"/>
      <c r="CW427" s="13"/>
      <c r="CX427" s="13"/>
      <c r="CY427" s="13"/>
      <c r="CZ427" s="13"/>
      <c r="DA427" s="13"/>
      <c r="DB427" s="13"/>
      <c r="DC427" s="13"/>
      <c r="DD427" s="13"/>
      <c r="DE427" s="13"/>
      <c r="DF427" s="13"/>
      <c r="DG427" s="13"/>
      <c r="DH427" s="13"/>
      <c r="DI427" s="13"/>
      <c r="DJ427" s="13"/>
      <c r="DK427" s="13"/>
      <c r="DL427" s="13"/>
      <c r="DM427" s="13"/>
      <c r="DN427" s="13"/>
      <c r="DO427" s="13"/>
      <c r="DP427" s="13"/>
      <c r="DQ427" s="13"/>
      <c r="DR427" s="13"/>
      <c r="DS427" s="13"/>
      <c r="DT427" s="13"/>
      <c r="DU427" s="13"/>
      <c r="DV427" s="13"/>
      <c r="DW427" s="27"/>
      <c r="DX427" s="13"/>
      <c r="DY427" s="13"/>
      <c r="DZ427" s="13"/>
      <c r="EA427" s="13"/>
      <c r="EB427" s="13"/>
      <c r="EC427" s="13"/>
      <c r="ED427" s="13"/>
      <c r="EE427" s="13"/>
      <c r="EF427" s="13"/>
      <c r="EG427" s="13"/>
    </row>
    <row r="428" spans="2:137" x14ac:dyDescent="0.3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27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</row>
    <row r="429" spans="2:137" x14ac:dyDescent="0.3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27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</row>
    <row r="430" spans="2:137" x14ac:dyDescent="0.3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27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</row>
    <row r="431" spans="2:137" x14ac:dyDescent="0.3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27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</row>
    <row r="432" spans="2:137" x14ac:dyDescent="0.3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27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</row>
    <row r="433" spans="2:137" x14ac:dyDescent="0.3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27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</row>
    <row r="434" spans="2:137" x14ac:dyDescent="0.3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27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</row>
    <row r="435" spans="2:137" x14ac:dyDescent="0.3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27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</row>
    <row r="436" spans="2:137" x14ac:dyDescent="0.3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27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</row>
    <row r="437" spans="2:137" x14ac:dyDescent="0.3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27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</row>
    <row r="438" spans="2:137" x14ac:dyDescent="0.3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27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</row>
    <row r="439" spans="2:137" x14ac:dyDescent="0.3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27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</row>
    <row r="440" spans="2:137" x14ac:dyDescent="0.3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R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  <c r="CJ440" s="13"/>
      <c r="CK440" s="13"/>
      <c r="CL440" s="13"/>
      <c r="CM440" s="13"/>
      <c r="CN440" s="13"/>
      <c r="CO440" s="13"/>
      <c r="CP440" s="13"/>
      <c r="CQ440" s="13"/>
      <c r="CR440" s="13"/>
      <c r="CS440" s="13"/>
      <c r="CT440" s="13"/>
      <c r="CU440" s="13"/>
      <c r="CV440" s="13"/>
      <c r="CW440" s="13"/>
      <c r="CX440" s="13"/>
      <c r="CY440" s="13"/>
      <c r="CZ440" s="13"/>
      <c r="DA440" s="13"/>
      <c r="DB440" s="13"/>
      <c r="DC440" s="13"/>
      <c r="DD440" s="13"/>
      <c r="DE440" s="13"/>
      <c r="DF440" s="13"/>
      <c r="DG440" s="13"/>
      <c r="DH440" s="13"/>
      <c r="DI440" s="13"/>
      <c r="DJ440" s="13"/>
      <c r="DK440" s="13"/>
      <c r="DL440" s="13"/>
      <c r="DM440" s="13"/>
      <c r="DN440" s="13"/>
      <c r="DO440" s="13"/>
      <c r="DP440" s="13"/>
      <c r="DQ440" s="13"/>
      <c r="DR440" s="13"/>
      <c r="DS440" s="13"/>
      <c r="DT440" s="13"/>
      <c r="DU440" s="13"/>
      <c r="DV440" s="13"/>
      <c r="DW440" s="27"/>
      <c r="DX440" s="13"/>
      <c r="DY440" s="13"/>
      <c r="DZ440" s="13"/>
      <c r="EA440" s="13"/>
      <c r="EB440" s="13"/>
      <c r="EC440" s="13"/>
      <c r="ED440" s="13"/>
      <c r="EE440" s="13"/>
      <c r="EF440" s="13"/>
      <c r="EG440" s="13"/>
    </row>
    <row r="441" spans="2:137" x14ac:dyDescent="0.3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R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  <c r="CJ441" s="13"/>
      <c r="CK441" s="13"/>
      <c r="CL441" s="13"/>
      <c r="CM441" s="13"/>
      <c r="CN441" s="13"/>
      <c r="CO441" s="13"/>
      <c r="CP441" s="13"/>
      <c r="CQ441" s="13"/>
      <c r="CR441" s="13"/>
      <c r="CS441" s="13"/>
      <c r="CT441" s="13"/>
      <c r="CU441" s="13"/>
      <c r="CV441" s="13"/>
      <c r="CW441" s="13"/>
      <c r="CX441" s="13"/>
      <c r="CY441" s="13"/>
      <c r="CZ441" s="13"/>
      <c r="DA441" s="13"/>
      <c r="DB441" s="13"/>
      <c r="DC441" s="13"/>
      <c r="DD441" s="13"/>
      <c r="DE441" s="13"/>
      <c r="DF441" s="13"/>
      <c r="DG441" s="13"/>
      <c r="DH441" s="13"/>
      <c r="DI441" s="13"/>
      <c r="DJ441" s="13"/>
      <c r="DK441" s="13"/>
      <c r="DL441" s="13"/>
      <c r="DM441" s="13"/>
      <c r="DN441" s="13"/>
      <c r="DO441" s="13"/>
      <c r="DP441" s="13"/>
      <c r="DQ441" s="13"/>
      <c r="DR441" s="13"/>
      <c r="DS441" s="13"/>
      <c r="DT441" s="13"/>
      <c r="DU441" s="13"/>
      <c r="DV441" s="13"/>
      <c r="DW441" s="27"/>
      <c r="DX441" s="13"/>
      <c r="DY441" s="13"/>
      <c r="DZ441" s="13"/>
      <c r="EA441" s="13"/>
      <c r="EB441" s="13"/>
      <c r="EC441" s="13"/>
      <c r="ED441" s="13"/>
      <c r="EE441" s="13"/>
      <c r="EF441" s="13"/>
      <c r="EG441" s="13"/>
    </row>
    <row r="442" spans="2:137" x14ac:dyDescent="0.3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R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  <c r="CJ442" s="13"/>
      <c r="CK442" s="13"/>
      <c r="CL442" s="13"/>
      <c r="CM442" s="13"/>
      <c r="CN442" s="13"/>
      <c r="CO442" s="13"/>
      <c r="CP442" s="13"/>
      <c r="CQ442" s="13"/>
      <c r="CR442" s="13"/>
      <c r="CS442" s="13"/>
      <c r="CT442" s="13"/>
      <c r="CU442" s="13"/>
      <c r="CV442" s="13"/>
      <c r="CW442" s="13"/>
      <c r="CX442" s="13"/>
      <c r="CY442" s="13"/>
      <c r="CZ442" s="13"/>
      <c r="DA442" s="13"/>
      <c r="DB442" s="13"/>
      <c r="DC442" s="13"/>
      <c r="DD442" s="13"/>
      <c r="DE442" s="13"/>
      <c r="DF442" s="13"/>
      <c r="DG442" s="13"/>
      <c r="DH442" s="13"/>
      <c r="DI442" s="13"/>
      <c r="DJ442" s="13"/>
      <c r="DK442" s="13"/>
      <c r="DL442" s="13"/>
      <c r="DM442" s="13"/>
      <c r="DN442" s="13"/>
      <c r="DO442" s="13"/>
      <c r="DP442" s="13"/>
      <c r="DQ442" s="13"/>
      <c r="DR442" s="13"/>
      <c r="DS442" s="13"/>
      <c r="DT442" s="13"/>
      <c r="DU442" s="13"/>
      <c r="DV442" s="13"/>
      <c r="DW442" s="27"/>
      <c r="DX442" s="13"/>
      <c r="DY442" s="13"/>
      <c r="DZ442" s="13"/>
      <c r="EA442" s="13"/>
      <c r="EB442" s="13"/>
      <c r="EC442" s="13"/>
      <c r="ED442" s="13"/>
      <c r="EE442" s="13"/>
      <c r="EF442" s="13"/>
      <c r="EG442" s="13"/>
    </row>
    <row r="443" spans="2:137" x14ac:dyDescent="0.3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R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  <c r="CJ443" s="13"/>
      <c r="CK443" s="13"/>
      <c r="CL443" s="13"/>
      <c r="CM443" s="13"/>
      <c r="CN443" s="13"/>
      <c r="CO443" s="13"/>
      <c r="CP443" s="13"/>
      <c r="CQ443" s="13"/>
      <c r="CR443" s="13"/>
      <c r="CS443" s="13"/>
      <c r="CT443" s="13"/>
      <c r="CU443" s="13"/>
      <c r="CV443" s="13"/>
      <c r="CW443" s="13"/>
      <c r="CX443" s="13"/>
      <c r="CY443" s="13"/>
      <c r="CZ443" s="13"/>
      <c r="DA443" s="13"/>
      <c r="DB443" s="13"/>
      <c r="DC443" s="13"/>
      <c r="DD443" s="13"/>
      <c r="DE443" s="13"/>
      <c r="DF443" s="13"/>
      <c r="DG443" s="13"/>
      <c r="DH443" s="13"/>
      <c r="DI443" s="13"/>
      <c r="DJ443" s="13"/>
      <c r="DK443" s="13"/>
      <c r="DL443" s="13"/>
      <c r="DM443" s="13"/>
      <c r="DN443" s="13"/>
      <c r="DO443" s="13"/>
      <c r="DP443" s="13"/>
      <c r="DQ443" s="13"/>
      <c r="DR443" s="13"/>
      <c r="DS443" s="13"/>
      <c r="DT443" s="13"/>
      <c r="DU443" s="13"/>
      <c r="DV443" s="13"/>
      <c r="DW443" s="27"/>
      <c r="DX443" s="13"/>
      <c r="DY443" s="13"/>
      <c r="DZ443" s="13"/>
      <c r="EA443" s="13"/>
      <c r="EB443" s="13"/>
      <c r="EC443" s="13"/>
      <c r="ED443" s="13"/>
      <c r="EE443" s="13"/>
      <c r="EF443" s="13"/>
      <c r="EG443" s="13"/>
    </row>
    <row r="444" spans="2:137" x14ac:dyDescent="0.3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R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  <c r="CJ444" s="13"/>
      <c r="CK444" s="13"/>
      <c r="CL444" s="13"/>
      <c r="CM444" s="13"/>
      <c r="CN444" s="13"/>
      <c r="CO444" s="13"/>
      <c r="CP444" s="13"/>
      <c r="CQ444" s="13"/>
      <c r="CR444" s="13"/>
      <c r="CS444" s="13"/>
      <c r="CT444" s="13"/>
      <c r="CU444" s="13"/>
      <c r="CV444" s="13"/>
      <c r="CW444" s="13"/>
      <c r="CX444" s="13"/>
      <c r="CY444" s="13"/>
      <c r="CZ444" s="13"/>
      <c r="DA444" s="13"/>
      <c r="DB444" s="13"/>
      <c r="DC444" s="13"/>
      <c r="DD444" s="13"/>
      <c r="DE444" s="13"/>
      <c r="DF444" s="13"/>
      <c r="DG444" s="13"/>
      <c r="DH444" s="13"/>
      <c r="DI444" s="13"/>
      <c r="DJ444" s="13"/>
      <c r="DK444" s="13"/>
      <c r="DL444" s="13"/>
      <c r="DM444" s="13"/>
      <c r="DN444" s="13"/>
      <c r="DO444" s="13"/>
      <c r="DP444" s="13"/>
      <c r="DQ444" s="13"/>
      <c r="DR444" s="13"/>
      <c r="DS444" s="13"/>
      <c r="DT444" s="13"/>
      <c r="DU444" s="13"/>
      <c r="DV444" s="13"/>
      <c r="DW444" s="27"/>
      <c r="DX444" s="13"/>
      <c r="DY444" s="13"/>
      <c r="DZ444" s="13"/>
      <c r="EA444" s="13"/>
      <c r="EB444" s="13"/>
      <c r="EC444" s="13"/>
      <c r="ED444" s="13"/>
      <c r="EE444" s="13"/>
      <c r="EF444" s="13"/>
      <c r="EG444" s="13"/>
    </row>
    <row r="445" spans="2:137" x14ac:dyDescent="0.3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/>
      <c r="BP445" s="13"/>
      <c r="BQ445" s="13"/>
      <c r="BR445" s="13"/>
      <c r="BS445" s="13"/>
      <c r="BT445" s="13"/>
      <c r="BU445" s="13"/>
      <c r="BV445" s="13"/>
      <c r="BW445" s="13"/>
      <c r="BX445" s="13"/>
      <c r="BY445" s="13"/>
      <c r="BZ445" s="13"/>
      <c r="CA445" s="13"/>
      <c r="CB445" s="13"/>
      <c r="CC445" s="13"/>
      <c r="CD445" s="13"/>
      <c r="CE445" s="13"/>
      <c r="CF445" s="13"/>
      <c r="CG445" s="13"/>
      <c r="CH445" s="13"/>
      <c r="CI445" s="13"/>
      <c r="CJ445" s="13"/>
      <c r="CK445" s="13"/>
      <c r="CL445" s="13"/>
      <c r="CM445" s="13"/>
      <c r="CN445" s="13"/>
      <c r="CO445" s="13"/>
      <c r="CP445" s="13"/>
      <c r="CQ445" s="13"/>
      <c r="CR445" s="13"/>
      <c r="CS445" s="13"/>
      <c r="CT445" s="13"/>
      <c r="CU445" s="13"/>
      <c r="CV445" s="13"/>
      <c r="CW445" s="13"/>
      <c r="CX445" s="13"/>
      <c r="CY445" s="13"/>
      <c r="CZ445" s="13"/>
      <c r="DA445" s="13"/>
      <c r="DB445" s="13"/>
      <c r="DC445" s="13"/>
      <c r="DD445" s="13"/>
      <c r="DE445" s="13"/>
      <c r="DF445" s="13"/>
      <c r="DG445" s="13"/>
      <c r="DH445" s="13"/>
      <c r="DI445" s="13"/>
      <c r="DJ445" s="13"/>
      <c r="DK445" s="13"/>
      <c r="DL445" s="13"/>
      <c r="DM445" s="13"/>
      <c r="DN445" s="13"/>
      <c r="DO445" s="13"/>
      <c r="DP445" s="13"/>
      <c r="DQ445" s="13"/>
      <c r="DR445" s="13"/>
      <c r="DS445" s="13"/>
      <c r="DT445" s="13"/>
      <c r="DU445" s="13"/>
      <c r="DV445" s="13"/>
      <c r="DW445" s="27"/>
      <c r="DX445" s="13"/>
      <c r="DY445" s="13"/>
      <c r="DZ445" s="13"/>
      <c r="EA445" s="13"/>
      <c r="EB445" s="13"/>
      <c r="EC445" s="13"/>
      <c r="ED445" s="13"/>
      <c r="EE445" s="13"/>
      <c r="EF445" s="13"/>
      <c r="EG445" s="13"/>
    </row>
    <row r="446" spans="2:137" x14ac:dyDescent="0.3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  <c r="CJ446" s="13"/>
      <c r="CK446" s="13"/>
      <c r="CL446" s="13"/>
      <c r="CM446" s="13"/>
      <c r="CN446" s="13"/>
      <c r="CO446" s="13"/>
      <c r="CP446" s="13"/>
      <c r="CQ446" s="13"/>
      <c r="CR446" s="13"/>
      <c r="CS446" s="13"/>
      <c r="CT446" s="13"/>
      <c r="CU446" s="13"/>
      <c r="CV446" s="13"/>
      <c r="CW446" s="13"/>
      <c r="CX446" s="13"/>
      <c r="CY446" s="13"/>
      <c r="CZ446" s="13"/>
      <c r="DA446" s="13"/>
      <c r="DB446" s="13"/>
      <c r="DC446" s="13"/>
      <c r="DD446" s="13"/>
      <c r="DE446" s="13"/>
      <c r="DF446" s="13"/>
      <c r="DG446" s="13"/>
      <c r="DH446" s="13"/>
      <c r="DI446" s="13"/>
      <c r="DJ446" s="13"/>
      <c r="DK446" s="13"/>
      <c r="DL446" s="13"/>
      <c r="DM446" s="13"/>
      <c r="DN446" s="13"/>
      <c r="DO446" s="13"/>
      <c r="DP446" s="13"/>
      <c r="DQ446" s="13"/>
      <c r="DR446" s="13"/>
      <c r="DS446" s="13"/>
      <c r="DT446" s="13"/>
      <c r="DU446" s="13"/>
      <c r="DV446" s="13"/>
      <c r="DW446" s="27"/>
      <c r="DX446" s="13"/>
      <c r="DY446" s="13"/>
      <c r="DZ446" s="13"/>
      <c r="EA446" s="13"/>
      <c r="EB446" s="13"/>
      <c r="EC446" s="13"/>
      <c r="ED446" s="13"/>
      <c r="EE446" s="13"/>
      <c r="EF446" s="13"/>
      <c r="EG446" s="13"/>
    </row>
    <row r="447" spans="2:137" x14ac:dyDescent="0.3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/>
      <c r="BP447" s="13"/>
      <c r="BQ447" s="13"/>
      <c r="BR447" s="13"/>
      <c r="BS447" s="13"/>
      <c r="BT447" s="13"/>
      <c r="BU447" s="13"/>
      <c r="BV447" s="13"/>
      <c r="BW447" s="13"/>
      <c r="BX447" s="13"/>
      <c r="BY447" s="13"/>
      <c r="BZ447" s="13"/>
      <c r="CA447" s="13"/>
      <c r="CB447" s="13"/>
      <c r="CC447" s="13"/>
      <c r="CD447" s="13"/>
      <c r="CE447" s="13"/>
      <c r="CF447" s="13"/>
      <c r="CG447" s="13"/>
      <c r="CH447" s="13"/>
      <c r="CI447" s="13"/>
      <c r="CJ447" s="13"/>
      <c r="CK447" s="13"/>
      <c r="CL447" s="13"/>
      <c r="CM447" s="13"/>
      <c r="CN447" s="13"/>
      <c r="CO447" s="13"/>
      <c r="CP447" s="13"/>
      <c r="CQ447" s="13"/>
      <c r="CR447" s="13"/>
      <c r="CS447" s="13"/>
      <c r="CT447" s="13"/>
      <c r="CU447" s="13"/>
      <c r="CV447" s="13"/>
      <c r="CW447" s="13"/>
      <c r="CX447" s="13"/>
      <c r="CY447" s="13"/>
      <c r="CZ447" s="13"/>
      <c r="DA447" s="13"/>
      <c r="DB447" s="13"/>
      <c r="DC447" s="13"/>
      <c r="DD447" s="13"/>
      <c r="DE447" s="13"/>
      <c r="DF447" s="13"/>
      <c r="DG447" s="13"/>
      <c r="DH447" s="13"/>
      <c r="DI447" s="13"/>
      <c r="DJ447" s="13"/>
      <c r="DK447" s="13"/>
      <c r="DL447" s="13"/>
      <c r="DM447" s="13"/>
      <c r="DN447" s="13"/>
      <c r="DO447" s="13"/>
      <c r="DP447" s="13"/>
      <c r="DQ447" s="13"/>
      <c r="DR447" s="13"/>
      <c r="DS447" s="13"/>
      <c r="DT447" s="13"/>
      <c r="DU447" s="13"/>
      <c r="DV447" s="13"/>
      <c r="DW447" s="27"/>
      <c r="DX447" s="13"/>
      <c r="DY447" s="13"/>
      <c r="DZ447" s="13"/>
      <c r="EA447" s="13"/>
      <c r="EB447" s="13"/>
      <c r="EC447" s="13"/>
      <c r="ED447" s="13"/>
      <c r="EE447" s="13"/>
      <c r="EF447" s="13"/>
      <c r="EG447" s="13"/>
    </row>
    <row r="448" spans="2:137" x14ac:dyDescent="0.3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/>
      <c r="BP448" s="13"/>
      <c r="BQ448" s="13"/>
      <c r="BR448" s="13"/>
      <c r="BS448" s="13"/>
      <c r="BT448" s="13"/>
      <c r="BU448" s="13"/>
      <c r="BV448" s="13"/>
      <c r="BW448" s="13"/>
      <c r="BX448" s="13"/>
      <c r="BY448" s="13"/>
      <c r="BZ448" s="13"/>
      <c r="CA448" s="13"/>
      <c r="CB448" s="13"/>
      <c r="CC448" s="13"/>
      <c r="CD448" s="13"/>
      <c r="CE448" s="13"/>
      <c r="CF448" s="13"/>
      <c r="CG448" s="13"/>
      <c r="CH448" s="13"/>
      <c r="CI448" s="13"/>
      <c r="CJ448" s="13"/>
      <c r="CK448" s="13"/>
      <c r="CL448" s="13"/>
      <c r="CM448" s="13"/>
      <c r="CN448" s="13"/>
      <c r="CO448" s="13"/>
      <c r="CP448" s="13"/>
      <c r="CQ448" s="13"/>
      <c r="CR448" s="13"/>
      <c r="CS448" s="13"/>
      <c r="CT448" s="13"/>
      <c r="CU448" s="13"/>
      <c r="CV448" s="13"/>
      <c r="CW448" s="13"/>
      <c r="CX448" s="13"/>
      <c r="CY448" s="13"/>
      <c r="CZ448" s="13"/>
      <c r="DA448" s="13"/>
      <c r="DB448" s="13"/>
      <c r="DC448" s="13"/>
      <c r="DD448" s="13"/>
      <c r="DE448" s="13"/>
      <c r="DF448" s="13"/>
      <c r="DG448" s="13"/>
      <c r="DH448" s="13"/>
      <c r="DI448" s="13"/>
      <c r="DJ448" s="13"/>
      <c r="DK448" s="13"/>
      <c r="DL448" s="13"/>
      <c r="DM448" s="13"/>
      <c r="DN448" s="13"/>
      <c r="DO448" s="13"/>
      <c r="DP448" s="13"/>
      <c r="DQ448" s="13"/>
      <c r="DR448" s="13"/>
      <c r="DS448" s="13"/>
      <c r="DT448" s="13"/>
      <c r="DU448" s="13"/>
      <c r="DV448" s="13"/>
      <c r="DW448" s="27"/>
      <c r="DX448" s="13"/>
      <c r="DY448" s="13"/>
      <c r="DZ448" s="13"/>
      <c r="EA448" s="13"/>
      <c r="EB448" s="13"/>
      <c r="EC448" s="13"/>
      <c r="ED448" s="13"/>
      <c r="EE448" s="13"/>
      <c r="EF448" s="13"/>
      <c r="EG448" s="13"/>
    </row>
    <row r="449" spans="2:137" x14ac:dyDescent="0.3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R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  <c r="CJ449" s="13"/>
      <c r="CK449" s="13"/>
      <c r="CL449" s="13"/>
      <c r="CM449" s="13"/>
      <c r="CN449" s="13"/>
      <c r="CO449" s="13"/>
      <c r="CP449" s="13"/>
      <c r="CQ449" s="13"/>
      <c r="CR449" s="13"/>
      <c r="CS449" s="13"/>
      <c r="CT449" s="13"/>
      <c r="CU449" s="13"/>
      <c r="CV449" s="13"/>
      <c r="CW449" s="13"/>
      <c r="CX449" s="13"/>
      <c r="CY449" s="13"/>
      <c r="CZ449" s="13"/>
      <c r="DA449" s="13"/>
      <c r="DB449" s="13"/>
      <c r="DC449" s="13"/>
      <c r="DD449" s="13"/>
      <c r="DE449" s="13"/>
      <c r="DF449" s="13"/>
      <c r="DG449" s="13"/>
      <c r="DH449" s="13"/>
      <c r="DI449" s="13"/>
      <c r="DJ449" s="13"/>
      <c r="DK449" s="13"/>
      <c r="DL449" s="13"/>
      <c r="DM449" s="13"/>
      <c r="DN449" s="13"/>
      <c r="DO449" s="13"/>
      <c r="DP449" s="13"/>
      <c r="DQ449" s="13"/>
      <c r="DR449" s="13"/>
      <c r="DS449" s="13"/>
      <c r="DT449" s="13"/>
      <c r="DU449" s="13"/>
      <c r="DV449" s="13"/>
      <c r="DW449" s="27"/>
      <c r="DX449" s="13"/>
      <c r="DY449" s="13"/>
      <c r="DZ449" s="13"/>
      <c r="EA449" s="13"/>
      <c r="EB449" s="13"/>
      <c r="EC449" s="13"/>
      <c r="ED449" s="13"/>
      <c r="EE449" s="13"/>
      <c r="EF449" s="13"/>
      <c r="EG449" s="13"/>
    </row>
    <row r="450" spans="2:137" x14ac:dyDescent="0.3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  <c r="BG450" s="13"/>
      <c r="BH450" s="13"/>
      <c r="BI450" s="13"/>
      <c r="BJ450" s="13"/>
      <c r="BK450" s="13"/>
      <c r="BL450" s="13"/>
      <c r="BM450" s="13"/>
      <c r="BN450" s="13"/>
      <c r="BO450" s="13"/>
      <c r="BP450" s="13"/>
      <c r="BQ450" s="13"/>
      <c r="BR450" s="13"/>
      <c r="BS450" s="13"/>
      <c r="BT450" s="13"/>
      <c r="BU450" s="13"/>
      <c r="BV450" s="13"/>
      <c r="BW450" s="13"/>
      <c r="BX450" s="13"/>
      <c r="BY450" s="13"/>
      <c r="BZ450" s="13"/>
      <c r="CA450" s="13"/>
      <c r="CB450" s="13"/>
      <c r="CC450" s="13"/>
      <c r="CD450" s="13"/>
      <c r="CE450" s="13"/>
      <c r="CF450" s="13"/>
      <c r="CG450" s="13"/>
      <c r="CH450" s="13"/>
      <c r="CI450" s="13"/>
      <c r="CJ450" s="13"/>
      <c r="CK450" s="13"/>
      <c r="CL450" s="13"/>
      <c r="CM450" s="13"/>
      <c r="CN450" s="13"/>
      <c r="CO450" s="13"/>
      <c r="CP450" s="13"/>
      <c r="CQ450" s="13"/>
      <c r="CR450" s="13"/>
      <c r="CS450" s="13"/>
      <c r="CT450" s="13"/>
      <c r="CU450" s="13"/>
      <c r="CV450" s="13"/>
      <c r="CW450" s="13"/>
      <c r="CX450" s="13"/>
      <c r="CY450" s="13"/>
      <c r="CZ450" s="13"/>
      <c r="DA450" s="13"/>
      <c r="DB450" s="13"/>
      <c r="DC450" s="13"/>
      <c r="DD450" s="13"/>
      <c r="DE450" s="13"/>
      <c r="DF450" s="13"/>
      <c r="DG450" s="13"/>
      <c r="DH450" s="13"/>
      <c r="DI450" s="13"/>
      <c r="DJ450" s="13"/>
      <c r="DK450" s="13"/>
      <c r="DL450" s="13"/>
      <c r="DM450" s="13"/>
      <c r="DN450" s="13"/>
      <c r="DO450" s="13"/>
      <c r="DP450" s="13"/>
      <c r="DQ450" s="13"/>
      <c r="DR450" s="13"/>
      <c r="DS450" s="13"/>
      <c r="DT450" s="13"/>
      <c r="DU450" s="13"/>
      <c r="DV450" s="13"/>
      <c r="DW450" s="27"/>
      <c r="DX450" s="13"/>
      <c r="DY450" s="13"/>
      <c r="DZ450" s="13"/>
      <c r="EA450" s="13"/>
      <c r="EB450" s="13"/>
      <c r="EC450" s="13"/>
      <c r="ED450" s="13"/>
      <c r="EE450" s="13"/>
      <c r="EF450" s="13"/>
      <c r="EG450" s="13"/>
    </row>
    <row r="451" spans="2:137" x14ac:dyDescent="0.3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  <c r="BG451" s="13"/>
      <c r="BH451" s="13"/>
      <c r="BI451" s="13"/>
      <c r="BJ451" s="13"/>
      <c r="BK451" s="13"/>
      <c r="BL451" s="13"/>
      <c r="BM451" s="13"/>
      <c r="BN451" s="13"/>
      <c r="BO451" s="13"/>
      <c r="BP451" s="13"/>
      <c r="BQ451" s="13"/>
      <c r="BR451" s="13"/>
      <c r="BS451" s="13"/>
      <c r="BT451" s="13"/>
      <c r="BU451" s="13"/>
      <c r="BV451" s="13"/>
      <c r="BW451" s="13"/>
      <c r="BX451" s="13"/>
      <c r="BY451" s="13"/>
      <c r="BZ451" s="13"/>
      <c r="CA451" s="13"/>
      <c r="CB451" s="13"/>
      <c r="CC451" s="13"/>
      <c r="CD451" s="13"/>
      <c r="CE451" s="13"/>
      <c r="CF451" s="13"/>
      <c r="CG451" s="13"/>
      <c r="CH451" s="13"/>
      <c r="CI451" s="13"/>
      <c r="CJ451" s="13"/>
      <c r="CK451" s="13"/>
      <c r="CL451" s="13"/>
      <c r="CM451" s="13"/>
      <c r="CN451" s="13"/>
      <c r="CO451" s="13"/>
      <c r="CP451" s="13"/>
      <c r="CQ451" s="13"/>
      <c r="CR451" s="13"/>
      <c r="CS451" s="13"/>
      <c r="CT451" s="13"/>
      <c r="CU451" s="13"/>
      <c r="CV451" s="13"/>
      <c r="CW451" s="13"/>
      <c r="CX451" s="13"/>
      <c r="CY451" s="13"/>
      <c r="CZ451" s="13"/>
      <c r="DA451" s="13"/>
      <c r="DB451" s="13"/>
      <c r="DC451" s="13"/>
      <c r="DD451" s="13"/>
      <c r="DE451" s="13"/>
      <c r="DF451" s="13"/>
      <c r="DG451" s="13"/>
      <c r="DH451" s="13"/>
      <c r="DI451" s="13"/>
      <c r="DJ451" s="13"/>
      <c r="DK451" s="13"/>
      <c r="DL451" s="13"/>
      <c r="DM451" s="13"/>
      <c r="DN451" s="13"/>
      <c r="DO451" s="13"/>
      <c r="DP451" s="13"/>
      <c r="DQ451" s="13"/>
      <c r="DR451" s="13"/>
      <c r="DS451" s="13"/>
      <c r="DT451" s="13"/>
      <c r="DU451" s="13"/>
      <c r="DV451" s="13"/>
      <c r="DW451" s="27"/>
      <c r="DX451" s="13"/>
      <c r="DY451" s="13"/>
      <c r="DZ451" s="13"/>
      <c r="EA451" s="13"/>
      <c r="EB451" s="13"/>
      <c r="EC451" s="13"/>
      <c r="ED451" s="13"/>
      <c r="EE451" s="13"/>
      <c r="EF451" s="13"/>
      <c r="EG451" s="13"/>
    </row>
    <row r="452" spans="2:137" x14ac:dyDescent="0.3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/>
      <c r="BP452" s="13"/>
      <c r="BQ452" s="13"/>
      <c r="BR452" s="13"/>
      <c r="BS452" s="13"/>
      <c r="BT452" s="13"/>
      <c r="BU452" s="13"/>
      <c r="BV452" s="13"/>
      <c r="BW452" s="13"/>
      <c r="BX452" s="13"/>
      <c r="BY452" s="13"/>
      <c r="BZ452" s="13"/>
      <c r="CA452" s="13"/>
      <c r="CB452" s="13"/>
      <c r="CC452" s="13"/>
      <c r="CD452" s="13"/>
      <c r="CE452" s="13"/>
      <c r="CF452" s="13"/>
      <c r="CG452" s="13"/>
      <c r="CH452" s="13"/>
      <c r="CI452" s="13"/>
      <c r="CJ452" s="13"/>
      <c r="CK452" s="13"/>
      <c r="CL452" s="13"/>
      <c r="CM452" s="13"/>
      <c r="CN452" s="13"/>
      <c r="CO452" s="13"/>
      <c r="CP452" s="13"/>
      <c r="CQ452" s="13"/>
      <c r="CR452" s="13"/>
      <c r="CS452" s="13"/>
      <c r="CT452" s="13"/>
      <c r="CU452" s="13"/>
      <c r="CV452" s="13"/>
      <c r="CW452" s="13"/>
      <c r="CX452" s="13"/>
      <c r="CY452" s="13"/>
      <c r="CZ452" s="13"/>
      <c r="DA452" s="13"/>
      <c r="DB452" s="13"/>
      <c r="DC452" s="13"/>
      <c r="DD452" s="13"/>
      <c r="DE452" s="13"/>
      <c r="DF452" s="13"/>
      <c r="DG452" s="13"/>
      <c r="DH452" s="13"/>
      <c r="DI452" s="13"/>
      <c r="DJ452" s="13"/>
      <c r="DK452" s="13"/>
      <c r="DL452" s="13"/>
      <c r="DM452" s="13"/>
      <c r="DN452" s="13"/>
      <c r="DO452" s="13"/>
      <c r="DP452" s="13"/>
      <c r="DQ452" s="13"/>
      <c r="DR452" s="13"/>
      <c r="DS452" s="13"/>
      <c r="DT452" s="13"/>
      <c r="DU452" s="13"/>
      <c r="DV452" s="13"/>
      <c r="DW452" s="27"/>
      <c r="DX452" s="13"/>
      <c r="DY452" s="13"/>
      <c r="DZ452" s="13"/>
      <c r="EA452" s="13"/>
      <c r="EB452" s="13"/>
      <c r="EC452" s="13"/>
      <c r="ED452" s="13"/>
      <c r="EE452" s="13"/>
      <c r="EF452" s="13"/>
      <c r="EG452" s="13"/>
    </row>
    <row r="453" spans="2:137" x14ac:dyDescent="0.3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  <c r="BG453" s="13"/>
      <c r="BH453" s="13"/>
      <c r="BI453" s="13"/>
      <c r="BJ453" s="13"/>
      <c r="BK453" s="13"/>
      <c r="BL453" s="13"/>
      <c r="BM453" s="13"/>
      <c r="BN453" s="13"/>
      <c r="BO453" s="13"/>
      <c r="BP453" s="13"/>
      <c r="BQ453" s="13"/>
      <c r="BR453" s="13"/>
      <c r="BS453" s="13"/>
      <c r="BT453" s="13"/>
      <c r="BU453" s="13"/>
      <c r="BV453" s="13"/>
      <c r="BW453" s="13"/>
      <c r="BX453" s="13"/>
      <c r="BY453" s="13"/>
      <c r="BZ453" s="13"/>
      <c r="CA453" s="13"/>
      <c r="CB453" s="13"/>
      <c r="CC453" s="13"/>
      <c r="CD453" s="13"/>
      <c r="CE453" s="13"/>
      <c r="CF453" s="13"/>
      <c r="CG453" s="13"/>
      <c r="CH453" s="13"/>
      <c r="CI453" s="13"/>
      <c r="CJ453" s="13"/>
      <c r="CK453" s="13"/>
      <c r="CL453" s="13"/>
      <c r="CM453" s="13"/>
      <c r="CN453" s="13"/>
      <c r="CO453" s="13"/>
      <c r="CP453" s="13"/>
      <c r="CQ453" s="13"/>
      <c r="CR453" s="13"/>
      <c r="CS453" s="13"/>
      <c r="CT453" s="13"/>
      <c r="CU453" s="13"/>
      <c r="CV453" s="13"/>
      <c r="CW453" s="13"/>
      <c r="CX453" s="13"/>
      <c r="CY453" s="13"/>
      <c r="CZ453" s="13"/>
      <c r="DA453" s="13"/>
      <c r="DB453" s="13"/>
      <c r="DC453" s="13"/>
      <c r="DD453" s="13"/>
      <c r="DE453" s="13"/>
      <c r="DF453" s="13"/>
      <c r="DG453" s="13"/>
      <c r="DH453" s="13"/>
      <c r="DI453" s="13"/>
      <c r="DJ453" s="13"/>
      <c r="DK453" s="13"/>
      <c r="DL453" s="13"/>
      <c r="DM453" s="13"/>
      <c r="DN453" s="13"/>
      <c r="DO453" s="13"/>
      <c r="DP453" s="13"/>
      <c r="DQ453" s="13"/>
      <c r="DR453" s="13"/>
      <c r="DS453" s="13"/>
      <c r="DT453" s="13"/>
      <c r="DU453" s="13"/>
      <c r="DV453" s="13"/>
      <c r="DW453" s="27"/>
      <c r="DX453" s="13"/>
      <c r="DY453" s="13"/>
      <c r="DZ453" s="13"/>
      <c r="EA453" s="13"/>
      <c r="EB453" s="13"/>
      <c r="EC453" s="13"/>
      <c r="ED453" s="13"/>
      <c r="EE453" s="13"/>
      <c r="EF453" s="13"/>
      <c r="EG453" s="13"/>
    </row>
    <row r="454" spans="2:137" x14ac:dyDescent="0.3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  <c r="BG454" s="13"/>
      <c r="BH454" s="13"/>
      <c r="BI454" s="13"/>
      <c r="BJ454" s="13"/>
      <c r="BK454" s="13"/>
      <c r="BL454" s="13"/>
      <c r="BM454" s="13"/>
      <c r="BN454" s="13"/>
      <c r="BO454" s="13"/>
      <c r="BP454" s="13"/>
      <c r="BQ454" s="13"/>
      <c r="BR454" s="13"/>
      <c r="BS454" s="13"/>
      <c r="BT454" s="13"/>
      <c r="BU454" s="13"/>
      <c r="BV454" s="13"/>
      <c r="BW454" s="13"/>
      <c r="BX454" s="13"/>
      <c r="BY454" s="13"/>
      <c r="BZ454" s="13"/>
      <c r="CA454" s="13"/>
      <c r="CB454" s="13"/>
      <c r="CC454" s="13"/>
      <c r="CD454" s="13"/>
      <c r="CE454" s="13"/>
      <c r="CF454" s="13"/>
      <c r="CG454" s="13"/>
      <c r="CH454" s="13"/>
      <c r="CI454" s="13"/>
      <c r="CJ454" s="13"/>
      <c r="CK454" s="13"/>
      <c r="CL454" s="13"/>
      <c r="CM454" s="13"/>
      <c r="CN454" s="13"/>
      <c r="CO454" s="13"/>
      <c r="CP454" s="13"/>
      <c r="CQ454" s="13"/>
      <c r="CR454" s="13"/>
      <c r="CS454" s="13"/>
      <c r="CT454" s="13"/>
      <c r="CU454" s="13"/>
      <c r="CV454" s="13"/>
      <c r="CW454" s="13"/>
      <c r="CX454" s="13"/>
      <c r="CY454" s="13"/>
      <c r="CZ454" s="13"/>
      <c r="DA454" s="13"/>
      <c r="DB454" s="13"/>
      <c r="DC454" s="13"/>
      <c r="DD454" s="13"/>
      <c r="DE454" s="13"/>
      <c r="DF454" s="13"/>
      <c r="DG454" s="13"/>
      <c r="DH454" s="13"/>
      <c r="DI454" s="13"/>
      <c r="DJ454" s="13"/>
      <c r="DK454" s="13"/>
      <c r="DL454" s="13"/>
      <c r="DM454" s="13"/>
      <c r="DN454" s="13"/>
      <c r="DO454" s="13"/>
      <c r="DP454" s="13"/>
      <c r="DQ454" s="13"/>
      <c r="DR454" s="13"/>
      <c r="DS454" s="13"/>
      <c r="DT454" s="13"/>
      <c r="DU454" s="13"/>
      <c r="DV454" s="13"/>
      <c r="DW454" s="27"/>
      <c r="DX454" s="13"/>
      <c r="DY454" s="13"/>
      <c r="DZ454" s="13"/>
      <c r="EA454" s="13"/>
      <c r="EB454" s="13"/>
      <c r="EC454" s="13"/>
      <c r="ED454" s="13"/>
      <c r="EE454" s="13"/>
      <c r="EF454" s="13"/>
      <c r="EG454" s="13"/>
    </row>
    <row r="455" spans="2:137" x14ac:dyDescent="0.3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/>
      <c r="BP455" s="13"/>
      <c r="BQ455" s="13"/>
      <c r="BR455" s="13"/>
      <c r="BS455" s="13"/>
      <c r="BT455" s="13"/>
      <c r="BU455" s="13"/>
      <c r="BV455" s="13"/>
      <c r="BW455" s="13"/>
      <c r="BX455" s="13"/>
      <c r="BY455" s="13"/>
      <c r="BZ455" s="13"/>
      <c r="CA455" s="13"/>
      <c r="CB455" s="13"/>
      <c r="CC455" s="13"/>
      <c r="CD455" s="13"/>
      <c r="CE455" s="13"/>
      <c r="CF455" s="13"/>
      <c r="CG455" s="13"/>
      <c r="CH455" s="13"/>
      <c r="CI455" s="13"/>
      <c r="CJ455" s="13"/>
      <c r="CK455" s="13"/>
      <c r="CL455" s="13"/>
      <c r="CM455" s="13"/>
      <c r="CN455" s="13"/>
      <c r="CO455" s="13"/>
      <c r="CP455" s="13"/>
      <c r="CQ455" s="13"/>
      <c r="CR455" s="13"/>
      <c r="CS455" s="13"/>
      <c r="CT455" s="13"/>
      <c r="CU455" s="13"/>
      <c r="CV455" s="13"/>
      <c r="CW455" s="13"/>
      <c r="CX455" s="13"/>
      <c r="CY455" s="13"/>
      <c r="CZ455" s="13"/>
      <c r="DA455" s="13"/>
      <c r="DB455" s="13"/>
      <c r="DC455" s="13"/>
      <c r="DD455" s="13"/>
      <c r="DE455" s="13"/>
      <c r="DF455" s="13"/>
      <c r="DG455" s="13"/>
      <c r="DH455" s="13"/>
      <c r="DI455" s="13"/>
      <c r="DJ455" s="13"/>
      <c r="DK455" s="13"/>
      <c r="DL455" s="13"/>
      <c r="DM455" s="13"/>
      <c r="DN455" s="13"/>
      <c r="DO455" s="13"/>
      <c r="DP455" s="13"/>
      <c r="DQ455" s="13"/>
      <c r="DR455" s="13"/>
      <c r="DS455" s="13"/>
      <c r="DT455" s="13"/>
      <c r="DU455" s="13"/>
      <c r="DV455" s="13"/>
      <c r="DW455" s="27"/>
      <c r="DX455" s="13"/>
      <c r="DY455" s="13"/>
      <c r="DZ455" s="13"/>
      <c r="EA455" s="13"/>
      <c r="EB455" s="13"/>
      <c r="EC455" s="13"/>
      <c r="ED455" s="13"/>
      <c r="EE455" s="13"/>
      <c r="EF455" s="13"/>
      <c r="EG455" s="13"/>
    </row>
    <row r="456" spans="2:137" x14ac:dyDescent="0.3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  <c r="BG456" s="13"/>
      <c r="BH456" s="13"/>
      <c r="BI456" s="13"/>
      <c r="BJ456" s="13"/>
      <c r="BK456" s="13"/>
      <c r="BL456" s="13"/>
      <c r="BM456" s="13"/>
      <c r="BN456" s="13"/>
      <c r="BO456" s="13"/>
      <c r="BP456" s="13"/>
      <c r="BQ456" s="13"/>
      <c r="BR456" s="13"/>
      <c r="BS456" s="13"/>
      <c r="BT456" s="13"/>
      <c r="BU456" s="13"/>
      <c r="BV456" s="13"/>
      <c r="BW456" s="13"/>
      <c r="BX456" s="13"/>
      <c r="BY456" s="13"/>
      <c r="BZ456" s="13"/>
      <c r="CA456" s="13"/>
      <c r="CB456" s="13"/>
      <c r="CC456" s="13"/>
      <c r="CD456" s="13"/>
      <c r="CE456" s="13"/>
      <c r="CF456" s="13"/>
      <c r="CG456" s="13"/>
      <c r="CH456" s="13"/>
      <c r="CI456" s="13"/>
      <c r="CJ456" s="13"/>
      <c r="CK456" s="13"/>
      <c r="CL456" s="13"/>
      <c r="CM456" s="13"/>
      <c r="CN456" s="13"/>
      <c r="CO456" s="13"/>
      <c r="CP456" s="13"/>
      <c r="CQ456" s="13"/>
      <c r="CR456" s="13"/>
      <c r="CS456" s="13"/>
      <c r="CT456" s="13"/>
      <c r="CU456" s="13"/>
      <c r="CV456" s="13"/>
      <c r="CW456" s="13"/>
      <c r="CX456" s="13"/>
      <c r="CY456" s="13"/>
      <c r="CZ456" s="13"/>
      <c r="DA456" s="13"/>
      <c r="DB456" s="13"/>
      <c r="DC456" s="13"/>
      <c r="DD456" s="13"/>
      <c r="DE456" s="13"/>
      <c r="DF456" s="13"/>
      <c r="DG456" s="13"/>
      <c r="DH456" s="13"/>
      <c r="DI456" s="13"/>
      <c r="DJ456" s="13"/>
      <c r="DK456" s="13"/>
      <c r="DL456" s="13"/>
      <c r="DM456" s="13"/>
      <c r="DN456" s="13"/>
      <c r="DO456" s="13"/>
      <c r="DP456" s="13"/>
      <c r="DQ456" s="13"/>
      <c r="DR456" s="13"/>
      <c r="DS456" s="13"/>
      <c r="DT456" s="13"/>
      <c r="DU456" s="13"/>
      <c r="DV456" s="13"/>
      <c r="DW456" s="27"/>
      <c r="DX456" s="13"/>
      <c r="DY456" s="13"/>
      <c r="DZ456" s="13"/>
      <c r="EA456" s="13"/>
      <c r="EB456" s="13"/>
      <c r="EC456" s="13"/>
      <c r="ED456" s="13"/>
      <c r="EE456" s="13"/>
      <c r="EF456" s="13"/>
      <c r="EG456" s="13"/>
    </row>
    <row r="457" spans="2:137" x14ac:dyDescent="0.3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  <c r="BG457" s="13"/>
      <c r="BH457" s="13"/>
      <c r="BI457" s="13"/>
      <c r="BJ457" s="13"/>
      <c r="BK457" s="13"/>
      <c r="BL457" s="13"/>
      <c r="BM457" s="13"/>
      <c r="BN457" s="13"/>
      <c r="BO457" s="13"/>
      <c r="BP457" s="13"/>
      <c r="BQ457" s="13"/>
      <c r="BR457" s="13"/>
      <c r="BS457" s="13"/>
      <c r="BT457" s="13"/>
      <c r="BU457" s="13"/>
      <c r="BV457" s="13"/>
      <c r="BW457" s="13"/>
      <c r="BX457" s="13"/>
      <c r="BY457" s="13"/>
      <c r="BZ457" s="13"/>
      <c r="CA457" s="13"/>
      <c r="CB457" s="13"/>
      <c r="CC457" s="13"/>
      <c r="CD457" s="13"/>
      <c r="CE457" s="13"/>
      <c r="CF457" s="13"/>
      <c r="CG457" s="13"/>
      <c r="CH457" s="13"/>
      <c r="CI457" s="13"/>
      <c r="CJ457" s="13"/>
      <c r="CK457" s="13"/>
      <c r="CL457" s="13"/>
      <c r="CM457" s="13"/>
      <c r="CN457" s="13"/>
      <c r="CO457" s="13"/>
      <c r="CP457" s="13"/>
      <c r="CQ457" s="13"/>
      <c r="CR457" s="13"/>
      <c r="CS457" s="13"/>
      <c r="CT457" s="13"/>
      <c r="CU457" s="13"/>
      <c r="CV457" s="13"/>
      <c r="CW457" s="13"/>
      <c r="CX457" s="13"/>
      <c r="CY457" s="13"/>
      <c r="CZ457" s="13"/>
      <c r="DA457" s="13"/>
      <c r="DB457" s="13"/>
      <c r="DC457" s="13"/>
      <c r="DD457" s="13"/>
      <c r="DE457" s="13"/>
      <c r="DF457" s="13"/>
      <c r="DG457" s="13"/>
      <c r="DH457" s="13"/>
      <c r="DI457" s="13"/>
      <c r="DJ457" s="13"/>
      <c r="DK457" s="13"/>
      <c r="DL457" s="13"/>
      <c r="DM457" s="13"/>
      <c r="DN457" s="13"/>
      <c r="DO457" s="13"/>
      <c r="DP457" s="13"/>
      <c r="DQ457" s="13"/>
      <c r="DR457" s="13"/>
      <c r="DS457" s="13"/>
      <c r="DT457" s="13"/>
      <c r="DU457" s="13"/>
      <c r="DV457" s="13"/>
      <c r="DW457" s="27"/>
      <c r="DX457" s="13"/>
      <c r="DY457" s="13"/>
      <c r="DZ457" s="13"/>
      <c r="EA457" s="13"/>
      <c r="EB457" s="13"/>
      <c r="EC457" s="13"/>
      <c r="ED457" s="13"/>
      <c r="EE457" s="13"/>
      <c r="EF457" s="13"/>
      <c r="EG457" s="13"/>
    </row>
    <row r="458" spans="2:137" x14ac:dyDescent="0.3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  <c r="BG458" s="13"/>
      <c r="BH458" s="13"/>
      <c r="BI458" s="13"/>
      <c r="BJ458" s="13"/>
      <c r="BK458" s="13"/>
      <c r="BL458" s="13"/>
      <c r="BM458" s="13"/>
      <c r="BN458" s="13"/>
      <c r="BO458" s="13"/>
      <c r="BP458" s="13"/>
      <c r="BQ458" s="13"/>
      <c r="BR458" s="13"/>
      <c r="BS458" s="13"/>
      <c r="BT458" s="13"/>
      <c r="BU458" s="13"/>
      <c r="BV458" s="13"/>
      <c r="BW458" s="13"/>
      <c r="BX458" s="13"/>
      <c r="BY458" s="13"/>
      <c r="BZ458" s="13"/>
      <c r="CA458" s="13"/>
      <c r="CB458" s="13"/>
      <c r="CC458" s="13"/>
      <c r="CD458" s="13"/>
      <c r="CE458" s="13"/>
      <c r="CF458" s="13"/>
      <c r="CG458" s="13"/>
      <c r="CH458" s="13"/>
      <c r="CI458" s="13"/>
      <c r="CJ458" s="13"/>
      <c r="CK458" s="13"/>
      <c r="CL458" s="13"/>
      <c r="CM458" s="13"/>
      <c r="CN458" s="13"/>
      <c r="CO458" s="13"/>
      <c r="CP458" s="13"/>
      <c r="CQ458" s="13"/>
      <c r="CR458" s="13"/>
      <c r="CS458" s="13"/>
      <c r="CT458" s="13"/>
      <c r="CU458" s="13"/>
      <c r="CV458" s="13"/>
      <c r="CW458" s="13"/>
      <c r="CX458" s="13"/>
      <c r="CY458" s="13"/>
      <c r="CZ458" s="13"/>
      <c r="DA458" s="13"/>
      <c r="DB458" s="13"/>
      <c r="DC458" s="13"/>
      <c r="DD458" s="13"/>
      <c r="DE458" s="13"/>
      <c r="DF458" s="13"/>
      <c r="DG458" s="13"/>
      <c r="DH458" s="13"/>
      <c r="DI458" s="13"/>
      <c r="DJ458" s="13"/>
      <c r="DK458" s="13"/>
      <c r="DL458" s="13"/>
      <c r="DM458" s="13"/>
      <c r="DN458" s="13"/>
      <c r="DO458" s="13"/>
      <c r="DP458" s="13"/>
      <c r="DQ458" s="13"/>
      <c r="DR458" s="13"/>
      <c r="DS458" s="13"/>
      <c r="DT458" s="13"/>
      <c r="DU458" s="13"/>
      <c r="DV458" s="13"/>
      <c r="DW458" s="27"/>
      <c r="DX458" s="13"/>
      <c r="DY458" s="13"/>
      <c r="DZ458" s="13"/>
      <c r="EA458" s="13"/>
      <c r="EB458" s="13"/>
      <c r="EC458" s="13"/>
      <c r="ED458" s="13"/>
      <c r="EE458" s="13"/>
      <c r="EF458" s="13"/>
      <c r="EG458" s="13"/>
    </row>
    <row r="459" spans="2:137" x14ac:dyDescent="0.3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  <c r="BG459" s="13"/>
      <c r="BH459" s="13"/>
      <c r="BI459" s="13"/>
      <c r="BJ459" s="13"/>
      <c r="BK459" s="13"/>
      <c r="BL459" s="13"/>
      <c r="BM459" s="13"/>
      <c r="BN459" s="13"/>
      <c r="BO459" s="13"/>
      <c r="BP459" s="13"/>
      <c r="BQ459" s="13"/>
      <c r="BR459" s="13"/>
      <c r="BS459" s="13"/>
      <c r="BT459" s="13"/>
      <c r="BU459" s="13"/>
      <c r="BV459" s="13"/>
      <c r="BW459" s="13"/>
      <c r="BX459" s="13"/>
      <c r="BY459" s="13"/>
      <c r="BZ459" s="13"/>
      <c r="CA459" s="13"/>
      <c r="CB459" s="13"/>
      <c r="CC459" s="13"/>
      <c r="CD459" s="13"/>
      <c r="CE459" s="13"/>
      <c r="CF459" s="13"/>
      <c r="CG459" s="13"/>
      <c r="CH459" s="13"/>
      <c r="CI459" s="13"/>
      <c r="CJ459" s="13"/>
      <c r="CK459" s="13"/>
      <c r="CL459" s="13"/>
      <c r="CM459" s="13"/>
      <c r="CN459" s="13"/>
      <c r="CO459" s="13"/>
      <c r="CP459" s="13"/>
      <c r="CQ459" s="13"/>
      <c r="CR459" s="13"/>
      <c r="CS459" s="13"/>
      <c r="CT459" s="13"/>
      <c r="CU459" s="13"/>
      <c r="CV459" s="13"/>
      <c r="CW459" s="13"/>
      <c r="CX459" s="13"/>
      <c r="CY459" s="13"/>
      <c r="CZ459" s="13"/>
      <c r="DA459" s="13"/>
      <c r="DB459" s="13"/>
      <c r="DC459" s="13"/>
      <c r="DD459" s="13"/>
      <c r="DE459" s="13"/>
      <c r="DF459" s="13"/>
      <c r="DG459" s="13"/>
      <c r="DH459" s="13"/>
      <c r="DI459" s="13"/>
      <c r="DJ459" s="13"/>
      <c r="DK459" s="13"/>
      <c r="DL459" s="13"/>
      <c r="DM459" s="13"/>
      <c r="DN459" s="13"/>
      <c r="DO459" s="13"/>
      <c r="DP459" s="13"/>
      <c r="DQ459" s="13"/>
      <c r="DR459" s="13"/>
      <c r="DS459" s="13"/>
      <c r="DT459" s="13"/>
      <c r="DU459" s="13"/>
      <c r="DV459" s="13"/>
      <c r="DW459" s="27"/>
      <c r="DX459" s="13"/>
      <c r="DY459" s="13"/>
      <c r="DZ459" s="13"/>
      <c r="EA459" s="13"/>
      <c r="EB459" s="13"/>
      <c r="EC459" s="13"/>
      <c r="ED459" s="13"/>
      <c r="EE459" s="13"/>
      <c r="EF459" s="13"/>
      <c r="EG459" s="13"/>
    </row>
    <row r="460" spans="2:137" x14ac:dyDescent="0.3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  <c r="BG460" s="13"/>
      <c r="BH460" s="13"/>
      <c r="BI460" s="13"/>
      <c r="BJ460" s="13"/>
      <c r="BK460" s="13"/>
      <c r="BL460" s="13"/>
      <c r="BM460" s="13"/>
      <c r="BN460" s="13"/>
      <c r="BO460" s="13"/>
      <c r="BP460" s="13"/>
      <c r="BQ460" s="13"/>
      <c r="BR460" s="13"/>
      <c r="BS460" s="13"/>
      <c r="BT460" s="13"/>
      <c r="BU460" s="13"/>
      <c r="BV460" s="13"/>
      <c r="BW460" s="13"/>
      <c r="BX460" s="13"/>
      <c r="BY460" s="13"/>
      <c r="BZ460" s="13"/>
      <c r="CA460" s="13"/>
      <c r="CB460" s="13"/>
      <c r="CC460" s="13"/>
      <c r="CD460" s="13"/>
      <c r="CE460" s="13"/>
      <c r="CF460" s="13"/>
      <c r="CG460" s="13"/>
      <c r="CH460" s="13"/>
      <c r="CI460" s="13"/>
      <c r="CJ460" s="13"/>
      <c r="CK460" s="13"/>
      <c r="CL460" s="13"/>
      <c r="CM460" s="13"/>
      <c r="CN460" s="13"/>
      <c r="CO460" s="13"/>
      <c r="CP460" s="13"/>
      <c r="CQ460" s="13"/>
      <c r="CR460" s="13"/>
      <c r="CS460" s="13"/>
      <c r="CT460" s="13"/>
      <c r="CU460" s="13"/>
      <c r="CV460" s="13"/>
      <c r="CW460" s="13"/>
      <c r="CX460" s="13"/>
      <c r="CY460" s="13"/>
      <c r="CZ460" s="13"/>
      <c r="DA460" s="13"/>
      <c r="DB460" s="13"/>
      <c r="DC460" s="13"/>
      <c r="DD460" s="13"/>
      <c r="DE460" s="13"/>
      <c r="DF460" s="13"/>
      <c r="DG460" s="13"/>
      <c r="DH460" s="13"/>
      <c r="DI460" s="13"/>
      <c r="DJ460" s="13"/>
      <c r="DK460" s="13"/>
      <c r="DL460" s="13"/>
      <c r="DM460" s="13"/>
      <c r="DN460" s="13"/>
      <c r="DO460" s="13"/>
      <c r="DP460" s="13"/>
      <c r="DQ460" s="13"/>
      <c r="DR460" s="13"/>
      <c r="DS460" s="13"/>
      <c r="DT460" s="13"/>
      <c r="DU460" s="13"/>
      <c r="DV460" s="13"/>
      <c r="DW460" s="27"/>
      <c r="DX460" s="13"/>
      <c r="DY460" s="13"/>
      <c r="DZ460" s="13"/>
      <c r="EA460" s="13"/>
      <c r="EB460" s="13"/>
      <c r="EC460" s="13"/>
      <c r="ED460" s="13"/>
      <c r="EE460" s="13"/>
      <c r="EF460" s="13"/>
      <c r="EG460" s="13"/>
    </row>
    <row r="461" spans="2:137" x14ac:dyDescent="0.3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  <c r="BG461" s="13"/>
      <c r="BH461" s="13"/>
      <c r="BI461" s="13"/>
      <c r="BJ461" s="13"/>
      <c r="BK461" s="13"/>
      <c r="BL461" s="13"/>
      <c r="BM461" s="13"/>
      <c r="BN461" s="13"/>
      <c r="BO461" s="13"/>
      <c r="BP461" s="13"/>
      <c r="BQ461" s="13"/>
      <c r="BR461" s="13"/>
      <c r="BS461" s="13"/>
      <c r="BT461" s="13"/>
      <c r="BU461" s="13"/>
      <c r="BV461" s="13"/>
      <c r="BW461" s="13"/>
      <c r="BX461" s="13"/>
      <c r="BY461" s="13"/>
      <c r="BZ461" s="13"/>
      <c r="CA461" s="13"/>
      <c r="CB461" s="13"/>
      <c r="CC461" s="13"/>
      <c r="CD461" s="13"/>
      <c r="CE461" s="13"/>
      <c r="CF461" s="13"/>
      <c r="CG461" s="13"/>
      <c r="CH461" s="13"/>
      <c r="CI461" s="13"/>
      <c r="CJ461" s="13"/>
      <c r="CK461" s="13"/>
      <c r="CL461" s="13"/>
      <c r="CM461" s="13"/>
      <c r="CN461" s="13"/>
      <c r="CO461" s="13"/>
      <c r="CP461" s="13"/>
      <c r="CQ461" s="13"/>
      <c r="CR461" s="13"/>
      <c r="CS461" s="13"/>
      <c r="CT461" s="13"/>
      <c r="CU461" s="13"/>
      <c r="CV461" s="13"/>
      <c r="CW461" s="13"/>
      <c r="CX461" s="13"/>
      <c r="CY461" s="13"/>
      <c r="CZ461" s="13"/>
      <c r="DA461" s="13"/>
      <c r="DB461" s="13"/>
      <c r="DC461" s="13"/>
      <c r="DD461" s="13"/>
      <c r="DE461" s="13"/>
      <c r="DF461" s="13"/>
      <c r="DG461" s="13"/>
      <c r="DH461" s="13"/>
      <c r="DI461" s="13"/>
      <c r="DJ461" s="13"/>
      <c r="DK461" s="13"/>
      <c r="DL461" s="13"/>
      <c r="DM461" s="13"/>
      <c r="DN461" s="13"/>
      <c r="DO461" s="13"/>
      <c r="DP461" s="13"/>
      <c r="DQ461" s="13"/>
      <c r="DR461" s="13"/>
      <c r="DS461" s="13"/>
      <c r="DT461" s="13"/>
      <c r="DU461" s="13"/>
      <c r="DV461" s="13"/>
      <c r="DW461" s="27"/>
      <c r="DX461" s="13"/>
      <c r="DY461" s="13"/>
      <c r="DZ461" s="13"/>
      <c r="EA461" s="13"/>
      <c r="EB461" s="13"/>
      <c r="EC461" s="13"/>
      <c r="ED461" s="13"/>
      <c r="EE461" s="13"/>
      <c r="EF461" s="13"/>
      <c r="EG461" s="13"/>
    </row>
    <row r="462" spans="2:137" x14ac:dyDescent="0.3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  <c r="BG462" s="13"/>
      <c r="BH462" s="13"/>
      <c r="BI462" s="13"/>
      <c r="BJ462" s="13"/>
      <c r="BK462" s="13"/>
      <c r="BL462" s="13"/>
      <c r="BM462" s="13"/>
      <c r="BN462" s="13"/>
      <c r="BO462" s="13"/>
      <c r="BP462" s="13"/>
      <c r="BQ462" s="13"/>
      <c r="BR462" s="13"/>
      <c r="BS462" s="13"/>
      <c r="BT462" s="13"/>
      <c r="BU462" s="13"/>
      <c r="BV462" s="13"/>
      <c r="BW462" s="13"/>
      <c r="BX462" s="13"/>
      <c r="BY462" s="13"/>
      <c r="BZ462" s="13"/>
      <c r="CA462" s="13"/>
      <c r="CB462" s="13"/>
      <c r="CC462" s="13"/>
      <c r="CD462" s="13"/>
      <c r="CE462" s="13"/>
      <c r="CF462" s="13"/>
      <c r="CG462" s="13"/>
      <c r="CH462" s="13"/>
      <c r="CI462" s="13"/>
      <c r="CJ462" s="13"/>
      <c r="CK462" s="13"/>
      <c r="CL462" s="13"/>
      <c r="CM462" s="13"/>
      <c r="CN462" s="13"/>
      <c r="CO462" s="13"/>
      <c r="CP462" s="13"/>
      <c r="CQ462" s="13"/>
      <c r="CR462" s="13"/>
      <c r="CS462" s="13"/>
      <c r="CT462" s="13"/>
      <c r="CU462" s="13"/>
      <c r="CV462" s="13"/>
      <c r="CW462" s="13"/>
      <c r="CX462" s="13"/>
      <c r="CY462" s="13"/>
      <c r="CZ462" s="13"/>
      <c r="DA462" s="13"/>
      <c r="DB462" s="13"/>
      <c r="DC462" s="13"/>
      <c r="DD462" s="13"/>
      <c r="DE462" s="13"/>
      <c r="DF462" s="13"/>
      <c r="DG462" s="13"/>
      <c r="DH462" s="13"/>
      <c r="DI462" s="13"/>
      <c r="DJ462" s="13"/>
      <c r="DK462" s="13"/>
      <c r="DL462" s="13"/>
      <c r="DM462" s="13"/>
      <c r="DN462" s="13"/>
      <c r="DO462" s="13"/>
      <c r="DP462" s="13"/>
      <c r="DQ462" s="13"/>
      <c r="DR462" s="13"/>
      <c r="DS462" s="13"/>
      <c r="DT462" s="13"/>
      <c r="DU462" s="13"/>
      <c r="DV462" s="13"/>
      <c r="DW462" s="27"/>
      <c r="DX462" s="13"/>
      <c r="DY462" s="13"/>
      <c r="DZ462" s="13"/>
      <c r="EA462" s="13"/>
      <c r="EB462" s="13"/>
      <c r="EC462" s="13"/>
      <c r="ED462" s="13"/>
      <c r="EE462" s="13"/>
      <c r="EF462" s="13"/>
      <c r="EG462" s="13"/>
    </row>
    <row r="463" spans="2:137" x14ac:dyDescent="0.3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  <c r="BG463" s="13"/>
      <c r="BH463" s="13"/>
      <c r="BI463" s="13"/>
      <c r="BJ463" s="13"/>
      <c r="BK463" s="13"/>
      <c r="BL463" s="13"/>
      <c r="BM463" s="13"/>
      <c r="BN463" s="13"/>
      <c r="BO463" s="13"/>
      <c r="BP463" s="13"/>
      <c r="BQ463" s="13"/>
      <c r="BR463" s="13"/>
      <c r="BS463" s="13"/>
      <c r="BT463" s="13"/>
      <c r="BU463" s="13"/>
      <c r="BV463" s="13"/>
      <c r="BW463" s="13"/>
      <c r="BX463" s="13"/>
      <c r="BY463" s="13"/>
      <c r="BZ463" s="13"/>
      <c r="CA463" s="13"/>
      <c r="CB463" s="13"/>
      <c r="CC463" s="13"/>
      <c r="CD463" s="13"/>
      <c r="CE463" s="13"/>
      <c r="CF463" s="13"/>
      <c r="CG463" s="13"/>
      <c r="CH463" s="13"/>
      <c r="CI463" s="13"/>
      <c r="CJ463" s="13"/>
      <c r="CK463" s="13"/>
      <c r="CL463" s="13"/>
      <c r="CM463" s="13"/>
      <c r="CN463" s="13"/>
      <c r="CO463" s="13"/>
      <c r="CP463" s="13"/>
      <c r="CQ463" s="13"/>
      <c r="CR463" s="13"/>
      <c r="CS463" s="13"/>
      <c r="CT463" s="13"/>
      <c r="CU463" s="13"/>
      <c r="CV463" s="13"/>
      <c r="CW463" s="13"/>
      <c r="CX463" s="13"/>
      <c r="CY463" s="13"/>
      <c r="CZ463" s="13"/>
      <c r="DA463" s="13"/>
      <c r="DB463" s="13"/>
      <c r="DC463" s="13"/>
      <c r="DD463" s="13"/>
      <c r="DE463" s="13"/>
      <c r="DF463" s="13"/>
      <c r="DG463" s="13"/>
      <c r="DH463" s="13"/>
      <c r="DI463" s="13"/>
      <c r="DJ463" s="13"/>
      <c r="DK463" s="13"/>
      <c r="DL463" s="13"/>
      <c r="DM463" s="13"/>
      <c r="DN463" s="13"/>
      <c r="DO463" s="13"/>
      <c r="DP463" s="13"/>
      <c r="DQ463" s="13"/>
      <c r="DR463" s="13"/>
      <c r="DS463" s="13"/>
      <c r="DT463" s="13"/>
      <c r="DU463" s="13"/>
      <c r="DV463" s="13"/>
      <c r="DW463" s="27"/>
      <c r="DX463" s="13"/>
      <c r="DY463" s="13"/>
      <c r="DZ463" s="13"/>
      <c r="EA463" s="13"/>
      <c r="EB463" s="13"/>
      <c r="EC463" s="13"/>
      <c r="ED463" s="13"/>
      <c r="EE463" s="13"/>
      <c r="EF463" s="13"/>
      <c r="EG463" s="13"/>
    </row>
    <row r="464" spans="2:137" x14ac:dyDescent="0.3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/>
      <c r="BP464" s="13"/>
      <c r="BQ464" s="13"/>
      <c r="BR464" s="13"/>
      <c r="BS464" s="13"/>
      <c r="BT464" s="13"/>
      <c r="BU464" s="13"/>
      <c r="BV464" s="13"/>
      <c r="BW464" s="13"/>
      <c r="BX464" s="13"/>
      <c r="BY464" s="13"/>
      <c r="BZ464" s="13"/>
      <c r="CA464" s="13"/>
      <c r="CB464" s="13"/>
      <c r="CC464" s="13"/>
      <c r="CD464" s="13"/>
      <c r="CE464" s="13"/>
      <c r="CF464" s="13"/>
      <c r="CG464" s="13"/>
      <c r="CH464" s="13"/>
      <c r="CI464" s="13"/>
      <c r="CJ464" s="13"/>
      <c r="CK464" s="13"/>
      <c r="CL464" s="13"/>
      <c r="CM464" s="13"/>
      <c r="CN464" s="13"/>
      <c r="CO464" s="13"/>
      <c r="CP464" s="13"/>
      <c r="CQ464" s="13"/>
      <c r="CR464" s="13"/>
      <c r="CS464" s="13"/>
      <c r="CT464" s="13"/>
      <c r="CU464" s="13"/>
      <c r="CV464" s="13"/>
      <c r="CW464" s="13"/>
      <c r="CX464" s="13"/>
      <c r="CY464" s="13"/>
      <c r="CZ464" s="13"/>
      <c r="DA464" s="13"/>
      <c r="DB464" s="13"/>
      <c r="DC464" s="13"/>
      <c r="DD464" s="13"/>
      <c r="DE464" s="13"/>
      <c r="DF464" s="13"/>
      <c r="DG464" s="13"/>
      <c r="DH464" s="13"/>
      <c r="DI464" s="13"/>
      <c r="DJ464" s="13"/>
      <c r="DK464" s="13"/>
      <c r="DL464" s="13"/>
      <c r="DM464" s="13"/>
      <c r="DN464" s="13"/>
      <c r="DO464" s="13"/>
      <c r="DP464" s="13"/>
      <c r="DQ464" s="13"/>
      <c r="DR464" s="13"/>
      <c r="DS464" s="13"/>
      <c r="DT464" s="13"/>
      <c r="DU464" s="13"/>
      <c r="DV464" s="13"/>
      <c r="DW464" s="27"/>
      <c r="DX464" s="13"/>
      <c r="DY464" s="13"/>
      <c r="DZ464" s="13"/>
      <c r="EA464" s="13"/>
      <c r="EB464" s="13"/>
      <c r="EC464" s="13"/>
      <c r="ED464" s="13"/>
      <c r="EE464" s="13"/>
      <c r="EF464" s="13"/>
      <c r="EG464" s="13"/>
    </row>
    <row r="465" spans="2:137" x14ac:dyDescent="0.3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/>
      <c r="BP465" s="13"/>
      <c r="BQ465" s="13"/>
      <c r="BR465" s="13"/>
      <c r="BS465" s="13"/>
      <c r="BT465" s="13"/>
      <c r="BU465" s="13"/>
      <c r="BV465" s="13"/>
      <c r="BW465" s="13"/>
      <c r="BX465" s="13"/>
      <c r="BY465" s="13"/>
      <c r="BZ465" s="13"/>
      <c r="CA465" s="13"/>
      <c r="CB465" s="13"/>
      <c r="CC465" s="13"/>
      <c r="CD465" s="13"/>
      <c r="CE465" s="13"/>
      <c r="CF465" s="13"/>
      <c r="CG465" s="13"/>
      <c r="CH465" s="13"/>
      <c r="CI465" s="13"/>
      <c r="CJ465" s="13"/>
      <c r="CK465" s="13"/>
      <c r="CL465" s="13"/>
      <c r="CM465" s="13"/>
      <c r="CN465" s="13"/>
      <c r="CO465" s="13"/>
      <c r="CP465" s="13"/>
      <c r="CQ465" s="13"/>
      <c r="CR465" s="13"/>
      <c r="CS465" s="13"/>
      <c r="CT465" s="13"/>
      <c r="CU465" s="13"/>
      <c r="CV465" s="13"/>
      <c r="CW465" s="13"/>
      <c r="CX465" s="13"/>
      <c r="CY465" s="13"/>
      <c r="CZ465" s="13"/>
      <c r="DA465" s="13"/>
      <c r="DB465" s="13"/>
      <c r="DC465" s="13"/>
      <c r="DD465" s="13"/>
      <c r="DE465" s="13"/>
      <c r="DF465" s="13"/>
      <c r="DG465" s="13"/>
      <c r="DH465" s="13"/>
      <c r="DI465" s="13"/>
      <c r="DJ465" s="13"/>
      <c r="DK465" s="13"/>
      <c r="DL465" s="13"/>
      <c r="DM465" s="13"/>
      <c r="DN465" s="13"/>
      <c r="DO465" s="13"/>
      <c r="DP465" s="13"/>
      <c r="DQ465" s="13"/>
      <c r="DR465" s="13"/>
      <c r="DS465" s="13"/>
      <c r="DT465" s="13"/>
      <c r="DU465" s="13"/>
      <c r="DV465" s="13"/>
      <c r="DW465" s="27"/>
      <c r="DX465" s="13"/>
      <c r="DY465" s="13"/>
      <c r="DZ465" s="13"/>
      <c r="EA465" s="13"/>
      <c r="EB465" s="13"/>
      <c r="EC465" s="13"/>
      <c r="ED465" s="13"/>
      <c r="EE465" s="13"/>
      <c r="EF465" s="13"/>
      <c r="EG465" s="13"/>
    </row>
    <row r="466" spans="2:137" x14ac:dyDescent="0.3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  <c r="BG466" s="13"/>
      <c r="BH466" s="13"/>
      <c r="BI466" s="13"/>
      <c r="BJ466" s="13"/>
      <c r="BK466" s="13"/>
      <c r="BL466" s="13"/>
      <c r="BM466" s="13"/>
      <c r="BN466" s="13"/>
      <c r="BO466" s="13"/>
      <c r="BP466" s="13"/>
      <c r="BQ466" s="13"/>
      <c r="BR466" s="13"/>
      <c r="BS466" s="13"/>
      <c r="BT466" s="13"/>
      <c r="BU466" s="13"/>
      <c r="BV466" s="13"/>
      <c r="BW466" s="13"/>
      <c r="BX466" s="13"/>
      <c r="BY466" s="13"/>
      <c r="BZ466" s="13"/>
      <c r="CA466" s="13"/>
      <c r="CB466" s="13"/>
      <c r="CC466" s="13"/>
      <c r="CD466" s="13"/>
      <c r="CE466" s="13"/>
      <c r="CF466" s="13"/>
      <c r="CG466" s="13"/>
      <c r="CH466" s="13"/>
      <c r="CI466" s="13"/>
      <c r="CJ466" s="13"/>
      <c r="CK466" s="13"/>
      <c r="CL466" s="13"/>
      <c r="CM466" s="13"/>
      <c r="CN466" s="13"/>
      <c r="CO466" s="13"/>
      <c r="CP466" s="13"/>
      <c r="CQ466" s="13"/>
      <c r="CR466" s="13"/>
      <c r="CS466" s="13"/>
      <c r="CT466" s="13"/>
      <c r="CU466" s="13"/>
      <c r="CV466" s="13"/>
      <c r="CW466" s="13"/>
      <c r="CX466" s="13"/>
      <c r="CY466" s="13"/>
      <c r="CZ466" s="13"/>
      <c r="DA466" s="13"/>
      <c r="DB466" s="13"/>
      <c r="DC466" s="13"/>
      <c r="DD466" s="13"/>
      <c r="DE466" s="13"/>
      <c r="DF466" s="13"/>
      <c r="DG466" s="13"/>
      <c r="DH466" s="13"/>
      <c r="DI466" s="13"/>
      <c r="DJ466" s="13"/>
      <c r="DK466" s="13"/>
      <c r="DL466" s="13"/>
      <c r="DM466" s="13"/>
      <c r="DN466" s="13"/>
      <c r="DO466" s="13"/>
      <c r="DP466" s="13"/>
      <c r="DQ466" s="13"/>
      <c r="DR466" s="13"/>
      <c r="DS466" s="13"/>
      <c r="DT466" s="13"/>
      <c r="DU466" s="13"/>
      <c r="DV466" s="13"/>
      <c r="DW466" s="27"/>
      <c r="DX466" s="13"/>
      <c r="DY466" s="13"/>
      <c r="DZ466" s="13"/>
      <c r="EA466" s="13"/>
      <c r="EB466" s="13"/>
      <c r="EC466" s="13"/>
      <c r="ED466" s="13"/>
      <c r="EE466" s="13"/>
      <c r="EF466" s="13"/>
      <c r="EG466" s="13"/>
    </row>
    <row r="467" spans="2:137" x14ac:dyDescent="0.3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  <c r="BG467" s="13"/>
      <c r="BH467" s="13"/>
      <c r="BI467" s="13"/>
      <c r="BJ467" s="13"/>
      <c r="BK467" s="13"/>
      <c r="BL467" s="13"/>
      <c r="BM467" s="13"/>
      <c r="BN467" s="13"/>
      <c r="BO467" s="13"/>
      <c r="BP467" s="13"/>
      <c r="BQ467" s="13"/>
      <c r="BR467" s="13"/>
      <c r="BS467" s="13"/>
      <c r="BT467" s="13"/>
      <c r="BU467" s="13"/>
      <c r="BV467" s="13"/>
      <c r="BW467" s="13"/>
      <c r="BX467" s="13"/>
      <c r="BY467" s="13"/>
      <c r="BZ467" s="13"/>
      <c r="CA467" s="13"/>
      <c r="CB467" s="13"/>
      <c r="CC467" s="13"/>
      <c r="CD467" s="13"/>
      <c r="CE467" s="13"/>
      <c r="CF467" s="13"/>
      <c r="CG467" s="13"/>
      <c r="CH467" s="13"/>
      <c r="CI467" s="13"/>
      <c r="CJ467" s="13"/>
      <c r="CK467" s="13"/>
      <c r="CL467" s="13"/>
      <c r="CM467" s="13"/>
      <c r="CN467" s="13"/>
      <c r="CO467" s="13"/>
      <c r="CP467" s="13"/>
      <c r="CQ467" s="13"/>
      <c r="CR467" s="13"/>
      <c r="CS467" s="13"/>
      <c r="CT467" s="13"/>
      <c r="CU467" s="13"/>
      <c r="CV467" s="13"/>
      <c r="CW467" s="13"/>
      <c r="CX467" s="13"/>
      <c r="CY467" s="13"/>
      <c r="CZ467" s="13"/>
      <c r="DA467" s="13"/>
      <c r="DB467" s="13"/>
      <c r="DC467" s="13"/>
      <c r="DD467" s="13"/>
      <c r="DE467" s="13"/>
      <c r="DF467" s="13"/>
      <c r="DG467" s="13"/>
      <c r="DH467" s="13"/>
      <c r="DI467" s="13"/>
      <c r="DJ467" s="13"/>
      <c r="DK467" s="13"/>
      <c r="DL467" s="13"/>
      <c r="DM467" s="13"/>
      <c r="DN467" s="13"/>
      <c r="DO467" s="13"/>
      <c r="DP467" s="13"/>
      <c r="DQ467" s="13"/>
      <c r="DR467" s="13"/>
      <c r="DS467" s="13"/>
      <c r="DT467" s="13"/>
      <c r="DU467" s="13"/>
      <c r="DV467" s="13"/>
      <c r="DW467" s="27"/>
      <c r="DX467" s="13"/>
      <c r="DY467" s="13"/>
      <c r="DZ467" s="13"/>
      <c r="EA467" s="13"/>
      <c r="EB467" s="13"/>
      <c r="EC467" s="13"/>
      <c r="ED467" s="13"/>
      <c r="EE467" s="13"/>
      <c r="EF467" s="13"/>
      <c r="EG467" s="13"/>
    </row>
    <row r="468" spans="2:137" x14ac:dyDescent="0.3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  <c r="BG468" s="13"/>
      <c r="BH468" s="13"/>
      <c r="BI468" s="13"/>
      <c r="BJ468" s="13"/>
      <c r="BK468" s="13"/>
      <c r="BL468" s="13"/>
      <c r="BM468" s="13"/>
      <c r="BN468" s="13"/>
      <c r="BO468" s="13"/>
      <c r="BP468" s="13"/>
      <c r="BQ468" s="13"/>
      <c r="BR468" s="13"/>
      <c r="BS468" s="13"/>
      <c r="BT468" s="13"/>
      <c r="BU468" s="13"/>
      <c r="BV468" s="13"/>
      <c r="BW468" s="13"/>
      <c r="BX468" s="13"/>
      <c r="BY468" s="13"/>
      <c r="BZ468" s="13"/>
      <c r="CA468" s="13"/>
      <c r="CB468" s="13"/>
      <c r="CC468" s="13"/>
      <c r="CD468" s="13"/>
      <c r="CE468" s="13"/>
      <c r="CF468" s="13"/>
      <c r="CG468" s="13"/>
      <c r="CH468" s="13"/>
      <c r="CI468" s="13"/>
      <c r="CJ468" s="13"/>
      <c r="CK468" s="13"/>
      <c r="CL468" s="13"/>
      <c r="CM468" s="13"/>
      <c r="CN468" s="13"/>
      <c r="CO468" s="13"/>
      <c r="CP468" s="13"/>
      <c r="CQ468" s="13"/>
      <c r="CR468" s="13"/>
      <c r="CS468" s="13"/>
      <c r="CT468" s="13"/>
      <c r="CU468" s="13"/>
      <c r="CV468" s="13"/>
      <c r="CW468" s="13"/>
      <c r="CX468" s="13"/>
      <c r="CY468" s="13"/>
      <c r="CZ468" s="13"/>
      <c r="DA468" s="13"/>
      <c r="DB468" s="13"/>
      <c r="DC468" s="13"/>
      <c r="DD468" s="13"/>
      <c r="DE468" s="13"/>
      <c r="DF468" s="13"/>
      <c r="DG468" s="13"/>
      <c r="DH468" s="13"/>
      <c r="DI468" s="13"/>
      <c r="DJ468" s="13"/>
      <c r="DK468" s="13"/>
      <c r="DL468" s="13"/>
      <c r="DM468" s="13"/>
      <c r="DN468" s="13"/>
      <c r="DO468" s="13"/>
      <c r="DP468" s="13"/>
      <c r="DQ468" s="13"/>
      <c r="DR468" s="13"/>
      <c r="DS468" s="13"/>
      <c r="DT468" s="13"/>
      <c r="DU468" s="13"/>
      <c r="DV468" s="13"/>
      <c r="DW468" s="27"/>
      <c r="DX468" s="13"/>
      <c r="DY468" s="13"/>
      <c r="DZ468" s="13"/>
      <c r="EA468" s="13"/>
      <c r="EB468" s="13"/>
      <c r="EC468" s="13"/>
      <c r="ED468" s="13"/>
      <c r="EE468" s="13"/>
      <c r="EF468" s="13"/>
      <c r="EG468" s="13"/>
    </row>
    <row r="469" spans="2:137" x14ac:dyDescent="0.3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  <c r="BG469" s="13"/>
      <c r="BH469" s="13"/>
      <c r="BI469" s="13"/>
      <c r="BJ469" s="13"/>
      <c r="BK469" s="13"/>
      <c r="BL469" s="13"/>
      <c r="BM469" s="13"/>
      <c r="BN469" s="13"/>
      <c r="BO469" s="13"/>
      <c r="BP469" s="13"/>
      <c r="BQ469" s="13"/>
      <c r="BR469" s="13"/>
      <c r="BS469" s="13"/>
      <c r="BT469" s="13"/>
      <c r="BU469" s="13"/>
      <c r="BV469" s="13"/>
      <c r="BW469" s="13"/>
      <c r="BX469" s="13"/>
      <c r="BY469" s="13"/>
      <c r="BZ469" s="13"/>
      <c r="CA469" s="13"/>
      <c r="CB469" s="13"/>
      <c r="CC469" s="13"/>
      <c r="CD469" s="13"/>
      <c r="CE469" s="13"/>
      <c r="CF469" s="13"/>
      <c r="CG469" s="13"/>
      <c r="CH469" s="13"/>
      <c r="CI469" s="13"/>
      <c r="CJ469" s="13"/>
      <c r="CK469" s="13"/>
      <c r="CL469" s="13"/>
      <c r="CM469" s="13"/>
      <c r="CN469" s="13"/>
      <c r="CO469" s="13"/>
      <c r="CP469" s="13"/>
      <c r="CQ469" s="13"/>
      <c r="CR469" s="13"/>
      <c r="CS469" s="13"/>
      <c r="CT469" s="13"/>
      <c r="CU469" s="13"/>
      <c r="CV469" s="13"/>
      <c r="CW469" s="13"/>
      <c r="CX469" s="13"/>
      <c r="CY469" s="13"/>
      <c r="CZ469" s="13"/>
      <c r="DA469" s="13"/>
      <c r="DB469" s="13"/>
      <c r="DC469" s="13"/>
      <c r="DD469" s="13"/>
      <c r="DE469" s="13"/>
      <c r="DF469" s="13"/>
      <c r="DG469" s="13"/>
      <c r="DH469" s="13"/>
      <c r="DI469" s="13"/>
      <c r="DJ469" s="13"/>
      <c r="DK469" s="13"/>
      <c r="DL469" s="13"/>
      <c r="DM469" s="13"/>
      <c r="DN469" s="13"/>
      <c r="DO469" s="13"/>
      <c r="DP469" s="13"/>
      <c r="DQ469" s="13"/>
      <c r="DR469" s="13"/>
      <c r="DS469" s="13"/>
      <c r="DT469" s="13"/>
      <c r="DU469" s="13"/>
      <c r="DV469" s="13"/>
      <c r="DW469" s="27"/>
      <c r="DX469" s="13"/>
      <c r="DY469" s="13"/>
      <c r="DZ469" s="13"/>
      <c r="EA469" s="13"/>
      <c r="EB469" s="13"/>
      <c r="EC469" s="13"/>
      <c r="ED469" s="13"/>
      <c r="EE469" s="13"/>
      <c r="EF469" s="13"/>
      <c r="EG469" s="13"/>
    </row>
    <row r="470" spans="2:137" x14ac:dyDescent="0.3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  <c r="BG470" s="13"/>
      <c r="BH470" s="13"/>
      <c r="BI470" s="13"/>
      <c r="BJ470" s="13"/>
      <c r="BK470" s="13"/>
      <c r="BL470" s="13"/>
      <c r="BM470" s="13"/>
      <c r="BN470" s="13"/>
      <c r="BO470" s="13"/>
      <c r="BP470" s="13"/>
      <c r="BQ470" s="13"/>
      <c r="BR470" s="13"/>
      <c r="BS470" s="13"/>
      <c r="BT470" s="13"/>
      <c r="BU470" s="13"/>
      <c r="BV470" s="13"/>
      <c r="BW470" s="13"/>
      <c r="BX470" s="13"/>
      <c r="BY470" s="13"/>
      <c r="BZ470" s="13"/>
      <c r="CA470" s="13"/>
      <c r="CB470" s="13"/>
      <c r="CC470" s="13"/>
      <c r="CD470" s="13"/>
      <c r="CE470" s="13"/>
      <c r="CF470" s="13"/>
      <c r="CG470" s="13"/>
      <c r="CH470" s="13"/>
      <c r="CI470" s="13"/>
      <c r="CJ470" s="13"/>
      <c r="CK470" s="13"/>
      <c r="CL470" s="13"/>
      <c r="CM470" s="13"/>
      <c r="CN470" s="13"/>
      <c r="CO470" s="13"/>
      <c r="CP470" s="13"/>
      <c r="CQ470" s="13"/>
      <c r="CR470" s="13"/>
      <c r="CS470" s="13"/>
      <c r="CT470" s="13"/>
      <c r="CU470" s="13"/>
      <c r="CV470" s="13"/>
      <c r="CW470" s="13"/>
      <c r="CX470" s="13"/>
      <c r="CY470" s="13"/>
      <c r="CZ470" s="13"/>
      <c r="DA470" s="13"/>
      <c r="DB470" s="13"/>
      <c r="DC470" s="13"/>
      <c r="DD470" s="13"/>
      <c r="DE470" s="13"/>
      <c r="DF470" s="13"/>
      <c r="DG470" s="13"/>
      <c r="DH470" s="13"/>
      <c r="DI470" s="13"/>
      <c r="DJ470" s="13"/>
      <c r="DK470" s="13"/>
      <c r="DL470" s="13"/>
      <c r="DM470" s="13"/>
      <c r="DN470" s="13"/>
      <c r="DO470" s="13"/>
      <c r="DP470" s="13"/>
      <c r="DQ470" s="13"/>
      <c r="DR470" s="13"/>
      <c r="DS470" s="13"/>
      <c r="DT470" s="13"/>
      <c r="DU470" s="13"/>
      <c r="DV470" s="13"/>
      <c r="DW470" s="27"/>
      <c r="DX470" s="13"/>
      <c r="DY470" s="13"/>
      <c r="DZ470" s="13"/>
      <c r="EA470" s="13"/>
      <c r="EB470" s="13"/>
      <c r="EC470" s="13"/>
      <c r="ED470" s="13"/>
      <c r="EE470" s="13"/>
      <c r="EF470" s="13"/>
      <c r="EG470" s="13"/>
    </row>
    <row r="471" spans="2:137" x14ac:dyDescent="0.3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  <c r="BG471" s="13"/>
      <c r="BH471" s="13"/>
      <c r="BI471" s="13"/>
      <c r="BJ471" s="13"/>
      <c r="BK471" s="13"/>
      <c r="BL471" s="13"/>
      <c r="BM471" s="13"/>
      <c r="BN471" s="13"/>
      <c r="BO471" s="13"/>
      <c r="BP471" s="13"/>
      <c r="BQ471" s="13"/>
      <c r="BR471" s="13"/>
      <c r="BS471" s="13"/>
      <c r="BT471" s="13"/>
      <c r="BU471" s="13"/>
      <c r="BV471" s="13"/>
      <c r="BW471" s="13"/>
      <c r="BX471" s="13"/>
      <c r="BY471" s="13"/>
      <c r="BZ471" s="13"/>
      <c r="CA471" s="13"/>
      <c r="CB471" s="13"/>
      <c r="CC471" s="13"/>
      <c r="CD471" s="13"/>
      <c r="CE471" s="13"/>
      <c r="CF471" s="13"/>
      <c r="CG471" s="13"/>
      <c r="CH471" s="13"/>
      <c r="CI471" s="13"/>
      <c r="CJ471" s="13"/>
      <c r="CK471" s="13"/>
      <c r="CL471" s="13"/>
      <c r="CM471" s="13"/>
      <c r="CN471" s="13"/>
      <c r="CO471" s="13"/>
      <c r="CP471" s="13"/>
      <c r="CQ471" s="13"/>
      <c r="CR471" s="13"/>
      <c r="CS471" s="13"/>
      <c r="CT471" s="13"/>
      <c r="CU471" s="13"/>
      <c r="CV471" s="13"/>
      <c r="CW471" s="13"/>
      <c r="CX471" s="13"/>
      <c r="CY471" s="13"/>
      <c r="CZ471" s="13"/>
      <c r="DA471" s="13"/>
      <c r="DB471" s="13"/>
      <c r="DC471" s="13"/>
      <c r="DD471" s="13"/>
      <c r="DE471" s="13"/>
      <c r="DF471" s="13"/>
      <c r="DG471" s="13"/>
      <c r="DH471" s="13"/>
      <c r="DI471" s="13"/>
      <c r="DJ471" s="13"/>
      <c r="DK471" s="13"/>
      <c r="DL471" s="13"/>
      <c r="DM471" s="13"/>
      <c r="DN471" s="13"/>
      <c r="DO471" s="13"/>
      <c r="DP471" s="13"/>
      <c r="DQ471" s="13"/>
      <c r="DR471" s="13"/>
      <c r="DS471" s="13"/>
      <c r="DT471" s="13"/>
      <c r="DU471" s="13"/>
      <c r="DV471" s="13"/>
      <c r="DW471" s="27"/>
      <c r="DX471" s="13"/>
      <c r="DY471" s="13"/>
      <c r="DZ471" s="13"/>
      <c r="EA471" s="13"/>
      <c r="EB471" s="13"/>
      <c r="EC471" s="13"/>
      <c r="ED471" s="13"/>
      <c r="EE471" s="13"/>
      <c r="EF471" s="13"/>
      <c r="EG471" s="13"/>
    </row>
    <row r="472" spans="2:137" x14ac:dyDescent="0.3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  <c r="BG472" s="13"/>
      <c r="BH472" s="13"/>
      <c r="BI472" s="13"/>
      <c r="BJ472" s="13"/>
      <c r="BK472" s="13"/>
      <c r="BL472" s="13"/>
      <c r="BM472" s="13"/>
      <c r="BN472" s="13"/>
      <c r="BO472" s="13"/>
      <c r="BP472" s="13"/>
      <c r="BQ472" s="13"/>
      <c r="BR472" s="13"/>
      <c r="BS472" s="13"/>
      <c r="BT472" s="13"/>
      <c r="BU472" s="13"/>
      <c r="BV472" s="13"/>
      <c r="BW472" s="13"/>
      <c r="BX472" s="13"/>
      <c r="BY472" s="13"/>
      <c r="BZ472" s="13"/>
      <c r="CA472" s="13"/>
      <c r="CB472" s="13"/>
      <c r="CC472" s="13"/>
      <c r="CD472" s="13"/>
      <c r="CE472" s="13"/>
      <c r="CF472" s="13"/>
      <c r="CG472" s="13"/>
      <c r="CH472" s="13"/>
      <c r="CI472" s="13"/>
      <c r="CJ472" s="13"/>
      <c r="CK472" s="13"/>
      <c r="CL472" s="13"/>
      <c r="CM472" s="13"/>
      <c r="CN472" s="13"/>
      <c r="CO472" s="13"/>
      <c r="CP472" s="13"/>
      <c r="CQ472" s="13"/>
      <c r="CR472" s="13"/>
      <c r="CS472" s="13"/>
      <c r="CT472" s="13"/>
      <c r="CU472" s="13"/>
      <c r="CV472" s="13"/>
      <c r="CW472" s="13"/>
      <c r="CX472" s="13"/>
      <c r="CY472" s="13"/>
      <c r="CZ472" s="13"/>
      <c r="DA472" s="13"/>
      <c r="DB472" s="13"/>
      <c r="DC472" s="13"/>
      <c r="DD472" s="13"/>
      <c r="DE472" s="13"/>
      <c r="DF472" s="13"/>
      <c r="DG472" s="13"/>
      <c r="DH472" s="13"/>
      <c r="DI472" s="13"/>
      <c r="DJ472" s="13"/>
      <c r="DK472" s="13"/>
      <c r="DL472" s="13"/>
      <c r="DM472" s="13"/>
      <c r="DN472" s="13"/>
      <c r="DO472" s="13"/>
      <c r="DP472" s="13"/>
      <c r="DQ472" s="13"/>
      <c r="DR472" s="13"/>
      <c r="DS472" s="13"/>
      <c r="DT472" s="13"/>
      <c r="DU472" s="13"/>
      <c r="DV472" s="13"/>
      <c r="DW472" s="27"/>
      <c r="DX472" s="13"/>
      <c r="DY472" s="13"/>
      <c r="DZ472" s="13"/>
      <c r="EA472" s="13"/>
      <c r="EB472" s="13"/>
      <c r="EC472" s="13"/>
      <c r="ED472" s="13"/>
      <c r="EE472" s="13"/>
      <c r="EF472" s="13"/>
      <c r="EG472" s="13"/>
    </row>
    <row r="473" spans="2:137" x14ac:dyDescent="0.3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  <c r="BG473" s="13"/>
      <c r="BH473" s="13"/>
      <c r="BI473" s="13"/>
      <c r="BJ473" s="13"/>
      <c r="BK473" s="13"/>
      <c r="BL473" s="13"/>
      <c r="BM473" s="13"/>
      <c r="BN473" s="13"/>
      <c r="BO473" s="13"/>
      <c r="BP473" s="13"/>
      <c r="BQ473" s="13"/>
      <c r="BR473" s="13"/>
      <c r="BS473" s="13"/>
      <c r="BT473" s="13"/>
      <c r="BU473" s="13"/>
      <c r="BV473" s="13"/>
      <c r="BW473" s="13"/>
      <c r="BX473" s="13"/>
      <c r="BY473" s="13"/>
      <c r="BZ473" s="13"/>
      <c r="CA473" s="13"/>
      <c r="CB473" s="13"/>
      <c r="CC473" s="13"/>
      <c r="CD473" s="13"/>
      <c r="CE473" s="13"/>
      <c r="CF473" s="13"/>
      <c r="CG473" s="13"/>
      <c r="CH473" s="13"/>
      <c r="CI473" s="13"/>
      <c r="CJ473" s="13"/>
      <c r="CK473" s="13"/>
      <c r="CL473" s="13"/>
      <c r="CM473" s="13"/>
      <c r="CN473" s="13"/>
      <c r="CO473" s="13"/>
      <c r="CP473" s="13"/>
      <c r="CQ473" s="13"/>
      <c r="CR473" s="13"/>
      <c r="CS473" s="13"/>
      <c r="CT473" s="13"/>
      <c r="CU473" s="13"/>
      <c r="CV473" s="13"/>
      <c r="CW473" s="13"/>
      <c r="CX473" s="13"/>
      <c r="CY473" s="13"/>
      <c r="CZ473" s="13"/>
      <c r="DA473" s="13"/>
      <c r="DB473" s="13"/>
      <c r="DC473" s="13"/>
      <c r="DD473" s="13"/>
      <c r="DE473" s="13"/>
      <c r="DF473" s="13"/>
      <c r="DG473" s="13"/>
      <c r="DH473" s="13"/>
      <c r="DI473" s="13"/>
      <c r="DJ473" s="13"/>
      <c r="DK473" s="13"/>
      <c r="DL473" s="13"/>
      <c r="DM473" s="13"/>
      <c r="DN473" s="13"/>
      <c r="DO473" s="13"/>
      <c r="DP473" s="13"/>
      <c r="DQ473" s="13"/>
      <c r="DR473" s="13"/>
      <c r="DS473" s="13"/>
      <c r="DT473" s="13"/>
      <c r="DU473" s="13"/>
      <c r="DV473" s="13"/>
      <c r="DW473" s="27"/>
      <c r="DX473" s="13"/>
      <c r="DY473" s="13"/>
      <c r="DZ473" s="13"/>
      <c r="EA473" s="13"/>
      <c r="EB473" s="13"/>
      <c r="EC473" s="13"/>
      <c r="ED473" s="13"/>
      <c r="EE473" s="13"/>
      <c r="EF473" s="13"/>
      <c r="EG473" s="13"/>
    </row>
    <row r="474" spans="2:137" x14ac:dyDescent="0.3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  <c r="BG474" s="13"/>
      <c r="BH474" s="13"/>
      <c r="BI474" s="13"/>
      <c r="BJ474" s="13"/>
      <c r="BK474" s="13"/>
      <c r="BL474" s="13"/>
      <c r="BM474" s="13"/>
      <c r="BN474" s="13"/>
      <c r="BO474" s="13"/>
      <c r="BP474" s="13"/>
      <c r="BQ474" s="13"/>
      <c r="BR474" s="13"/>
      <c r="BS474" s="13"/>
      <c r="BT474" s="13"/>
      <c r="BU474" s="13"/>
      <c r="BV474" s="13"/>
      <c r="BW474" s="13"/>
      <c r="BX474" s="13"/>
      <c r="BY474" s="13"/>
      <c r="BZ474" s="13"/>
      <c r="CA474" s="13"/>
      <c r="CB474" s="13"/>
      <c r="CC474" s="13"/>
      <c r="CD474" s="13"/>
      <c r="CE474" s="13"/>
      <c r="CF474" s="13"/>
      <c r="CG474" s="13"/>
      <c r="CH474" s="13"/>
      <c r="CI474" s="13"/>
      <c r="CJ474" s="13"/>
      <c r="CK474" s="13"/>
      <c r="CL474" s="13"/>
      <c r="CM474" s="13"/>
      <c r="CN474" s="13"/>
      <c r="CO474" s="13"/>
      <c r="CP474" s="13"/>
      <c r="CQ474" s="13"/>
      <c r="CR474" s="13"/>
      <c r="CS474" s="13"/>
      <c r="CT474" s="13"/>
      <c r="CU474" s="13"/>
      <c r="CV474" s="13"/>
      <c r="CW474" s="13"/>
      <c r="CX474" s="13"/>
      <c r="CY474" s="13"/>
      <c r="CZ474" s="13"/>
      <c r="DA474" s="13"/>
      <c r="DB474" s="13"/>
      <c r="DC474" s="13"/>
      <c r="DD474" s="13"/>
      <c r="DE474" s="13"/>
      <c r="DF474" s="13"/>
      <c r="DG474" s="13"/>
      <c r="DH474" s="13"/>
      <c r="DI474" s="13"/>
      <c r="DJ474" s="13"/>
      <c r="DK474" s="13"/>
      <c r="DL474" s="13"/>
      <c r="DM474" s="13"/>
      <c r="DN474" s="13"/>
      <c r="DO474" s="13"/>
      <c r="DP474" s="13"/>
      <c r="DQ474" s="13"/>
      <c r="DR474" s="13"/>
      <c r="DS474" s="13"/>
      <c r="DT474" s="13"/>
      <c r="DU474" s="13"/>
      <c r="DV474" s="13"/>
      <c r="DW474" s="27"/>
      <c r="DX474" s="13"/>
      <c r="DY474" s="13"/>
      <c r="DZ474" s="13"/>
      <c r="EA474" s="13"/>
      <c r="EB474" s="13"/>
      <c r="EC474" s="13"/>
      <c r="ED474" s="13"/>
      <c r="EE474" s="13"/>
      <c r="EF474" s="13"/>
      <c r="EG474" s="13"/>
    </row>
    <row r="475" spans="2:137" x14ac:dyDescent="0.3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  <c r="BG475" s="13"/>
      <c r="BH475" s="13"/>
      <c r="BI475" s="13"/>
      <c r="BJ475" s="13"/>
      <c r="BK475" s="13"/>
      <c r="BL475" s="13"/>
      <c r="BM475" s="13"/>
      <c r="BN475" s="13"/>
      <c r="BO475" s="13"/>
      <c r="BP475" s="13"/>
      <c r="BQ475" s="13"/>
      <c r="BR475" s="13"/>
      <c r="BS475" s="13"/>
      <c r="BT475" s="13"/>
      <c r="BU475" s="13"/>
      <c r="BV475" s="13"/>
      <c r="BW475" s="13"/>
      <c r="BX475" s="13"/>
      <c r="BY475" s="13"/>
      <c r="BZ475" s="13"/>
      <c r="CA475" s="13"/>
      <c r="CB475" s="13"/>
      <c r="CC475" s="13"/>
      <c r="CD475" s="13"/>
      <c r="CE475" s="13"/>
      <c r="CF475" s="13"/>
      <c r="CG475" s="13"/>
      <c r="CH475" s="13"/>
      <c r="CI475" s="13"/>
      <c r="CJ475" s="13"/>
      <c r="CK475" s="13"/>
      <c r="CL475" s="13"/>
      <c r="CM475" s="13"/>
      <c r="CN475" s="13"/>
      <c r="CO475" s="13"/>
      <c r="CP475" s="13"/>
      <c r="CQ475" s="13"/>
      <c r="CR475" s="13"/>
      <c r="CS475" s="13"/>
      <c r="CT475" s="13"/>
      <c r="CU475" s="13"/>
      <c r="CV475" s="13"/>
      <c r="CW475" s="13"/>
      <c r="CX475" s="13"/>
      <c r="CY475" s="13"/>
      <c r="CZ475" s="13"/>
      <c r="DA475" s="13"/>
      <c r="DB475" s="13"/>
      <c r="DC475" s="13"/>
      <c r="DD475" s="13"/>
      <c r="DE475" s="13"/>
      <c r="DF475" s="13"/>
      <c r="DG475" s="13"/>
      <c r="DH475" s="13"/>
      <c r="DI475" s="13"/>
      <c r="DJ475" s="13"/>
      <c r="DK475" s="13"/>
      <c r="DL475" s="13"/>
      <c r="DM475" s="13"/>
      <c r="DN475" s="13"/>
      <c r="DO475" s="13"/>
      <c r="DP475" s="13"/>
      <c r="DQ475" s="13"/>
      <c r="DR475" s="13"/>
      <c r="DS475" s="13"/>
      <c r="DT475" s="13"/>
      <c r="DU475" s="13"/>
      <c r="DV475" s="13"/>
      <c r="DW475" s="27"/>
      <c r="DX475" s="13"/>
      <c r="DY475" s="13"/>
      <c r="DZ475" s="13"/>
      <c r="EA475" s="13"/>
      <c r="EB475" s="13"/>
      <c r="EC475" s="13"/>
      <c r="ED475" s="13"/>
      <c r="EE475" s="13"/>
      <c r="EF475" s="13"/>
      <c r="EG475" s="13"/>
    </row>
    <row r="476" spans="2:137" x14ac:dyDescent="0.3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  <c r="BG476" s="13"/>
      <c r="BH476" s="13"/>
      <c r="BI476" s="13"/>
      <c r="BJ476" s="13"/>
      <c r="BK476" s="13"/>
      <c r="BL476" s="13"/>
      <c r="BM476" s="13"/>
      <c r="BN476" s="13"/>
      <c r="BO476" s="13"/>
      <c r="BP476" s="13"/>
      <c r="BQ476" s="13"/>
      <c r="BR476" s="13"/>
      <c r="BS476" s="13"/>
      <c r="BT476" s="13"/>
      <c r="BU476" s="13"/>
      <c r="BV476" s="13"/>
      <c r="BW476" s="13"/>
      <c r="BX476" s="13"/>
      <c r="BY476" s="13"/>
      <c r="BZ476" s="13"/>
      <c r="CA476" s="13"/>
      <c r="CB476" s="13"/>
      <c r="CC476" s="13"/>
      <c r="CD476" s="13"/>
      <c r="CE476" s="13"/>
      <c r="CF476" s="13"/>
      <c r="CG476" s="13"/>
      <c r="CH476" s="13"/>
      <c r="CI476" s="13"/>
      <c r="CJ476" s="13"/>
      <c r="CK476" s="13"/>
      <c r="CL476" s="13"/>
      <c r="CM476" s="13"/>
      <c r="CN476" s="13"/>
      <c r="CO476" s="13"/>
      <c r="CP476" s="13"/>
      <c r="CQ476" s="13"/>
      <c r="CR476" s="13"/>
      <c r="CS476" s="13"/>
      <c r="CT476" s="13"/>
      <c r="CU476" s="13"/>
      <c r="CV476" s="13"/>
      <c r="CW476" s="13"/>
      <c r="CX476" s="13"/>
      <c r="CY476" s="13"/>
      <c r="CZ476" s="13"/>
      <c r="DA476" s="13"/>
      <c r="DB476" s="13"/>
      <c r="DC476" s="13"/>
      <c r="DD476" s="13"/>
      <c r="DE476" s="13"/>
      <c r="DF476" s="13"/>
      <c r="DG476" s="13"/>
      <c r="DH476" s="13"/>
      <c r="DI476" s="13"/>
      <c r="DJ476" s="13"/>
      <c r="DK476" s="13"/>
      <c r="DL476" s="13"/>
      <c r="DM476" s="13"/>
      <c r="DN476" s="13"/>
      <c r="DO476" s="13"/>
      <c r="DP476" s="13"/>
      <c r="DQ476" s="13"/>
      <c r="DR476" s="13"/>
      <c r="DS476" s="13"/>
      <c r="DT476" s="13"/>
      <c r="DU476" s="13"/>
      <c r="DV476" s="13"/>
      <c r="DW476" s="27"/>
      <c r="DX476" s="13"/>
      <c r="DY476" s="13"/>
      <c r="DZ476" s="13"/>
      <c r="EA476" s="13"/>
      <c r="EB476" s="13"/>
      <c r="EC476" s="13"/>
      <c r="ED476" s="13"/>
      <c r="EE476" s="13"/>
      <c r="EF476" s="13"/>
      <c r="EG476" s="13"/>
    </row>
    <row r="477" spans="2:137" x14ac:dyDescent="0.3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  <c r="BG477" s="13"/>
      <c r="BH477" s="13"/>
      <c r="BI477" s="13"/>
      <c r="BJ477" s="13"/>
      <c r="BK477" s="13"/>
      <c r="BL477" s="13"/>
      <c r="BM477" s="13"/>
      <c r="BN477" s="13"/>
      <c r="BO477" s="13"/>
      <c r="BP477" s="13"/>
      <c r="BQ477" s="13"/>
      <c r="BR477" s="13"/>
      <c r="BS477" s="13"/>
      <c r="BT477" s="13"/>
      <c r="BU477" s="13"/>
      <c r="BV477" s="13"/>
      <c r="BW477" s="13"/>
      <c r="BX477" s="13"/>
      <c r="BY477" s="13"/>
      <c r="BZ477" s="13"/>
      <c r="CA477" s="13"/>
      <c r="CB477" s="13"/>
      <c r="CC477" s="13"/>
      <c r="CD477" s="13"/>
      <c r="CE477" s="13"/>
      <c r="CF477" s="13"/>
      <c r="CG477" s="13"/>
      <c r="CH477" s="13"/>
      <c r="CI477" s="13"/>
      <c r="CJ477" s="13"/>
      <c r="CK477" s="13"/>
      <c r="CL477" s="13"/>
      <c r="CM477" s="13"/>
      <c r="CN477" s="13"/>
      <c r="CO477" s="13"/>
      <c r="CP477" s="13"/>
      <c r="CQ477" s="13"/>
      <c r="CR477" s="13"/>
      <c r="CS477" s="13"/>
      <c r="CT477" s="13"/>
      <c r="CU477" s="13"/>
      <c r="CV477" s="13"/>
      <c r="CW477" s="13"/>
      <c r="CX477" s="13"/>
      <c r="CY477" s="13"/>
      <c r="CZ477" s="13"/>
      <c r="DA477" s="13"/>
      <c r="DB477" s="13"/>
      <c r="DC477" s="13"/>
      <c r="DD477" s="13"/>
      <c r="DE477" s="13"/>
      <c r="DF477" s="13"/>
      <c r="DG477" s="13"/>
      <c r="DH477" s="13"/>
      <c r="DI477" s="13"/>
      <c r="DJ477" s="13"/>
      <c r="DK477" s="13"/>
      <c r="DL477" s="13"/>
      <c r="DM477" s="13"/>
      <c r="DN477" s="13"/>
      <c r="DO477" s="13"/>
      <c r="DP477" s="13"/>
      <c r="DQ477" s="13"/>
      <c r="DR477" s="13"/>
      <c r="DS477" s="13"/>
      <c r="DT477" s="13"/>
      <c r="DU477" s="13"/>
      <c r="DV477" s="13"/>
      <c r="DW477" s="27"/>
      <c r="DX477" s="13"/>
      <c r="DY477" s="13"/>
      <c r="DZ477" s="13"/>
      <c r="EA477" s="13"/>
      <c r="EB477" s="13"/>
      <c r="EC477" s="13"/>
      <c r="ED477" s="13"/>
      <c r="EE477" s="13"/>
      <c r="EF477" s="13"/>
      <c r="EG477" s="13"/>
    </row>
    <row r="478" spans="2:137" x14ac:dyDescent="0.3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  <c r="BG478" s="13"/>
      <c r="BH478" s="13"/>
      <c r="BI478" s="13"/>
      <c r="BJ478" s="13"/>
      <c r="BK478" s="13"/>
      <c r="BL478" s="13"/>
      <c r="BM478" s="13"/>
      <c r="BN478" s="13"/>
      <c r="BO478" s="13"/>
      <c r="BP478" s="13"/>
      <c r="BQ478" s="13"/>
      <c r="BR478" s="13"/>
      <c r="BS478" s="13"/>
      <c r="BT478" s="13"/>
      <c r="BU478" s="13"/>
      <c r="BV478" s="13"/>
      <c r="BW478" s="13"/>
      <c r="BX478" s="13"/>
      <c r="BY478" s="13"/>
      <c r="BZ478" s="13"/>
      <c r="CA478" s="13"/>
      <c r="CB478" s="13"/>
      <c r="CC478" s="13"/>
      <c r="CD478" s="13"/>
      <c r="CE478" s="13"/>
      <c r="CF478" s="13"/>
      <c r="CG478" s="13"/>
      <c r="CH478" s="13"/>
      <c r="CI478" s="13"/>
      <c r="CJ478" s="13"/>
      <c r="CK478" s="13"/>
      <c r="CL478" s="13"/>
      <c r="CM478" s="13"/>
      <c r="CN478" s="13"/>
      <c r="CO478" s="13"/>
      <c r="CP478" s="13"/>
      <c r="CQ478" s="13"/>
      <c r="CR478" s="13"/>
      <c r="CS478" s="13"/>
      <c r="CT478" s="13"/>
      <c r="CU478" s="13"/>
      <c r="CV478" s="13"/>
      <c r="CW478" s="13"/>
      <c r="CX478" s="13"/>
      <c r="CY478" s="13"/>
      <c r="CZ478" s="13"/>
      <c r="DA478" s="13"/>
      <c r="DB478" s="13"/>
      <c r="DC478" s="13"/>
      <c r="DD478" s="13"/>
      <c r="DE478" s="13"/>
      <c r="DF478" s="13"/>
      <c r="DG478" s="13"/>
      <c r="DH478" s="13"/>
      <c r="DI478" s="13"/>
      <c r="DJ478" s="13"/>
      <c r="DK478" s="13"/>
      <c r="DL478" s="13"/>
      <c r="DM478" s="13"/>
      <c r="DN478" s="13"/>
      <c r="DO478" s="13"/>
      <c r="DP478" s="13"/>
      <c r="DQ478" s="13"/>
      <c r="DR478" s="13"/>
      <c r="DS478" s="13"/>
      <c r="DT478" s="13"/>
      <c r="DU478" s="13"/>
      <c r="DV478" s="13"/>
      <c r="DW478" s="27"/>
      <c r="DX478" s="13"/>
      <c r="DY478" s="13"/>
      <c r="DZ478" s="13"/>
      <c r="EA478" s="13"/>
      <c r="EB478" s="13"/>
      <c r="EC478" s="13"/>
      <c r="ED478" s="13"/>
      <c r="EE478" s="13"/>
      <c r="EF478" s="13"/>
      <c r="EG478" s="13"/>
    </row>
    <row r="479" spans="2:137" x14ac:dyDescent="0.3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  <c r="BG479" s="13"/>
      <c r="BH479" s="13"/>
      <c r="BI479" s="13"/>
      <c r="BJ479" s="13"/>
      <c r="BK479" s="13"/>
      <c r="BL479" s="13"/>
      <c r="BM479" s="13"/>
      <c r="BN479" s="13"/>
      <c r="BO479" s="13"/>
      <c r="BP479" s="13"/>
      <c r="BQ479" s="13"/>
      <c r="BR479" s="13"/>
      <c r="BS479" s="13"/>
      <c r="BT479" s="13"/>
      <c r="BU479" s="13"/>
      <c r="BV479" s="13"/>
      <c r="BW479" s="13"/>
      <c r="BX479" s="13"/>
      <c r="BY479" s="13"/>
      <c r="BZ479" s="13"/>
      <c r="CA479" s="13"/>
      <c r="CB479" s="13"/>
      <c r="CC479" s="13"/>
      <c r="CD479" s="13"/>
      <c r="CE479" s="13"/>
      <c r="CF479" s="13"/>
      <c r="CG479" s="13"/>
      <c r="CH479" s="13"/>
      <c r="CI479" s="13"/>
      <c r="CJ479" s="13"/>
      <c r="CK479" s="13"/>
      <c r="CL479" s="13"/>
      <c r="CM479" s="13"/>
      <c r="CN479" s="13"/>
      <c r="CO479" s="13"/>
      <c r="CP479" s="13"/>
      <c r="CQ479" s="13"/>
      <c r="CR479" s="13"/>
      <c r="CS479" s="13"/>
      <c r="CT479" s="13"/>
      <c r="CU479" s="13"/>
      <c r="CV479" s="13"/>
      <c r="CW479" s="13"/>
      <c r="CX479" s="13"/>
      <c r="CY479" s="13"/>
      <c r="CZ479" s="13"/>
      <c r="DA479" s="13"/>
      <c r="DB479" s="13"/>
      <c r="DC479" s="13"/>
      <c r="DD479" s="13"/>
      <c r="DE479" s="13"/>
      <c r="DF479" s="13"/>
      <c r="DG479" s="13"/>
      <c r="DH479" s="13"/>
      <c r="DI479" s="13"/>
      <c r="DJ479" s="13"/>
      <c r="DK479" s="13"/>
      <c r="DL479" s="13"/>
      <c r="DM479" s="13"/>
      <c r="DN479" s="13"/>
      <c r="DO479" s="13"/>
      <c r="DP479" s="13"/>
      <c r="DQ479" s="13"/>
      <c r="DR479" s="13"/>
      <c r="DS479" s="13"/>
      <c r="DT479" s="13"/>
      <c r="DU479" s="13"/>
      <c r="DV479" s="13"/>
      <c r="DW479" s="27"/>
      <c r="DX479" s="13"/>
      <c r="DY479" s="13"/>
      <c r="DZ479" s="13"/>
      <c r="EA479" s="13"/>
      <c r="EB479" s="13"/>
      <c r="EC479" s="13"/>
      <c r="ED479" s="13"/>
      <c r="EE479" s="13"/>
      <c r="EF479" s="13"/>
      <c r="EG479" s="13"/>
    </row>
    <row r="480" spans="2:137" x14ac:dyDescent="0.3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  <c r="BG480" s="13"/>
      <c r="BH480" s="13"/>
      <c r="BI480" s="13"/>
      <c r="BJ480" s="13"/>
      <c r="BK480" s="13"/>
      <c r="BL480" s="13"/>
      <c r="BM480" s="13"/>
      <c r="BN480" s="13"/>
      <c r="BO480" s="13"/>
      <c r="BP480" s="13"/>
      <c r="BQ480" s="13"/>
      <c r="BR480" s="13"/>
      <c r="BS480" s="13"/>
      <c r="BT480" s="13"/>
      <c r="BU480" s="13"/>
      <c r="BV480" s="13"/>
      <c r="BW480" s="13"/>
      <c r="BX480" s="13"/>
      <c r="BY480" s="13"/>
      <c r="BZ480" s="13"/>
      <c r="CA480" s="13"/>
      <c r="CB480" s="13"/>
      <c r="CC480" s="13"/>
      <c r="CD480" s="13"/>
      <c r="CE480" s="13"/>
      <c r="CF480" s="13"/>
      <c r="CG480" s="13"/>
      <c r="CH480" s="13"/>
      <c r="CI480" s="13"/>
      <c r="CJ480" s="13"/>
      <c r="CK480" s="13"/>
      <c r="CL480" s="13"/>
      <c r="CM480" s="13"/>
      <c r="CN480" s="13"/>
      <c r="CO480" s="13"/>
      <c r="CP480" s="13"/>
      <c r="CQ480" s="13"/>
      <c r="CR480" s="13"/>
      <c r="CS480" s="13"/>
      <c r="CT480" s="13"/>
      <c r="CU480" s="13"/>
      <c r="CV480" s="13"/>
      <c r="CW480" s="13"/>
      <c r="CX480" s="13"/>
      <c r="CY480" s="13"/>
      <c r="CZ480" s="13"/>
      <c r="DA480" s="13"/>
      <c r="DB480" s="13"/>
      <c r="DC480" s="13"/>
      <c r="DD480" s="13"/>
      <c r="DE480" s="13"/>
      <c r="DF480" s="13"/>
      <c r="DG480" s="13"/>
      <c r="DH480" s="13"/>
      <c r="DI480" s="13"/>
      <c r="DJ480" s="13"/>
      <c r="DK480" s="13"/>
      <c r="DL480" s="13"/>
      <c r="DM480" s="13"/>
      <c r="DN480" s="13"/>
      <c r="DO480" s="13"/>
      <c r="DP480" s="13"/>
      <c r="DQ480" s="13"/>
      <c r="DR480" s="13"/>
      <c r="DS480" s="13"/>
      <c r="DT480" s="13"/>
      <c r="DU480" s="13"/>
      <c r="DV480" s="13"/>
      <c r="DW480" s="27"/>
      <c r="DX480" s="13"/>
      <c r="DY480" s="13"/>
      <c r="DZ480" s="13"/>
      <c r="EA480" s="13"/>
      <c r="EB480" s="13"/>
      <c r="EC480" s="13"/>
      <c r="ED480" s="13"/>
      <c r="EE480" s="13"/>
      <c r="EF480" s="13"/>
      <c r="EG480" s="13"/>
    </row>
    <row r="481" spans="2:137" x14ac:dyDescent="0.3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  <c r="BG481" s="13"/>
      <c r="BH481" s="13"/>
      <c r="BI481" s="13"/>
      <c r="BJ481" s="13"/>
      <c r="BK481" s="13"/>
      <c r="BL481" s="13"/>
      <c r="BM481" s="13"/>
      <c r="BN481" s="13"/>
      <c r="BO481" s="13"/>
      <c r="BP481" s="13"/>
      <c r="BQ481" s="13"/>
      <c r="BR481" s="13"/>
      <c r="BS481" s="13"/>
      <c r="BT481" s="13"/>
      <c r="BU481" s="13"/>
      <c r="BV481" s="13"/>
      <c r="BW481" s="13"/>
      <c r="BX481" s="13"/>
      <c r="BY481" s="13"/>
      <c r="BZ481" s="13"/>
      <c r="CA481" s="13"/>
      <c r="CB481" s="13"/>
      <c r="CC481" s="13"/>
      <c r="CD481" s="13"/>
      <c r="CE481" s="13"/>
      <c r="CF481" s="13"/>
      <c r="CG481" s="13"/>
      <c r="CH481" s="13"/>
      <c r="CI481" s="13"/>
      <c r="CJ481" s="13"/>
      <c r="CK481" s="13"/>
      <c r="CL481" s="13"/>
      <c r="CM481" s="13"/>
      <c r="CN481" s="13"/>
      <c r="CO481" s="13"/>
      <c r="CP481" s="13"/>
      <c r="CQ481" s="13"/>
      <c r="CR481" s="13"/>
      <c r="CS481" s="13"/>
      <c r="CT481" s="13"/>
      <c r="CU481" s="13"/>
      <c r="CV481" s="13"/>
      <c r="CW481" s="13"/>
      <c r="CX481" s="13"/>
      <c r="CY481" s="13"/>
      <c r="CZ481" s="13"/>
      <c r="DA481" s="13"/>
      <c r="DB481" s="13"/>
      <c r="DC481" s="13"/>
      <c r="DD481" s="13"/>
      <c r="DE481" s="13"/>
      <c r="DF481" s="13"/>
      <c r="DG481" s="13"/>
      <c r="DH481" s="13"/>
      <c r="DI481" s="13"/>
      <c r="DJ481" s="13"/>
      <c r="DK481" s="13"/>
      <c r="DL481" s="13"/>
      <c r="DM481" s="13"/>
      <c r="DN481" s="13"/>
      <c r="DO481" s="13"/>
      <c r="DP481" s="13"/>
      <c r="DQ481" s="13"/>
      <c r="DR481" s="13"/>
      <c r="DS481" s="13"/>
      <c r="DT481" s="13"/>
      <c r="DU481" s="13"/>
      <c r="DV481" s="13"/>
      <c r="DW481" s="27"/>
      <c r="DX481" s="13"/>
      <c r="DY481" s="13"/>
      <c r="DZ481" s="13"/>
      <c r="EA481" s="13"/>
      <c r="EB481" s="13"/>
      <c r="EC481" s="13"/>
      <c r="ED481" s="13"/>
      <c r="EE481" s="13"/>
      <c r="EF481" s="13"/>
      <c r="EG481" s="13"/>
    </row>
    <row r="482" spans="2:137" x14ac:dyDescent="0.3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  <c r="BG482" s="13"/>
      <c r="BH482" s="13"/>
      <c r="BI482" s="13"/>
      <c r="BJ482" s="13"/>
      <c r="BK482" s="13"/>
      <c r="BL482" s="13"/>
      <c r="BM482" s="13"/>
      <c r="BN482" s="13"/>
      <c r="BO482" s="13"/>
      <c r="BP482" s="13"/>
      <c r="BQ482" s="13"/>
      <c r="BR482" s="13"/>
      <c r="BS482" s="13"/>
      <c r="BT482" s="13"/>
      <c r="BU482" s="13"/>
      <c r="BV482" s="13"/>
      <c r="BW482" s="13"/>
      <c r="BX482" s="13"/>
      <c r="BY482" s="13"/>
      <c r="BZ482" s="13"/>
      <c r="CA482" s="13"/>
      <c r="CB482" s="13"/>
      <c r="CC482" s="13"/>
      <c r="CD482" s="13"/>
      <c r="CE482" s="13"/>
      <c r="CF482" s="13"/>
      <c r="CG482" s="13"/>
      <c r="CH482" s="13"/>
      <c r="CI482" s="13"/>
      <c r="CJ482" s="13"/>
      <c r="CK482" s="13"/>
      <c r="CL482" s="13"/>
      <c r="CM482" s="13"/>
      <c r="CN482" s="13"/>
      <c r="CO482" s="13"/>
      <c r="CP482" s="13"/>
      <c r="CQ482" s="13"/>
      <c r="CR482" s="13"/>
      <c r="CS482" s="13"/>
      <c r="CT482" s="13"/>
      <c r="CU482" s="13"/>
      <c r="CV482" s="13"/>
      <c r="CW482" s="13"/>
      <c r="CX482" s="13"/>
      <c r="CY482" s="13"/>
      <c r="CZ482" s="13"/>
      <c r="DA482" s="13"/>
      <c r="DB482" s="13"/>
      <c r="DC482" s="13"/>
      <c r="DD482" s="13"/>
      <c r="DE482" s="13"/>
      <c r="DF482" s="13"/>
      <c r="DG482" s="13"/>
      <c r="DH482" s="13"/>
      <c r="DI482" s="13"/>
      <c r="DJ482" s="13"/>
      <c r="DK482" s="13"/>
      <c r="DL482" s="13"/>
      <c r="DM482" s="13"/>
      <c r="DN482" s="13"/>
      <c r="DO482" s="13"/>
      <c r="DP482" s="13"/>
      <c r="DQ482" s="13"/>
      <c r="DR482" s="13"/>
      <c r="DS482" s="13"/>
      <c r="DT482" s="13"/>
      <c r="DU482" s="13"/>
      <c r="DV482" s="13"/>
      <c r="DW482" s="27"/>
      <c r="DX482" s="13"/>
      <c r="DY482" s="13"/>
      <c r="DZ482" s="13"/>
      <c r="EA482" s="13"/>
      <c r="EB482" s="13"/>
      <c r="EC482" s="13"/>
      <c r="ED482" s="13"/>
      <c r="EE482" s="13"/>
      <c r="EF482" s="13"/>
      <c r="EG482" s="13"/>
    </row>
    <row r="483" spans="2:137" x14ac:dyDescent="0.3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  <c r="BG483" s="13"/>
      <c r="BH483" s="13"/>
      <c r="BI483" s="13"/>
      <c r="BJ483" s="13"/>
      <c r="BK483" s="13"/>
      <c r="BL483" s="13"/>
      <c r="BM483" s="13"/>
      <c r="BN483" s="13"/>
      <c r="BO483" s="13"/>
      <c r="BP483" s="13"/>
      <c r="BQ483" s="13"/>
      <c r="BR483" s="13"/>
      <c r="BS483" s="13"/>
      <c r="BT483" s="13"/>
      <c r="BU483" s="13"/>
      <c r="BV483" s="13"/>
      <c r="BW483" s="13"/>
      <c r="BX483" s="13"/>
      <c r="BY483" s="13"/>
      <c r="BZ483" s="13"/>
      <c r="CA483" s="13"/>
      <c r="CB483" s="13"/>
      <c r="CC483" s="13"/>
      <c r="CD483" s="13"/>
      <c r="CE483" s="13"/>
      <c r="CF483" s="13"/>
      <c r="CG483" s="13"/>
      <c r="CH483" s="13"/>
      <c r="CI483" s="13"/>
      <c r="CJ483" s="13"/>
      <c r="CK483" s="13"/>
      <c r="CL483" s="13"/>
      <c r="CM483" s="13"/>
      <c r="CN483" s="13"/>
      <c r="CO483" s="13"/>
      <c r="CP483" s="13"/>
      <c r="CQ483" s="13"/>
      <c r="CR483" s="13"/>
      <c r="CS483" s="13"/>
      <c r="CT483" s="13"/>
      <c r="CU483" s="13"/>
      <c r="CV483" s="13"/>
      <c r="CW483" s="13"/>
      <c r="CX483" s="13"/>
      <c r="CY483" s="13"/>
      <c r="CZ483" s="13"/>
      <c r="DA483" s="13"/>
      <c r="DB483" s="13"/>
      <c r="DC483" s="13"/>
      <c r="DD483" s="13"/>
      <c r="DE483" s="13"/>
      <c r="DF483" s="13"/>
      <c r="DG483" s="13"/>
      <c r="DH483" s="13"/>
      <c r="DI483" s="13"/>
      <c r="DJ483" s="13"/>
      <c r="DK483" s="13"/>
      <c r="DL483" s="13"/>
      <c r="DM483" s="13"/>
      <c r="DN483" s="13"/>
      <c r="DO483" s="13"/>
      <c r="DP483" s="13"/>
      <c r="DQ483" s="13"/>
      <c r="DR483" s="13"/>
      <c r="DS483" s="13"/>
      <c r="DT483" s="13"/>
      <c r="DU483" s="13"/>
      <c r="DV483" s="13"/>
      <c r="DW483" s="27"/>
      <c r="DX483" s="13"/>
      <c r="DY483" s="13"/>
      <c r="DZ483" s="13"/>
      <c r="EA483" s="13"/>
      <c r="EB483" s="13"/>
      <c r="EC483" s="13"/>
      <c r="ED483" s="13"/>
      <c r="EE483" s="13"/>
      <c r="EF483" s="13"/>
      <c r="EG483" s="13"/>
    </row>
    <row r="484" spans="2:137" x14ac:dyDescent="0.3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  <c r="BG484" s="13"/>
      <c r="BH484" s="13"/>
      <c r="BI484" s="13"/>
      <c r="BJ484" s="13"/>
      <c r="BK484" s="13"/>
      <c r="BL484" s="13"/>
      <c r="BM484" s="13"/>
      <c r="BN484" s="13"/>
      <c r="BO484" s="13"/>
      <c r="BP484" s="13"/>
      <c r="BQ484" s="13"/>
      <c r="BR484" s="13"/>
      <c r="BS484" s="13"/>
      <c r="BT484" s="13"/>
      <c r="BU484" s="13"/>
      <c r="BV484" s="13"/>
      <c r="BW484" s="13"/>
      <c r="BX484" s="13"/>
      <c r="BY484" s="13"/>
      <c r="BZ484" s="13"/>
      <c r="CA484" s="13"/>
      <c r="CB484" s="13"/>
      <c r="CC484" s="13"/>
      <c r="CD484" s="13"/>
      <c r="CE484" s="13"/>
      <c r="CF484" s="13"/>
      <c r="CG484" s="13"/>
      <c r="CH484" s="13"/>
      <c r="CI484" s="13"/>
      <c r="CJ484" s="13"/>
      <c r="CK484" s="13"/>
      <c r="CL484" s="13"/>
      <c r="CM484" s="13"/>
      <c r="CN484" s="13"/>
      <c r="CO484" s="13"/>
      <c r="CP484" s="13"/>
      <c r="CQ484" s="13"/>
      <c r="CR484" s="13"/>
      <c r="CS484" s="13"/>
      <c r="CT484" s="13"/>
      <c r="CU484" s="13"/>
      <c r="CV484" s="13"/>
      <c r="CW484" s="13"/>
      <c r="CX484" s="13"/>
      <c r="CY484" s="13"/>
      <c r="CZ484" s="13"/>
      <c r="DA484" s="13"/>
      <c r="DB484" s="13"/>
      <c r="DC484" s="13"/>
      <c r="DD484" s="13"/>
      <c r="DE484" s="13"/>
      <c r="DF484" s="13"/>
      <c r="DG484" s="13"/>
      <c r="DH484" s="13"/>
      <c r="DI484" s="13"/>
      <c r="DJ484" s="13"/>
      <c r="DK484" s="13"/>
      <c r="DL484" s="13"/>
      <c r="DM484" s="13"/>
      <c r="DN484" s="13"/>
      <c r="DO484" s="13"/>
      <c r="DP484" s="13"/>
      <c r="DQ484" s="13"/>
      <c r="DR484" s="13"/>
      <c r="DS484" s="13"/>
      <c r="DT484" s="13"/>
      <c r="DU484" s="13"/>
      <c r="DV484" s="13"/>
      <c r="DW484" s="27"/>
      <c r="DX484" s="13"/>
      <c r="DY484" s="13"/>
      <c r="DZ484" s="13"/>
      <c r="EA484" s="13"/>
      <c r="EB484" s="13"/>
      <c r="EC484" s="13"/>
      <c r="ED484" s="13"/>
      <c r="EE484" s="13"/>
      <c r="EF484" s="13"/>
      <c r="EG484" s="13"/>
    </row>
    <row r="485" spans="2:137" x14ac:dyDescent="0.3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  <c r="BG485" s="13"/>
      <c r="BH485" s="13"/>
      <c r="BI485" s="13"/>
      <c r="BJ485" s="13"/>
      <c r="BK485" s="13"/>
      <c r="BL485" s="13"/>
      <c r="BM485" s="13"/>
      <c r="BN485" s="13"/>
      <c r="BO485" s="13"/>
      <c r="BP485" s="13"/>
      <c r="BQ485" s="13"/>
      <c r="BR485" s="13"/>
      <c r="BS485" s="13"/>
      <c r="BT485" s="13"/>
      <c r="BU485" s="13"/>
      <c r="BV485" s="13"/>
      <c r="BW485" s="13"/>
      <c r="BX485" s="13"/>
      <c r="BY485" s="13"/>
      <c r="BZ485" s="13"/>
      <c r="CA485" s="13"/>
      <c r="CB485" s="13"/>
      <c r="CC485" s="13"/>
      <c r="CD485" s="13"/>
      <c r="CE485" s="13"/>
      <c r="CF485" s="13"/>
      <c r="CG485" s="13"/>
      <c r="CH485" s="13"/>
      <c r="CI485" s="13"/>
      <c r="CJ485" s="13"/>
      <c r="CK485" s="13"/>
      <c r="CL485" s="13"/>
      <c r="CM485" s="13"/>
      <c r="CN485" s="13"/>
      <c r="CO485" s="13"/>
      <c r="CP485" s="13"/>
      <c r="CQ485" s="13"/>
      <c r="CR485" s="13"/>
      <c r="CS485" s="13"/>
      <c r="CT485" s="13"/>
      <c r="CU485" s="13"/>
      <c r="CV485" s="13"/>
      <c r="CW485" s="13"/>
      <c r="CX485" s="13"/>
      <c r="CY485" s="13"/>
      <c r="CZ485" s="13"/>
      <c r="DA485" s="13"/>
      <c r="DB485" s="13"/>
      <c r="DC485" s="13"/>
      <c r="DD485" s="13"/>
      <c r="DE485" s="13"/>
      <c r="DF485" s="13"/>
      <c r="DG485" s="13"/>
      <c r="DH485" s="13"/>
      <c r="DI485" s="13"/>
      <c r="DJ485" s="13"/>
      <c r="DK485" s="13"/>
      <c r="DL485" s="13"/>
      <c r="DM485" s="13"/>
      <c r="DN485" s="13"/>
      <c r="DO485" s="13"/>
      <c r="DP485" s="13"/>
      <c r="DQ485" s="13"/>
      <c r="DR485" s="13"/>
      <c r="DS485" s="13"/>
      <c r="DT485" s="13"/>
      <c r="DU485" s="13"/>
      <c r="DV485" s="13"/>
      <c r="DW485" s="27"/>
      <c r="DX485" s="13"/>
      <c r="DY485" s="13"/>
      <c r="DZ485" s="13"/>
      <c r="EA485" s="13"/>
      <c r="EB485" s="13"/>
      <c r="EC485" s="13"/>
      <c r="ED485" s="13"/>
      <c r="EE485" s="13"/>
      <c r="EF485" s="13"/>
      <c r="EG485" s="13"/>
    </row>
    <row r="486" spans="2:137" x14ac:dyDescent="0.3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  <c r="BG486" s="13"/>
      <c r="BH486" s="13"/>
      <c r="BI486" s="13"/>
      <c r="BJ486" s="13"/>
      <c r="BK486" s="13"/>
      <c r="BL486" s="13"/>
      <c r="BM486" s="13"/>
      <c r="BN486" s="13"/>
      <c r="BO486" s="13"/>
      <c r="BP486" s="13"/>
      <c r="BQ486" s="13"/>
      <c r="BR486" s="13"/>
      <c r="BS486" s="13"/>
      <c r="BT486" s="13"/>
      <c r="BU486" s="13"/>
      <c r="BV486" s="13"/>
      <c r="BW486" s="13"/>
      <c r="BX486" s="13"/>
      <c r="BY486" s="13"/>
      <c r="BZ486" s="13"/>
      <c r="CA486" s="13"/>
      <c r="CB486" s="13"/>
      <c r="CC486" s="13"/>
      <c r="CD486" s="13"/>
      <c r="CE486" s="13"/>
      <c r="CF486" s="13"/>
      <c r="CG486" s="13"/>
      <c r="CH486" s="13"/>
      <c r="CI486" s="13"/>
      <c r="CJ486" s="13"/>
      <c r="CK486" s="13"/>
      <c r="CL486" s="13"/>
      <c r="CM486" s="13"/>
      <c r="CN486" s="13"/>
      <c r="CO486" s="13"/>
      <c r="CP486" s="13"/>
      <c r="CQ486" s="13"/>
      <c r="CR486" s="13"/>
      <c r="CS486" s="13"/>
      <c r="CT486" s="13"/>
      <c r="CU486" s="13"/>
      <c r="CV486" s="13"/>
      <c r="CW486" s="13"/>
      <c r="CX486" s="13"/>
      <c r="CY486" s="13"/>
      <c r="CZ486" s="13"/>
      <c r="DA486" s="13"/>
      <c r="DB486" s="13"/>
      <c r="DC486" s="13"/>
      <c r="DD486" s="13"/>
      <c r="DE486" s="13"/>
      <c r="DF486" s="13"/>
      <c r="DG486" s="13"/>
      <c r="DH486" s="13"/>
      <c r="DI486" s="13"/>
      <c r="DJ486" s="13"/>
      <c r="DK486" s="13"/>
      <c r="DL486" s="13"/>
      <c r="DM486" s="13"/>
      <c r="DN486" s="13"/>
      <c r="DO486" s="13"/>
      <c r="DP486" s="13"/>
      <c r="DQ486" s="13"/>
      <c r="DR486" s="13"/>
      <c r="DS486" s="13"/>
      <c r="DT486" s="13"/>
      <c r="DU486" s="13"/>
      <c r="DV486" s="13"/>
      <c r="DW486" s="27"/>
      <c r="DX486" s="13"/>
      <c r="DY486" s="13"/>
      <c r="DZ486" s="13"/>
      <c r="EA486" s="13"/>
      <c r="EB486" s="13"/>
      <c r="EC486" s="13"/>
      <c r="ED486" s="13"/>
      <c r="EE486" s="13"/>
      <c r="EF486" s="13"/>
      <c r="EG486" s="13"/>
    </row>
    <row r="487" spans="2:137" x14ac:dyDescent="0.3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  <c r="BG487" s="13"/>
      <c r="BH487" s="13"/>
      <c r="BI487" s="13"/>
      <c r="BJ487" s="13"/>
      <c r="BK487" s="13"/>
      <c r="BL487" s="13"/>
      <c r="BM487" s="13"/>
      <c r="BN487" s="13"/>
      <c r="BO487" s="13"/>
      <c r="BP487" s="13"/>
      <c r="BQ487" s="13"/>
      <c r="BR487" s="13"/>
      <c r="BS487" s="13"/>
      <c r="BT487" s="13"/>
      <c r="BU487" s="13"/>
      <c r="BV487" s="13"/>
      <c r="BW487" s="13"/>
      <c r="BX487" s="13"/>
      <c r="BY487" s="13"/>
      <c r="BZ487" s="13"/>
      <c r="CA487" s="13"/>
      <c r="CB487" s="13"/>
      <c r="CC487" s="13"/>
      <c r="CD487" s="13"/>
      <c r="CE487" s="13"/>
      <c r="CF487" s="13"/>
      <c r="CG487" s="13"/>
      <c r="CH487" s="13"/>
      <c r="CI487" s="13"/>
      <c r="CJ487" s="13"/>
      <c r="CK487" s="13"/>
      <c r="CL487" s="13"/>
      <c r="CM487" s="13"/>
      <c r="CN487" s="13"/>
      <c r="CO487" s="13"/>
      <c r="CP487" s="13"/>
      <c r="CQ487" s="13"/>
      <c r="CR487" s="13"/>
      <c r="CS487" s="13"/>
      <c r="CT487" s="13"/>
      <c r="CU487" s="13"/>
      <c r="CV487" s="13"/>
      <c r="CW487" s="13"/>
      <c r="CX487" s="13"/>
      <c r="CY487" s="13"/>
      <c r="CZ487" s="13"/>
      <c r="DA487" s="13"/>
      <c r="DB487" s="13"/>
      <c r="DC487" s="13"/>
      <c r="DD487" s="13"/>
      <c r="DE487" s="13"/>
      <c r="DF487" s="13"/>
      <c r="DG487" s="13"/>
      <c r="DH487" s="13"/>
      <c r="DI487" s="13"/>
      <c r="DJ487" s="13"/>
      <c r="DK487" s="13"/>
      <c r="DL487" s="13"/>
      <c r="DM487" s="13"/>
      <c r="DN487" s="13"/>
      <c r="DO487" s="13"/>
      <c r="DP487" s="13"/>
      <c r="DQ487" s="13"/>
      <c r="DR487" s="13"/>
      <c r="DS487" s="13"/>
      <c r="DT487" s="13"/>
      <c r="DU487" s="13"/>
      <c r="DV487" s="13"/>
      <c r="DW487" s="27"/>
      <c r="DX487" s="13"/>
      <c r="DY487" s="13"/>
      <c r="DZ487" s="13"/>
      <c r="EA487" s="13"/>
      <c r="EB487" s="13"/>
      <c r="EC487" s="13"/>
      <c r="ED487" s="13"/>
      <c r="EE487" s="13"/>
      <c r="EF487" s="13"/>
      <c r="EG487" s="13"/>
    </row>
    <row r="488" spans="2:137" x14ac:dyDescent="0.3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  <c r="BG488" s="13"/>
      <c r="BH488" s="13"/>
      <c r="BI488" s="13"/>
      <c r="BJ488" s="13"/>
      <c r="BK488" s="13"/>
      <c r="BL488" s="13"/>
      <c r="BM488" s="13"/>
      <c r="BN488" s="13"/>
      <c r="BO488" s="13"/>
      <c r="BP488" s="13"/>
      <c r="BQ488" s="13"/>
      <c r="BR488" s="13"/>
      <c r="BS488" s="13"/>
      <c r="BT488" s="13"/>
      <c r="BU488" s="13"/>
      <c r="BV488" s="13"/>
      <c r="BW488" s="13"/>
      <c r="BX488" s="13"/>
      <c r="BY488" s="13"/>
      <c r="BZ488" s="13"/>
      <c r="CA488" s="13"/>
      <c r="CB488" s="13"/>
      <c r="CC488" s="13"/>
      <c r="CD488" s="13"/>
      <c r="CE488" s="13"/>
      <c r="CF488" s="13"/>
      <c r="CG488" s="13"/>
      <c r="CH488" s="13"/>
      <c r="CI488" s="13"/>
      <c r="CJ488" s="13"/>
      <c r="CK488" s="13"/>
      <c r="CL488" s="13"/>
      <c r="CM488" s="13"/>
      <c r="CN488" s="13"/>
      <c r="CO488" s="13"/>
      <c r="CP488" s="13"/>
      <c r="CQ488" s="13"/>
      <c r="CR488" s="13"/>
      <c r="CS488" s="13"/>
      <c r="CT488" s="13"/>
      <c r="CU488" s="13"/>
      <c r="CV488" s="13"/>
      <c r="CW488" s="13"/>
      <c r="CX488" s="13"/>
      <c r="CY488" s="13"/>
      <c r="CZ488" s="13"/>
      <c r="DA488" s="13"/>
      <c r="DB488" s="13"/>
      <c r="DC488" s="13"/>
      <c r="DD488" s="13"/>
      <c r="DE488" s="13"/>
      <c r="DF488" s="13"/>
      <c r="DG488" s="13"/>
      <c r="DH488" s="13"/>
      <c r="DI488" s="13"/>
      <c r="DJ488" s="13"/>
      <c r="DK488" s="13"/>
      <c r="DL488" s="13"/>
      <c r="DM488" s="13"/>
      <c r="DN488" s="13"/>
      <c r="DO488" s="13"/>
      <c r="DP488" s="13"/>
      <c r="DQ488" s="13"/>
      <c r="DR488" s="13"/>
      <c r="DS488" s="13"/>
      <c r="DT488" s="13"/>
      <c r="DU488" s="13"/>
      <c r="DV488" s="13"/>
      <c r="DW488" s="27"/>
      <c r="DX488" s="13"/>
      <c r="DY488" s="13"/>
      <c r="DZ488" s="13"/>
      <c r="EA488" s="13"/>
      <c r="EB488" s="13"/>
      <c r="EC488" s="13"/>
      <c r="ED488" s="13"/>
      <c r="EE488" s="13"/>
      <c r="EF488" s="13"/>
      <c r="EG488" s="13"/>
    </row>
    <row r="489" spans="2:137" x14ac:dyDescent="0.3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  <c r="BG489" s="13"/>
      <c r="BH489" s="13"/>
      <c r="BI489" s="13"/>
      <c r="BJ489" s="13"/>
      <c r="BK489" s="13"/>
      <c r="BL489" s="13"/>
      <c r="BM489" s="13"/>
      <c r="BN489" s="13"/>
      <c r="BO489" s="13"/>
      <c r="BP489" s="13"/>
      <c r="BQ489" s="13"/>
      <c r="BR489" s="13"/>
      <c r="BS489" s="13"/>
      <c r="BT489" s="13"/>
      <c r="BU489" s="13"/>
      <c r="BV489" s="13"/>
      <c r="BW489" s="13"/>
      <c r="BX489" s="13"/>
      <c r="BY489" s="13"/>
      <c r="BZ489" s="13"/>
      <c r="CA489" s="13"/>
      <c r="CB489" s="13"/>
      <c r="CC489" s="13"/>
      <c r="CD489" s="13"/>
      <c r="CE489" s="13"/>
      <c r="CF489" s="13"/>
      <c r="CG489" s="13"/>
      <c r="CH489" s="13"/>
      <c r="CI489" s="13"/>
      <c r="CJ489" s="13"/>
      <c r="CK489" s="13"/>
      <c r="CL489" s="13"/>
      <c r="CM489" s="13"/>
      <c r="CN489" s="13"/>
      <c r="CO489" s="13"/>
      <c r="CP489" s="13"/>
      <c r="CQ489" s="13"/>
      <c r="CR489" s="13"/>
      <c r="CS489" s="13"/>
      <c r="CT489" s="13"/>
      <c r="CU489" s="13"/>
      <c r="CV489" s="13"/>
      <c r="CW489" s="13"/>
      <c r="CX489" s="13"/>
      <c r="CY489" s="13"/>
      <c r="CZ489" s="13"/>
      <c r="DA489" s="13"/>
      <c r="DB489" s="13"/>
      <c r="DC489" s="13"/>
      <c r="DD489" s="13"/>
      <c r="DE489" s="13"/>
      <c r="DF489" s="13"/>
      <c r="DG489" s="13"/>
      <c r="DH489" s="13"/>
      <c r="DI489" s="13"/>
      <c r="DJ489" s="13"/>
      <c r="DK489" s="13"/>
      <c r="DL489" s="13"/>
      <c r="DM489" s="13"/>
      <c r="DN489" s="13"/>
      <c r="DO489" s="13"/>
      <c r="DP489" s="13"/>
      <c r="DQ489" s="13"/>
      <c r="DR489" s="13"/>
      <c r="DS489" s="13"/>
      <c r="DT489" s="13"/>
      <c r="DU489" s="13"/>
      <c r="DV489" s="13"/>
      <c r="DW489" s="27"/>
      <c r="DX489" s="13"/>
      <c r="DY489" s="13"/>
      <c r="DZ489" s="13"/>
      <c r="EA489" s="13"/>
      <c r="EB489" s="13"/>
      <c r="EC489" s="13"/>
      <c r="ED489" s="13"/>
      <c r="EE489" s="13"/>
      <c r="EF489" s="13"/>
      <c r="EG489" s="13"/>
    </row>
    <row r="490" spans="2:137" x14ac:dyDescent="0.3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  <c r="BG490" s="13"/>
      <c r="BH490" s="13"/>
      <c r="BI490" s="13"/>
      <c r="BJ490" s="13"/>
      <c r="BK490" s="13"/>
      <c r="BL490" s="13"/>
      <c r="BM490" s="13"/>
      <c r="BN490" s="13"/>
      <c r="BO490" s="13"/>
      <c r="BP490" s="13"/>
      <c r="BQ490" s="13"/>
      <c r="BR490" s="13"/>
      <c r="BS490" s="13"/>
      <c r="BT490" s="13"/>
      <c r="BU490" s="13"/>
      <c r="BV490" s="13"/>
      <c r="BW490" s="13"/>
      <c r="BX490" s="13"/>
      <c r="BY490" s="13"/>
      <c r="BZ490" s="13"/>
      <c r="CA490" s="13"/>
      <c r="CB490" s="13"/>
      <c r="CC490" s="13"/>
      <c r="CD490" s="13"/>
      <c r="CE490" s="13"/>
      <c r="CF490" s="13"/>
      <c r="CG490" s="13"/>
      <c r="CH490" s="13"/>
      <c r="CI490" s="13"/>
      <c r="CJ490" s="13"/>
      <c r="CK490" s="13"/>
      <c r="CL490" s="13"/>
      <c r="CM490" s="13"/>
      <c r="CN490" s="13"/>
      <c r="CO490" s="13"/>
      <c r="CP490" s="13"/>
      <c r="CQ490" s="13"/>
      <c r="CR490" s="13"/>
      <c r="CS490" s="13"/>
      <c r="CT490" s="13"/>
      <c r="CU490" s="13"/>
      <c r="CV490" s="13"/>
      <c r="CW490" s="13"/>
      <c r="CX490" s="13"/>
      <c r="CY490" s="13"/>
      <c r="CZ490" s="13"/>
      <c r="DA490" s="13"/>
      <c r="DB490" s="13"/>
      <c r="DC490" s="13"/>
      <c r="DD490" s="13"/>
      <c r="DE490" s="13"/>
      <c r="DF490" s="13"/>
      <c r="DG490" s="13"/>
      <c r="DH490" s="13"/>
      <c r="DI490" s="13"/>
      <c r="DJ490" s="13"/>
      <c r="DK490" s="13"/>
      <c r="DL490" s="13"/>
      <c r="DM490" s="13"/>
      <c r="DN490" s="13"/>
      <c r="DO490" s="13"/>
      <c r="DP490" s="13"/>
      <c r="DQ490" s="13"/>
      <c r="DR490" s="13"/>
      <c r="DS490" s="13"/>
      <c r="DT490" s="13"/>
      <c r="DU490" s="13"/>
      <c r="DV490" s="13"/>
      <c r="DW490" s="27"/>
      <c r="DX490" s="13"/>
      <c r="DY490" s="13"/>
      <c r="DZ490" s="13"/>
      <c r="EA490" s="13"/>
      <c r="EB490" s="13"/>
      <c r="EC490" s="13"/>
      <c r="ED490" s="13"/>
      <c r="EE490" s="13"/>
      <c r="EF490" s="13"/>
      <c r="EG490" s="13"/>
    </row>
    <row r="491" spans="2:137" x14ac:dyDescent="0.3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  <c r="BG491" s="13"/>
      <c r="BH491" s="13"/>
      <c r="BI491" s="13"/>
      <c r="BJ491" s="13"/>
      <c r="BK491" s="13"/>
      <c r="BL491" s="13"/>
      <c r="BM491" s="13"/>
      <c r="BN491" s="13"/>
      <c r="BO491" s="13"/>
      <c r="BP491" s="13"/>
      <c r="BQ491" s="13"/>
      <c r="BR491" s="13"/>
      <c r="BS491" s="13"/>
      <c r="BT491" s="13"/>
      <c r="BU491" s="13"/>
      <c r="BV491" s="13"/>
      <c r="BW491" s="13"/>
      <c r="BX491" s="13"/>
      <c r="BY491" s="13"/>
      <c r="BZ491" s="13"/>
      <c r="CA491" s="13"/>
      <c r="CB491" s="13"/>
      <c r="CC491" s="13"/>
      <c r="CD491" s="13"/>
      <c r="CE491" s="13"/>
      <c r="CF491" s="13"/>
      <c r="CG491" s="13"/>
      <c r="CH491" s="13"/>
      <c r="CI491" s="13"/>
      <c r="CJ491" s="13"/>
      <c r="CK491" s="13"/>
      <c r="CL491" s="13"/>
      <c r="CM491" s="13"/>
      <c r="CN491" s="13"/>
      <c r="CO491" s="13"/>
      <c r="CP491" s="13"/>
      <c r="CQ491" s="13"/>
      <c r="CR491" s="13"/>
      <c r="CS491" s="13"/>
      <c r="CT491" s="13"/>
      <c r="CU491" s="13"/>
      <c r="CV491" s="13"/>
      <c r="CW491" s="13"/>
      <c r="CX491" s="13"/>
      <c r="CY491" s="13"/>
      <c r="CZ491" s="13"/>
      <c r="DA491" s="13"/>
      <c r="DB491" s="13"/>
      <c r="DC491" s="13"/>
      <c r="DD491" s="13"/>
      <c r="DE491" s="13"/>
      <c r="DF491" s="13"/>
      <c r="DG491" s="13"/>
      <c r="DH491" s="13"/>
      <c r="DI491" s="13"/>
      <c r="DJ491" s="13"/>
      <c r="DK491" s="13"/>
      <c r="DL491" s="13"/>
      <c r="DM491" s="13"/>
      <c r="DN491" s="13"/>
      <c r="DO491" s="13"/>
      <c r="DP491" s="13"/>
      <c r="DQ491" s="13"/>
      <c r="DR491" s="13"/>
      <c r="DS491" s="13"/>
      <c r="DT491" s="13"/>
      <c r="DU491" s="13"/>
      <c r="DV491" s="13"/>
      <c r="DW491" s="27"/>
      <c r="DX491" s="13"/>
      <c r="DY491" s="13"/>
      <c r="DZ491" s="13"/>
      <c r="EA491" s="13"/>
      <c r="EB491" s="13"/>
      <c r="EC491" s="13"/>
      <c r="ED491" s="13"/>
      <c r="EE491" s="13"/>
      <c r="EF491" s="13"/>
      <c r="EG491" s="13"/>
    </row>
    <row r="492" spans="2:137" x14ac:dyDescent="0.3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  <c r="BG492" s="13"/>
      <c r="BH492" s="13"/>
      <c r="BI492" s="13"/>
      <c r="BJ492" s="13"/>
      <c r="BK492" s="13"/>
      <c r="BL492" s="13"/>
      <c r="BM492" s="13"/>
      <c r="BN492" s="13"/>
      <c r="BO492" s="13"/>
      <c r="BP492" s="13"/>
      <c r="BQ492" s="13"/>
      <c r="BR492" s="13"/>
      <c r="BS492" s="13"/>
      <c r="BT492" s="13"/>
      <c r="BU492" s="13"/>
      <c r="BV492" s="13"/>
      <c r="BW492" s="13"/>
      <c r="BX492" s="13"/>
      <c r="BY492" s="13"/>
      <c r="BZ492" s="13"/>
      <c r="CA492" s="13"/>
      <c r="CB492" s="13"/>
      <c r="CC492" s="13"/>
      <c r="CD492" s="13"/>
      <c r="CE492" s="13"/>
      <c r="CF492" s="13"/>
      <c r="CG492" s="13"/>
      <c r="CH492" s="13"/>
      <c r="CI492" s="13"/>
      <c r="CJ492" s="13"/>
      <c r="CK492" s="13"/>
      <c r="CL492" s="13"/>
      <c r="CM492" s="13"/>
      <c r="CN492" s="13"/>
      <c r="CO492" s="13"/>
      <c r="CP492" s="13"/>
      <c r="CQ492" s="13"/>
      <c r="CR492" s="13"/>
      <c r="CS492" s="13"/>
      <c r="CT492" s="13"/>
      <c r="CU492" s="13"/>
      <c r="CV492" s="13"/>
      <c r="CW492" s="13"/>
      <c r="CX492" s="13"/>
      <c r="CY492" s="13"/>
      <c r="CZ492" s="13"/>
      <c r="DA492" s="13"/>
      <c r="DB492" s="13"/>
      <c r="DC492" s="13"/>
      <c r="DD492" s="13"/>
      <c r="DE492" s="13"/>
      <c r="DF492" s="13"/>
      <c r="DG492" s="13"/>
      <c r="DH492" s="13"/>
      <c r="DI492" s="13"/>
      <c r="DJ492" s="13"/>
      <c r="DK492" s="13"/>
      <c r="DL492" s="13"/>
      <c r="DM492" s="13"/>
      <c r="DN492" s="13"/>
      <c r="DO492" s="13"/>
      <c r="DP492" s="13"/>
      <c r="DQ492" s="13"/>
      <c r="DR492" s="13"/>
      <c r="DS492" s="13"/>
      <c r="DT492" s="13"/>
      <c r="DU492" s="13"/>
      <c r="DV492" s="13"/>
      <c r="DW492" s="27"/>
      <c r="DX492" s="13"/>
      <c r="DY492" s="13"/>
      <c r="DZ492" s="13"/>
      <c r="EA492" s="13"/>
      <c r="EB492" s="13"/>
      <c r="EC492" s="13"/>
      <c r="ED492" s="13"/>
      <c r="EE492" s="13"/>
      <c r="EF492" s="13"/>
      <c r="EG492" s="13"/>
    </row>
    <row r="493" spans="2:137" x14ac:dyDescent="0.3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  <c r="BG493" s="13"/>
      <c r="BH493" s="13"/>
      <c r="BI493" s="13"/>
      <c r="BJ493" s="13"/>
      <c r="BK493" s="13"/>
      <c r="BL493" s="13"/>
      <c r="BM493" s="13"/>
      <c r="BN493" s="13"/>
      <c r="BO493" s="13"/>
      <c r="BP493" s="13"/>
      <c r="BQ493" s="13"/>
      <c r="BR493" s="13"/>
      <c r="BS493" s="13"/>
      <c r="BT493" s="13"/>
      <c r="BU493" s="13"/>
      <c r="BV493" s="13"/>
      <c r="BW493" s="13"/>
      <c r="BX493" s="13"/>
      <c r="BY493" s="13"/>
      <c r="BZ493" s="13"/>
      <c r="CA493" s="13"/>
      <c r="CB493" s="13"/>
      <c r="CC493" s="13"/>
      <c r="CD493" s="13"/>
      <c r="CE493" s="13"/>
      <c r="CF493" s="13"/>
      <c r="CG493" s="13"/>
      <c r="CH493" s="13"/>
      <c r="CI493" s="13"/>
      <c r="CJ493" s="13"/>
      <c r="CK493" s="13"/>
      <c r="CL493" s="13"/>
      <c r="CM493" s="13"/>
      <c r="CN493" s="13"/>
      <c r="CO493" s="13"/>
      <c r="CP493" s="13"/>
      <c r="CQ493" s="13"/>
      <c r="CR493" s="13"/>
      <c r="CS493" s="13"/>
      <c r="CT493" s="13"/>
      <c r="CU493" s="13"/>
      <c r="CV493" s="13"/>
      <c r="CW493" s="13"/>
      <c r="CX493" s="13"/>
      <c r="CY493" s="13"/>
      <c r="CZ493" s="13"/>
      <c r="DA493" s="13"/>
      <c r="DB493" s="13"/>
      <c r="DC493" s="13"/>
      <c r="DD493" s="13"/>
      <c r="DE493" s="13"/>
      <c r="DF493" s="13"/>
      <c r="DG493" s="13"/>
      <c r="DH493" s="13"/>
      <c r="DI493" s="13"/>
      <c r="DJ493" s="13"/>
      <c r="DK493" s="13"/>
      <c r="DL493" s="13"/>
      <c r="DM493" s="13"/>
      <c r="DN493" s="13"/>
      <c r="DO493" s="13"/>
      <c r="DP493" s="13"/>
      <c r="DQ493" s="13"/>
      <c r="DR493" s="13"/>
      <c r="DS493" s="13"/>
      <c r="DT493" s="13"/>
      <c r="DU493" s="13"/>
      <c r="DV493" s="13"/>
      <c r="DW493" s="27"/>
      <c r="DX493" s="13"/>
      <c r="DY493" s="13"/>
      <c r="DZ493" s="13"/>
      <c r="EA493" s="13"/>
      <c r="EB493" s="13"/>
      <c r="EC493" s="13"/>
      <c r="ED493" s="13"/>
      <c r="EE493" s="13"/>
      <c r="EF493" s="13"/>
      <c r="EG493" s="13"/>
    </row>
    <row r="494" spans="2:137" x14ac:dyDescent="0.3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  <c r="BG494" s="13"/>
      <c r="BH494" s="13"/>
      <c r="BI494" s="13"/>
      <c r="BJ494" s="13"/>
      <c r="BK494" s="13"/>
      <c r="BL494" s="13"/>
      <c r="BM494" s="13"/>
      <c r="BN494" s="13"/>
      <c r="BO494" s="13"/>
      <c r="BP494" s="13"/>
      <c r="BQ494" s="13"/>
      <c r="BR494" s="13"/>
      <c r="BS494" s="13"/>
      <c r="BT494" s="13"/>
      <c r="BU494" s="13"/>
      <c r="BV494" s="13"/>
      <c r="BW494" s="13"/>
      <c r="BX494" s="13"/>
      <c r="BY494" s="13"/>
      <c r="BZ494" s="13"/>
      <c r="CA494" s="13"/>
      <c r="CB494" s="13"/>
      <c r="CC494" s="13"/>
      <c r="CD494" s="13"/>
      <c r="CE494" s="13"/>
      <c r="CF494" s="13"/>
      <c r="CG494" s="13"/>
      <c r="CH494" s="13"/>
      <c r="CI494" s="13"/>
      <c r="CJ494" s="13"/>
      <c r="CK494" s="13"/>
      <c r="CL494" s="13"/>
      <c r="CM494" s="13"/>
      <c r="CN494" s="13"/>
      <c r="CO494" s="13"/>
      <c r="CP494" s="13"/>
      <c r="CQ494" s="13"/>
      <c r="CR494" s="13"/>
      <c r="CS494" s="13"/>
      <c r="CT494" s="13"/>
      <c r="CU494" s="13"/>
      <c r="CV494" s="13"/>
      <c r="CW494" s="13"/>
      <c r="CX494" s="13"/>
      <c r="CY494" s="13"/>
      <c r="CZ494" s="13"/>
      <c r="DA494" s="13"/>
      <c r="DB494" s="13"/>
      <c r="DC494" s="13"/>
      <c r="DD494" s="13"/>
      <c r="DE494" s="13"/>
      <c r="DF494" s="13"/>
      <c r="DG494" s="13"/>
      <c r="DH494" s="13"/>
      <c r="DI494" s="13"/>
      <c r="DJ494" s="13"/>
      <c r="DK494" s="13"/>
      <c r="DL494" s="13"/>
      <c r="DM494" s="13"/>
      <c r="DN494" s="13"/>
      <c r="DO494" s="13"/>
      <c r="DP494" s="13"/>
      <c r="DQ494" s="13"/>
      <c r="DR494" s="13"/>
      <c r="DS494" s="13"/>
      <c r="DT494" s="13"/>
      <c r="DU494" s="13"/>
      <c r="DV494" s="13"/>
      <c r="DW494" s="27"/>
      <c r="DX494" s="13"/>
      <c r="DY494" s="13"/>
      <c r="DZ494" s="13"/>
      <c r="EA494" s="13"/>
      <c r="EB494" s="13"/>
      <c r="EC494" s="13"/>
      <c r="ED494" s="13"/>
      <c r="EE494" s="13"/>
      <c r="EF494" s="13"/>
      <c r="EG494" s="13"/>
    </row>
    <row r="495" spans="2:137" x14ac:dyDescent="0.3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  <c r="BG495" s="13"/>
      <c r="BH495" s="13"/>
      <c r="BI495" s="13"/>
      <c r="BJ495" s="13"/>
      <c r="BK495" s="13"/>
      <c r="BL495" s="13"/>
      <c r="BM495" s="13"/>
      <c r="BN495" s="13"/>
      <c r="BO495" s="13"/>
      <c r="BP495" s="13"/>
      <c r="BQ495" s="13"/>
      <c r="BR495" s="13"/>
      <c r="BS495" s="13"/>
      <c r="BT495" s="13"/>
      <c r="BU495" s="13"/>
      <c r="BV495" s="13"/>
      <c r="BW495" s="13"/>
      <c r="BX495" s="13"/>
      <c r="BY495" s="13"/>
      <c r="BZ495" s="13"/>
      <c r="CA495" s="13"/>
      <c r="CB495" s="13"/>
      <c r="CC495" s="13"/>
      <c r="CD495" s="13"/>
      <c r="CE495" s="13"/>
      <c r="CF495" s="13"/>
      <c r="CG495" s="13"/>
      <c r="CH495" s="13"/>
      <c r="CI495" s="13"/>
      <c r="CJ495" s="13"/>
      <c r="CK495" s="13"/>
      <c r="CL495" s="13"/>
      <c r="CM495" s="13"/>
      <c r="CN495" s="13"/>
      <c r="CO495" s="13"/>
      <c r="CP495" s="13"/>
      <c r="CQ495" s="13"/>
      <c r="CR495" s="13"/>
      <c r="CS495" s="13"/>
      <c r="CT495" s="13"/>
      <c r="CU495" s="13"/>
      <c r="CV495" s="13"/>
      <c r="CW495" s="13"/>
      <c r="CX495" s="13"/>
      <c r="CY495" s="13"/>
      <c r="CZ495" s="13"/>
      <c r="DA495" s="13"/>
      <c r="DB495" s="13"/>
      <c r="DC495" s="13"/>
      <c r="DD495" s="13"/>
      <c r="DE495" s="13"/>
      <c r="DF495" s="13"/>
      <c r="DG495" s="13"/>
      <c r="DH495" s="13"/>
      <c r="DI495" s="13"/>
      <c r="DJ495" s="13"/>
      <c r="DK495" s="13"/>
      <c r="DL495" s="13"/>
      <c r="DM495" s="13"/>
      <c r="DN495" s="13"/>
      <c r="DO495" s="13"/>
      <c r="DP495" s="13"/>
      <c r="DQ495" s="13"/>
      <c r="DR495" s="13"/>
      <c r="DS495" s="13"/>
      <c r="DT495" s="13"/>
      <c r="DU495" s="13"/>
      <c r="DV495" s="13"/>
      <c r="DW495" s="27"/>
      <c r="DX495" s="13"/>
      <c r="DY495" s="13"/>
      <c r="DZ495" s="13"/>
      <c r="EA495" s="13"/>
      <c r="EB495" s="13"/>
      <c r="EC495" s="13"/>
      <c r="ED495" s="13"/>
      <c r="EE495" s="13"/>
      <c r="EF495" s="13"/>
      <c r="EG495" s="13"/>
    </row>
    <row r="496" spans="2:137" x14ac:dyDescent="0.3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  <c r="BG496" s="13"/>
      <c r="BH496" s="13"/>
      <c r="BI496" s="13"/>
      <c r="BJ496" s="13"/>
      <c r="BK496" s="13"/>
      <c r="BL496" s="13"/>
      <c r="BM496" s="13"/>
      <c r="BN496" s="13"/>
      <c r="BO496" s="13"/>
      <c r="BP496" s="13"/>
      <c r="BQ496" s="13"/>
      <c r="BR496" s="13"/>
      <c r="BS496" s="13"/>
      <c r="BT496" s="13"/>
      <c r="BU496" s="13"/>
      <c r="BV496" s="13"/>
      <c r="BW496" s="13"/>
      <c r="BX496" s="13"/>
      <c r="BY496" s="13"/>
      <c r="BZ496" s="13"/>
      <c r="CA496" s="13"/>
      <c r="CB496" s="13"/>
      <c r="CC496" s="13"/>
      <c r="CD496" s="13"/>
      <c r="CE496" s="13"/>
      <c r="CF496" s="13"/>
      <c r="CG496" s="13"/>
      <c r="CH496" s="13"/>
      <c r="CI496" s="13"/>
      <c r="CJ496" s="13"/>
      <c r="CK496" s="13"/>
      <c r="CL496" s="13"/>
      <c r="CM496" s="13"/>
      <c r="CN496" s="13"/>
      <c r="CO496" s="13"/>
      <c r="CP496" s="13"/>
      <c r="CQ496" s="13"/>
      <c r="CR496" s="13"/>
      <c r="CS496" s="13"/>
      <c r="CT496" s="13"/>
      <c r="CU496" s="13"/>
      <c r="CV496" s="13"/>
      <c r="CW496" s="13"/>
      <c r="CX496" s="13"/>
      <c r="CY496" s="13"/>
      <c r="CZ496" s="13"/>
      <c r="DA496" s="13"/>
      <c r="DB496" s="13"/>
      <c r="DC496" s="13"/>
      <c r="DD496" s="13"/>
      <c r="DE496" s="13"/>
      <c r="DF496" s="13"/>
      <c r="DG496" s="13"/>
      <c r="DH496" s="13"/>
      <c r="DI496" s="13"/>
      <c r="DJ496" s="13"/>
      <c r="DK496" s="13"/>
      <c r="DL496" s="13"/>
      <c r="DM496" s="13"/>
      <c r="DN496" s="13"/>
      <c r="DO496" s="13"/>
      <c r="DP496" s="13"/>
      <c r="DQ496" s="13"/>
      <c r="DR496" s="13"/>
      <c r="DS496" s="13"/>
      <c r="DT496" s="13"/>
      <c r="DU496" s="13"/>
      <c r="DV496" s="13"/>
      <c r="DW496" s="27"/>
      <c r="DX496" s="13"/>
      <c r="DY496" s="13"/>
      <c r="DZ496" s="13"/>
      <c r="EA496" s="13"/>
      <c r="EB496" s="13"/>
      <c r="EC496" s="13"/>
      <c r="ED496" s="13"/>
      <c r="EE496" s="13"/>
      <c r="EF496" s="13"/>
      <c r="EG496" s="13"/>
    </row>
    <row r="497" spans="2:137" x14ac:dyDescent="0.3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  <c r="BG497" s="13"/>
      <c r="BH497" s="13"/>
      <c r="BI497" s="13"/>
      <c r="BJ497" s="13"/>
      <c r="BK497" s="13"/>
      <c r="BL497" s="13"/>
      <c r="BM497" s="13"/>
      <c r="BN497" s="13"/>
      <c r="BO497" s="13"/>
      <c r="BP497" s="13"/>
      <c r="BQ497" s="13"/>
      <c r="BR497" s="13"/>
      <c r="BS497" s="13"/>
      <c r="BT497" s="13"/>
      <c r="BU497" s="13"/>
      <c r="BV497" s="13"/>
      <c r="BW497" s="13"/>
      <c r="BX497" s="13"/>
      <c r="BY497" s="13"/>
      <c r="BZ497" s="13"/>
      <c r="CA497" s="13"/>
      <c r="CB497" s="13"/>
      <c r="CC497" s="13"/>
      <c r="CD497" s="13"/>
      <c r="CE497" s="13"/>
      <c r="CF497" s="13"/>
      <c r="CG497" s="13"/>
      <c r="CH497" s="13"/>
      <c r="CI497" s="13"/>
      <c r="CJ497" s="13"/>
      <c r="CK497" s="13"/>
      <c r="CL497" s="13"/>
      <c r="CM497" s="13"/>
      <c r="CN497" s="13"/>
      <c r="CO497" s="13"/>
      <c r="CP497" s="13"/>
      <c r="CQ497" s="13"/>
      <c r="CR497" s="13"/>
      <c r="CS497" s="13"/>
      <c r="CT497" s="13"/>
      <c r="CU497" s="13"/>
      <c r="CV497" s="13"/>
      <c r="CW497" s="13"/>
      <c r="CX497" s="13"/>
      <c r="CY497" s="13"/>
      <c r="CZ497" s="13"/>
      <c r="DA497" s="13"/>
      <c r="DB497" s="13"/>
      <c r="DC497" s="13"/>
      <c r="DD497" s="13"/>
      <c r="DE497" s="13"/>
      <c r="DF497" s="13"/>
      <c r="DG497" s="13"/>
      <c r="DH497" s="13"/>
      <c r="DI497" s="13"/>
      <c r="DJ497" s="13"/>
      <c r="DK497" s="13"/>
      <c r="DL497" s="13"/>
      <c r="DM497" s="13"/>
      <c r="DN497" s="13"/>
      <c r="DO497" s="13"/>
      <c r="DP497" s="13"/>
      <c r="DQ497" s="13"/>
      <c r="DR497" s="13"/>
      <c r="DS497" s="13"/>
      <c r="DT497" s="13"/>
      <c r="DU497" s="13"/>
      <c r="DV497" s="13"/>
      <c r="DW497" s="27"/>
      <c r="DX497" s="13"/>
      <c r="DY497" s="13"/>
      <c r="DZ497" s="13"/>
      <c r="EA497" s="13"/>
      <c r="EB497" s="13"/>
      <c r="EC497" s="13"/>
      <c r="ED497" s="13"/>
      <c r="EE497" s="13"/>
      <c r="EF497" s="13"/>
      <c r="EG497" s="13"/>
    </row>
    <row r="498" spans="2:137" x14ac:dyDescent="0.3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  <c r="BG498" s="13"/>
      <c r="BH498" s="13"/>
      <c r="BI498" s="13"/>
      <c r="BJ498" s="13"/>
      <c r="BK498" s="13"/>
      <c r="BL498" s="13"/>
      <c r="BM498" s="13"/>
      <c r="BN498" s="13"/>
      <c r="BO498" s="13"/>
      <c r="BP498" s="13"/>
      <c r="BQ498" s="13"/>
      <c r="BR498" s="13"/>
      <c r="BS498" s="13"/>
      <c r="BT498" s="13"/>
      <c r="BU498" s="13"/>
      <c r="BV498" s="13"/>
      <c r="BW498" s="13"/>
      <c r="BX498" s="13"/>
      <c r="BY498" s="13"/>
      <c r="BZ498" s="13"/>
      <c r="CA498" s="13"/>
      <c r="CB498" s="13"/>
      <c r="CC498" s="13"/>
      <c r="CD498" s="13"/>
      <c r="CE498" s="13"/>
      <c r="CF498" s="13"/>
      <c r="CG498" s="13"/>
      <c r="CH498" s="13"/>
      <c r="CI498" s="13"/>
      <c r="CJ498" s="13"/>
      <c r="CK498" s="13"/>
      <c r="CL498" s="13"/>
      <c r="CM498" s="13"/>
      <c r="CN498" s="13"/>
      <c r="CO498" s="13"/>
      <c r="CP498" s="13"/>
      <c r="CQ498" s="13"/>
      <c r="CR498" s="13"/>
      <c r="CS498" s="13"/>
      <c r="CT498" s="13"/>
      <c r="CU498" s="13"/>
      <c r="CV498" s="13"/>
      <c r="CW498" s="13"/>
      <c r="CX498" s="13"/>
      <c r="CY498" s="13"/>
      <c r="CZ498" s="13"/>
      <c r="DA498" s="13"/>
      <c r="DB498" s="13"/>
      <c r="DC498" s="13"/>
      <c r="DD498" s="13"/>
      <c r="DE498" s="13"/>
      <c r="DF498" s="13"/>
      <c r="DG498" s="13"/>
      <c r="DH498" s="13"/>
      <c r="DI498" s="13"/>
      <c r="DJ498" s="13"/>
      <c r="DK498" s="13"/>
      <c r="DL498" s="13"/>
      <c r="DM498" s="13"/>
      <c r="DN498" s="13"/>
      <c r="DO498" s="13"/>
      <c r="DP498" s="13"/>
      <c r="DQ498" s="13"/>
      <c r="DR498" s="13"/>
      <c r="DS498" s="13"/>
      <c r="DT498" s="13"/>
      <c r="DU498" s="13"/>
      <c r="DV498" s="13"/>
      <c r="DW498" s="27"/>
      <c r="DX498" s="13"/>
      <c r="DY498" s="13"/>
      <c r="DZ498" s="13"/>
      <c r="EA498" s="13"/>
      <c r="EB498" s="13"/>
      <c r="EC498" s="13"/>
      <c r="ED498" s="13"/>
      <c r="EE498" s="13"/>
      <c r="EF498" s="13"/>
      <c r="EG498" s="13"/>
    </row>
    <row r="499" spans="2:137" x14ac:dyDescent="0.3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  <c r="BG499" s="13"/>
      <c r="BH499" s="13"/>
      <c r="BI499" s="13"/>
      <c r="BJ499" s="13"/>
      <c r="BK499" s="13"/>
      <c r="BL499" s="13"/>
      <c r="BM499" s="13"/>
      <c r="BN499" s="13"/>
      <c r="BO499" s="13"/>
      <c r="BP499" s="13"/>
      <c r="BQ499" s="13"/>
      <c r="BR499" s="13"/>
      <c r="BS499" s="13"/>
      <c r="BT499" s="13"/>
      <c r="BU499" s="13"/>
      <c r="BV499" s="13"/>
      <c r="BW499" s="13"/>
      <c r="BX499" s="13"/>
      <c r="BY499" s="13"/>
      <c r="BZ499" s="13"/>
      <c r="CA499" s="13"/>
      <c r="CB499" s="13"/>
      <c r="CC499" s="13"/>
      <c r="CD499" s="13"/>
      <c r="CE499" s="13"/>
      <c r="CF499" s="13"/>
      <c r="CG499" s="13"/>
      <c r="CH499" s="13"/>
      <c r="CI499" s="13"/>
      <c r="CJ499" s="13"/>
      <c r="CK499" s="13"/>
      <c r="CL499" s="13"/>
      <c r="CM499" s="13"/>
      <c r="CN499" s="13"/>
      <c r="CO499" s="13"/>
      <c r="CP499" s="13"/>
      <c r="CQ499" s="13"/>
      <c r="CR499" s="13"/>
      <c r="CS499" s="13"/>
      <c r="CT499" s="13"/>
      <c r="CU499" s="13"/>
      <c r="CV499" s="13"/>
      <c r="CW499" s="13"/>
      <c r="CX499" s="13"/>
      <c r="CY499" s="13"/>
      <c r="CZ499" s="13"/>
      <c r="DA499" s="13"/>
      <c r="DB499" s="13"/>
      <c r="DC499" s="13"/>
      <c r="DD499" s="13"/>
      <c r="DE499" s="13"/>
      <c r="DF499" s="13"/>
      <c r="DG499" s="13"/>
      <c r="DH499" s="13"/>
      <c r="DI499" s="13"/>
      <c r="DJ499" s="13"/>
      <c r="DK499" s="13"/>
      <c r="DL499" s="13"/>
      <c r="DM499" s="13"/>
      <c r="DN499" s="13"/>
      <c r="DO499" s="13"/>
      <c r="DP499" s="13"/>
      <c r="DQ499" s="13"/>
      <c r="DR499" s="13"/>
      <c r="DS499" s="13"/>
      <c r="DT499" s="13"/>
      <c r="DU499" s="13"/>
      <c r="DV499" s="13"/>
      <c r="DW499" s="27"/>
      <c r="DX499" s="13"/>
      <c r="DY499" s="13"/>
      <c r="DZ499" s="13"/>
      <c r="EA499" s="13"/>
      <c r="EB499" s="13"/>
      <c r="EC499" s="13"/>
      <c r="ED499" s="13"/>
      <c r="EE499" s="13"/>
      <c r="EF499" s="13"/>
      <c r="EG499" s="13"/>
    </row>
    <row r="500" spans="2:137" x14ac:dyDescent="0.3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  <c r="BG500" s="13"/>
      <c r="BH500" s="13"/>
      <c r="BI500" s="13"/>
      <c r="BJ500" s="13"/>
      <c r="BK500" s="13"/>
      <c r="BL500" s="13"/>
      <c r="BM500" s="13"/>
      <c r="BN500" s="13"/>
      <c r="BO500" s="13"/>
      <c r="BP500" s="13"/>
      <c r="BQ500" s="13"/>
      <c r="BR500" s="13"/>
      <c r="BS500" s="13"/>
      <c r="BT500" s="13"/>
      <c r="BU500" s="13"/>
      <c r="BV500" s="13"/>
      <c r="BW500" s="13"/>
      <c r="BX500" s="13"/>
      <c r="BY500" s="13"/>
      <c r="BZ500" s="13"/>
      <c r="CA500" s="13"/>
      <c r="CB500" s="13"/>
      <c r="CC500" s="13"/>
      <c r="CD500" s="13"/>
      <c r="CE500" s="13"/>
      <c r="CF500" s="13"/>
      <c r="CG500" s="13"/>
      <c r="CH500" s="13"/>
      <c r="CI500" s="13"/>
      <c r="CJ500" s="13"/>
      <c r="CK500" s="13"/>
      <c r="CL500" s="13"/>
      <c r="CM500" s="13"/>
      <c r="CN500" s="13"/>
      <c r="CO500" s="13"/>
      <c r="CP500" s="13"/>
      <c r="CQ500" s="13"/>
      <c r="CR500" s="13"/>
      <c r="CS500" s="13"/>
      <c r="CT500" s="13"/>
      <c r="CU500" s="13"/>
      <c r="CV500" s="13"/>
      <c r="CW500" s="13"/>
      <c r="CX500" s="13"/>
      <c r="CY500" s="13"/>
      <c r="CZ500" s="13"/>
      <c r="DA500" s="13"/>
      <c r="DB500" s="13"/>
      <c r="DC500" s="13"/>
      <c r="DD500" s="13"/>
      <c r="DE500" s="13"/>
      <c r="DF500" s="13"/>
      <c r="DG500" s="13"/>
      <c r="DH500" s="13"/>
      <c r="DI500" s="13"/>
      <c r="DJ500" s="13"/>
      <c r="DK500" s="13"/>
      <c r="DL500" s="13"/>
      <c r="DM500" s="13"/>
      <c r="DN500" s="13"/>
      <c r="DO500" s="13"/>
      <c r="DP500" s="13"/>
      <c r="DQ500" s="13"/>
      <c r="DR500" s="13"/>
      <c r="DS500" s="13"/>
      <c r="DT500" s="13"/>
      <c r="DU500" s="13"/>
      <c r="DV500" s="13"/>
      <c r="DW500" s="27"/>
      <c r="DX500" s="13"/>
      <c r="DY500" s="13"/>
      <c r="DZ500" s="13"/>
      <c r="EA500" s="13"/>
      <c r="EB500" s="13"/>
      <c r="EC500" s="13"/>
      <c r="ED500" s="13"/>
      <c r="EE500" s="13"/>
      <c r="EF500" s="13"/>
      <c r="EG500" s="13"/>
    </row>
    <row r="501" spans="2:137" x14ac:dyDescent="0.3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  <c r="BG501" s="13"/>
      <c r="BH501" s="13"/>
      <c r="BI501" s="13"/>
      <c r="BJ501" s="13"/>
      <c r="BK501" s="13"/>
      <c r="BL501" s="13"/>
      <c r="BM501" s="13"/>
      <c r="BN501" s="13"/>
      <c r="BO501" s="13"/>
      <c r="BP501" s="13"/>
      <c r="BQ501" s="13"/>
      <c r="BR501" s="13"/>
      <c r="BS501" s="13"/>
      <c r="BT501" s="13"/>
      <c r="BU501" s="13"/>
      <c r="BV501" s="13"/>
      <c r="BW501" s="13"/>
      <c r="BX501" s="13"/>
      <c r="BY501" s="13"/>
      <c r="BZ501" s="13"/>
      <c r="CA501" s="13"/>
      <c r="CB501" s="13"/>
      <c r="CC501" s="13"/>
      <c r="CD501" s="13"/>
      <c r="CE501" s="13"/>
      <c r="CF501" s="13"/>
      <c r="CG501" s="13"/>
      <c r="CH501" s="13"/>
      <c r="CI501" s="13"/>
      <c r="CJ501" s="13"/>
      <c r="CK501" s="13"/>
      <c r="CL501" s="13"/>
      <c r="CM501" s="13"/>
      <c r="CN501" s="13"/>
      <c r="CO501" s="13"/>
      <c r="CP501" s="13"/>
      <c r="CQ501" s="13"/>
      <c r="CR501" s="13"/>
      <c r="CS501" s="13"/>
      <c r="CT501" s="13"/>
      <c r="CU501" s="13"/>
      <c r="CV501" s="13"/>
      <c r="CW501" s="13"/>
      <c r="CX501" s="13"/>
      <c r="CY501" s="13"/>
      <c r="CZ501" s="13"/>
      <c r="DA501" s="13"/>
      <c r="DB501" s="13"/>
      <c r="DC501" s="13"/>
      <c r="DD501" s="13"/>
      <c r="DE501" s="13"/>
      <c r="DF501" s="13"/>
      <c r="DG501" s="13"/>
      <c r="DH501" s="13"/>
      <c r="DI501" s="13"/>
      <c r="DJ501" s="13"/>
      <c r="DK501" s="13"/>
      <c r="DL501" s="13"/>
      <c r="DM501" s="13"/>
      <c r="DN501" s="13"/>
      <c r="DO501" s="13"/>
      <c r="DP501" s="13"/>
      <c r="DQ501" s="13"/>
      <c r="DR501" s="13"/>
      <c r="DS501" s="13"/>
      <c r="DT501" s="13"/>
      <c r="DU501" s="13"/>
      <c r="DV501" s="13"/>
      <c r="DW501" s="27"/>
      <c r="DX501" s="13"/>
      <c r="DY501" s="13"/>
      <c r="DZ501" s="13"/>
      <c r="EA501" s="13"/>
      <c r="EB501" s="13"/>
      <c r="EC501" s="13"/>
      <c r="ED501" s="13"/>
      <c r="EE501" s="13"/>
      <c r="EF501" s="13"/>
      <c r="EG501" s="13"/>
    </row>
    <row r="502" spans="2:137" x14ac:dyDescent="0.3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  <c r="BG502" s="13"/>
      <c r="BH502" s="13"/>
      <c r="BI502" s="13"/>
      <c r="BJ502" s="13"/>
      <c r="BK502" s="13"/>
      <c r="BL502" s="13"/>
      <c r="BM502" s="13"/>
      <c r="BN502" s="13"/>
      <c r="BO502" s="13"/>
      <c r="BP502" s="13"/>
      <c r="BQ502" s="13"/>
      <c r="BR502" s="13"/>
      <c r="BS502" s="13"/>
      <c r="BT502" s="13"/>
      <c r="BU502" s="13"/>
      <c r="BV502" s="13"/>
      <c r="BW502" s="13"/>
      <c r="BX502" s="13"/>
      <c r="BY502" s="13"/>
      <c r="BZ502" s="13"/>
      <c r="CA502" s="13"/>
      <c r="CB502" s="13"/>
      <c r="CC502" s="13"/>
      <c r="CD502" s="13"/>
      <c r="CE502" s="13"/>
      <c r="CF502" s="13"/>
      <c r="CG502" s="13"/>
      <c r="CH502" s="13"/>
      <c r="CI502" s="13"/>
      <c r="CJ502" s="13"/>
      <c r="CK502" s="13"/>
      <c r="CL502" s="13"/>
      <c r="CM502" s="13"/>
      <c r="CN502" s="13"/>
      <c r="CO502" s="13"/>
      <c r="CP502" s="13"/>
      <c r="CQ502" s="13"/>
      <c r="CR502" s="13"/>
      <c r="CS502" s="13"/>
      <c r="CT502" s="13"/>
      <c r="CU502" s="13"/>
      <c r="CV502" s="13"/>
      <c r="CW502" s="13"/>
      <c r="CX502" s="13"/>
      <c r="CY502" s="13"/>
      <c r="CZ502" s="13"/>
      <c r="DA502" s="13"/>
      <c r="DB502" s="13"/>
      <c r="DC502" s="13"/>
      <c r="DD502" s="13"/>
      <c r="DE502" s="13"/>
      <c r="DF502" s="13"/>
      <c r="DG502" s="13"/>
      <c r="DH502" s="13"/>
      <c r="DI502" s="13"/>
      <c r="DJ502" s="13"/>
      <c r="DK502" s="13"/>
      <c r="DL502" s="13"/>
      <c r="DM502" s="13"/>
      <c r="DN502" s="13"/>
      <c r="DO502" s="13"/>
      <c r="DP502" s="13"/>
      <c r="DQ502" s="13"/>
      <c r="DR502" s="13"/>
      <c r="DS502" s="13"/>
      <c r="DT502" s="13"/>
      <c r="DU502" s="13"/>
      <c r="DV502" s="13"/>
      <c r="DW502" s="27"/>
      <c r="DX502" s="13"/>
      <c r="DY502" s="13"/>
      <c r="DZ502" s="13"/>
      <c r="EA502" s="13"/>
      <c r="EB502" s="13"/>
      <c r="EC502" s="13"/>
      <c r="ED502" s="13"/>
      <c r="EE502" s="13"/>
      <c r="EF502" s="13"/>
      <c r="EG502" s="13"/>
    </row>
    <row r="503" spans="2:137" x14ac:dyDescent="0.3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  <c r="BG503" s="13"/>
      <c r="BH503" s="13"/>
      <c r="BI503" s="13"/>
      <c r="BJ503" s="13"/>
      <c r="BK503" s="13"/>
      <c r="BL503" s="13"/>
      <c r="BM503" s="13"/>
      <c r="BN503" s="13"/>
      <c r="BO503" s="13"/>
      <c r="BP503" s="13"/>
      <c r="BQ503" s="13"/>
      <c r="BR503" s="13"/>
      <c r="BS503" s="13"/>
      <c r="BT503" s="13"/>
      <c r="BU503" s="13"/>
      <c r="BV503" s="13"/>
      <c r="BW503" s="13"/>
      <c r="BX503" s="13"/>
      <c r="BY503" s="13"/>
      <c r="BZ503" s="13"/>
      <c r="CA503" s="13"/>
      <c r="CB503" s="13"/>
      <c r="CC503" s="13"/>
      <c r="CD503" s="13"/>
      <c r="CE503" s="13"/>
      <c r="CF503" s="13"/>
      <c r="CG503" s="13"/>
      <c r="CH503" s="13"/>
      <c r="CI503" s="13"/>
      <c r="CJ503" s="13"/>
      <c r="CK503" s="13"/>
      <c r="CL503" s="13"/>
      <c r="CM503" s="13"/>
      <c r="CN503" s="13"/>
      <c r="CO503" s="13"/>
      <c r="CP503" s="13"/>
      <c r="CQ503" s="13"/>
      <c r="CR503" s="13"/>
      <c r="CS503" s="13"/>
      <c r="CT503" s="13"/>
      <c r="CU503" s="13"/>
      <c r="CV503" s="13"/>
      <c r="CW503" s="13"/>
      <c r="CX503" s="13"/>
      <c r="CY503" s="13"/>
      <c r="CZ503" s="13"/>
      <c r="DA503" s="13"/>
      <c r="DB503" s="13"/>
      <c r="DC503" s="13"/>
      <c r="DD503" s="13"/>
      <c r="DE503" s="13"/>
      <c r="DF503" s="13"/>
      <c r="DG503" s="13"/>
      <c r="DH503" s="13"/>
      <c r="DI503" s="13"/>
      <c r="DJ503" s="13"/>
      <c r="DK503" s="13"/>
      <c r="DL503" s="13"/>
      <c r="DM503" s="13"/>
      <c r="DN503" s="13"/>
      <c r="DO503" s="13"/>
      <c r="DP503" s="13"/>
      <c r="DQ503" s="13"/>
      <c r="DR503" s="13"/>
      <c r="DS503" s="13"/>
      <c r="DT503" s="13"/>
      <c r="DU503" s="13"/>
      <c r="DV503" s="13"/>
      <c r="DW503" s="27"/>
      <c r="DX503" s="13"/>
      <c r="DY503" s="13"/>
      <c r="DZ503" s="13"/>
      <c r="EA503" s="13"/>
      <c r="EB503" s="13"/>
      <c r="EC503" s="13"/>
      <c r="ED503" s="13"/>
      <c r="EE503" s="13"/>
      <c r="EF503" s="13"/>
      <c r="EG503" s="13"/>
    </row>
    <row r="504" spans="2:137" x14ac:dyDescent="0.3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  <c r="BG504" s="13"/>
      <c r="BH504" s="13"/>
      <c r="BI504" s="13"/>
      <c r="BJ504" s="13"/>
      <c r="BK504" s="13"/>
      <c r="BL504" s="13"/>
      <c r="BM504" s="13"/>
      <c r="BN504" s="13"/>
      <c r="BO504" s="13"/>
      <c r="BP504" s="13"/>
      <c r="BQ504" s="13"/>
      <c r="BR504" s="13"/>
      <c r="BS504" s="13"/>
      <c r="BT504" s="13"/>
      <c r="BU504" s="13"/>
      <c r="BV504" s="13"/>
      <c r="BW504" s="13"/>
      <c r="BX504" s="13"/>
      <c r="BY504" s="13"/>
      <c r="BZ504" s="13"/>
      <c r="CA504" s="13"/>
      <c r="CB504" s="13"/>
      <c r="CC504" s="13"/>
      <c r="CD504" s="13"/>
      <c r="CE504" s="13"/>
      <c r="CF504" s="13"/>
      <c r="CG504" s="13"/>
      <c r="CH504" s="13"/>
      <c r="CI504" s="13"/>
      <c r="CJ504" s="13"/>
      <c r="CK504" s="13"/>
      <c r="CL504" s="13"/>
      <c r="CM504" s="13"/>
      <c r="CN504" s="13"/>
      <c r="CO504" s="13"/>
      <c r="CP504" s="13"/>
      <c r="CQ504" s="13"/>
      <c r="CR504" s="13"/>
      <c r="CS504" s="13"/>
      <c r="CT504" s="13"/>
      <c r="CU504" s="13"/>
      <c r="CV504" s="13"/>
      <c r="CW504" s="13"/>
      <c r="CX504" s="13"/>
      <c r="CY504" s="13"/>
      <c r="CZ504" s="13"/>
      <c r="DA504" s="13"/>
      <c r="DB504" s="13"/>
      <c r="DC504" s="13"/>
      <c r="DD504" s="13"/>
      <c r="DE504" s="13"/>
      <c r="DF504" s="13"/>
      <c r="DG504" s="13"/>
      <c r="DH504" s="13"/>
      <c r="DI504" s="13"/>
      <c r="DJ504" s="13"/>
      <c r="DK504" s="13"/>
      <c r="DL504" s="13"/>
      <c r="DM504" s="13"/>
      <c r="DN504" s="13"/>
      <c r="DO504" s="13"/>
      <c r="DP504" s="13"/>
      <c r="DQ504" s="13"/>
      <c r="DR504" s="13"/>
      <c r="DS504" s="13"/>
      <c r="DT504" s="13"/>
      <c r="DU504" s="13"/>
      <c r="DV504" s="13"/>
      <c r="DW504" s="27"/>
      <c r="DX504" s="13"/>
      <c r="DY504" s="13"/>
      <c r="DZ504" s="13"/>
      <c r="EA504" s="13"/>
      <c r="EB504" s="13"/>
      <c r="EC504" s="13"/>
      <c r="ED504" s="13"/>
      <c r="EE504" s="13"/>
      <c r="EF504" s="13"/>
      <c r="EG504" s="13"/>
    </row>
    <row r="505" spans="2:137" x14ac:dyDescent="0.3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  <c r="BG505" s="13"/>
      <c r="BH505" s="13"/>
      <c r="BI505" s="13"/>
      <c r="BJ505" s="13"/>
      <c r="BK505" s="13"/>
      <c r="BL505" s="13"/>
      <c r="BM505" s="13"/>
      <c r="BN505" s="13"/>
      <c r="BO505" s="13"/>
      <c r="BP505" s="13"/>
      <c r="BQ505" s="13"/>
      <c r="BR505" s="13"/>
      <c r="BS505" s="13"/>
      <c r="BT505" s="13"/>
      <c r="BU505" s="13"/>
      <c r="BV505" s="13"/>
      <c r="BW505" s="13"/>
      <c r="BX505" s="13"/>
      <c r="BY505" s="13"/>
      <c r="BZ505" s="13"/>
      <c r="CA505" s="13"/>
      <c r="CB505" s="13"/>
      <c r="CC505" s="13"/>
      <c r="CD505" s="13"/>
      <c r="CE505" s="13"/>
      <c r="CF505" s="13"/>
      <c r="CG505" s="13"/>
      <c r="CH505" s="13"/>
      <c r="CI505" s="13"/>
      <c r="CJ505" s="13"/>
      <c r="CK505" s="13"/>
      <c r="CL505" s="13"/>
      <c r="CM505" s="13"/>
      <c r="CN505" s="13"/>
      <c r="CO505" s="13"/>
      <c r="CP505" s="13"/>
      <c r="CQ505" s="13"/>
      <c r="CR505" s="13"/>
      <c r="CS505" s="13"/>
      <c r="CT505" s="13"/>
      <c r="CU505" s="13"/>
      <c r="CV505" s="13"/>
      <c r="CW505" s="13"/>
      <c r="CX505" s="13"/>
      <c r="CY505" s="13"/>
      <c r="CZ505" s="13"/>
      <c r="DA505" s="13"/>
      <c r="DB505" s="13"/>
      <c r="DC505" s="13"/>
      <c r="DD505" s="13"/>
      <c r="DE505" s="13"/>
      <c r="DF505" s="13"/>
      <c r="DG505" s="13"/>
      <c r="DH505" s="13"/>
      <c r="DI505" s="13"/>
      <c r="DJ505" s="13"/>
      <c r="DK505" s="13"/>
      <c r="DL505" s="13"/>
      <c r="DM505" s="13"/>
      <c r="DN505" s="13"/>
      <c r="DO505" s="13"/>
      <c r="DP505" s="13"/>
      <c r="DQ505" s="13"/>
      <c r="DR505" s="13"/>
      <c r="DS505" s="13"/>
      <c r="DT505" s="13"/>
      <c r="DU505" s="13"/>
      <c r="DV505" s="13"/>
      <c r="DW505" s="27"/>
      <c r="DX505" s="13"/>
      <c r="DY505" s="13"/>
      <c r="DZ505" s="13"/>
      <c r="EA505" s="13"/>
      <c r="EB505" s="13"/>
      <c r="EC505" s="13"/>
      <c r="ED505" s="13"/>
      <c r="EE505" s="13"/>
      <c r="EF505" s="13"/>
      <c r="EG505" s="13"/>
    </row>
    <row r="506" spans="2:137" x14ac:dyDescent="0.3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  <c r="BG506" s="13"/>
      <c r="BH506" s="13"/>
      <c r="BI506" s="13"/>
      <c r="BJ506" s="13"/>
      <c r="BK506" s="13"/>
      <c r="BL506" s="13"/>
      <c r="BM506" s="13"/>
      <c r="BN506" s="13"/>
      <c r="BO506" s="13"/>
      <c r="BP506" s="13"/>
      <c r="BQ506" s="13"/>
      <c r="BR506" s="13"/>
      <c r="BS506" s="13"/>
      <c r="BT506" s="13"/>
      <c r="BU506" s="13"/>
      <c r="BV506" s="13"/>
      <c r="BW506" s="13"/>
      <c r="BX506" s="13"/>
      <c r="BY506" s="13"/>
      <c r="BZ506" s="13"/>
      <c r="CA506" s="13"/>
      <c r="CB506" s="13"/>
      <c r="CC506" s="13"/>
      <c r="CD506" s="13"/>
      <c r="CE506" s="13"/>
      <c r="CF506" s="13"/>
      <c r="CG506" s="13"/>
      <c r="CH506" s="13"/>
      <c r="CI506" s="13"/>
      <c r="CJ506" s="13"/>
      <c r="CK506" s="13"/>
      <c r="CL506" s="13"/>
      <c r="CM506" s="13"/>
      <c r="CN506" s="13"/>
      <c r="CO506" s="13"/>
      <c r="CP506" s="13"/>
      <c r="CQ506" s="13"/>
      <c r="CR506" s="13"/>
      <c r="CS506" s="13"/>
      <c r="CT506" s="13"/>
      <c r="CU506" s="13"/>
      <c r="CV506" s="13"/>
      <c r="CW506" s="13"/>
      <c r="CX506" s="13"/>
      <c r="CY506" s="13"/>
      <c r="CZ506" s="13"/>
      <c r="DA506" s="13"/>
      <c r="DB506" s="13"/>
      <c r="DC506" s="13"/>
      <c r="DD506" s="13"/>
      <c r="DE506" s="13"/>
      <c r="DF506" s="13"/>
      <c r="DG506" s="13"/>
      <c r="DH506" s="13"/>
      <c r="DI506" s="13"/>
      <c r="DJ506" s="13"/>
      <c r="DK506" s="13"/>
      <c r="DL506" s="13"/>
      <c r="DM506" s="13"/>
      <c r="DN506" s="13"/>
      <c r="DO506" s="13"/>
      <c r="DP506" s="13"/>
      <c r="DQ506" s="13"/>
      <c r="DR506" s="13"/>
      <c r="DS506" s="13"/>
      <c r="DT506" s="13"/>
      <c r="DU506" s="13"/>
      <c r="DV506" s="13"/>
      <c r="DW506" s="27"/>
      <c r="DX506" s="13"/>
      <c r="DY506" s="13"/>
      <c r="DZ506" s="13"/>
      <c r="EA506" s="13"/>
      <c r="EB506" s="13"/>
      <c r="EC506" s="13"/>
      <c r="ED506" s="13"/>
      <c r="EE506" s="13"/>
      <c r="EF506" s="13"/>
      <c r="EG506" s="13"/>
    </row>
    <row r="507" spans="2:137" x14ac:dyDescent="0.3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  <c r="BG507" s="13"/>
      <c r="BH507" s="13"/>
      <c r="BI507" s="13"/>
      <c r="BJ507" s="13"/>
      <c r="BK507" s="13"/>
      <c r="BL507" s="13"/>
      <c r="BM507" s="13"/>
      <c r="BN507" s="13"/>
      <c r="BO507" s="13"/>
      <c r="BP507" s="13"/>
      <c r="BQ507" s="13"/>
      <c r="BR507" s="13"/>
      <c r="BS507" s="13"/>
      <c r="BT507" s="13"/>
      <c r="BU507" s="13"/>
      <c r="BV507" s="13"/>
      <c r="BW507" s="13"/>
      <c r="BX507" s="13"/>
      <c r="BY507" s="13"/>
      <c r="BZ507" s="13"/>
      <c r="CA507" s="13"/>
      <c r="CB507" s="13"/>
      <c r="CC507" s="13"/>
      <c r="CD507" s="13"/>
      <c r="CE507" s="13"/>
      <c r="CF507" s="13"/>
      <c r="CG507" s="13"/>
      <c r="CH507" s="13"/>
      <c r="CI507" s="13"/>
      <c r="CJ507" s="13"/>
      <c r="CK507" s="13"/>
      <c r="CL507" s="13"/>
      <c r="CM507" s="13"/>
      <c r="CN507" s="13"/>
      <c r="CO507" s="13"/>
      <c r="CP507" s="13"/>
      <c r="CQ507" s="13"/>
      <c r="CR507" s="13"/>
      <c r="CS507" s="13"/>
      <c r="CT507" s="13"/>
      <c r="CU507" s="13"/>
      <c r="CV507" s="13"/>
      <c r="CW507" s="13"/>
      <c r="CX507" s="13"/>
      <c r="CY507" s="13"/>
      <c r="CZ507" s="13"/>
      <c r="DA507" s="13"/>
      <c r="DB507" s="13"/>
      <c r="DC507" s="13"/>
      <c r="DD507" s="13"/>
      <c r="DE507" s="13"/>
      <c r="DF507" s="13"/>
      <c r="DG507" s="13"/>
      <c r="DH507" s="13"/>
      <c r="DI507" s="13"/>
      <c r="DJ507" s="13"/>
      <c r="DK507" s="13"/>
      <c r="DL507" s="13"/>
      <c r="DM507" s="13"/>
      <c r="DN507" s="13"/>
      <c r="DO507" s="13"/>
      <c r="DP507" s="13"/>
      <c r="DQ507" s="13"/>
      <c r="DR507" s="13"/>
      <c r="DS507" s="13"/>
      <c r="DT507" s="13"/>
      <c r="DU507" s="13"/>
      <c r="DV507" s="13"/>
      <c r="DW507" s="27"/>
      <c r="DX507" s="13"/>
      <c r="DY507" s="13"/>
      <c r="DZ507" s="13"/>
      <c r="EA507" s="13"/>
      <c r="EB507" s="13"/>
      <c r="EC507" s="13"/>
      <c r="ED507" s="13"/>
      <c r="EE507" s="13"/>
      <c r="EF507" s="13"/>
      <c r="EG507" s="13"/>
    </row>
    <row r="508" spans="2:137" x14ac:dyDescent="0.3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  <c r="BG508" s="13"/>
      <c r="BH508" s="13"/>
      <c r="BI508" s="13"/>
      <c r="BJ508" s="13"/>
      <c r="BK508" s="13"/>
      <c r="BL508" s="13"/>
      <c r="BM508" s="13"/>
      <c r="BN508" s="13"/>
      <c r="BO508" s="13"/>
      <c r="BP508" s="13"/>
      <c r="BQ508" s="13"/>
      <c r="BR508" s="13"/>
      <c r="BS508" s="13"/>
      <c r="BT508" s="13"/>
      <c r="BU508" s="13"/>
      <c r="BV508" s="13"/>
      <c r="BW508" s="13"/>
      <c r="BX508" s="13"/>
      <c r="BY508" s="13"/>
      <c r="BZ508" s="13"/>
      <c r="CA508" s="13"/>
      <c r="CB508" s="13"/>
      <c r="CC508" s="13"/>
      <c r="CD508" s="13"/>
      <c r="CE508" s="13"/>
      <c r="CF508" s="13"/>
      <c r="CG508" s="13"/>
      <c r="CH508" s="13"/>
      <c r="CI508" s="13"/>
      <c r="CJ508" s="13"/>
      <c r="CK508" s="13"/>
      <c r="CL508" s="13"/>
      <c r="CM508" s="13"/>
      <c r="CN508" s="13"/>
      <c r="CO508" s="13"/>
      <c r="CP508" s="13"/>
      <c r="CQ508" s="13"/>
      <c r="CR508" s="13"/>
      <c r="CS508" s="13"/>
      <c r="CT508" s="13"/>
      <c r="CU508" s="13"/>
      <c r="CV508" s="13"/>
      <c r="CW508" s="13"/>
      <c r="CX508" s="13"/>
      <c r="CY508" s="13"/>
      <c r="CZ508" s="13"/>
      <c r="DA508" s="13"/>
      <c r="DB508" s="13"/>
      <c r="DC508" s="13"/>
      <c r="DD508" s="13"/>
      <c r="DE508" s="13"/>
      <c r="DF508" s="13"/>
      <c r="DG508" s="13"/>
      <c r="DH508" s="13"/>
      <c r="DI508" s="13"/>
      <c r="DJ508" s="13"/>
      <c r="DK508" s="13"/>
      <c r="DL508" s="13"/>
      <c r="DM508" s="13"/>
      <c r="DN508" s="13"/>
      <c r="DO508" s="13"/>
      <c r="DP508" s="13"/>
      <c r="DQ508" s="13"/>
      <c r="DR508" s="13"/>
      <c r="DS508" s="13"/>
      <c r="DT508" s="13"/>
      <c r="DU508" s="13"/>
      <c r="DV508" s="13"/>
      <c r="DW508" s="27"/>
      <c r="DX508" s="13"/>
      <c r="DY508" s="13"/>
      <c r="DZ508" s="13"/>
      <c r="EA508" s="13"/>
      <c r="EB508" s="13"/>
      <c r="EC508" s="13"/>
      <c r="ED508" s="13"/>
      <c r="EE508" s="13"/>
      <c r="EF508" s="13"/>
      <c r="EG508" s="13"/>
    </row>
    <row r="509" spans="2:137" x14ac:dyDescent="0.3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  <c r="BG509" s="13"/>
      <c r="BH509" s="13"/>
      <c r="BI509" s="13"/>
      <c r="BJ509" s="13"/>
      <c r="BK509" s="13"/>
      <c r="BL509" s="13"/>
      <c r="BM509" s="13"/>
      <c r="BN509" s="13"/>
      <c r="BO509" s="13"/>
      <c r="BP509" s="13"/>
      <c r="BQ509" s="13"/>
      <c r="BR509" s="13"/>
      <c r="BS509" s="13"/>
      <c r="BT509" s="13"/>
      <c r="BU509" s="13"/>
      <c r="BV509" s="13"/>
      <c r="BW509" s="13"/>
      <c r="BX509" s="13"/>
      <c r="BY509" s="13"/>
      <c r="BZ509" s="13"/>
      <c r="CA509" s="13"/>
      <c r="CB509" s="13"/>
      <c r="CC509" s="13"/>
      <c r="CD509" s="13"/>
      <c r="CE509" s="13"/>
      <c r="CF509" s="13"/>
      <c r="CG509" s="13"/>
      <c r="CH509" s="13"/>
      <c r="CI509" s="13"/>
      <c r="CJ509" s="13"/>
      <c r="CK509" s="13"/>
      <c r="CL509" s="13"/>
      <c r="CM509" s="13"/>
      <c r="CN509" s="13"/>
      <c r="CO509" s="13"/>
      <c r="CP509" s="13"/>
      <c r="CQ509" s="13"/>
      <c r="CR509" s="13"/>
      <c r="CS509" s="13"/>
      <c r="CT509" s="13"/>
      <c r="CU509" s="13"/>
      <c r="CV509" s="13"/>
      <c r="CW509" s="13"/>
      <c r="CX509" s="13"/>
      <c r="CY509" s="13"/>
      <c r="CZ509" s="13"/>
      <c r="DA509" s="13"/>
      <c r="DB509" s="13"/>
      <c r="DC509" s="13"/>
      <c r="DD509" s="13"/>
      <c r="DE509" s="13"/>
      <c r="DF509" s="13"/>
      <c r="DG509" s="13"/>
      <c r="DH509" s="13"/>
      <c r="DI509" s="13"/>
      <c r="DJ509" s="13"/>
      <c r="DK509" s="13"/>
      <c r="DL509" s="13"/>
      <c r="DM509" s="13"/>
      <c r="DN509" s="13"/>
      <c r="DO509" s="13"/>
      <c r="DP509" s="13"/>
      <c r="DQ509" s="13"/>
      <c r="DR509" s="13"/>
      <c r="DS509" s="13"/>
      <c r="DT509" s="13"/>
      <c r="DU509" s="13"/>
      <c r="DV509" s="13"/>
      <c r="DW509" s="27"/>
      <c r="DX509" s="13"/>
      <c r="DY509" s="13"/>
      <c r="DZ509" s="13"/>
      <c r="EA509" s="13"/>
      <c r="EB509" s="13"/>
      <c r="EC509" s="13"/>
      <c r="ED509" s="13"/>
      <c r="EE509" s="13"/>
      <c r="EF509" s="13"/>
      <c r="EG509" s="13"/>
    </row>
    <row r="510" spans="2:137" x14ac:dyDescent="0.3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  <c r="BG510" s="13"/>
      <c r="BH510" s="13"/>
      <c r="BI510" s="13"/>
      <c r="BJ510" s="13"/>
      <c r="BK510" s="13"/>
      <c r="BL510" s="13"/>
      <c r="BM510" s="13"/>
      <c r="BN510" s="13"/>
      <c r="BO510" s="13"/>
      <c r="BP510" s="13"/>
      <c r="BQ510" s="13"/>
      <c r="BR510" s="13"/>
      <c r="BS510" s="13"/>
      <c r="BT510" s="13"/>
      <c r="BU510" s="13"/>
      <c r="BV510" s="13"/>
      <c r="BW510" s="13"/>
      <c r="BX510" s="13"/>
      <c r="BY510" s="13"/>
      <c r="BZ510" s="13"/>
      <c r="CA510" s="13"/>
      <c r="CB510" s="13"/>
      <c r="CC510" s="13"/>
      <c r="CD510" s="13"/>
      <c r="CE510" s="13"/>
      <c r="CF510" s="13"/>
      <c r="CG510" s="13"/>
      <c r="CH510" s="13"/>
      <c r="CI510" s="13"/>
      <c r="CJ510" s="13"/>
      <c r="CK510" s="13"/>
      <c r="CL510" s="13"/>
      <c r="CM510" s="13"/>
      <c r="CN510" s="13"/>
      <c r="CO510" s="13"/>
      <c r="CP510" s="13"/>
      <c r="CQ510" s="13"/>
      <c r="CR510" s="13"/>
      <c r="CS510" s="13"/>
      <c r="CT510" s="13"/>
      <c r="CU510" s="13"/>
      <c r="CV510" s="13"/>
      <c r="CW510" s="13"/>
      <c r="CX510" s="13"/>
      <c r="CY510" s="13"/>
      <c r="CZ510" s="13"/>
      <c r="DA510" s="13"/>
      <c r="DB510" s="13"/>
      <c r="DC510" s="13"/>
      <c r="DD510" s="13"/>
      <c r="DE510" s="13"/>
      <c r="DF510" s="13"/>
      <c r="DG510" s="13"/>
      <c r="DH510" s="13"/>
      <c r="DI510" s="13"/>
      <c r="DJ510" s="13"/>
      <c r="DK510" s="13"/>
      <c r="DL510" s="13"/>
      <c r="DM510" s="13"/>
      <c r="DN510" s="13"/>
      <c r="DO510" s="13"/>
      <c r="DP510" s="13"/>
      <c r="DQ510" s="13"/>
      <c r="DR510" s="13"/>
      <c r="DS510" s="13"/>
      <c r="DT510" s="13"/>
      <c r="DU510" s="13"/>
      <c r="DV510" s="13"/>
      <c r="DW510" s="27"/>
      <c r="DX510" s="13"/>
      <c r="DY510" s="13"/>
      <c r="DZ510" s="13"/>
      <c r="EA510" s="13"/>
      <c r="EB510" s="13"/>
      <c r="EC510" s="13"/>
      <c r="ED510" s="13"/>
      <c r="EE510" s="13"/>
      <c r="EF510" s="13"/>
      <c r="EG510" s="13"/>
    </row>
    <row r="511" spans="2:137" x14ac:dyDescent="0.3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  <c r="BG511" s="13"/>
      <c r="BH511" s="13"/>
      <c r="BI511" s="13"/>
      <c r="BJ511" s="13"/>
      <c r="BK511" s="13"/>
      <c r="BL511" s="13"/>
      <c r="BM511" s="13"/>
      <c r="BN511" s="13"/>
      <c r="BO511" s="13"/>
      <c r="BP511" s="13"/>
      <c r="BQ511" s="13"/>
      <c r="BR511" s="13"/>
      <c r="BS511" s="13"/>
      <c r="BT511" s="13"/>
      <c r="BU511" s="13"/>
      <c r="BV511" s="13"/>
      <c r="BW511" s="13"/>
      <c r="BX511" s="13"/>
      <c r="BY511" s="13"/>
      <c r="BZ511" s="13"/>
      <c r="CA511" s="13"/>
      <c r="CB511" s="13"/>
      <c r="CC511" s="13"/>
      <c r="CD511" s="13"/>
      <c r="CE511" s="13"/>
      <c r="CF511" s="13"/>
      <c r="CG511" s="13"/>
      <c r="CH511" s="13"/>
      <c r="CI511" s="13"/>
      <c r="CJ511" s="13"/>
      <c r="CK511" s="13"/>
      <c r="CL511" s="13"/>
      <c r="CM511" s="13"/>
      <c r="CN511" s="13"/>
      <c r="CO511" s="13"/>
      <c r="CP511" s="13"/>
      <c r="CQ511" s="13"/>
      <c r="CR511" s="13"/>
      <c r="CS511" s="13"/>
      <c r="CT511" s="13"/>
      <c r="CU511" s="13"/>
      <c r="CV511" s="13"/>
      <c r="CW511" s="13"/>
      <c r="CX511" s="13"/>
      <c r="CY511" s="13"/>
      <c r="CZ511" s="13"/>
      <c r="DA511" s="13"/>
      <c r="DB511" s="13"/>
      <c r="DC511" s="13"/>
      <c r="DD511" s="13"/>
      <c r="DE511" s="13"/>
      <c r="DF511" s="13"/>
      <c r="DG511" s="13"/>
      <c r="DH511" s="13"/>
      <c r="DI511" s="13"/>
      <c r="DJ511" s="13"/>
      <c r="DK511" s="13"/>
      <c r="DL511" s="13"/>
      <c r="DM511" s="13"/>
      <c r="DN511" s="13"/>
      <c r="DO511" s="13"/>
      <c r="DP511" s="13"/>
      <c r="DQ511" s="13"/>
      <c r="DR511" s="13"/>
      <c r="DS511" s="13"/>
      <c r="DT511" s="13"/>
      <c r="DU511" s="13"/>
      <c r="DV511" s="13"/>
      <c r="DW511" s="27"/>
      <c r="DX511" s="13"/>
      <c r="DY511" s="13"/>
      <c r="DZ511" s="13"/>
      <c r="EA511" s="13"/>
      <c r="EB511" s="13"/>
      <c r="EC511" s="13"/>
      <c r="ED511" s="13"/>
      <c r="EE511" s="13"/>
      <c r="EF511" s="13"/>
      <c r="EG511" s="13"/>
    </row>
    <row r="512" spans="2:137" x14ac:dyDescent="0.3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  <c r="BG512" s="13"/>
      <c r="BH512" s="13"/>
      <c r="BI512" s="13"/>
      <c r="BJ512" s="13"/>
      <c r="BK512" s="13"/>
      <c r="BL512" s="13"/>
      <c r="BM512" s="13"/>
      <c r="BN512" s="13"/>
      <c r="BO512" s="13"/>
      <c r="BP512" s="13"/>
      <c r="BQ512" s="13"/>
      <c r="BR512" s="13"/>
      <c r="BS512" s="13"/>
      <c r="BT512" s="13"/>
      <c r="BU512" s="13"/>
      <c r="BV512" s="13"/>
      <c r="BW512" s="13"/>
      <c r="BX512" s="13"/>
      <c r="BY512" s="13"/>
      <c r="BZ512" s="13"/>
      <c r="CA512" s="13"/>
      <c r="CB512" s="13"/>
      <c r="CC512" s="13"/>
      <c r="CD512" s="13"/>
      <c r="CE512" s="13"/>
      <c r="CF512" s="13"/>
      <c r="CG512" s="13"/>
      <c r="CH512" s="13"/>
      <c r="CI512" s="13"/>
      <c r="CJ512" s="13"/>
      <c r="CK512" s="13"/>
      <c r="CL512" s="13"/>
      <c r="CM512" s="13"/>
      <c r="CN512" s="13"/>
      <c r="CO512" s="13"/>
      <c r="CP512" s="13"/>
      <c r="CQ512" s="13"/>
      <c r="CR512" s="13"/>
      <c r="CS512" s="13"/>
      <c r="CT512" s="13"/>
      <c r="CU512" s="13"/>
      <c r="CV512" s="13"/>
      <c r="CW512" s="13"/>
      <c r="CX512" s="13"/>
      <c r="CY512" s="13"/>
      <c r="CZ512" s="13"/>
      <c r="DA512" s="13"/>
      <c r="DB512" s="13"/>
      <c r="DC512" s="13"/>
      <c r="DD512" s="13"/>
      <c r="DE512" s="13"/>
      <c r="DF512" s="13"/>
      <c r="DG512" s="13"/>
      <c r="DH512" s="13"/>
      <c r="DI512" s="13"/>
      <c r="DJ512" s="13"/>
      <c r="DK512" s="13"/>
      <c r="DL512" s="13"/>
      <c r="DM512" s="13"/>
      <c r="DN512" s="13"/>
      <c r="DO512" s="13"/>
      <c r="DP512" s="13"/>
      <c r="DQ512" s="13"/>
      <c r="DR512" s="13"/>
      <c r="DS512" s="13"/>
      <c r="DT512" s="13"/>
      <c r="DU512" s="13"/>
      <c r="DV512" s="13"/>
      <c r="DW512" s="27"/>
      <c r="DX512" s="13"/>
      <c r="DY512" s="13"/>
      <c r="DZ512" s="13"/>
      <c r="EA512" s="13"/>
      <c r="EB512" s="13"/>
      <c r="EC512" s="13"/>
      <c r="ED512" s="13"/>
      <c r="EE512" s="13"/>
      <c r="EF512" s="13"/>
      <c r="EG512" s="13"/>
    </row>
    <row r="513" spans="2:137" x14ac:dyDescent="0.3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  <c r="BG513" s="13"/>
      <c r="BH513" s="13"/>
      <c r="BI513" s="13"/>
      <c r="BJ513" s="13"/>
      <c r="BK513" s="13"/>
      <c r="BL513" s="13"/>
      <c r="BM513" s="13"/>
      <c r="BN513" s="13"/>
      <c r="BO513" s="13"/>
      <c r="BP513" s="13"/>
      <c r="BQ513" s="13"/>
      <c r="BR513" s="13"/>
      <c r="BS513" s="13"/>
      <c r="BT513" s="13"/>
      <c r="BU513" s="13"/>
      <c r="BV513" s="13"/>
      <c r="BW513" s="13"/>
      <c r="BX513" s="13"/>
      <c r="BY513" s="13"/>
      <c r="BZ513" s="13"/>
      <c r="CA513" s="13"/>
      <c r="CB513" s="13"/>
      <c r="CC513" s="13"/>
      <c r="CD513" s="13"/>
      <c r="CE513" s="13"/>
      <c r="CF513" s="13"/>
      <c r="CG513" s="13"/>
      <c r="CH513" s="13"/>
      <c r="CI513" s="13"/>
      <c r="CJ513" s="13"/>
      <c r="CK513" s="13"/>
      <c r="CL513" s="13"/>
      <c r="CM513" s="13"/>
      <c r="CN513" s="13"/>
      <c r="CO513" s="13"/>
      <c r="CP513" s="13"/>
      <c r="CQ513" s="13"/>
      <c r="CR513" s="13"/>
      <c r="CS513" s="13"/>
      <c r="CT513" s="13"/>
      <c r="CU513" s="13"/>
      <c r="CV513" s="13"/>
      <c r="CW513" s="13"/>
      <c r="CX513" s="13"/>
      <c r="CY513" s="13"/>
      <c r="CZ513" s="13"/>
      <c r="DA513" s="13"/>
      <c r="DB513" s="13"/>
      <c r="DC513" s="13"/>
      <c r="DD513" s="13"/>
      <c r="DE513" s="13"/>
      <c r="DF513" s="13"/>
      <c r="DG513" s="13"/>
      <c r="DH513" s="13"/>
      <c r="DI513" s="13"/>
      <c r="DJ513" s="13"/>
      <c r="DK513" s="13"/>
      <c r="DL513" s="13"/>
      <c r="DM513" s="13"/>
      <c r="DN513" s="13"/>
      <c r="DO513" s="13"/>
      <c r="DP513" s="13"/>
      <c r="DQ513" s="13"/>
      <c r="DR513" s="13"/>
      <c r="DS513" s="13"/>
      <c r="DT513" s="13"/>
      <c r="DU513" s="13"/>
      <c r="DV513" s="13"/>
      <c r="DW513" s="27"/>
      <c r="DX513" s="13"/>
      <c r="DY513" s="13"/>
      <c r="DZ513" s="13"/>
      <c r="EA513" s="13"/>
      <c r="EB513" s="13"/>
      <c r="EC513" s="13"/>
      <c r="ED513" s="13"/>
      <c r="EE513" s="13"/>
      <c r="EF513" s="13"/>
      <c r="EG513" s="13"/>
    </row>
    <row r="514" spans="2:137" x14ac:dyDescent="0.3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  <c r="BG514" s="13"/>
      <c r="BH514" s="13"/>
      <c r="BI514" s="13"/>
      <c r="BJ514" s="13"/>
      <c r="BK514" s="13"/>
      <c r="BL514" s="13"/>
      <c r="BM514" s="13"/>
      <c r="BN514" s="13"/>
      <c r="BO514" s="13"/>
      <c r="BP514" s="13"/>
      <c r="BQ514" s="13"/>
      <c r="BR514" s="13"/>
      <c r="BS514" s="13"/>
      <c r="BT514" s="13"/>
      <c r="BU514" s="13"/>
      <c r="BV514" s="13"/>
      <c r="BW514" s="13"/>
      <c r="BX514" s="13"/>
      <c r="BY514" s="13"/>
      <c r="BZ514" s="13"/>
      <c r="CA514" s="13"/>
      <c r="CB514" s="13"/>
      <c r="CC514" s="13"/>
      <c r="CD514" s="13"/>
      <c r="CE514" s="13"/>
      <c r="CF514" s="13"/>
      <c r="CG514" s="13"/>
      <c r="CH514" s="13"/>
      <c r="CI514" s="13"/>
      <c r="CJ514" s="13"/>
      <c r="CK514" s="13"/>
      <c r="CL514" s="13"/>
      <c r="CM514" s="13"/>
      <c r="CN514" s="13"/>
      <c r="CO514" s="13"/>
      <c r="CP514" s="13"/>
      <c r="CQ514" s="13"/>
      <c r="CR514" s="13"/>
      <c r="CS514" s="13"/>
      <c r="CT514" s="13"/>
      <c r="CU514" s="13"/>
      <c r="CV514" s="13"/>
      <c r="CW514" s="13"/>
      <c r="CX514" s="13"/>
      <c r="CY514" s="13"/>
      <c r="CZ514" s="13"/>
      <c r="DA514" s="13"/>
      <c r="DB514" s="13"/>
      <c r="DC514" s="13"/>
      <c r="DD514" s="13"/>
      <c r="DE514" s="13"/>
      <c r="DF514" s="13"/>
      <c r="DG514" s="13"/>
      <c r="DH514" s="13"/>
      <c r="DI514" s="13"/>
      <c r="DJ514" s="13"/>
      <c r="DK514" s="13"/>
      <c r="DL514" s="13"/>
      <c r="DM514" s="13"/>
      <c r="DN514" s="13"/>
      <c r="DO514" s="13"/>
      <c r="DP514" s="13"/>
      <c r="DQ514" s="13"/>
      <c r="DR514" s="13"/>
      <c r="DS514" s="13"/>
      <c r="DT514" s="13"/>
      <c r="DU514" s="13"/>
      <c r="DV514" s="13"/>
      <c r="DW514" s="27"/>
      <c r="DX514" s="13"/>
      <c r="DY514" s="13"/>
      <c r="DZ514" s="13"/>
      <c r="EA514" s="13"/>
      <c r="EB514" s="13"/>
      <c r="EC514" s="13"/>
      <c r="ED514" s="13"/>
      <c r="EE514" s="13"/>
      <c r="EF514" s="13"/>
      <c r="EG514" s="13"/>
    </row>
    <row r="515" spans="2:137" x14ac:dyDescent="0.3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  <c r="BG515" s="13"/>
      <c r="BH515" s="13"/>
      <c r="BI515" s="13"/>
      <c r="BJ515" s="13"/>
      <c r="BK515" s="13"/>
      <c r="BL515" s="13"/>
      <c r="BM515" s="13"/>
      <c r="BN515" s="13"/>
      <c r="BO515" s="13"/>
      <c r="BP515" s="13"/>
      <c r="BQ515" s="13"/>
      <c r="BR515" s="13"/>
      <c r="BS515" s="13"/>
      <c r="BT515" s="13"/>
      <c r="BU515" s="13"/>
      <c r="BV515" s="13"/>
      <c r="BW515" s="13"/>
      <c r="BX515" s="13"/>
      <c r="BY515" s="13"/>
      <c r="BZ515" s="13"/>
      <c r="CA515" s="13"/>
      <c r="CB515" s="13"/>
      <c r="CC515" s="13"/>
      <c r="CD515" s="13"/>
      <c r="CE515" s="13"/>
      <c r="CF515" s="13"/>
      <c r="CG515" s="13"/>
      <c r="CH515" s="13"/>
      <c r="CI515" s="13"/>
      <c r="CJ515" s="13"/>
      <c r="CK515" s="13"/>
      <c r="CL515" s="13"/>
      <c r="CM515" s="13"/>
      <c r="CN515" s="13"/>
      <c r="CO515" s="13"/>
      <c r="CP515" s="13"/>
      <c r="CQ515" s="13"/>
      <c r="CR515" s="13"/>
      <c r="CS515" s="13"/>
      <c r="CT515" s="13"/>
      <c r="CU515" s="13"/>
      <c r="CV515" s="13"/>
      <c r="CW515" s="13"/>
      <c r="CX515" s="13"/>
      <c r="CY515" s="13"/>
      <c r="CZ515" s="13"/>
      <c r="DA515" s="13"/>
      <c r="DB515" s="13"/>
      <c r="DC515" s="13"/>
      <c r="DD515" s="13"/>
      <c r="DE515" s="13"/>
      <c r="DF515" s="13"/>
      <c r="DG515" s="13"/>
      <c r="DH515" s="13"/>
      <c r="DI515" s="13"/>
      <c r="DJ515" s="13"/>
      <c r="DK515" s="13"/>
      <c r="DL515" s="13"/>
      <c r="DM515" s="13"/>
      <c r="DN515" s="13"/>
      <c r="DO515" s="13"/>
      <c r="DP515" s="13"/>
      <c r="DQ515" s="13"/>
      <c r="DR515" s="13"/>
      <c r="DS515" s="13"/>
      <c r="DT515" s="13"/>
      <c r="DU515" s="13"/>
      <c r="DV515" s="13"/>
      <c r="DW515" s="27"/>
      <c r="DX515" s="13"/>
      <c r="DY515" s="13"/>
      <c r="DZ515" s="13"/>
      <c r="EA515" s="13"/>
      <c r="EB515" s="13"/>
      <c r="EC515" s="13"/>
      <c r="ED515" s="13"/>
      <c r="EE515" s="13"/>
      <c r="EF515" s="13"/>
      <c r="EG515" s="13"/>
    </row>
    <row r="516" spans="2:137" x14ac:dyDescent="0.3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  <c r="BG516" s="13"/>
      <c r="BH516" s="13"/>
      <c r="BI516" s="13"/>
      <c r="BJ516" s="13"/>
      <c r="BK516" s="13"/>
      <c r="BL516" s="13"/>
      <c r="BM516" s="13"/>
      <c r="BN516" s="13"/>
      <c r="BO516" s="13"/>
      <c r="BP516" s="13"/>
      <c r="BQ516" s="13"/>
      <c r="BR516" s="13"/>
      <c r="BS516" s="13"/>
      <c r="BT516" s="13"/>
      <c r="BU516" s="13"/>
      <c r="BV516" s="13"/>
      <c r="BW516" s="13"/>
      <c r="BX516" s="13"/>
      <c r="BY516" s="13"/>
      <c r="BZ516" s="13"/>
      <c r="CA516" s="13"/>
      <c r="CB516" s="13"/>
      <c r="CC516" s="13"/>
      <c r="CD516" s="13"/>
      <c r="CE516" s="13"/>
      <c r="CF516" s="13"/>
      <c r="CG516" s="13"/>
      <c r="CH516" s="13"/>
      <c r="CI516" s="13"/>
      <c r="CJ516" s="13"/>
      <c r="CK516" s="13"/>
      <c r="CL516" s="13"/>
      <c r="CM516" s="13"/>
      <c r="CN516" s="13"/>
      <c r="CO516" s="13"/>
      <c r="CP516" s="13"/>
      <c r="CQ516" s="13"/>
      <c r="CR516" s="13"/>
      <c r="CS516" s="13"/>
      <c r="CT516" s="13"/>
      <c r="CU516" s="13"/>
      <c r="CV516" s="13"/>
      <c r="CW516" s="13"/>
      <c r="CX516" s="13"/>
      <c r="CY516" s="13"/>
      <c r="CZ516" s="13"/>
      <c r="DA516" s="13"/>
      <c r="DB516" s="13"/>
      <c r="DC516" s="13"/>
      <c r="DD516" s="13"/>
      <c r="DE516" s="13"/>
      <c r="DF516" s="13"/>
      <c r="DG516" s="13"/>
      <c r="DH516" s="13"/>
      <c r="DI516" s="13"/>
      <c r="DJ516" s="13"/>
      <c r="DK516" s="13"/>
      <c r="DL516" s="13"/>
      <c r="DM516" s="13"/>
      <c r="DN516" s="13"/>
      <c r="DO516" s="13"/>
      <c r="DP516" s="13"/>
      <c r="DQ516" s="13"/>
      <c r="DR516" s="13"/>
      <c r="DS516" s="13"/>
      <c r="DT516" s="13"/>
      <c r="DU516" s="13"/>
      <c r="DV516" s="13"/>
      <c r="DW516" s="27"/>
      <c r="DX516" s="13"/>
      <c r="DY516" s="13"/>
      <c r="DZ516" s="13"/>
      <c r="EA516" s="13"/>
      <c r="EB516" s="13"/>
      <c r="EC516" s="13"/>
      <c r="ED516" s="13"/>
      <c r="EE516" s="13"/>
      <c r="EF516" s="13"/>
      <c r="EG516" s="13"/>
    </row>
    <row r="517" spans="2:137" x14ac:dyDescent="0.3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  <c r="BG517" s="13"/>
      <c r="BH517" s="13"/>
      <c r="BI517" s="13"/>
      <c r="BJ517" s="13"/>
      <c r="BK517" s="13"/>
      <c r="BL517" s="13"/>
      <c r="BM517" s="13"/>
      <c r="BN517" s="13"/>
      <c r="BO517" s="13"/>
      <c r="BP517" s="13"/>
      <c r="BQ517" s="13"/>
      <c r="BR517" s="13"/>
      <c r="BS517" s="13"/>
      <c r="BT517" s="13"/>
      <c r="BU517" s="13"/>
      <c r="BV517" s="13"/>
      <c r="BW517" s="13"/>
      <c r="BX517" s="13"/>
      <c r="BY517" s="13"/>
      <c r="BZ517" s="13"/>
      <c r="CA517" s="13"/>
      <c r="CB517" s="13"/>
      <c r="CC517" s="13"/>
      <c r="CD517" s="13"/>
      <c r="CE517" s="13"/>
      <c r="CF517" s="13"/>
      <c r="CG517" s="13"/>
      <c r="CH517" s="13"/>
      <c r="CI517" s="13"/>
      <c r="CJ517" s="13"/>
      <c r="CK517" s="13"/>
      <c r="CL517" s="13"/>
      <c r="CM517" s="13"/>
      <c r="CN517" s="13"/>
      <c r="CO517" s="13"/>
      <c r="CP517" s="13"/>
      <c r="CQ517" s="13"/>
      <c r="CR517" s="13"/>
      <c r="CS517" s="13"/>
      <c r="CT517" s="13"/>
      <c r="CU517" s="13"/>
      <c r="CV517" s="13"/>
      <c r="CW517" s="13"/>
      <c r="CX517" s="13"/>
      <c r="CY517" s="13"/>
      <c r="CZ517" s="13"/>
      <c r="DA517" s="13"/>
      <c r="DB517" s="13"/>
      <c r="DC517" s="13"/>
      <c r="DD517" s="13"/>
      <c r="DE517" s="13"/>
      <c r="DF517" s="13"/>
      <c r="DG517" s="13"/>
      <c r="DH517" s="13"/>
      <c r="DI517" s="13"/>
      <c r="DJ517" s="13"/>
      <c r="DK517" s="13"/>
      <c r="DL517" s="13"/>
      <c r="DM517" s="13"/>
      <c r="DN517" s="13"/>
      <c r="DO517" s="13"/>
      <c r="DP517" s="13"/>
      <c r="DQ517" s="13"/>
      <c r="DR517" s="13"/>
      <c r="DS517" s="13"/>
      <c r="DT517" s="13"/>
      <c r="DU517" s="13"/>
      <c r="DV517" s="13"/>
      <c r="DW517" s="27"/>
      <c r="DX517" s="13"/>
      <c r="DY517" s="13"/>
      <c r="DZ517" s="13"/>
      <c r="EA517" s="13"/>
      <c r="EB517" s="13"/>
      <c r="EC517" s="13"/>
      <c r="ED517" s="13"/>
      <c r="EE517" s="13"/>
      <c r="EF517" s="13"/>
      <c r="EG517" s="13"/>
    </row>
    <row r="518" spans="2:137" x14ac:dyDescent="0.3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  <c r="BG518" s="13"/>
      <c r="BH518" s="13"/>
      <c r="BI518" s="13"/>
      <c r="BJ518" s="13"/>
      <c r="BK518" s="13"/>
      <c r="BL518" s="13"/>
      <c r="BM518" s="13"/>
      <c r="BN518" s="13"/>
      <c r="BO518" s="13"/>
      <c r="BP518" s="13"/>
      <c r="BQ518" s="13"/>
      <c r="BR518" s="13"/>
      <c r="BS518" s="13"/>
      <c r="BT518" s="13"/>
      <c r="BU518" s="13"/>
      <c r="BV518" s="13"/>
      <c r="BW518" s="13"/>
      <c r="BX518" s="13"/>
      <c r="BY518" s="13"/>
      <c r="BZ518" s="13"/>
      <c r="CA518" s="13"/>
      <c r="CB518" s="13"/>
      <c r="CC518" s="13"/>
      <c r="CD518" s="13"/>
      <c r="CE518" s="13"/>
      <c r="CF518" s="13"/>
      <c r="CG518" s="13"/>
      <c r="CH518" s="13"/>
      <c r="CI518" s="13"/>
      <c r="CJ518" s="13"/>
      <c r="CK518" s="13"/>
      <c r="CL518" s="13"/>
      <c r="CM518" s="13"/>
      <c r="CN518" s="13"/>
      <c r="CO518" s="13"/>
      <c r="CP518" s="13"/>
      <c r="CQ518" s="13"/>
      <c r="CR518" s="13"/>
      <c r="CS518" s="13"/>
      <c r="CT518" s="13"/>
      <c r="CU518" s="13"/>
      <c r="CV518" s="13"/>
      <c r="CW518" s="13"/>
      <c r="CX518" s="13"/>
      <c r="CY518" s="13"/>
      <c r="CZ518" s="13"/>
      <c r="DA518" s="13"/>
      <c r="DB518" s="13"/>
      <c r="DC518" s="13"/>
      <c r="DD518" s="13"/>
      <c r="DE518" s="13"/>
      <c r="DF518" s="13"/>
      <c r="DG518" s="13"/>
      <c r="DH518" s="13"/>
      <c r="DI518" s="13"/>
      <c r="DJ518" s="13"/>
      <c r="DK518" s="13"/>
      <c r="DL518" s="13"/>
      <c r="DM518" s="13"/>
      <c r="DN518" s="13"/>
      <c r="DO518" s="13"/>
      <c r="DP518" s="13"/>
      <c r="DQ518" s="13"/>
      <c r="DR518" s="13"/>
      <c r="DS518" s="13"/>
      <c r="DT518" s="13"/>
      <c r="DU518" s="13"/>
      <c r="DV518" s="13"/>
      <c r="DW518" s="27"/>
      <c r="DX518" s="13"/>
      <c r="DY518" s="13"/>
      <c r="DZ518" s="13"/>
      <c r="EA518" s="13"/>
      <c r="EB518" s="13"/>
      <c r="EC518" s="13"/>
      <c r="ED518" s="13"/>
      <c r="EE518" s="13"/>
      <c r="EF518" s="13"/>
      <c r="EG518" s="13"/>
    </row>
    <row r="519" spans="2:137" x14ac:dyDescent="0.3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  <c r="BG519" s="13"/>
      <c r="BH519" s="13"/>
      <c r="BI519" s="13"/>
      <c r="BJ519" s="13"/>
      <c r="BK519" s="13"/>
      <c r="BL519" s="13"/>
      <c r="BM519" s="13"/>
      <c r="BN519" s="13"/>
      <c r="BO519" s="13"/>
      <c r="BP519" s="13"/>
      <c r="BQ519" s="13"/>
      <c r="BR519" s="13"/>
      <c r="BS519" s="13"/>
      <c r="BT519" s="13"/>
      <c r="BU519" s="13"/>
      <c r="BV519" s="13"/>
      <c r="BW519" s="13"/>
      <c r="BX519" s="13"/>
      <c r="BY519" s="13"/>
      <c r="BZ519" s="13"/>
      <c r="CA519" s="13"/>
      <c r="CB519" s="13"/>
      <c r="CC519" s="13"/>
      <c r="CD519" s="13"/>
      <c r="CE519" s="13"/>
      <c r="CF519" s="13"/>
      <c r="CG519" s="13"/>
      <c r="CH519" s="13"/>
      <c r="CI519" s="13"/>
      <c r="CJ519" s="13"/>
      <c r="CK519" s="13"/>
      <c r="CL519" s="13"/>
      <c r="CM519" s="13"/>
      <c r="CN519" s="13"/>
      <c r="CO519" s="13"/>
      <c r="CP519" s="13"/>
      <c r="CQ519" s="13"/>
      <c r="CR519" s="13"/>
      <c r="CS519" s="13"/>
      <c r="CT519" s="13"/>
      <c r="CU519" s="13"/>
      <c r="CV519" s="13"/>
      <c r="CW519" s="13"/>
      <c r="CX519" s="13"/>
      <c r="CY519" s="13"/>
      <c r="CZ519" s="13"/>
      <c r="DA519" s="13"/>
      <c r="DB519" s="13"/>
      <c r="DC519" s="13"/>
      <c r="DD519" s="13"/>
      <c r="DE519" s="13"/>
      <c r="DF519" s="13"/>
      <c r="DG519" s="13"/>
      <c r="DH519" s="13"/>
      <c r="DI519" s="13"/>
      <c r="DJ519" s="13"/>
      <c r="DK519" s="13"/>
      <c r="DL519" s="13"/>
      <c r="DM519" s="13"/>
      <c r="DN519" s="13"/>
      <c r="DO519" s="13"/>
      <c r="DP519" s="13"/>
      <c r="DQ519" s="13"/>
      <c r="DR519" s="13"/>
      <c r="DS519" s="13"/>
      <c r="DT519" s="13"/>
      <c r="DU519" s="13"/>
      <c r="DV519" s="13"/>
      <c r="DW519" s="27"/>
      <c r="DX519" s="13"/>
      <c r="DY519" s="13"/>
      <c r="DZ519" s="13"/>
      <c r="EA519" s="13"/>
      <c r="EB519" s="13"/>
      <c r="EC519" s="13"/>
      <c r="ED519" s="13"/>
      <c r="EE519" s="13"/>
      <c r="EF519" s="13"/>
      <c r="EG519" s="13"/>
    </row>
    <row r="520" spans="2:137" x14ac:dyDescent="0.3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  <c r="BG520" s="13"/>
      <c r="BH520" s="13"/>
      <c r="BI520" s="13"/>
      <c r="BJ520" s="13"/>
      <c r="BK520" s="13"/>
      <c r="BL520" s="13"/>
      <c r="BM520" s="13"/>
      <c r="BN520" s="13"/>
      <c r="BO520" s="13"/>
      <c r="BP520" s="13"/>
      <c r="BQ520" s="13"/>
      <c r="BR520" s="13"/>
      <c r="BS520" s="13"/>
      <c r="BT520" s="13"/>
      <c r="BU520" s="13"/>
      <c r="BV520" s="13"/>
      <c r="BW520" s="13"/>
      <c r="BX520" s="13"/>
      <c r="BY520" s="13"/>
      <c r="BZ520" s="13"/>
      <c r="CA520" s="13"/>
      <c r="CB520" s="13"/>
      <c r="CC520" s="13"/>
      <c r="CD520" s="13"/>
      <c r="CE520" s="13"/>
      <c r="CF520" s="13"/>
      <c r="CG520" s="13"/>
      <c r="CH520" s="13"/>
      <c r="CI520" s="13"/>
      <c r="CJ520" s="13"/>
      <c r="CK520" s="13"/>
      <c r="CL520" s="13"/>
      <c r="CM520" s="13"/>
      <c r="CN520" s="13"/>
      <c r="CO520" s="13"/>
      <c r="CP520" s="13"/>
      <c r="CQ520" s="13"/>
      <c r="CR520" s="13"/>
      <c r="CS520" s="13"/>
      <c r="CT520" s="13"/>
      <c r="CU520" s="13"/>
      <c r="CV520" s="13"/>
      <c r="CW520" s="13"/>
      <c r="CX520" s="13"/>
      <c r="CY520" s="13"/>
      <c r="CZ520" s="13"/>
      <c r="DA520" s="13"/>
      <c r="DB520" s="13"/>
      <c r="DC520" s="13"/>
      <c r="DD520" s="13"/>
      <c r="DE520" s="13"/>
      <c r="DF520" s="13"/>
      <c r="DG520" s="13"/>
      <c r="DH520" s="13"/>
      <c r="DI520" s="13"/>
      <c r="DJ520" s="13"/>
      <c r="DK520" s="13"/>
      <c r="DL520" s="13"/>
      <c r="DM520" s="13"/>
      <c r="DN520" s="13"/>
      <c r="DO520" s="13"/>
      <c r="DP520" s="13"/>
      <c r="DQ520" s="13"/>
      <c r="DR520" s="13"/>
      <c r="DS520" s="13"/>
      <c r="DT520" s="13"/>
      <c r="DU520" s="13"/>
      <c r="DV520" s="13"/>
      <c r="DW520" s="27"/>
      <c r="DX520" s="13"/>
      <c r="DY520" s="13"/>
      <c r="DZ520" s="13"/>
      <c r="EA520" s="13"/>
      <c r="EB520" s="13"/>
      <c r="EC520" s="13"/>
      <c r="ED520" s="13"/>
      <c r="EE520" s="13"/>
      <c r="EF520" s="13"/>
      <c r="EG520" s="13"/>
    </row>
    <row r="521" spans="2:137" x14ac:dyDescent="0.3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  <c r="BG521" s="13"/>
      <c r="BH521" s="13"/>
      <c r="BI521" s="13"/>
      <c r="BJ521" s="13"/>
      <c r="BK521" s="13"/>
      <c r="BL521" s="13"/>
      <c r="BM521" s="13"/>
      <c r="BN521" s="13"/>
      <c r="BO521" s="13"/>
      <c r="BP521" s="13"/>
      <c r="BQ521" s="13"/>
      <c r="BR521" s="13"/>
      <c r="BS521" s="13"/>
      <c r="BT521" s="13"/>
      <c r="BU521" s="13"/>
      <c r="BV521" s="13"/>
      <c r="BW521" s="13"/>
      <c r="BX521" s="13"/>
      <c r="BY521" s="13"/>
      <c r="BZ521" s="13"/>
      <c r="CA521" s="13"/>
      <c r="CB521" s="13"/>
      <c r="CC521" s="13"/>
      <c r="CD521" s="13"/>
      <c r="CE521" s="13"/>
      <c r="CF521" s="13"/>
      <c r="CG521" s="13"/>
      <c r="CH521" s="13"/>
      <c r="CI521" s="13"/>
      <c r="CJ521" s="13"/>
      <c r="CK521" s="13"/>
      <c r="CL521" s="13"/>
      <c r="CM521" s="13"/>
      <c r="CN521" s="13"/>
      <c r="CO521" s="13"/>
      <c r="CP521" s="13"/>
      <c r="CQ521" s="13"/>
      <c r="CR521" s="13"/>
      <c r="CS521" s="13"/>
      <c r="CT521" s="13"/>
      <c r="CU521" s="13"/>
      <c r="CV521" s="13"/>
      <c r="CW521" s="13"/>
      <c r="CX521" s="13"/>
      <c r="CY521" s="13"/>
      <c r="CZ521" s="13"/>
      <c r="DA521" s="13"/>
      <c r="DB521" s="13"/>
      <c r="DC521" s="13"/>
      <c r="DD521" s="13"/>
      <c r="DE521" s="13"/>
      <c r="DF521" s="13"/>
      <c r="DG521" s="13"/>
      <c r="DH521" s="13"/>
      <c r="DI521" s="13"/>
      <c r="DJ521" s="13"/>
      <c r="DK521" s="13"/>
      <c r="DL521" s="13"/>
      <c r="DM521" s="13"/>
      <c r="DN521" s="13"/>
      <c r="DO521" s="13"/>
      <c r="DP521" s="13"/>
      <c r="DQ521" s="13"/>
      <c r="DR521" s="13"/>
      <c r="DS521" s="13"/>
      <c r="DT521" s="13"/>
      <c r="DU521" s="13"/>
      <c r="DV521" s="13"/>
      <c r="DW521" s="27"/>
      <c r="DX521" s="13"/>
      <c r="DY521" s="13"/>
      <c r="DZ521" s="13"/>
      <c r="EA521" s="13"/>
      <c r="EB521" s="13"/>
      <c r="EC521" s="13"/>
      <c r="ED521" s="13"/>
      <c r="EE521" s="13"/>
      <c r="EF521" s="13"/>
      <c r="EG521" s="13"/>
    </row>
    <row r="522" spans="2:137" x14ac:dyDescent="0.3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  <c r="BG522" s="13"/>
      <c r="BH522" s="13"/>
      <c r="BI522" s="13"/>
      <c r="BJ522" s="13"/>
      <c r="BK522" s="13"/>
      <c r="BL522" s="13"/>
      <c r="BM522" s="13"/>
      <c r="BN522" s="13"/>
      <c r="BO522" s="13"/>
      <c r="BP522" s="13"/>
      <c r="BQ522" s="13"/>
      <c r="BR522" s="13"/>
      <c r="BS522" s="13"/>
      <c r="BT522" s="13"/>
      <c r="BU522" s="13"/>
      <c r="BV522" s="13"/>
      <c r="BW522" s="13"/>
      <c r="BX522" s="13"/>
      <c r="BY522" s="13"/>
      <c r="BZ522" s="13"/>
      <c r="CA522" s="13"/>
      <c r="CB522" s="13"/>
      <c r="CC522" s="13"/>
      <c r="CD522" s="13"/>
      <c r="CE522" s="13"/>
      <c r="CF522" s="13"/>
      <c r="CG522" s="13"/>
      <c r="CH522" s="13"/>
      <c r="CI522" s="13"/>
      <c r="CJ522" s="13"/>
      <c r="CK522" s="13"/>
      <c r="CL522" s="13"/>
      <c r="CM522" s="13"/>
      <c r="CN522" s="13"/>
      <c r="CO522" s="13"/>
      <c r="CP522" s="13"/>
      <c r="CQ522" s="13"/>
      <c r="CR522" s="13"/>
      <c r="CS522" s="13"/>
      <c r="CT522" s="13"/>
      <c r="CU522" s="13"/>
      <c r="CV522" s="13"/>
      <c r="CW522" s="13"/>
      <c r="CX522" s="13"/>
      <c r="CY522" s="13"/>
      <c r="CZ522" s="13"/>
      <c r="DA522" s="13"/>
      <c r="DB522" s="13"/>
      <c r="DC522" s="13"/>
      <c r="DD522" s="13"/>
      <c r="DE522" s="13"/>
      <c r="DF522" s="13"/>
      <c r="DG522" s="13"/>
      <c r="DH522" s="13"/>
      <c r="DI522" s="13"/>
      <c r="DJ522" s="13"/>
      <c r="DK522" s="13"/>
      <c r="DL522" s="13"/>
      <c r="DM522" s="13"/>
      <c r="DN522" s="13"/>
      <c r="DO522" s="13"/>
      <c r="DP522" s="13"/>
      <c r="DQ522" s="13"/>
      <c r="DR522" s="13"/>
      <c r="DS522" s="13"/>
      <c r="DT522" s="13"/>
      <c r="DU522" s="13"/>
      <c r="DV522" s="13"/>
      <c r="DW522" s="27"/>
      <c r="DX522" s="13"/>
      <c r="DY522" s="13"/>
      <c r="DZ522" s="13"/>
      <c r="EA522" s="13"/>
      <c r="EB522" s="13"/>
      <c r="EC522" s="13"/>
      <c r="ED522" s="13"/>
      <c r="EE522" s="13"/>
      <c r="EF522" s="13"/>
      <c r="EG522" s="13"/>
    </row>
    <row r="523" spans="2:137" x14ac:dyDescent="0.3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  <c r="BG523" s="13"/>
      <c r="BH523" s="13"/>
      <c r="BI523" s="13"/>
      <c r="BJ523" s="13"/>
      <c r="BK523" s="13"/>
      <c r="BL523" s="13"/>
      <c r="BM523" s="13"/>
      <c r="BN523" s="13"/>
      <c r="BO523" s="13"/>
      <c r="BP523" s="13"/>
      <c r="BQ523" s="13"/>
      <c r="BR523" s="13"/>
      <c r="BS523" s="13"/>
      <c r="BT523" s="13"/>
      <c r="BU523" s="13"/>
      <c r="BV523" s="13"/>
      <c r="BW523" s="13"/>
      <c r="BX523" s="13"/>
      <c r="BY523" s="13"/>
      <c r="BZ523" s="13"/>
      <c r="CA523" s="13"/>
      <c r="CB523" s="13"/>
      <c r="CC523" s="13"/>
      <c r="CD523" s="13"/>
      <c r="CE523" s="13"/>
      <c r="CF523" s="13"/>
      <c r="CG523" s="13"/>
      <c r="CH523" s="13"/>
      <c r="CI523" s="13"/>
      <c r="CJ523" s="13"/>
      <c r="CK523" s="13"/>
      <c r="CL523" s="13"/>
      <c r="CM523" s="13"/>
      <c r="CN523" s="13"/>
      <c r="CO523" s="13"/>
      <c r="CP523" s="13"/>
      <c r="CQ523" s="13"/>
      <c r="CR523" s="13"/>
      <c r="CS523" s="13"/>
      <c r="CT523" s="13"/>
      <c r="CU523" s="13"/>
      <c r="CV523" s="13"/>
      <c r="CW523" s="13"/>
      <c r="CX523" s="13"/>
      <c r="CY523" s="13"/>
      <c r="CZ523" s="13"/>
      <c r="DA523" s="13"/>
      <c r="DB523" s="13"/>
      <c r="DC523" s="13"/>
      <c r="DD523" s="13"/>
      <c r="DE523" s="13"/>
      <c r="DF523" s="13"/>
      <c r="DG523" s="13"/>
      <c r="DH523" s="13"/>
      <c r="DI523" s="13"/>
      <c r="DJ523" s="13"/>
      <c r="DK523" s="13"/>
      <c r="DL523" s="13"/>
      <c r="DM523" s="13"/>
      <c r="DN523" s="13"/>
      <c r="DO523" s="13"/>
      <c r="DP523" s="13"/>
      <c r="DQ523" s="13"/>
      <c r="DR523" s="13"/>
      <c r="DS523" s="13"/>
      <c r="DT523" s="13"/>
      <c r="DU523" s="13"/>
      <c r="DV523" s="13"/>
      <c r="DW523" s="27"/>
      <c r="DX523" s="13"/>
      <c r="DY523" s="13"/>
      <c r="DZ523" s="13"/>
      <c r="EA523" s="13"/>
      <c r="EB523" s="13"/>
      <c r="EC523" s="13"/>
      <c r="ED523" s="13"/>
      <c r="EE523" s="13"/>
      <c r="EF523" s="13"/>
      <c r="EG523" s="13"/>
    </row>
    <row r="524" spans="2:137" x14ac:dyDescent="0.3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  <c r="BG524" s="13"/>
      <c r="BH524" s="13"/>
      <c r="BI524" s="13"/>
      <c r="BJ524" s="13"/>
      <c r="BK524" s="13"/>
      <c r="BL524" s="13"/>
      <c r="BM524" s="13"/>
      <c r="BN524" s="13"/>
      <c r="BO524" s="13"/>
      <c r="BP524" s="13"/>
      <c r="BQ524" s="13"/>
      <c r="BR524" s="13"/>
      <c r="BS524" s="13"/>
      <c r="BT524" s="13"/>
      <c r="BU524" s="13"/>
      <c r="BV524" s="13"/>
      <c r="BW524" s="13"/>
      <c r="BX524" s="13"/>
      <c r="BY524" s="13"/>
      <c r="BZ524" s="13"/>
      <c r="CA524" s="13"/>
      <c r="CB524" s="13"/>
      <c r="CC524" s="13"/>
      <c r="CD524" s="13"/>
      <c r="CE524" s="13"/>
      <c r="CF524" s="13"/>
      <c r="CG524" s="13"/>
      <c r="CH524" s="13"/>
      <c r="CI524" s="13"/>
      <c r="CJ524" s="13"/>
      <c r="CK524" s="13"/>
      <c r="CL524" s="13"/>
      <c r="CM524" s="13"/>
      <c r="CN524" s="13"/>
      <c r="CO524" s="13"/>
      <c r="CP524" s="13"/>
      <c r="CQ524" s="13"/>
      <c r="CR524" s="13"/>
      <c r="CS524" s="13"/>
      <c r="CT524" s="13"/>
      <c r="CU524" s="13"/>
      <c r="CV524" s="13"/>
      <c r="CW524" s="13"/>
      <c r="CX524" s="13"/>
      <c r="CY524" s="13"/>
      <c r="CZ524" s="13"/>
      <c r="DA524" s="13"/>
      <c r="DB524" s="13"/>
      <c r="DC524" s="13"/>
      <c r="DD524" s="13"/>
      <c r="DE524" s="13"/>
      <c r="DF524" s="13"/>
      <c r="DG524" s="13"/>
      <c r="DH524" s="13"/>
      <c r="DI524" s="13"/>
      <c r="DJ524" s="13"/>
      <c r="DK524" s="13"/>
      <c r="DL524" s="13"/>
      <c r="DM524" s="13"/>
      <c r="DN524" s="13"/>
      <c r="DO524" s="13"/>
      <c r="DP524" s="13"/>
      <c r="DQ524" s="13"/>
      <c r="DR524" s="13"/>
      <c r="DS524" s="13"/>
      <c r="DT524" s="13"/>
      <c r="DU524" s="13"/>
      <c r="DV524" s="13"/>
      <c r="DW524" s="27"/>
      <c r="DX524" s="13"/>
      <c r="DY524" s="13"/>
      <c r="DZ524" s="13"/>
      <c r="EA524" s="13"/>
      <c r="EB524" s="13"/>
      <c r="EC524" s="13"/>
      <c r="ED524" s="13"/>
      <c r="EE524" s="13"/>
      <c r="EF524" s="13"/>
      <c r="EG524" s="13"/>
    </row>
    <row r="525" spans="2:137" x14ac:dyDescent="0.3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  <c r="BG525" s="13"/>
      <c r="BH525" s="13"/>
      <c r="BI525" s="13"/>
      <c r="BJ525" s="13"/>
      <c r="BK525" s="13"/>
      <c r="BL525" s="13"/>
      <c r="BM525" s="13"/>
      <c r="BN525" s="13"/>
      <c r="BO525" s="13"/>
      <c r="BP525" s="13"/>
      <c r="BQ525" s="13"/>
      <c r="BR525" s="13"/>
      <c r="BS525" s="13"/>
      <c r="BT525" s="13"/>
      <c r="BU525" s="13"/>
      <c r="BV525" s="13"/>
      <c r="BW525" s="13"/>
      <c r="BX525" s="13"/>
      <c r="BY525" s="13"/>
      <c r="BZ525" s="13"/>
      <c r="CA525" s="13"/>
      <c r="CB525" s="13"/>
      <c r="CC525" s="13"/>
      <c r="CD525" s="13"/>
      <c r="CE525" s="13"/>
      <c r="CF525" s="13"/>
      <c r="CG525" s="13"/>
      <c r="CH525" s="13"/>
      <c r="CI525" s="13"/>
      <c r="CJ525" s="13"/>
      <c r="CK525" s="13"/>
      <c r="CL525" s="13"/>
      <c r="CM525" s="13"/>
      <c r="CN525" s="13"/>
      <c r="CO525" s="13"/>
      <c r="CP525" s="13"/>
      <c r="CQ525" s="13"/>
      <c r="CR525" s="13"/>
      <c r="CS525" s="13"/>
      <c r="CT525" s="13"/>
      <c r="CU525" s="13"/>
      <c r="CV525" s="13"/>
      <c r="CW525" s="13"/>
      <c r="CX525" s="13"/>
      <c r="CY525" s="13"/>
      <c r="CZ525" s="13"/>
      <c r="DA525" s="13"/>
      <c r="DB525" s="13"/>
      <c r="DC525" s="13"/>
      <c r="DD525" s="13"/>
      <c r="DE525" s="13"/>
      <c r="DF525" s="13"/>
      <c r="DG525" s="13"/>
      <c r="DH525" s="13"/>
      <c r="DI525" s="13"/>
      <c r="DJ525" s="13"/>
      <c r="DK525" s="13"/>
      <c r="DL525" s="13"/>
      <c r="DM525" s="13"/>
      <c r="DN525" s="13"/>
      <c r="DO525" s="13"/>
      <c r="DP525" s="13"/>
      <c r="DQ525" s="13"/>
      <c r="DR525" s="13"/>
      <c r="DS525" s="13"/>
      <c r="DT525" s="13"/>
      <c r="DU525" s="13"/>
      <c r="DV525" s="13"/>
      <c r="DW525" s="27"/>
      <c r="DX525" s="13"/>
      <c r="DY525" s="13"/>
      <c r="DZ525" s="13"/>
      <c r="EA525" s="13"/>
      <c r="EB525" s="13"/>
      <c r="EC525" s="13"/>
      <c r="ED525" s="13"/>
      <c r="EE525" s="13"/>
      <c r="EF525" s="13"/>
      <c r="EG525" s="13"/>
    </row>
    <row r="526" spans="2:137" x14ac:dyDescent="0.3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  <c r="BG526" s="13"/>
      <c r="BH526" s="13"/>
      <c r="BI526" s="13"/>
      <c r="BJ526" s="13"/>
      <c r="BK526" s="13"/>
      <c r="BL526" s="13"/>
      <c r="BM526" s="13"/>
      <c r="BN526" s="13"/>
      <c r="BO526" s="13"/>
      <c r="BP526" s="13"/>
      <c r="BQ526" s="13"/>
      <c r="BR526" s="13"/>
      <c r="BS526" s="13"/>
      <c r="BT526" s="13"/>
      <c r="BU526" s="13"/>
      <c r="BV526" s="13"/>
      <c r="BW526" s="13"/>
      <c r="BX526" s="13"/>
      <c r="BY526" s="13"/>
      <c r="BZ526" s="13"/>
      <c r="CA526" s="13"/>
      <c r="CB526" s="13"/>
      <c r="CC526" s="13"/>
      <c r="CD526" s="13"/>
      <c r="CE526" s="13"/>
      <c r="CF526" s="13"/>
      <c r="CG526" s="13"/>
      <c r="CH526" s="13"/>
      <c r="CI526" s="13"/>
      <c r="CJ526" s="13"/>
      <c r="CK526" s="13"/>
      <c r="CL526" s="13"/>
      <c r="CM526" s="13"/>
      <c r="CN526" s="13"/>
      <c r="CO526" s="13"/>
      <c r="CP526" s="13"/>
      <c r="CQ526" s="13"/>
      <c r="CR526" s="13"/>
      <c r="CS526" s="13"/>
      <c r="CT526" s="13"/>
      <c r="CU526" s="13"/>
      <c r="CV526" s="13"/>
      <c r="CW526" s="13"/>
      <c r="CX526" s="13"/>
      <c r="CY526" s="13"/>
      <c r="CZ526" s="13"/>
      <c r="DA526" s="13"/>
      <c r="DB526" s="13"/>
      <c r="DC526" s="13"/>
      <c r="DD526" s="13"/>
      <c r="DE526" s="13"/>
      <c r="DF526" s="13"/>
      <c r="DG526" s="13"/>
      <c r="DH526" s="13"/>
      <c r="DI526" s="13"/>
      <c r="DJ526" s="13"/>
      <c r="DK526" s="13"/>
      <c r="DL526" s="13"/>
      <c r="DM526" s="13"/>
      <c r="DN526" s="13"/>
      <c r="DO526" s="13"/>
      <c r="DP526" s="13"/>
      <c r="DQ526" s="13"/>
      <c r="DR526" s="13"/>
      <c r="DS526" s="13"/>
      <c r="DT526" s="13"/>
      <c r="DU526" s="13"/>
      <c r="DV526" s="13"/>
      <c r="DW526" s="27"/>
      <c r="DX526" s="13"/>
      <c r="DY526" s="13"/>
      <c r="DZ526" s="13"/>
      <c r="EA526" s="13"/>
      <c r="EB526" s="13"/>
      <c r="EC526" s="13"/>
      <c r="ED526" s="13"/>
      <c r="EE526" s="13"/>
      <c r="EF526" s="13"/>
      <c r="EG526" s="13"/>
    </row>
    <row r="527" spans="2:137" x14ac:dyDescent="0.3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  <c r="BG527" s="13"/>
      <c r="BH527" s="13"/>
      <c r="BI527" s="13"/>
      <c r="BJ527" s="13"/>
      <c r="BK527" s="13"/>
      <c r="BL527" s="13"/>
      <c r="BM527" s="13"/>
      <c r="BN527" s="13"/>
      <c r="BO527" s="13"/>
      <c r="BP527" s="13"/>
      <c r="BQ527" s="13"/>
      <c r="BR527" s="13"/>
      <c r="BS527" s="13"/>
      <c r="BT527" s="13"/>
      <c r="BU527" s="13"/>
      <c r="BV527" s="13"/>
      <c r="BW527" s="13"/>
      <c r="BX527" s="13"/>
      <c r="BY527" s="13"/>
      <c r="BZ527" s="13"/>
      <c r="CA527" s="13"/>
      <c r="CB527" s="13"/>
      <c r="CC527" s="13"/>
      <c r="CD527" s="13"/>
      <c r="CE527" s="13"/>
      <c r="CF527" s="13"/>
      <c r="CG527" s="13"/>
      <c r="CH527" s="13"/>
      <c r="CI527" s="13"/>
      <c r="CJ527" s="13"/>
      <c r="CK527" s="13"/>
      <c r="CL527" s="13"/>
      <c r="CM527" s="13"/>
      <c r="CN527" s="13"/>
      <c r="CO527" s="13"/>
      <c r="CP527" s="13"/>
      <c r="CQ527" s="13"/>
      <c r="CR527" s="13"/>
      <c r="CS527" s="13"/>
      <c r="CT527" s="13"/>
      <c r="CU527" s="13"/>
      <c r="CV527" s="13"/>
      <c r="CW527" s="13"/>
      <c r="CX527" s="13"/>
      <c r="CY527" s="13"/>
      <c r="CZ527" s="13"/>
      <c r="DA527" s="13"/>
      <c r="DB527" s="13"/>
      <c r="DC527" s="13"/>
      <c r="DD527" s="13"/>
      <c r="DE527" s="13"/>
      <c r="DF527" s="13"/>
      <c r="DG527" s="13"/>
      <c r="DH527" s="13"/>
      <c r="DI527" s="13"/>
      <c r="DJ527" s="13"/>
      <c r="DK527" s="13"/>
      <c r="DL527" s="13"/>
      <c r="DM527" s="13"/>
      <c r="DN527" s="13"/>
      <c r="DO527" s="13"/>
      <c r="DP527" s="13"/>
      <c r="DQ527" s="13"/>
      <c r="DR527" s="13"/>
      <c r="DS527" s="13"/>
      <c r="DT527" s="13"/>
      <c r="DU527" s="13"/>
      <c r="DV527" s="13"/>
      <c r="DW527" s="27"/>
      <c r="DX527" s="13"/>
      <c r="DY527" s="13"/>
      <c r="DZ527" s="13"/>
      <c r="EA527" s="13"/>
      <c r="EB527" s="13"/>
      <c r="EC527" s="13"/>
      <c r="ED527" s="13"/>
      <c r="EE527" s="13"/>
      <c r="EF527" s="13"/>
      <c r="EG527" s="13"/>
    </row>
    <row r="528" spans="2:137" x14ac:dyDescent="0.3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  <c r="BG528" s="13"/>
      <c r="BH528" s="13"/>
      <c r="BI528" s="13"/>
      <c r="BJ528" s="13"/>
      <c r="BK528" s="13"/>
      <c r="BL528" s="13"/>
      <c r="BM528" s="13"/>
      <c r="BN528" s="13"/>
      <c r="BO528" s="13"/>
      <c r="BP528" s="13"/>
      <c r="BQ528" s="13"/>
      <c r="BR528" s="13"/>
      <c r="BS528" s="13"/>
      <c r="BT528" s="13"/>
      <c r="BU528" s="13"/>
      <c r="BV528" s="13"/>
      <c r="BW528" s="13"/>
      <c r="BX528" s="13"/>
      <c r="BY528" s="13"/>
      <c r="BZ528" s="13"/>
      <c r="CA528" s="13"/>
      <c r="CB528" s="13"/>
      <c r="CC528" s="13"/>
      <c r="CD528" s="13"/>
      <c r="CE528" s="13"/>
      <c r="CF528" s="13"/>
      <c r="CG528" s="13"/>
      <c r="CH528" s="13"/>
      <c r="CI528" s="13"/>
      <c r="CJ528" s="13"/>
      <c r="CK528" s="13"/>
      <c r="CL528" s="13"/>
      <c r="CM528" s="13"/>
      <c r="CN528" s="13"/>
      <c r="CO528" s="13"/>
      <c r="CP528" s="13"/>
      <c r="CQ528" s="13"/>
      <c r="CR528" s="13"/>
      <c r="CS528" s="13"/>
      <c r="CT528" s="13"/>
      <c r="CU528" s="13"/>
      <c r="CV528" s="13"/>
      <c r="CW528" s="13"/>
      <c r="CX528" s="13"/>
      <c r="CY528" s="13"/>
      <c r="CZ528" s="13"/>
      <c r="DA528" s="13"/>
      <c r="DB528" s="13"/>
      <c r="DC528" s="13"/>
      <c r="DD528" s="13"/>
      <c r="DE528" s="13"/>
      <c r="DF528" s="13"/>
      <c r="DG528" s="13"/>
      <c r="DH528" s="13"/>
      <c r="DI528" s="13"/>
      <c r="DJ528" s="13"/>
      <c r="DK528" s="13"/>
      <c r="DL528" s="13"/>
      <c r="DM528" s="13"/>
      <c r="DN528" s="13"/>
      <c r="DO528" s="13"/>
      <c r="DP528" s="13"/>
      <c r="DQ528" s="13"/>
      <c r="DR528" s="13"/>
      <c r="DS528" s="13"/>
      <c r="DT528" s="13"/>
      <c r="DU528" s="13"/>
      <c r="DV528" s="13"/>
      <c r="DW528" s="27"/>
      <c r="DX528" s="13"/>
      <c r="DY528" s="13"/>
      <c r="DZ528" s="13"/>
      <c r="EA528" s="13"/>
      <c r="EB528" s="13"/>
      <c r="EC528" s="13"/>
      <c r="ED528" s="13"/>
      <c r="EE528" s="13"/>
      <c r="EF528" s="13"/>
      <c r="EG528" s="13"/>
    </row>
    <row r="529" spans="2:137" x14ac:dyDescent="0.3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  <c r="BG529" s="13"/>
      <c r="BH529" s="13"/>
      <c r="BI529" s="13"/>
      <c r="BJ529" s="13"/>
      <c r="BK529" s="13"/>
      <c r="BL529" s="13"/>
      <c r="BM529" s="13"/>
      <c r="BN529" s="13"/>
      <c r="BO529" s="13"/>
      <c r="BP529" s="13"/>
      <c r="BQ529" s="13"/>
      <c r="BR529" s="13"/>
      <c r="BS529" s="13"/>
      <c r="BT529" s="13"/>
      <c r="BU529" s="13"/>
      <c r="BV529" s="13"/>
      <c r="BW529" s="13"/>
      <c r="BX529" s="13"/>
      <c r="BY529" s="13"/>
      <c r="BZ529" s="13"/>
      <c r="CA529" s="13"/>
      <c r="CB529" s="13"/>
      <c r="CC529" s="13"/>
      <c r="CD529" s="13"/>
      <c r="CE529" s="13"/>
      <c r="CF529" s="13"/>
      <c r="CG529" s="13"/>
      <c r="CH529" s="13"/>
      <c r="CI529" s="13"/>
      <c r="CJ529" s="13"/>
      <c r="CK529" s="13"/>
      <c r="CL529" s="13"/>
      <c r="CM529" s="13"/>
      <c r="CN529" s="13"/>
      <c r="CO529" s="13"/>
      <c r="CP529" s="13"/>
      <c r="CQ529" s="13"/>
      <c r="CR529" s="13"/>
      <c r="CS529" s="13"/>
      <c r="CT529" s="13"/>
      <c r="CU529" s="13"/>
      <c r="CV529" s="13"/>
      <c r="CW529" s="13"/>
      <c r="CX529" s="13"/>
      <c r="CY529" s="13"/>
      <c r="CZ529" s="13"/>
      <c r="DA529" s="13"/>
      <c r="DB529" s="13"/>
      <c r="DC529" s="13"/>
      <c r="DD529" s="13"/>
      <c r="DE529" s="13"/>
      <c r="DF529" s="13"/>
      <c r="DG529" s="13"/>
      <c r="DH529" s="13"/>
      <c r="DI529" s="13"/>
      <c r="DJ529" s="13"/>
      <c r="DK529" s="13"/>
      <c r="DL529" s="13"/>
      <c r="DM529" s="13"/>
      <c r="DN529" s="13"/>
      <c r="DO529" s="13"/>
      <c r="DP529" s="13"/>
      <c r="DQ529" s="13"/>
      <c r="DR529" s="13"/>
      <c r="DS529" s="13"/>
      <c r="DT529" s="13"/>
      <c r="DU529" s="13"/>
      <c r="DV529" s="13"/>
      <c r="DW529" s="27"/>
      <c r="DX529" s="13"/>
      <c r="DY529" s="13"/>
      <c r="DZ529" s="13"/>
      <c r="EA529" s="13"/>
      <c r="EB529" s="13"/>
      <c r="EC529" s="13"/>
      <c r="ED529" s="13"/>
      <c r="EE529" s="13"/>
      <c r="EF529" s="13"/>
      <c r="EG529" s="13"/>
    </row>
    <row r="530" spans="2:137" x14ac:dyDescent="0.3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  <c r="BG530" s="13"/>
      <c r="BH530" s="13"/>
      <c r="BI530" s="13"/>
      <c r="BJ530" s="13"/>
      <c r="BK530" s="13"/>
      <c r="BL530" s="13"/>
      <c r="BM530" s="13"/>
      <c r="BN530" s="13"/>
      <c r="BO530" s="13"/>
      <c r="BP530" s="13"/>
      <c r="BQ530" s="13"/>
      <c r="BR530" s="13"/>
      <c r="BS530" s="13"/>
      <c r="BT530" s="13"/>
      <c r="BU530" s="13"/>
      <c r="BV530" s="13"/>
      <c r="BW530" s="13"/>
      <c r="BX530" s="13"/>
      <c r="BY530" s="13"/>
      <c r="BZ530" s="13"/>
      <c r="CA530" s="13"/>
      <c r="CB530" s="13"/>
      <c r="CC530" s="13"/>
      <c r="CD530" s="13"/>
      <c r="CE530" s="13"/>
      <c r="CF530" s="13"/>
      <c r="CG530" s="13"/>
      <c r="CH530" s="13"/>
      <c r="CI530" s="13"/>
      <c r="CJ530" s="13"/>
      <c r="CK530" s="13"/>
      <c r="CL530" s="13"/>
      <c r="CM530" s="13"/>
      <c r="CN530" s="13"/>
      <c r="CO530" s="13"/>
      <c r="CP530" s="13"/>
      <c r="CQ530" s="13"/>
      <c r="CR530" s="13"/>
      <c r="CS530" s="13"/>
      <c r="CT530" s="13"/>
      <c r="CU530" s="13"/>
      <c r="CV530" s="13"/>
      <c r="CW530" s="13"/>
      <c r="CX530" s="13"/>
      <c r="CY530" s="13"/>
      <c r="CZ530" s="13"/>
      <c r="DA530" s="13"/>
      <c r="DB530" s="13"/>
      <c r="DC530" s="13"/>
      <c r="DD530" s="13"/>
      <c r="DE530" s="13"/>
      <c r="DF530" s="13"/>
      <c r="DG530" s="13"/>
      <c r="DH530" s="13"/>
      <c r="DI530" s="13"/>
      <c r="DJ530" s="13"/>
      <c r="DK530" s="13"/>
      <c r="DL530" s="13"/>
      <c r="DM530" s="13"/>
      <c r="DN530" s="13"/>
      <c r="DO530" s="13"/>
      <c r="DP530" s="13"/>
      <c r="DQ530" s="13"/>
      <c r="DR530" s="13"/>
      <c r="DS530" s="13"/>
      <c r="DT530" s="13"/>
      <c r="DU530" s="13"/>
      <c r="DV530" s="13"/>
      <c r="DW530" s="27"/>
      <c r="DX530" s="13"/>
      <c r="DY530" s="13"/>
      <c r="DZ530" s="13"/>
      <c r="EA530" s="13"/>
      <c r="EB530" s="13"/>
      <c r="EC530" s="13"/>
      <c r="ED530" s="13"/>
      <c r="EE530" s="13"/>
      <c r="EF530" s="13"/>
      <c r="EG530" s="13"/>
    </row>
    <row r="531" spans="2:137" x14ac:dyDescent="0.3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  <c r="BG531" s="13"/>
      <c r="BH531" s="13"/>
      <c r="BI531" s="13"/>
      <c r="BJ531" s="13"/>
      <c r="BK531" s="13"/>
      <c r="BL531" s="13"/>
      <c r="BM531" s="13"/>
      <c r="BN531" s="13"/>
      <c r="BO531" s="13"/>
      <c r="BP531" s="13"/>
      <c r="BQ531" s="13"/>
      <c r="BR531" s="13"/>
      <c r="BS531" s="13"/>
      <c r="BT531" s="13"/>
      <c r="BU531" s="13"/>
      <c r="BV531" s="13"/>
      <c r="BW531" s="13"/>
      <c r="BX531" s="13"/>
      <c r="BY531" s="13"/>
      <c r="BZ531" s="13"/>
      <c r="CA531" s="13"/>
      <c r="CB531" s="13"/>
      <c r="CC531" s="13"/>
      <c r="CD531" s="13"/>
      <c r="CE531" s="13"/>
      <c r="CF531" s="13"/>
      <c r="CG531" s="13"/>
      <c r="CH531" s="13"/>
      <c r="CI531" s="13"/>
      <c r="CJ531" s="13"/>
      <c r="CK531" s="13"/>
      <c r="CL531" s="13"/>
      <c r="CM531" s="13"/>
      <c r="CN531" s="13"/>
      <c r="CO531" s="13"/>
      <c r="CP531" s="13"/>
      <c r="CQ531" s="13"/>
      <c r="CR531" s="13"/>
      <c r="CS531" s="13"/>
      <c r="CT531" s="13"/>
      <c r="CU531" s="13"/>
      <c r="CV531" s="13"/>
      <c r="CW531" s="13"/>
      <c r="CX531" s="13"/>
      <c r="CY531" s="13"/>
      <c r="CZ531" s="13"/>
      <c r="DA531" s="13"/>
      <c r="DB531" s="13"/>
      <c r="DC531" s="13"/>
      <c r="DD531" s="13"/>
      <c r="DE531" s="13"/>
      <c r="DF531" s="13"/>
      <c r="DG531" s="13"/>
      <c r="DH531" s="13"/>
      <c r="DI531" s="13"/>
      <c r="DJ531" s="13"/>
      <c r="DK531" s="13"/>
      <c r="DL531" s="13"/>
      <c r="DM531" s="13"/>
      <c r="DN531" s="13"/>
      <c r="DO531" s="13"/>
      <c r="DP531" s="13"/>
      <c r="DQ531" s="13"/>
      <c r="DR531" s="13"/>
      <c r="DS531" s="13"/>
      <c r="DT531" s="13"/>
      <c r="DU531" s="13"/>
      <c r="DV531" s="13"/>
      <c r="DW531" s="27"/>
      <c r="DX531" s="13"/>
      <c r="DY531" s="13"/>
      <c r="DZ531" s="13"/>
      <c r="EA531" s="13"/>
      <c r="EB531" s="13"/>
      <c r="EC531" s="13"/>
      <c r="ED531" s="13"/>
      <c r="EE531" s="13"/>
      <c r="EF531" s="13"/>
      <c r="EG531" s="13"/>
    </row>
    <row r="532" spans="2:137" x14ac:dyDescent="0.3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  <c r="BG532" s="13"/>
      <c r="BH532" s="13"/>
      <c r="BI532" s="13"/>
      <c r="BJ532" s="13"/>
      <c r="BK532" s="13"/>
      <c r="BL532" s="13"/>
      <c r="BM532" s="13"/>
      <c r="BN532" s="13"/>
      <c r="BO532" s="13"/>
      <c r="BP532" s="13"/>
      <c r="BQ532" s="13"/>
      <c r="BR532" s="13"/>
      <c r="BS532" s="13"/>
      <c r="BT532" s="13"/>
      <c r="BU532" s="13"/>
      <c r="BV532" s="13"/>
      <c r="BW532" s="13"/>
      <c r="BX532" s="13"/>
      <c r="BY532" s="13"/>
      <c r="BZ532" s="13"/>
      <c r="CA532" s="13"/>
      <c r="CB532" s="13"/>
      <c r="CC532" s="13"/>
      <c r="CD532" s="13"/>
      <c r="CE532" s="13"/>
      <c r="CF532" s="13"/>
      <c r="CG532" s="13"/>
      <c r="CH532" s="13"/>
      <c r="CI532" s="13"/>
      <c r="CJ532" s="13"/>
      <c r="CK532" s="13"/>
      <c r="CL532" s="13"/>
      <c r="CM532" s="13"/>
      <c r="CN532" s="13"/>
      <c r="CO532" s="13"/>
      <c r="CP532" s="13"/>
      <c r="CQ532" s="13"/>
      <c r="CR532" s="13"/>
      <c r="CS532" s="13"/>
      <c r="CT532" s="13"/>
      <c r="CU532" s="13"/>
      <c r="CV532" s="13"/>
      <c r="CW532" s="13"/>
      <c r="CX532" s="13"/>
      <c r="CY532" s="13"/>
      <c r="CZ532" s="13"/>
      <c r="DA532" s="13"/>
      <c r="DB532" s="13"/>
      <c r="DC532" s="13"/>
      <c r="DD532" s="13"/>
      <c r="DE532" s="13"/>
      <c r="DF532" s="13"/>
      <c r="DG532" s="13"/>
      <c r="DH532" s="13"/>
      <c r="DI532" s="13"/>
      <c r="DJ532" s="13"/>
      <c r="DK532" s="13"/>
      <c r="DL532" s="13"/>
      <c r="DM532" s="13"/>
      <c r="DN532" s="13"/>
      <c r="DO532" s="13"/>
      <c r="DP532" s="13"/>
      <c r="DQ532" s="13"/>
      <c r="DR532" s="13"/>
      <c r="DS532" s="13"/>
      <c r="DT532" s="13"/>
      <c r="DU532" s="13"/>
      <c r="DV532" s="13"/>
      <c r="DW532" s="27"/>
      <c r="DX532" s="13"/>
      <c r="DY532" s="13"/>
      <c r="DZ532" s="13"/>
      <c r="EA532" s="13"/>
      <c r="EB532" s="13"/>
      <c r="EC532" s="13"/>
      <c r="ED532" s="13"/>
      <c r="EE532" s="13"/>
      <c r="EF532" s="13"/>
      <c r="EG532" s="13"/>
    </row>
    <row r="533" spans="2:137" x14ac:dyDescent="0.3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  <c r="BG533" s="13"/>
      <c r="BH533" s="13"/>
      <c r="BI533" s="13"/>
      <c r="BJ533" s="13"/>
      <c r="BK533" s="13"/>
      <c r="BL533" s="13"/>
      <c r="BM533" s="13"/>
      <c r="BN533" s="13"/>
      <c r="BO533" s="13"/>
      <c r="BP533" s="13"/>
      <c r="BQ533" s="13"/>
      <c r="BR533" s="13"/>
      <c r="BS533" s="13"/>
      <c r="BT533" s="13"/>
      <c r="BU533" s="13"/>
      <c r="BV533" s="13"/>
      <c r="BW533" s="13"/>
      <c r="BX533" s="13"/>
      <c r="BY533" s="13"/>
      <c r="BZ533" s="13"/>
      <c r="CA533" s="13"/>
      <c r="CB533" s="13"/>
      <c r="CC533" s="13"/>
      <c r="CD533" s="13"/>
      <c r="CE533" s="13"/>
      <c r="CF533" s="13"/>
      <c r="CG533" s="13"/>
      <c r="CH533" s="13"/>
      <c r="CI533" s="13"/>
      <c r="CJ533" s="13"/>
      <c r="CK533" s="13"/>
      <c r="CL533" s="13"/>
      <c r="CM533" s="13"/>
      <c r="CN533" s="13"/>
      <c r="CO533" s="13"/>
      <c r="CP533" s="13"/>
      <c r="CQ533" s="13"/>
      <c r="CR533" s="13"/>
      <c r="CS533" s="13"/>
      <c r="CT533" s="13"/>
      <c r="CU533" s="13"/>
      <c r="CV533" s="13"/>
      <c r="CW533" s="13"/>
      <c r="CX533" s="13"/>
      <c r="CY533" s="13"/>
      <c r="CZ533" s="13"/>
      <c r="DA533" s="13"/>
      <c r="DB533" s="13"/>
      <c r="DC533" s="13"/>
      <c r="DD533" s="13"/>
      <c r="DE533" s="13"/>
      <c r="DF533" s="13"/>
      <c r="DG533" s="13"/>
      <c r="DH533" s="13"/>
      <c r="DI533" s="13"/>
      <c r="DJ533" s="13"/>
      <c r="DK533" s="13"/>
      <c r="DL533" s="13"/>
      <c r="DM533" s="13"/>
      <c r="DN533" s="13"/>
      <c r="DO533" s="13"/>
      <c r="DP533" s="13"/>
      <c r="DQ533" s="13"/>
      <c r="DR533" s="13"/>
      <c r="DS533" s="13"/>
      <c r="DT533" s="13"/>
      <c r="DU533" s="13"/>
      <c r="DV533" s="13"/>
      <c r="DW533" s="27"/>
      <c r="DX533" s="13"/>
      <c r="DY533" s="13"/>
      <c r="DZ533" s="13"/>
      <c r="EA533" s="13"/>
      <c r="EB533" s="13"/>
      <c r="EC533" s="13"/>
      <c r="ED533" s="13"/>
      <c r="EE533" s="13"/>
      <c r="EF533" s="13"/>
      <c r="EG533" s="13"/>
    </row>
    <row r="534" spans="2:137" x14ac:dyDescent="0.3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  <c r="BG534" s="13"/>
      <c r="BH534" s="13"/>
      <c r="BI534" s="13"/>
      <c r="BJ534" s="13"/>
      <c r="BK534" s="13"/>
      <c r="BL534" s="13"/>
      <c r="BM534" s="13"/>
      <c r="BN534" s="13"/>
      <c r="BO534" s="13"/>
      <c r="BP534" s="13"/>
      <c r="BQ534" s="13"/>
      <c r="BR534" s="13"/>
      <c r="BS534" s="13"/>
      <c r="BT534" s="13"/>
      <c r="BU534" s="13"/>
      <c r="BV534" s="13"/>
      <c r="BW534" s="13"/>
      <c r="BX534" s="13"/>
      <c r="BY534" s="13"/>
      <c r="BZ534" s="13"/>
      <c r="CA534" s="13"/>
      <c r="CB534" s="13"/>
      <c r="CC534" s="13"/>
      <c r="CD534" s="13"/>
      <c r="CE534" s="13"/>
      <c r="CF534" s="13"/>
      <c r="CG534" s="13"/>
      <c r="CH534" s="13"/>
      <c r="CI534" s="13"/>
      <c r="CJ534" s="13"/>
      <c r="CK534" s="13"/>
      <c r="CL534" s="13"/>
      <c r="CM534" s="13"/>
      <c r="CN534" s="13"/>
      <c r="CO534" s="13"/>
      <c r="CP534" s="13"/>
      <c r="CQ534" s="13"/>
      <c r="CR534" s="13"/>
      <c r="CS534" s="13"/>
      <c r="CT534" s="13"/>
      <c r="CU534" s="13"/>
      <c r="CV534" s="13"/>
      <c r="CW534" s="13"/>
      <c r="CX534" s="13"/>
      <c r="CY534" s="13"/>
      <c r="CZ534" s="13"/>
      <c r="DA534" s="13"/>
      <c r="DB534" s="13"/>
      <c r="DC534" s="13"/>
      <c r="DD534" s="13"/>
      <c r="DE534" s="13"/>
      <c r="DF534" s="13"/>
      <c r="DG534" s="13"/>
      <c r="DH534" s="13"/>
      <c r="DI534" s="13"/>
      <c r="DJ534" s="13"/>
      <c r="DK534" s="13"/>
      <c r="DL534" s="13"/>
      <c r="DM534" s="13"/>
      <c r="DN534" s="13"/>
      <c r="DO534" s="13"/>
      <c r="DP534" s="13"/>
      <c r="DQ534" s="13"/>
      <c r="DR534" s="13"/>
      <c r="DS534" s="13"/>
      <c r="DT534" s="13"/>
      <c r="DU534" s="13"/>
      <c r="DV534" s="13"/>
      <c r="DW534" s="27"/>
      <c r="DX534" s="13"/>
      <c r="DY534" s="13"/>
      <c r="DZ534" s="13"/>
      <c r="EA534" s="13"/>
      <c r="EB534" s="13"/>
      <c r="EC534" s="13"/>
      <c r="ED534" s="13"/>
      <c r="EE534" s="13"/>
      <c r="EF534" s="13"/>
      <c r="EG534" s="13"/>
    </row>
    <row r="535" spans="2:137" x14ac:dyDescent="0.3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  <c r="BG535" s="13"/>
      <c r="BH535" s="13"/>
      <c r="BI535" s="13"/>
      <c r="BJ535" s="13"/>
      <c r="BK535" s="13"/>
      <c r="BL535" s="13"/>
      <c r="BM535" s="13"/>
      <c r="BN535" s="13"/>
      <c r="BO535" s="13"/>
      <c r="BP535" s="13"/>
      <c r="BQ535" s="13"/>
      <c r="BR535" s="13"/>
      <c r="BS535" s="13"/>
      <c r="BT535" s="13"/>
      <c r="BU535" s="13"/>
      <c r="BV535" s="13"/>
      <c r="BW535" s="13"/>
      <c r="BX535" s="13"/>
      <c r="BY535" s="13"/>
      <c r="BZ535" s="13"/>
      <c r="CA535" s="13"/>
      <c r="CB535" s="13"/>
      <c r="CC535" s="13"/>
      <c r="CD535" s="13"/>
      <c r="CE535" s="13"/>
      <c r="CF535" s="13"/>
      <c r="CG535" s="13"/>
      <c r="CH535" s="13"/>
      <c r="CI535" s="13"/>
      <c r="CJ535" s="13"/>
      <c r="CK535" s="13"/>
      <c r="CL535" s="13"/>
      <c r="CM535" s="13"/>
      <c r="CN535" s="13"/>
      <c r="CO535" s="13"/>
      <c r="CP535" s="13"/>
      <c r="CQ535" s="13"/>
      <c r="CR535" s="13"/>
      <c r="CS535" s="13"/>
      <c r="CT535" s="13"/>
      <c r="CU535" s="13"/>
      <c r="CV535" s="13"/>
      <c r="CW535" s="13"/>
      <c r="CX535" s="13"/>
      <c r="CY535" s="13"/>
      <c r="CZ535" s="13"/>
      <c r="DA535" s="13"/>
      <c r="DB535" s="13"/>
      <c r="DC535" s="13"/>
      <c r="DD535" s="13"/>
      <c r="DE535" s="13"/>
      <c r="DF535" s="13"/>
      <c r="DG535" s="13"/>
      <c r="DH535" s="13"/>
      <c r="DI535" s="13"/>
      <c r="DJ535" s="13"/>
      <c r="DK535" s="13"/>
      <c r="DL535" s="13"/>
      <c r="DM535" s="13"/>
      <c r="DN535" s="13"/>
      <c r="DO535" s="13"/>
      <c r="DP535" s="13"/>
      <c r="DQ535" s="13"/>
      <c r="DR535" s="13"/>
      <c r="DS535" s="13"/>
      <c r="DT535" s="13"/>
      <c r="DU535" s="13"/>
      <c r="DV535" s="13"/>
      <c r="DW535" s="27"/>
      <c r="DX535" s="13"/>
      <c r="DY535" s="13"/>
      <c r="DZ535" s="13"/>
      <c r="EA535" s="13"/>
      <c r="EB535" s="13"/>
      <c r="EC535" s="13"/>
      <c r="ED535" s="13"/>
      <c r="EE535" s="13"/>
      <c r="EF535" s="13"/>
      <c r="EG535" s="13"/>
    </row>
    <row r="536" spans="2:137" x14ac:dyDescent="0.3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  <c r="BG536" s="13"/>
      <c r="BH536" s="13"/>
      <c r="BI536" s="13"/>
      <c r="BJ536" s="13"/>
      <c r="BK536" s="13"/>
      <c r="BL536" s="13"/>
      <c r="BM536" s="13"/>
      <c r="BN536" s="13"/>
      <c r="BO536" s="13"/>
      <c r="BP536" s="13"/>
      <c r="BQ536" s="13"/>
      <c r="BR536" s="13"/>
      <c r="BS536" s="13"/>
      <c r="BT536" s="13"/>
      <c r="BU536" s="13"/>
      <c r="BV536" s="13"/>
      <c r="BW536" s="13"/>
      <c r="BX536" s="13"/>
      <c r="BY536" s="13"/>
      <c r="BZ536" s="13"/>
      <c r="CA536" s="13"/>
      <c r="CB536" s="13"/>
      <c r="CC536" s="13"/>
      <c r="CD536" s="13"/>
      <c r="CE536" s="13"/>
      <c r="CF536" s="13"/>
      <c r="CG536" s="13"/>
      <c r="CH536" s="13"/>
      <c r="CI536" s="13"/>
      <c r="CJ536" s="13"/>
      <c r="CK536" s="13"/>
      <c r="CL536" s="13"/>
      <c r="CM536" s="13"/>
      <c r="CN536" s="13"/>
      <c r="CO536" s="13"/>
      <c r="CP536" s="13"/>
      <c r="CQ536" s="13"/>
      <c r="CR536" s="13"/>
      <c r="CS536" s="13"/>
      <c r="CT536" s="13"/>
      <c r="CU536" s="13"/>
      <c r="CV536" s="13"/>
      <c r="CW536" s="13"/>
      <c r="CX536" s="13"/>
      <c r="CY536" s="13"/>
      <c r="CZ536" s="13"/>
      <c r="DA536" s="13"/>
      <c r="DB536" s="13"/>
      <c r="DC536" s="13"/>
      <c r="DD536" s="13"/>
      <c r="DE536" s="13"/>
      <c r="DF536" s="13"/>
      <c r="DG536" s="13"/>
      <c r="DH536" s="13"/>
      <c r="DI536" s="13"/>
      <c r="DJ536" s="13"/>
      <c r="DK536" s="13"/>
      <c r="DL536" s="13"/>
      <c r="DM536" s="13"/>
      <c r="DN536" s="13"/>
      <c r="DO536" s="13"/>
      <c r="DP536" s="13"/>
      <c r="DQ536" s="13"/>
      <c r="DR536" s="13"/>
      <c r="DS536" s="13"/>
      <c r="DT536" s="13"/>
      <c r="DU536" s="13"/>
      <c r="DV536" s="13"/>
      <c r="DW536" s="27"/>
      <c r="DX536" s="13"/>
      <c r="DY536" s="13"/>
      <c r="DZ536" s="13"/>
      <c r="EA536" s="13"/>
      <c r="EB536" s="13"/>
      <c r="EC536" s="13"/>
      <c r="ED536" s="13"/>
      <c r="EE536" s="13"/>
      <c r="EF536" s="13"/>
      <c r="EG536" s="13"/>
    </row>
    <row r="537" spans="2:137" x14ac:dyDescent="0.3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  <c r="BG537" s="13"/>
      <c r="BH537" s="13"/>
      <c r="BI537" s="13"/>
      <c r="BJ537" s="13"/>
      <c r="BK537" s="13"/>
      <c r="BL537" s="13"/>
      <c r="BM537" s="13"/>
      <c r="BN537" s="13"/>
      <c r="BO537" s="13"/>
      <c r="BP537" s="13"/>
      <c r="BQ537" s="13"/>
      <c r="BR537" s="13"/>
      <c r="BS537" s="13"/>
      <c r="BT537" s="13"/>
      <c r="BU537" s="13"/>
      <c r="BV537" s="13"/>
      <c r="BW537" s="13"/>
      <c r="BX537" s="13"/>
      <c r="BY537" s="13"/>
      <c r="BZ537" s="13"/>
      <c r="CA537" s="13"/>
      <c r="CB537" s="13"/>
      <c r="CC537" s="13"/>
      <c r="CD537" s="13"/>
      <c r="CE537" s="13"/>
      <c r="CF537" s="13"/>
      <c r="CG537" s="13"/>
      <c r="CH537" s="13"/>
      <c r="CI537" s="13"/>
      <c r="CJ537" s="13"/>
      <c r="CK537" s="13"/>
      <c r="CL537" s="13"/>
      <c r="CM537" s="13"/>
      <c r="CN537" s="13"/>
      <c r="CO537" s="13"/>
      <c r="CP537" s="13"/>
      <c r="CQ537" s="13"/>
      <c r="CR537" s="13"/>
      <c r="CS537" s="13"/>
      <c r="CT537" s="13"/>
      <c r="CU537" s="13"/>
      <c r="CV537" s="13"/>
      <c r="CW537" s="13"/>
      <c r="CX537" s="13"/>
      <c r="CY537" s="13"/>
      <c r="CZ537" s="13"/>
      <c r="DA537" s="13"/>
      <c r="DB537" s="13"/>
      <c r="DC537" s="13"/>
      <c r="DD537" s="13"/>
      <c r="DE537" s="13"/>
      <c r="DF537" s="13"/>
      <c r="DG537" s="13"/>
      <c r="DH537" s="13"/>
      <c r="DI537" s="13"/>
      <c r="DJ537" s="13"/>
      <c r="DK537" s="13"/>
      <c r="DL537" s="13"/>
      <c r="DM537" s="13"/>
      <c r="DN537" s="13"/>
      <c r="DO537" s="13"/>
      <c r="DP537" s="13"/>
      <c r="DQ537" s="13"/>
      <c r="DR537" s="13"/>
      <c r="DS537" s="13"/>
      <c r="DT537" s="13"/>
      <c r="DU537" s="13"/>
      <c r="DV537" s="13"/>
      <c r="DW537" s="27"/>
      <c r="DX537" s="13"/>
      <c r="DY537" s="13"/>
      <c r="DZ537" s="13"/>
      <c r="EA537" s="13"/>
      <c r="EB537" s="13"/>
      <c r="EC537" s="13"/>
      <c r="ED537" s="13"/>
      <c r="EE537" s="13"/>
      <c r="EF537" s="13"/>
      <c r="EG537" s="13"/>
    </row>
    <row r="538" spans="2:137" x14ac:dyDescent="0.3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  <c r="BG538" s="13"/>
      <c r="BH538" s="13"/>
      <c r="BI538" s="13"/>
      <c r="BJ538" s="13"/>
      <c r="BK538" s="13"/>
      <c r="BL538" s="13"/>
      <c r="BM538" s="13"/>
      <c r="BN538" s="13"/>
      <c r="BO538" s="13"/>
      <c r="BP538" s="13"/>
      <c r="BQ538" s="13"/>
      <c r="BR538" s="13"/>
      <c r="BS538" s="13"/>
      <c r="BT538" s="13"/>
      <c r="BU538" s="13"/>
      <c r="BV538" s="13"/>
      <c r="BW538" s="13"/>
      <c r="BX538" s="13"/>
      <c r="BY538" s="13"/>
      <c r="BZ538" s="13"/>
      <c r="CA538" s="13"/>
      <c r="CB538" s="13"/>
      <c r="CC538" s="13"/>
      <c r="CD538" s="13"/>
      <c r="CE538" s="13"/>
      <c r="CF538" s="13"/>
      <c r="CG538" s="13"/>
      <c r="CH538" s="13"/>
      <c r="CI538" s="13"/>
      <c r="CJ538" s="13"/>
      <c r="CK538" s="13"/>
      <c r="CL538" s="13"/>
      <c r="CM538" s="13"/>
      <c r="CN538" s="13"/>
      <c r="CO538" s="13"/>
      <c r="CP538" s="13"/>
      <c r="CQ538" s="13"/>
      <c r="CR538" s="13"/>
      <c r="CS538" s="13"/>
      <c r="CT538" s="13"/>
      <c r="CU538" s="13"/>
      <c r="CV538" s="13"/>
      <c r="CW538" s="13"/>
      <c r="CX538" s="13"/>
      <c r="CY538" s="13"/>
      <c r="CZ538" s="13"/>
      <c r="DA538" s="13"/>
      <c r="DB538" s="13"/>
      <c r="DC538" s="13"/>
      <c r="DD538" s="13"/>
      <c r="DE538" s="13"/>
      <c r="DF538" s="13"/>
      <c r="DG538" s="13"/>
      <c r="DH538" s="13"/>
      <c r="DI538" s="13"/>
      <c r="DJ538" s="13"/>
      <c r="DK538" s="13"/>
      <c r="DL538" s="13"/>
      <c r="DM538" s="13"/>
      <c r="DN538" s="13"/>
      <c r="DO538" s="13"/>
      <c r="DP538" s="13"/>
      <c r="DQ538" s="13"/>
      <c r="DR538" s="13"/>
      <c r="DS538" s="13"/>
      <c r="DT538" s="13"/>
      <c r="DU538" s="13"/>
      <c r="DV538" s="13"/>
      <c r="DW538" s="27"/>
      <c r="DX538" s="13"/>
      <c r="DY538" s="13"/>
      <c r="DZ538" s="13"/>
      <c r="EA538" s="13"/>
      <c r="EB538" s="13"/>
      <c r="EC538" s="13"/>
      <c r="ED538" s="13"/>
      <c r="EE538" s="13"/>
      <c r="EF538" s="13"/>
      <c r="EG538" s="13"/>
    </row>
    <row r="539" spans="2:137" x14ac:dyDescent="0.3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  <c r="BG539" s="13"/>
      <c r="BH539" s="13"/>
      <c r="BI539" s="13"/>
      <c r="BJ539" s="13"/>
      <c r="BK539" s="13"/>
      <c r="BL539" s="13"/>
      <c r="BM539" s="13"/>
      <c r="BN539" s="13"/>
      <c r="BO539" s="13"/>
      <c r="BP539" s="13"/>
      <c r="BQ539" s="13"/>
      <c r="BR539" s="13"/>
      <c r="BS539" s="13"/>
      <c r="BT539" s="13"/>
      <c r="BU539" s="13"/>
      <c r="BV539" s="13"/>
      <c r="BW539" s="13"/>
      <c r="BX539" s="13"/>
      <c r="BY539" s="13"/>
      <c r="BZ539" s="13"/>
      <c r="CA539" s="13"/>
      <c r="CB539" s="13"/>
      <c r="CC539" s="13"/>
      <c r="CD539" s="13"/>
      <c r="CE539" s="13"/>
      <c r="CF539" s="13"/>
      <c r="CG539" s="13"/>
      <c r="CH539" s="13"/>
      <c r="CI539" s="13"/>
      <c r="CJ539" s="13"/>
      <c r="CK539" s="13"/>
      <c r="CL539" s="13"/>
      <c r="CM539" s="13"/>
      <c r="CN539" s="13"/>
      <c r="CO539" s="13"/>
      <c r="CP539" s="13"/>
      <c r="CQ539" s="13"/>
      <c r="CR539" s="13"/>
      <c r="CS539" s="13"/>
      <c r="CT539" s="13"/>
      <c r="CU539" s="13"/>
      <c r="CV539" s="13"/>
      <c r="CW539" s="13"/>
      <c r="CX539" s="13"/>
      <c r="CY539" s="13"/>
      <c r="CZ539" s="13"/>
      <c r="DA539" s="13"/>
      <c r="DB539" s="13"/>
      <c r="DC539" s="13"/>
      <c r="DD539" s="13"/>
      <c r="DE539" s="13"/>
      <c r="DF539" s="13"/>
      <c r="DG539" s="13"/>
      <c r="DH539" s="13"/>
      <c r="DI539" s="13"/>
      <c r="DJ539" s="13"/>
      <c r="DK539" s="13"/>
      <c r="DL539" s="13"/>
      <c r="DM539" s="13"/>
      <c r="DN539" s="13"/>
      <c r="DO539" s="13"/>
      <c r="DP539" s="13"/>
      <c r="DQ539" s="13"/>
      <c r="DR539" s="13"/>
      <c r="DS539" s="13"/>
      <c r="DT539" s="13"/>
      <c r="DU539" s="13"/>
      <c r="DV539" s="13"/>
      <c r="DW539" s="27"/>
      <c r="DX539" s="13"/>
      <c r="DY539" s="13"/>
      <c r="DZ539" s="13"/>
      <c r="EA539" s="13"/>
      <c r="EB539" s="13"/>
      <c r="EC539" s="13"/>
      <c r="ED539" s="13"/>
      <c r="EE539" s="13"/>
      <c r="EF539" s="13"/>
      <c r="EG539" s="13"/>
    </row>
    <row r="540" spans="2:137" x14ac:dyDescent="0.3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  <c r="BG540" s="13"/>
      <c r="BH540" s="13"/>
      <c r="BI540" s="13"/>
      <c r="BJ540" s="13"/>
      <c r="BK540" s="13"/>
      <c r="BL540" s="13"/>
      <c r="BM540" s="13"/>
      <c r="BN540" s="13"/>
      <c r="BO540" s="13"/>
      <c r="BP540" s="13"/>
      <c r="BQ540" s="13"/>
      <c r="BR540" s="13"/>
      <c r="BS540" s="13"/>
      <c r="BT540" s="13"/>
      <c r="BU540" s="13"/>
      <c r="BV540" s="13"/>
      <c r="BW540" s="13"/>
      <c r="BX540" s="13"/>
      <c r="BY540" s="13"/>
      <c r="BZ540" s="13"/>
      <c r="CA540" s="13"/>
      <c r="CB540" s="13"/>
      <c r="CC540" s="13"/>
      <c r="CD540" s="13"/>
      <c r="CE540" s="13"/>
      <c r="CF540" s="13"/>
      <c r="CG540" s="13"/>
      <c r="CH540" s="13"/>
      <c r="CI540" s="13"/>
      <c r="CJ540" s="13"/>
      <c r="CK540" s="13"/>
      <c r="CL540" s="13"/>
      <c r="CM540" s="13"/>
      <c r="CN540" s="13"/>
      <c r="CO540" s="13"/>
      <c r="CP540" s="13"/>
      <c r="CQ540" s="13"/>
      <c r="CR540" s="13"/>
      <c r="CS540" s="13"/>
      <c r="CT540" s="13"/>
      <c r="CU540" s="13"/>
      <c r="CV540" s="13"/>
      <c r="CW540" s="13"/>
      <c r="CX540" s="13"/>
      <c r="CY540" s="13"/>
      <c r="CZ540" s="13"/>
      <c r="DA540" s="13"/>
      <c r="DB540" s="13"/>
      <c r="DC540" s="13"/>
      <c r="DD540" s="13"/>
      <c r="DE540" s="13"/>
      <c r="DF540" s="13"/>
      <c r="DG540" s="13"/>
      <c r="DH540" s="13"/>
      <c r="DI540" s="13"/>
      <c r="DJ540" s="13"/>
      <c r="DK540" s="13"/>
      <c r="DL540" s="13"/>
      <c r="DM540" s="13"/>
      <c r="DN540" s="13"/>
      <c r="DO540" s="13"/>
      <c r="DP540" s="13"/>
      <c r="DQ540" s="13"/>
      <c r="DR540" s="13"/>
      <c r="DS540" s="13"/>
      <c r="DT540" s="13"/>
      <c r="DU540" s="13"/>
      <c r="DV540" s="13"/>
      <c r="DW540" s="27"/>
      <c r="DX540" s="13"/>
      <c r="DY540" s="13"/>
      <c r="DZ540" s="13"/>
      <c r="EA540" s="13"/>
      <c r="EB540" s="13"/>
      <c r="EC540" s="13"/>
      <c r="ED540" s="13"/>
      <c r="EE540" s="13"/>
      <c r="EF540" s="13"/>
      <c r="EG540" s="13"/>
    </row>
    <row r="541" spans="2:137" x14ac:dyDescent="0.3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  <c r="BG541" s="13"/>
      <c r="BH541" s="13"/>
      <c r="BI541" s="13"/>
      <c r="BJ541" s="13"/>
      <c r="BK541" s="13"/>
      <c r="BL541" s="13"/>
      <c r="BM541" s="13"/>
      <c r="BN541" s="13"/>
      <c r="BO541" s="13"/>
      <c r="BP541" s="13"/>
      <c r="BQ541" s="13"/>
      <c r="BR541" s="13"/>
      <c r="BS541" s="13"/>
      <c r="BT541" s="13"/>
      <c r="BU541" s="13"/>
      <c r="BV541" s="13"/>
      <c r="BW541" s="13"/>
      <c r="BX541" s="13"/>
      <c r="BY541" s="13"/>
      <c r="BZ541" s="13"/>
      <c r="CA541" s="13"/>
      <c r="CB541" s="13"/>
      <c r="CC541" s="13"/>
      <c r="CD541" s="13"/>
      <c r="CE541" s="13"/>
      <c r="CF541" s="13"/>
      <c r="CG541" s="13"/>
      <c r="CH541" s="13"/>
      <c r="CI541" s="13"/>
      <c r="CJ541" s="13"/>
      <c r="CK541" s="13"/>
      <c r="CL541" s="13"/>
      <c r="CM541" s="13"/>
      <c r="CN541" s="13"/>
      <c r="CO541" s="13"/>
      <c r="CP541" s="13"/>
      <c r="CQ541" s="13"/>
      <c r="CR541" s="13"/>
      <c r="CS541" s="13"/>
      <c r="CT541" s="13"/>
      <c r="CU541" s="13"/>
      <c r="CV541" s="13"/>
      <c r="CW541" s="13"/>
      <c r="CX541" s="13"/>
      <c r="CY541" s="13"/>
      <c r="CZ541" s="13"/>
      <c r="DA541" s="13"/>
      <c r="DB541" s="13"/>
      <c r="DC541" s="13"/>
      <c r="DD541" s="13"/>
      <c r="DE541" s="13"/>
      <c r="DF541" s="13"/>
      <c r="DG541" s="13"/>
      <c r="DH541" s="13"/>
      <c r="DI541" s="13"/>
      <c r="DJ541" s="13"/>
      <c r="DK541" s="13"/>
      <c r="DL541" s="13"/>
      <c r="DM541" s="13"/>
      <c r="DN541" s="13"/>
      <c r="DO541" s="13"/>
      <c r="DP541" s="13"/>
      <c r="DQ541" s="13"/>
      <c r="DR541" s="13"/>
      <c r="DS541" s="13"/>
      <c r="DT541" s="13"/>
      <c r="DU541" s="13"/>
      <c r="DV541" s="13"/>
      <c r="DW541" s="27"/>
      <c r="DX541" s="13"/>
      <c r="DY541" s="13"/>
      <c r="DZ541" s="13"/>
      <c r="EA541" s="13"/>
      <c r="EB541" s="13"/>
      <c r="EC541" s="13"/>
      <c r="ED541" s="13"/>
      <c r="EE541" s="13"/>
      <c r="EF541" s="13"/>
      <c r="EG541" s="13"/>
    </row>
    <row r="542" spans="2:137" x14ac:dyDescent="0.3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  <c r="BG542" s="13"/>
      <c r="BH542" s="13"/>
      <c r="BI542" s="13"/>
      <c r="BJ542" s="13"/>
      <c r="BK542" s="13"/>
      <c r="BL542" s="13"/>
      <c r="BM542" s="13"/>
      <c r="BN542" s="13"/>
      <c r="BO542" s="13"/>
      <c r="BP542" s="13"/>
      <c r="BQ542" s="13"/>
      <c r="BR542" s="13"/>
      <c r="BS542" s="13"/>
      <c r="BT542" s="13"/>
      <c r="BU542" s="13"/>
      <c r="BV542" s="13"/>
      <c r="BW542" s="13"/>
      <c r="BX542" s="13"/>
      <c r="BY542" s="13"/>
      <c r="BZ542" s="13"/>
      <c r="CA542" s="13"/>
      <c r="CB542" s="13"/>
      <c r="CC542" s="13"/>
      <c r="CD542" s="13"/>
      <c r="CE542" s="13"/>
      <c r="CF542" s="13"/>
      <c r="CG542" s="13"/>
      <c r="CH542" s="13"/>
      <c r="CI542" s="13"/>
      <c r="CJ542" s="13"/>
      <c r="CK542" s="13"/>
      <c r="CL542" s="13"/>
      <c r="CM542" s="13"/>
      <c r="CN542" s="13"/>
      <c r="CO542" s="13"/>
      <c r="CP542" s="13"/>
      <c r="CQ542" s="13"/>
      <c r="CR542" s="13"/>
      <c r="CS542" s="13"/>
      <c r="CT542" s="13"/>
      <c r="CU542" s="13"/>
      <c r="CV542" s="13"/>
      <c r="CW542" s="13"/>
      <c r="CX542" s="13"/>
      <c r="CY542" s="13"/>
      <c r="CZ542" s="13"/>
      <c r="DA542" s="13"/>
      <c r="DB542" s="13"/>
      <c r="DC542" s="13"/>
      <c r="DD542" s="13"/>
      <c r="DE542" s="13"/>
      <c r="DF542" s="13"/>
      <c r="DG542" s="13"/>
      <c r="DH542" s="13"/>
      <c r="DI542" s="13"/>
      <c r="DJ542" s="13"/>
      <c r="DK542" s="13"/>
      <c r="DL542" s="13"/>
      <c r="DM542" s="13"/>
      <c r="DN542" s="13"/>
      <c r="DO542" s="13"/>
      <c r="DP542" s="13"/>
      <c r="DQ542" s="13"/>
      <c r="DR542" s="13"/>
      <c r="DS542" s="13"/>
      <c r="DT542" s="13"/>
      <c r="DU542" s="13"/>
      <c r="DV542" s="13"/>
      <c r="DW542" s="27"/>
      <c r="DX542" s="13"/>
      <c r="DY542" s="13"/>
      <c r="DZ542" s="13"/>
      <c r="EA542" s="13"/>
      <c r="EB542" s="13"/>
      <c r="EC542" s="13"/>
      <c r="ED542" s="13"/>
      <c r="EE542" s="13"/>
      <c r="EF542" s="13"/>
      <c r="EG542" s="13"/>
    </row>
    <row r="543" spans="2:137" x14ac:dyDescent="0.3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  <c r="BG543" s="13"/>
      <c r="BH543" s="13"/>
      <c r="BI543" s="13"/>
      <c r="BJ543" s="13"/>
      <c r="BK543" s="13"/>
      <c r="BL543" s="13"/>
      <c r="BM543" s="13"/>
      <c r="BN543" s="13"/>
      <c r="BO543" s="13"/>
      <c r="BP543" s="13"/>
      <c r="BQ543" s="13"/>
      <c r="BR543" s="13"/>
      <c r="BS543" s="13"/>
      <c r="BT543" s="13"/>
      <c r="BU543" s="13"/>
      <c r="BV543" s="13"/>
      <c r="BW543" s="13"/>
      <c r="BX543" s="13"/>
      <c r="BY543" s="13"/>
      <c r="BZ543" s="13"/>
      <c r="CA543" s="13"/>
      <c r="CB543" s="13"/>
      <c r="CC543" s="13"/>
      <c r="CD543" s="13"/>
      <c r="CE543" s="13"/>
      <c r="CF543" s="13"/>
      <c r="CG543" s="13"/>
      <c r="CH543" s="13"/>
      <c r="CI543" s="13"/>
      <c r="CJ543" s="13"/>
      <c r="CK543" s="13"/>
      <c r="CL543" s="13"/>
      <c r="CM543" s="13"/>
      <c r="CN543" s="13"/>
      <c r="CO543" s="13"/>
      <c r="CP543" s="13"/>
      <c r="CQ543" s="13"/>
      <c r="CR543" s="13"/>
      <c r="CS543" s="13"/>
      <c r="CT543" s="13"/>
      <c r="CU543" s="13"/>
      <c r="CV543" s="13"/>
      <c r="CW543" s="13"/>
      <c r="CX543" s="13"/>
      <c r="CY543" s="13"/>
      <c r="CZ543" s="13"/>
      <c r="DA543" s="13"/>
      <c r="DB543" s="13"/>
      <c r="DC543" s="13"/>
      <c r="DD543" s="13"/>
      <c r="DE543" s="13"/>
      <c r="DF543" s="13"/>
      <c r="DG543" s="13"/>
      <c r="DH543" s="13"/>
      <c r="DI543" s="13"/>
      <c r="DJ543" s="13"/>
      <c r="DK543" s="13"/>
      <c r="DL543" s="13"/>
      <c r="DM543" s="13"/>
      <c r="DN543" s="13"/>
      <c r="DO543" s="13"/>
      <c r="DP543" s="13"/>
      <c r="DQ543" s="13"/>
      <c r="DR543" s="13"/>
      <c r="DS543" s="13"/>
      <c r="DT543" s="13"/>
      <c r="DU543" s="13"/>
      <c r="DV543" s="13"/>
      <c r="DW543" s="27"/>
      <c r="DX543" s="13"/>
      <c r="DY543" s="13"/>
      <c r="DZ543" s="13"/>
      <c r="EA543" s="13"/>
      <c r="EB543" s="13"/>
      <c r="EC543" s="13"/>
      <c r="ED543" s="13"/>
      <c r="EE543" s="13"/>
      <c r="EF543" s="13"/>
      <c r="EG543" s="13"/>
    </row>
    <row r="544" spans="2:137" x14ac:dyDescent="0.3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  <c r="BG544" s="13"/>
      <c r="BH544" s="13"/>
      <c r="BI544" s="13"/>
      <c r="BJ544" s="13"/>
      <c r="BK544" s="13"/>
      <c r="BL544" s="13"/>
      <c r="BM544" s="13"/>
      <c r="BN544" s="13"/>
      <c r="BO544" s="13"/>
      <c r="BP544" s="13"/>
      <c r="BQ544" s="13"/>
      <c r="BR544" s="13"/>
      <c r="BS544" s="13"/>
      <c r="BT544" s="13"/>
      <c r="BU544" s="13"/>
      <c r="BV544" s="13"/>
      <c r="BW544" s="13"/>
      <c r="BX544" s="13"/>
      <c r="BY544" s="13"/>
      <c r="BZ544" s="13"/>
      <c r="CA544" s="13"/>
      <c r="CB544" s="13"/>
      <c r="CC544" s="13"/>
      <c r="CD544" s="13"/>
      <c r="CE544" s="13"/>
      <c r="CF544" s="13"/>
      <c r="CG544" s="13"/>
      <c r="CH544" s="13"/>
      <c r="CI544" s="13"/>
      <c r="CJ544" s="13"/>
      <c r="CK544" s="13"/>
      <c r="CL544" s="13"/>
      <c r="CM544" s="13"/>
      <c r="CN544" s="13"/>
      <c r="CO544" s="13"/>
      <c r="CP544" s="13"/>
      <c r="CQ544" s="13"/>
      <c r="CR544" s="13"/>
      <c r="CS544" s="13"/>
      <c r="CT544" s="13"/>
      <c r="CU544" s="13"/>
      <c r="CV544" s="13"/>
      <c r="CW544" s="13"/>
      <c r="CX544" s="13"/>
      <c r="CY544" s="13"/>
      <c r="CZ544" s="13"/>
      <c r="DA544" s="13"/>
      <c r="DB544" s="13"/>
      <c r="DC544" s="13"/>
      <c r="DD544" s="13"/>
      <c r="DE544" s="13"/>
      <c r="DF544" s="13"/>
      <c r="DG544" s="13"/>
      <c r="DH544" s="13"/>
      <c r="DI544" s="13"/>
      <c r="DJ544" s="13"/>
      <c r="DK544" s="13"/>
      <c r="DL544" s="13"/>
      <c r="DM544" s="13"/>
      <c r="DN544" s="13"/>
      <c r="DO544" s="13"/>
      <c r="DP544" s="13"/>
      <c r="DQ544" s="13"/>
      <c r="DR544" s="13"/>
      <c r="DS544" s="13"/>
      <c r="DT544" s="13"/>
      <c r="DU544" s="13"/>
      <c r="DV544" s="13"/>
      <c r="DW544" s="27"/>
      <c r="DX544" s="13"/>
      <c r="DY544" s="13"/>
      <c r="DZ544" s="13"/>
      <c r="EA544" s="13"/>
      <c r="EB544" s="13"/>
      <c r="EC544" s="13"/>
      <c r="ED544" s="13"/>
      <c r="EE544" s="13"/>
      <c r="EF544" s="13"/>
      <c r="EG544" s="13"/>
    </row>
    <row r="545" spans="2:137" x14ac:dyDescent="0.3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  <c r="BG545" s="13"/>
      <c r="BH545" s="13"/>
      <c r="BI545" s="13"/>
      <c r="BJ545" s="13"/>
      <c r="BK545" s="13"/>
      <c r="BL545" s="13"/>
      <c r="BM545" s="13"/>
      <c r="BN545" s="13"/>
      <c r="BO545" s="13"/>
      <c r="BP545" s="13"/>
      <c r="BQ545" s="13"/>
      <c r="BR545" s="13"/>
      <c r="BS545" s="13"/>
      <c r="BT545" s="13"/>
      <c r="BU545" s="13"/>
      <c r="BV545" s="13"/>
      <c r="BW545" s="13"/>
      <c r="BX545" s="13"/>
      <c r="BY545" s="13"/>
      <c r="BZ545" s="13"/>
      <c r="CA545" s="13"/>
      <c r="CB545" s="13"/>
      <c r="CC545" s="13"/>
      <c r="CD545" s="13"/>
      <c r="CE545" s="13"/>
      <c r="CF545" s="13"/>
      <c r="CG545" s="13"/>
      <c r="CH545" s="13"/>
      <c r="CI545" s="13"/>
      <c r="CJ545" s="13"/>
      <c r="CK545" s="13"/>
      <c r="CL545" s="13"/>
      <c r="CM545" s="13"/>
      <c r="CN545" s="13"/>
      <c r="CO545" s="13"/>
      <c r="CP545" s="13"/>
      <c r="CQ545" s="13"/>
      <c r="CR545" s="13"/>
      <c r="CS545" s="13"/>
      <c r="CT545" s="13"/>
      <c r="CU545" s="13"/>
      <c r="CV545" s="13"/>
      <c r="CW545" s="13"/>
      <c r="CX545" s="13"/>
      <c r="CY545" s="13"/>
      <c r="CZ545" s="13"/>
      <c r="DA545" s="13"/>
      <c r="DB545" s="13"/>
      <c r="DC545" s="13"/>
      <c r="DD545" s="13"/>
      <c r="DE545" s="13"/>
      <c r="DF545" s="13"/>
      <c r="DG545" s="13"/>
      <c r="DH545" s="13"/>
      <c r="DI545" s="13"/>
      <c r="DJ545" s="13"/>
      <c r="DK545" s="13"/>
      <c r="DL545" s="13"/>
      <c r="DM545" s="13"/>
      <c r="DN545" s="13"/>
      <c r="DO545" s="13"/>
      <c r="DP545" s="13"/>
      <c r="DQ545" s="13"/>
      <c r="DR545" s="13"/>
      <c r="DS545" s="13"/>
      <c r="DT545" s="13"/>
      <c r="DU545" s="13"/>
      <c r="DV545" s="13"/>
      <c r="DW545" s="27"/>
      <c r="DX545" s="13"/>
      <c r="DY545" s="13"/>
      <c r="DZ545" s="13"/>
      <c r="EA545" s="13"/>
      <c r="EB545" s="13"/>
      <c r="EC545" s="13"/>
      <c r="ED545" s="13"/>
      <c r="EE545" s="13"/>
      <c r="EF545" s="13"/>
      <c r="EG545" s="13"/>
    </row>
    <row r="546" spans="2:137" x14ac:dyDescent="0.3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  <c r="BG546" s="13"/>
      <c r="BH546" s="13"/>
      <c r="BI546" s="13"/>
      <c r="BJ546" s="13"/>
      <c r="BK546" s="13"/>
      <c r="BL546" s="13"/>
      <c r="BM546" s="13"/>
      <c r="BN546" s="13"/>
      <c r="BO546" s="13"/>
      <c r="BP546" s="13"/>
      <c r="BQ546" s="13"/>
      <c r="BR546" s="13"/>
      <c r="BS546" s="13"/>
      <c r="BT546" s="13"/>
      <c r="BU546" s="13"/>
      <c r="BV546" s="13"/>
      <c r="BW546" s="13"/>
      <c r="BX546" s="13"/>
      <c r="BY546" s="13"/>
      <c r="BZ546" s="13"/>
      <c r="CA546" s="13"/>
      <c r="CB546" s="13"/>
      <c r="CC546" s="13"/>
      <c r="CD546" s="13"/>
      <c r="CE546" s="13"/>
      <c r="CF546" s="13"/>
      <c r="CG546" s="13"/>
      <c r="CH546" s="13"/>
      <c r="CI546" s="13"/>
      <c r="CJ546" s="13"/>
      <c r="CK546" s="13"/>
      <c r="CL546" s="13"/>
      <c r="CM546" s="13"/>
      <c r="CN546" s="13"/>
      <c r="CO546" s="13"/>
      <c r="CP546" s="13"/>
      <c r="CQ546" s="13"/>
      <c r="CR546" s="13"/>
      <c r="CS546" s="13"/>
      <c r="CT546" s="13"/>
      <c r="CU546" s="13"/>
      <c r="CV546" s="13"/>
      <c r="CW546" s="13"/>
      <c r="CX546" s="13"/>
      <c r="CY546" s="13"/>
      <c r="CZ546" s="13"/>
      <c r="DA546" s="13"/>
      <c r="DB546" s="13"/>
      <c r="DC546" s="13"/>
      <c r="DD546" s="13"/>
      <c r="DE546" s="13"/>
      <c r="DF546" s="13"/>
      <c r="DG546" s="13"/>
      <c r="DH546" s="13"/>
      <c r="DI546" s="13"/>
      <c r="DJ546" s="13"/>
      <c r="DK546" s="13"/>
      <c r="DL546" s="13"/>
      <c r="DM546" s="13"/>
      <c r="DN546" s="13"/>
      <c r="DO546" s="13"/>
      <c r="DP546" s="13"/>
      <c r="DQ546" s="13"/>
      <c r="DR546" s="13"/>
      <c r="DS546" s="13"/>
      <c r="DT546" s="13"/>
      <c r="DU546" s="13"/>
      <c r="DV546" s="13"/>
      <c r="DW546" s="27"/>
      <c r="DX546" s="13"/>
      <c r="DY546" s="13"/>
      <c r="DZ546" s="13"/>
      <c r="EA546" s="13"/>
      <c r="EB546" s="13"/>
      <c r="EC546" s="13"/>
      <c r="ED546" s="13"/>
      <c r="EE546" s="13"/>
      <c r="EF546" s="13"/>
      <c r="EG546" s="13"/>
    </row>
    <row r="547" spans="2:137" x14ac:dyDescent="0.3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  <c r="BG547" s="13"/>
      <c r="BH547" s="13"/>
      <c r="BI547" s="13"/>
      <c r="BJ547" s="13"/>
      <c r="BK547" s="13"/>
      <c r="BL547" s="13"/>
      <c r="BM547" s="13"/>
      <c r="BN547" s="13"/>
      <c r="BO547" s="13"/>
      <c r="BP547" s="13"/>
      <c r="BQ547" s="13"/>
      <c r="BR547" s="13"/>
      <c r="BS547" s="13"/>
      <c r="BT547" s="13"/>
      <c r="BU547" s="13"/>
      <c r="BV547" s="13"/>
      <c r="BW547" s="13"/>
      <c r="BX547" s="13"/>
      <c r="BY547" s="13"/>
      <c r="BZ547" s="13"/>
      <c r="CA547" s="13"/>
      <c r="CB547" s="13"/>
      <c r="CC547" s="13"/>
      <c r="CD547" s="13"/>
      <c r="CE547" s="13"/>
      <c r="CF547" s="13"/>
      <c r="CG547" s="13"/>
      <c r="CH547" s="13"/>
      <c r="CI547" s="13"/>
      <c r="CJ547" s="13"/>
      <c r="CK547" s="13"/>
      <c r="CL547" s="13"/>
      <c r="CM547" s="13"/>
      <c r="CN547" s="13"/>
      <c r="CO547" s="13"/>
      <c r="CP547" s="13"/>
      <c r="CQ547" s="13"/>
      <c r="CR547" s="13"/>
      <c r="CS547" s="13"/>
      <c r="CT547" s="13"/>
      <c r="CU547" s="13"/>
      <c r="CV547" s="13"/>
      <c r="CW547" s="13"/>
      <c r="CX547" s="13"/>
      <c r="CY547" s="13"/>
      <c r="CZ547" s="13"/>
      <c r="DA547" s="13"/>
      <c r="DB547" s="13"/>
      <c r="DC547" s="13"/>
      <c r="DD547" s="13"/>
      <c r="DE547" s="13"/>
      <c r="DF547" s="13"/>
      <c r="DG547" s="13"/>
      <c r="DH547" s="13"/>
      <c r="DI547" s="13"/>
      <c r="DJ547" s="13"/>
      <c r="DK547" s="13"/>
      <c r="DL547" s="13"/>
      <c r="DM547" s="13"/>
      <c r="DN547" s="13"/>
      <c r="DO547" s="13"/>
      <c r="DP547" s="13"/>
      <c r="DQ547" s="13"/>
      <c r="DR547" s="13"/>
      <c r="DS547" s="13"/>
      <c r="DT547" s="13"/>
      <c r="DU547" s="13"/>
      <c r="DV547" s="13"/>
      <c r="DW547" s="27"/>
      <c r="DX547" s="13"/>
      <c r="DY547" s="13"/>
      <c r="DZ547" s="13"/>
      <c r="EA547" s="13"/>
      <c r="EB547" s="13"/>
      <c r="EC547" s="13"/>
      <c r="ED547" s="13"/>
      <c r="EE547" s="13"/>
      <c r="EF547" s="13"/>
      <c r="EG547" s="13"/>
    </row>
    <row r="548" spans="2:137" x14ac:dyDescent="0.3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  <c r="BG548" s="13"/>
      <c r="BH548" s="13"/>
      <c r="BI548" s="13"/>
      <c r="BJ548" s="13"/>
      <c r="BK548" s="13"/>
      <c r="BL548" s="13"/>
      <c r="BM548" s="13"/>
      <c r="BN548" s="13"/>
      <c r="BO548" s="13"/>
      <c r="BP548" s="13"/>
      <c r="BQ548" s="13"/>
      <c r="BR548" s="13"/>
      <c r="BS548" s="13"/>
      <c r="BT548" s="13"/>
      <c r="BU548" s="13"/>
      <c r="BV548" s="13"/>
      <c r="BW548" s="13"/>
      <c r="BX548" s="13"/>
      <c r="BY548" s="13"/>
      <c r="BZ548" s="13"/>
      <c r="CA548" s="13"/>
      <c r="CB548" s="13"/>
      <c r="CC548" s="13"/>
      <c r="CD548" s="13"/>
      <c r="CE548" s="13"/>
      <c r="CF548" s="13"/>
      <c r="CG548" s="13"/>
      <c r="CH548" s="13"/>
      <c r="CI548" s="13"/>
      <c r="CJ548" s="13"/>
      <c r="CK548" s="13"/>
      <c r="CL548" s="13"/>
      <c r="CM548" s="13"/>
      <c r="CN548" s="13"/>
      <c r="CO548" s="13"/>
      <c r="CP548" s="13"/>
      <c r="CQ548" s="13"/>
      <c r="CR548" s="13"/>
      <c r="CS548" s="13"/>
      <c r="CT548" s="13"/>
      <c r="CU548" s="13"/>
      <c r="CV548" s="13"/>
      <c r="CW548" s="13"/>
      <c r="CX548" s="13"/>
      <c r="CY548" s="13"/>
      <c r="CZ548" s="13"/>
      <c r="DA548" s="13"/>
      <c r="DB548" s="13"/>
      <c r="DC548" s="13"/>
      <c r="DD548" s="13"/>
      <c r="DE548" s="13"/>
      <c r="DF548" s="13"/>
      <c r="DG548" s="13"/>
      <c r="DH548" s="13"/>
      <c r="DI548" s="13"/>
      <c r="DJ548" s="13"/>
      <c r="DK548" s="13"/>
      <c r="DL548" s="13"/>
      <c r="DM548" s="13"/>
      <c r="DN548" s="13"/>
      <c r="DO548" s="13"/>
      <c r="DP548" s="13"/>
      <c r="DQ548" s="13"/>
      <c r="DR548" s="13"/>
      <c r="DS548" s="13"/>
      <c r="DT548" s="13"/>
      <c r="DU548" s="13"/>
      <c r="DV548" s="13"/>
      <c r="DW548" s="27"/>
      <c r="DX548" s="13"/>
      <c r="DY548" s="13"/>
      <c r="DZ548" s="13"/>
      <c r="EA548" s="13"/>
      <c r="EB548" s="13"/>
      <c r="EC548" s="13"/>
      <c r="ED548" s="13"/>
      <c r="EE548" s="13"/>
      <c r="EF548" s="13"/>
      <c r="EG548" s="13"/>
    </row>
    <row r="549" spans="2:137" x14ac:dyDescent="0.3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  <c r="BG549" s="13"/>
      <c r="BH549" s="13"/>
      <c r="BI549" s="13"/>
      <c r="BJ549" s="13"/>
      <c r="BK549" s="13"/>
      <c r="BL549" s="13"/>
      <c r="BM549" s="13"/>
      <c r="BN549" s="13"/>
      <c r="BO549" s="13"/>
      <c r="BP549" s="13"/>
      <c r="BQ549" s="13"/>
      <c r="BR549" s="13"/>
      <c r="BS549" s="13"/>
      <c r="BT549" s="13"/>
      <c r="BU549" s="13"/>
      <c r="BV549" s="13"/>
      <c r="BW549" s="13"/>
      <c r="BX549" s="13"/>
      <c r="BY549" s="13"/>
      <c r="BZ549" s="13"/>
      <c r="CA549" s="13"/>
      <c r="CB549" s="13"/>
      <c r="CC549" s="13"/>
      <c r="CD549" s="13"/>
      <c r="CE549" s="13"/>
      <c r="CF549" s="13"/>
      <c r="CG549" s="13"/>
      <c r="CH549" s="13"/>
      <c r="CI549" s="13"/>
      <c r="CJ549" s="13"/>
      <c r="CK549" s="13"/>
      <c r="CL549" s="13"/>
      <c r="CM549" s="13"/>
      <c r="CN549" s="13"/>
      <c r="CO549" s="13"/>
      <c r="CP549" s="13"/>
      <c r="CQ549" s="13"/>
      <c r="CR549" s="13"/>
      <c r="CS549" s="13"/>
      <c r="CT549" s="13"/>
      <c r="CU549" s="13"/>
      <c r="CV549" s="13"/>
      <c r="CW549" s="13"/>
      <c r="CX549" s="13"/>
      <c r="CY549" s="13"/>
      <c r="CZ549" s="13"/>
      <c r="DA549" s="13"/>
      <c r="DB549" s="13"/>
      <c r="DC549" s="13"/>
      <c r="DD549" s="13"/>
      <c r="DE549" s="13"/>
      <c r="DF549" s="13"/>
      <c r="DG549" s="13"/>
      <c r="DH549" s="13"/>
      <c r="DI549" s="13"/>
      <c r="DJ549" s="13"/>
      <c r="DK549" s="13"/>
      <c r="DL549" s="13"/>
      <c r="DM549" s="13"/>
      <c r="DN549" s="13"/>
      <c r="DO549" s="13"/>
      <c r="DP549" s="13"/>
      <c r="DQ549" s="13"/>
      <c r="DR549" s="13"/>
      <c r="DS549" s="13"/>
      <c r="DT549" s="13"/>
      <c r="DU549" s="13"/>
      <c r="DV549" s="13"/>
      <c r="DW549" s="27"/>
      <c r="DX549" s="13"/>
      <c r="DY549" s="13"/>
      <c r="DZ549" s="13"/>
      <c r="EA549" s="13"/>
      <c r="EB549" s="13"/>
      <c r="EC549" s="13"/>
      <c r="ED549" s="13"/>
      <c r="EE549" s="13"/>
      <c r="EF549" s="13"/>
      <c r="EG549" s="13"/>
    </row>
    <row r="550" spans="2:137" x14ac:dyDescent="0.3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  <c r="BG550" s="13"/>
      <c r="BH550" s="13"/>
      <c r="BI550" s="13"/>
      <c r="BJ550" s="13"/>
      <c r="BK550" s="13"/>
      <c r="BL550" s="13"/>
      <c r="BM550" s="13"/>
      <c r="BN550" s="13"/>
      <c r="BO550" s="13"/>
      <c r="BP550" s="13"/>
      <c r="BQ550" s="13"/>
      <c r="BR550" s="13"/>
      <c r="BS550" s="13"/>
      <c r="BT550" s="13"/>
      <c r="BU550" s="13"/>
      <c r="BV550" s="13"/>
      <c r="BW550" s="13"/>
      <c r="BX550" s="13"/>
      <c r="BY550" s="13"/>
      <c r="BZ550" s="13"/>
      <c r="CA550" s="13"/>
      <c r="CB550" s="13"/>
      <c r="CC550" s="13"/>
      <c r="CD550" s="13"/>
      <c r="CE550" s="13"/>
      <c r="CF550" s="13"/>
      <c r="CG550" s="13"/>
      <c r="CH550" s="13"/>
      <c r="CI550" s="13"/>
      <c r="CJ550" s="13"/>
      <c r="CK550" s="13"/>
      <c r="CL550" s="13"/>
      <c r="CM550" s="13"/>
      <c r="CN550" s="13"/>
      <c r="CO550" s="13"/>
      <c r="CP550" s="13"/>
      <c r="CQ550" s="13"/>
      <c r="CR550" s="13"/>
      <c r="CS550" s="13"/>
      <c r="CT550" s="13"/>
      <c r="CU550" s="13"/>
      <c r="CV550" s="13"/>
      <c r="CW550" s="13"/>
      <c r="CX550" s="13"/>
      <c r="CY550" s="13"/>
      <c r="CZ550" s="13"/>
      <c r="DA550" s="13"/>
      <c r="DB550" s="13"/>
      <c r="DC550" s="13"/>
      <c r="DD550" s="13"/>
      <c r="DE550" s="13"/>
      <c r="DF550" s="13"/>
      <c r="DG550" s="13"/>
      <c r="DH550" s="13"/>
      <c r="DI550" s="13"/>
      <c r="DJ550" s="13"/>
      <c r="DK550" s="13"/>
      <c r="DL550" s="13"/>
      <c r="DM550" s="13"/>
      <c r="DN550" s="13"/>
      <c r="DO550" s="13"/>
      <c r="DP550" s="13"/>
      <c r="DQ550" s="13"/>
      <c r="DR550" s="13"/>
      <c r="DS550" s="13"/>
      <c r="DT550" s="13"/>
      <c r="DU550" s="13"/>
      <c r="DV550" s="13"/>
      <c r="DW550" s="27"/>
      <c r="DX550" s="13"/>
      <c r="DY550" s="13"/>
      <c r="DZ550" s="13"/>
      <c r="EA550" s="13"/>
      <c r="EB550" s="13"/>
      <c r="EC550" s="13"/>
      <c r="ED550" s="13"/>
      <c r="EE550" s="13"/>
      <c r="EF550" s="13"/>
      <c r="EG550" s="13"/>
    </row>
    <row r="551" spans="2:137" x14ac:dyDescent="0.3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  <c r="BG551" s="13"/>
      <c r="BH551" s="13"/>
      <c r="BI551" s="13"/>
      <c r="BJ551" s="13"/>
      <c r="BK551" s="13"/>
      <c r="BL551" s="13"/>
      <c r="BM551" s="13"/>
      <c r="BN551" s="13"/>
      <c r="BO551" s="13"/>
      <c r="BP551" s="13"/>
      <c r="BQ551" s="13"/>
      <c r="BR551" s="13"/>
      <c r="BS551" s="13"/>
      <c r="BT551" s="13"/>
      <c r="BU551" s="13"/>
      <c r="BV551" s="13"/>
      <c r="BW551" s="13"/>
      <c r="BX551" s="13"/>
      <c r="BY551" s="13"/>
      <c r="BZ551" s="13"/>
      <c r="CA551" s="13"/>
      <c r="CB551" s="13"/>
      <c r="CC551" s="13"/>
      <c r="CD551" s="13"/>
      <c r="CE551" s="13"/>
      <c r="CF551" s="13"/>
      <c r="CG551" s="13"/>
      <c r="CH551" s="13"/>
      <c r="CI551" s="13"/>
      <c r="CJ551" s="13"/>
      <c r="CK551" s="13"/>
      <c r="CL551" s="13"/>
      <c r="CM551" s="13"/>
      <c r="CN551" s="13"/>
      <c r="CO551" s="13"/>
      <c r="CP551" s="13"/>
      <c r="CQ551" s="13"/>
      <c r="CR551" s="13"/>
      <c r="CS551" s="13"/>
      <c r="CT551" s="13"/>
      <c r="CU551" s="13"/>
      <c r="CV551" s="13"/>
      <c r="CW551" s="13"/>
      <c r="CX551" s="13"/>
      <c r="CY551" s="13"/>
      <c r="CZ551" s="13"/>
      <c r="DA551" s="13"/>
      <c r="DB551" s="13"/>
      <c r="DC551" s="13"/>
      <c r="DD551" s="13"/>
      <c r="DE551" s="13"/>
      <c r="DF551" s="13"/>
      <c r="DG551" s="13"/>
      <c r="DH551" s="13"/>
      <c r="DI551" s="13"/>
      <c r="DJ551" s="13"/>
      <c r="DK551" s="13"/>
      <c r="DL551" s="13"/>
      <c r="DM551" s="13"/>
      <c r="DN551" s="13"/>
      <c r="DO551" s="13"/>
      <c r="DP551" s="13"/>
      <c r="DQ551" s="13"/>
      <c r="DR551" s="13"/>
      <c r="DS551" s="13"/>
      <c r="DT551" s="13"/>
      <c r="DU551" s="13"/>
      <c r="DV551" s="13"/>
      <c r="DW551" s="27"/>
      <c r="DX551" s="13"/>
      <c r="DY551" s="13"/>
      <c r="DZ551" s="13"/>
      <c r="EA551" s="13"/>
      <c r="EB551" s="13"/>
      <c r="EC551" s="13"/>
      <c r="ED551" s="13"/>
      <c r="EE551" s="13"/>
      <c r="EF551" s="13"/>
      <c r="EG551" s="13"/>
    </row>
    <row r="552" spans="2:137" x14ac:dyDescent="0.3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  <c r="BG552" s="13"/>
      <c r="BH552" s="13"/>
      <c r="BI552" s="13"/>
      <c r="BJ552" s="13"/>
      <c r="BK552" s="13"/>
      <c r="BL552" s="13"/>
      <c r="BM552" s="13"/>
      <c r="BN552" s="13"/>
      <c r="BO552" s="13"/>
      <c r="BP552" s="13"/>
      <c r="BQ552" s="13"/>
      <c r="BR552" s="13"/>
      <c r="BS552" s="13"/>
      <c r="BT552" s="13"/>
      <c r="BU552" s="13"/>
      <c r="BV552" s="13"/>
      <c r="BW552" s="13"/>
      <c r="BX552" s="13"/>
      <c r="BY552" s="13"/>
      <c r="BZ552" s="13"/>
      <c r="CA552" s="13"/>
      <c r="CB552" s="13"/>
      <c r="CC552" s="13"/>
      <c r="CD552" s="13"/>
      <c r="CE552" s="13"/>
      <c r="CF552" s="13"/>
      <c r="CG552" s="13"/>
      <c r="CH552" s="13"/>
      <c r="CI552" s="13"/>
      <c r="CJ552" s="13"/>
      <c r="CK552" s="13"/>
      <c r="CL552" s="13"/>
      <c r="CM552" s="13"/>
      <c r="CN552" s="13"/>
      <c r="CO552" s="13"/>
      <c r="CP552" s="13"/>
      <c r="CQ552" s="13"/>
      <c r="CR552" s="13"/>
      <c r="CS552" s="13"/>
      <c r="CT552" s="13"/>
      <c r="CU552" s="13"/>
      <c r="CV552" s="13"/>
      <c r="CW552" s="13"/>
      <c r="CX552" s="13"/>
      <c r="CY552" s="13"/>
      <c r="CZ552" s="13"/>
      <c r="DA552" s="13"/>
      <c r="DB552" s="13"/>
      <c r="DC552" s="13"/>
      <c r="DD552" s="13"/>
      <c r="DE552" s="13"/>
      <c r="DF552" s="13"/>
      <c r="DG552" s="13"/>
      <c r="DH552" s="13"/>
      <c r="DI552" s="13"/>
      <c r="DJ552" s="13"/>
      <c r="DK552" s="13"/>
      <c r="DL552" s="13"/>
      <c r="DM552" s="13"/>
      <c r="DN552" s="13"/>
      <c r="DO552" s="13"/>
      <c r="DP552" s="13"/>
      <c r="DQ552" s="13"/>
      <c r="DR552" s="13"/>
      <c r="DS552" s="13"/>
      <c r="DT552" s="13"/>
      <c r="DU552" s="13"/>
      <c r="DV552" s="13"/>
      <c r="DW552" s="27"/>
      <c r="DX552" s="13"/>
      <c r="DY552" s="13"/>
      <c r="DZ552" s="13"/>
      <c r="EA552" s="13"/>
      <c r="EB552" s="13"/>
      <c r="EC552" s="13"/>
      <c r="ED552" s="13"/>
      <c r="EE552" s="13"/>
      <c r="EF552" s="13"/>
      <c r="EG552" s="13"/>
    </row>
    <row r="553" spans="2:137" x14ac:dyDescent="0.3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  <c r="BG553" s="13"/>
      <c r="BH553" s="13"/>
      <c r="BI553" s="13"/>
      <c r="BJ553" s="13"/>
      <c r="BK553" s="13"/>
      <c r="BL553" s="13"/>
      <c r="BM553" s="13"/>
      <c r="BN553" s="13"/>
      <c r="BO553" s="13"/>
      <c r="BP553" s="13"/>
      <c r="BQ553" s="13"/>
      <c r="BR553" s="13"/>
      <c r="BS553" s="13"/>
      <c r="BT553" s="13"/>
      <c r="BU553" s="13"/>
      <c r="BV553" s="13"/>
      <c r="BW553" s="13"/>
      <c r="BX553" s="13"/>
      <c r="BY553" s="13"/>
      <c r="BZ553" s="13"/>
      <c r="CA553" s="13"/>
      <c r="CB553" s="13"/>
      <c r="CC553" s="13"/>
      <c r="CD553" s="13"/>
      <c r="CE553" s="13"/>
      <c r="CF553" s="13"/>
      <c r="CG553" s="13"/>
      <c r="CH553" s="13"/>
      <c r="CI553" s="13"/>
      <c r="CJ553" s="13"/>
      <c r="CK553" s="13"/>
      <c r="CL553" s="13"/>
      <c r="CM553" s="13"/>
      <c r="CN553" s="13"/>
      <c r="CO553" s="13"/>
      <c r="CP553" s="13"/>
      <c r="CQ553" s="13"/>
      <c r="CR553" s="13"/>
      <c r="CS553" s="13"/>
      <c r="CT553" s="13"/>
      <c r="CU553" s="13"/>
      <c r="CV553" s="13"/>
      <c r="CW553" s="13"/>
      <c r="CX553" s="13"/>
      <c r="CY553" s="13"/>
      <c r="CZ553" s="13"/>
      <c r="DA553" s="13"/>
      <c r="DB553" s="13"/>
      <c r="DC553" s="13"/>
      <c r="DD553" s="13"/>
      <c r="DE553" s="13"/>
      <c r="DF553" s="13"/>
      <c r="DG553" s="13"/>
      <c r="DH553" s="13"/>
      <c r="DI553" s="13"/>
      <c r="DJ553" s="13"/>
      <c r="DK553" s="13"/>
      <c r="DL553" s="13"/>
      <c r="DM553" s="13"/>
      <c r="DN553" s="13"/>
      <c r="DO553" s="13"/>
      <c r="DP553" s="13"/>
      <c r="DQ553" s="13"/>
      <c r="DR553" s="13"/>
      <c r="DS553" s="13"/>
      <c r="DT553" s="13"/>
      <c r="DU553" s="13"/>
      <c r="DV553" s="13"/>
      <c r="DW553" s="27"/>
      <c r="DX553" s="13"/>
      <c r="DY553" s="13"/>
      <c r="DZ553" s="13"/>
      <c r="EA553" s="13"/>
      <c r="EB553" s="13"/>
      <c r="EC553" s="13"/>
      <c r="ED553" s="13"/>
      <c r="EE553" s="13"/>
      <c r="EF553" s="13"/>
      <c r="EG553" s="13"/>
    </row>
    <row r="554" spans="2:137" x14ac:dyDescent="0.3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  <c r="BG554" s="13"/>
      <c r="BH554" s="13"/>
      <c r="BI554" s="13"/>
      <c r="BJ554" s="13"/>
      <c r="BK554" s="13"/>
      <c r="BL554" s="13"/>
      <c r="BM554" s="13"/>
      <c r="BN554" s="13"/>
      <c r="BO554" s="13"/>
      <c r="BP554" s="13"/>
      <c r="BQ554" s="13"/>
      <c r="BR554" s="13"/>
      <c r="BS554" s="13"/>
      <c r="BT554" s="13"/>
      <c r="BU554" s="13"/>
      <c r="BV554" s="13"/>
      <c r="BW554" s="13"/>
      <c r="BX554" s="13"/>
      <c r="BY554" s="13"/>
      <c r="BZ554" s="13"/>
      <c r="CA554" s="13"/>
      <c r="CB554" s="13"/>
      <c r="CC554" s="13"/>
      <c r="CD554" s="13"/>
      <c r="CE554" s="13"/>
      <c r="CF554" s="13"/>
      <c r="CG554" s="13"/>
      <c r="CH554" s="13"/>
      <c r="CI554" s="13"/>
      <c r="CJ554" s="13"/>
      <c r="CK554" s="13"/>
      <c r="CL554" s="13"/>
      <c r="CM554" s="13"/>
      <c r="CN554" s="13"/>
      <c r="CO554" s="13"/>
      <c r="CP554" s="13"/>
      <c r="CQ554" s="13"/>
      <c r="CR554" s="13"/>
      <c r="CS554" s="13"/>
      <c r="CT554" s="13"/>
      <c r="CU554" s="13"/>
      <c r="CV554" s="13"/>
      <c r="CW554" s="13"/>
      <c r="CX554" s="13"/>
      <c r="CY554" s="13"/>
      <c r="CZ554" s="13"/>
      <c r="DA554" s="13"/>
      <c r="DB554" s="13"/>
      <c r="DC554" s="13"/>
      <c r="DD554" s="13"/>
      <c r="DE554" s="13"/>
      <c r="DF554" s="13"/>
      <c r="DG554" s="13"/>
      <c r="DH554" s="13"/>
      <c r="DI554" s="13"/>
      <c r="DJ554" s="13"/>
      <c r="DK554" s="13"/>
      <c r="DL554" s="13"/>
      <c r="DM554" s="13"/>
      <c r="DN554" s="13"/>
      <c r="DO554" s="13"/>
      <c r="DP554" s="13"/>
      <c r="DQ554" s="13"/>
      <c r="DR554" s="13"/>
      <c r="DS554" s="13"/>
      <c r="DT554" s="13"/>
      <c r="DU554" s="13"/>
      <c r="DV554" s="13"/>
      <c r="DW554" s="27"/>
      <c r="DX554" s="13"/>
      <c r="DY554" s="13"/>
      <c r="DZ554" s="13"/>
      <c r="EA554" s="13"/>
      <c r="EB554" s="13"/>
      <c r="EC554" s="13"/>
      <c r="ED554" s="13"/>
      <c r="EE554" s="13"/>
      <c r="EF554" s="13"/>
      <c r="EG554" s="13"/>
    </row>
    <row r="555" spans="2:137" x14ac:dyDescent="0.3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  <c r="BG555" s="13"/>
      <c r="BH555" s="13"/>
      <c r="BI555" s="13"/>
      <c r="BJ555" s="13"/>
      <c r="BK555" s="13"/>
      <c r="BL555" s="13"/>
      <c r="BM555" s="13"/>
      <c r="BN555" s="13"/>
      <c r="BO555" s="13"/>
      <c r="BP555" s="13"/>
      <c r="BQ555" s="13"/>
      <c r="BR555" s="13"/>
      <c r="BS555" s="13"/>
      <c r="BT555" s="13"/>
      <c r="BU555" s="13"/>
      <c r="BV555" s="13"/>
      <c r="BW555" s="13"/>
      <c r="BX555" s="13"/>
      <c r="BY555" s="13"/>
      <c r="BZ555" s="13"/>
      <c r="CA555" s="13"/>
      <c r="CB555" s="13"/>
      <c r="CC555" s="13"/>
      <c r="CD555" s="13"/>
      <c r="CE555" s="13"/>
      <c r="CF555" s="13"/>
      <c r="CG555" s="13"/>
      <c r="CH555" s="13"/>
      <c r="CI555" s="13"/>
      <c r="CJ555" s="13"/>
      <c r="CK555" s="13"/>
      <c r="CL555" s="13"/>
      <c r="CM555" s="13"/>
      <c r="CN555" s="13"/>
      <c r="CO555" s="13"/>
      <c r="CP555" s="13"/>
      <c r="CQ555" s="13"/>
      <c r="CR555" s="13"/>
      <c r="CS555" s="13"/>
      <c r="CT555" s="13"/>
      <c r="CU555" s="13"/>
      <c r="CV555" s="13"/>
      <c r="CW555" s="13"/>
      <c r="CX555" s="13"/>
      <c r="CY555" s="13"/>
      <c r="CZ555" s="13"/>
      <c r="DA555" s="13"/>
      <c r="DB555" s="13"/>
      <c r="DC555" s="13"/>
      <c r="DD555" s="13"/>
      <c r="DE555" s="13"/>
      <c r="DF555" s="13"/>
      <c r="DG555" s="13"/>
      <c r="DH555" s="13"/>
      <c r="DI555" s="13"/>
      <c r="DJ555" s="13"/>
      <c r="DK555" s="13"/>
      <c r="DL555" s="13"/>
      <c r="DM555" s="13"/>
      <c r="DN555" s="13"/>
      <c r="DO555" s="13"/>
      <c r="DP555" s="13"/>
      <c r="DQ555" s="13"/>
      <c r="DR555" s="13"/>
      <c r="DS555" s="13"/>
      <c r="DT555" s="13"/>
      <c r="DU555" s="13"/>
      <c r="DV555" s="13"/>
      <c r="DW555" s="27"/>
      <c r="DX555" s="13"/>
      <c r="DY555" s="13"/>
      <c r="DZ555" s="13"/>
      <c r="EA555" s="13"/>
      <c r="EB555" s="13"/>
      <c r="EC555" s="13"/>
      <c r="ED555" s="13"/>
      <c r="EE555" s="13"/>
      <c r="EF555" s="13"/>
      <c r="EG555" s="13"/>
    </row>
    <row r="556" spans="2:137" x14ac:dyDescent="0.3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  <c r="BG556" s="13"/>
      <c r="BH556" s="13"/>
      <c r="BI556" s="13"/>
      <c r="BJ556" s="13"/>
      <c r="BK556" s="13"/>
      <c r="BL556" s="13"/>
      <c r="BM556" s="13"/>
      <c r="BN556" s="13"/>
      <c r="BO556" s="13"/>
      <c r="BP556" s="13"/>
      <c r="BQ556" s="13"/>
      <c r="BR556" s="13"/>
      <c r="BS556" s="13"/>
      <c r="BT556" s="13"/>
      <c r="BU556" s="13"/>
      <c r="BV556" s="13"/>
      <c r="BW556" s="13"/>
      <c r="BX556" s="13"/>
      <c r="BY556" s="13"/>
      <c r="BZ556" s="13"/>
      <c r="CA556" s="13"/>
      <c r="CB556" s="13"/>
      <c r="CC556" s="13"/>
      <c r="CD556" s="13"/>
      <c r="CE556" s="13"/>
      <c r="CF556" s="13"/>
      <c r="CG556" s="13"/>
      <c r="CH556" s="13"/>
      <c r="CI556" s="13"/>
      <c r="CJ556" s="13"/>
      <c r="CK556" s="13"/>
      <c r="CL556" s="13"/>
      <c r="CM556" s="13"/>
      <c r="CN556" s="13"/>
      <c r="CO556" s="13"/>
      <c r="CP556" s="13"/>
      <c r="CQ556" s="13"/>
      <c r="CR556" s="13"/>
      <c r="CS556" s="13"/>
      <c r="CT556" s="13"/>
      <c r="CU556" s="13"/>
      <c r="CV556" s="13"/>
      <c r="CW556" s="13"/>
      <c r="CX556" s="13"/>
      <c r="CY556" s="13"/>
      <c r="CZ556" s="13"/>
      <c r="DA556" s="13"/>
      <c r="DB556" s="13"/>
      <c r="DC556" s="13"/>
      <c r="DD556" s="13"/>
      <c r="DE556" s="13"/>
      <c r="DF556" s="13"/>
      <c r="DG556" s="13"/>
      <c r="DH556" s="13"/>
      <c r="DI556" s="13"/>
      <c r="DJ556" s="13"/>
      <c r="DK556" s="13"/>
      <c r="DL556" s="13"/>
      <c r="DM556" s="13"/>
      <c r="DN556" s="13"/>
      <c r="DO556" s="13"/>
      <c r="DP556" s="13"/>
      <c r="DQ556" s="13"/>
      <c r="DR556" s="13"/>
      <c r="DS556" s="13"/>
      <c r="DT556" s="13"/>
      <c r="DU556" s="13"/>
      <c r="DV556" s="13"/>
      <c r="DW556" s="27"/>
      <c r="DX556" s="13"/>
      <c r="DY556" s="13"/>
      <c r="DZ556" s="13"/>
      <c r="EA556" s="13"/>
      <c r="EB556" s="13"/>
      <c r="EC556" s="13"/>
      <c r="ED556" s="13"/>
      <c r="EE556" s="13"/>
      <c r="EF556" s="13"/>
      <c r="EG556" s="13"/>
    </row>
    <row r="557" spans="2:137" x14ac:dyDescent="0.3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  <c r="BG557" s="13"/>
      <c r="BH557" s="13"/>
      <c r="BI557" s="13"/>
      <c r="BJ557" s="13"/>
      <c r="BK557" s="13"/>
      <c r="BL557" s="13"/>
      <c r="BM557" s="13"/>
      <c r="BN557" s="13"/>
      <c r="BO557" s="13"/>
      <c r="BP557" s="13"/>
      <c r="BQ557" s="13"/>
      <c r="BR557" s="13"/>
      <c r="BS557" s="13"/>
      <c r="BT557" s="13"/>
      <c r="BU557" s="13"/>
      <c r="BV557" s="13"/>
      <c r="BW557" s="13"/>
      <c r="BX557" s="13"/>
      <c r="BY557" s="13"/>
      <c r="BZ557" s="13"/>
      <c r="CA557" s="13"/>
      <c r="CB557" s="13"/>
      <c r="CC557" s="13"/>
      <c r="CD557" s="13"/>
      <c r="CE557" s="13"/>
      <c r="CF557" s="13"/>
      <c r="CG557" s="13"/>
      <c r="CH557" s="13"/>
      <c r="CI557" s="13"/>
      <c r="CJ557" s="13"/>
      <c r="CK557" s="13"/>
      <c r="CL557" s="13"/>
      <c r="CM557" s="13"/>
      <c r="CN557" s="13"/>
      <c r="CO557" s="13"/>
      <c r="CP557" s="13"/>
      <c r="CQ557" s="13"/>
      <c r="CR557" s="13"/>
      <c r="CS557" s="13"/>
      <c r="CT557" s="13"/>
      <c r="CU557" s="13"/>
      <c r="CV557" s="13"/>
      <c r="CW557" s="13"/>
      <c r="CX557" s="13"/>
      <c r="CY557" s="13"/>
      <c r="CZ557" s="13"/>
      <c r="DA557" s="13"/>
      <c r="DB557" s="13"/>
      <c r="DC557" s="13"/>
      <c r="DD557" s="13"/>
      <c r="DE557" s="13"/>
      <c r="DF557" s="13"/>
      <c r="DG557" s="13"/>
      <c r="DH557" s="13"/>
      <c r="DI557" s="13"/>
      <c r="DJ557" s="13"/>
      <c r="DK557" s="13"/>
      <c r="DL557" s="13"/>
      <c r="DM557" s="13"/>
      <c r="DN557" s="13"/>
      <c r="DO557" s="13"/>
      <c r="DP557" s="13"/>
      <c r="DQ557" s="13"/>
      <c r="DR557" s="13"/>
      <c r="DS557" s="13"/>
      <c r="DT557" s="13"/>
      <c r="DU557" s="13"/>
      <c r="DV557" s="13"/>
      <c r="DW557" s="27"/>
      <c r="DX557" s="13"/>
      <c r="DY557" s="13"/>
      <c r="DZ557" s="13"/>
      <c r="EA557" s="13"/>
      <c r="EB557" s="13"/>
      <c r="EC557" s="13"/>
      <c r="ED557" s="13"/>
      <c r="EE557" s="13"/>
      <c r="EF557" s="13"/>
      <c r="EG557" s="13"/>
    </row>
    <row r="558" spans="2:137" x14ac:dyDescent="0.3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  <c r="BG558" s="13"/>
      <c r="BH558" s="13"/>
      <c r="BI558" s="13"/>
      <c r="BJ558" s="13"/>
      <c r="BK558" s="13"/>
      <c r="BL558" s="13"/>
      <c r="BM558" s="13"/>
      <c r="BN558" s="13"/>
      <c r="BO558" s="13"/>
      <c r="BP558" s="13"/>
      <c r="BQ558" s="13"/>
      <c r="BR558" s="13"/>
      <c r="BS558" s="13"/>
      <c r="BT558" s="13"/>
      <c r="BU558" s="13"/>
      <c r="BV558" s="13"/>
      <c r="BW558" s="13"/>
      <c r="BX558" s="13"/>
      <c r="BY558" s="13"/>
      <c r="BZ558" s="13"/>
      <c r="CA558" s="13"/>
      <c r="CB558" s="13"/>
      <c r="CC558" s="13"/>
      <c r="CD558" s="13"/>
      <c r="CE558" s="13"/>
      <c r="CF558" s="13"/>
      <c r="CG558" s="13"/>
      <c r="CH558" s="13"/>
      <c r="CI558" s="13"/>
      <c r="CJ558" s="13"/>
      <c r="CK558" s="13"/>
      <c r="CL558" s="13"/>
      <c r="CM558" s="13"/>
      <c r="CN558" s="13"/>
      <c r="CO558" s="13"/>
      <c r="CP558" s="13"/>
      <c r="CQ558" s="13"/>
      <c r="CR558" s="13"/>
      <c r="CS558" s="13"/>
      <c r="CT558" s="13"/>
      <c r="CU558" s="13"/>
      <c r="CV558" s="13"/>
      <c r="CW558" s="13"/>
      <c r="CX558" s="13"/>
      <c r="CY558" s="13"/>
      <c r="CZ558" s="13"/>
      <c r="DA558" s="13"/>
      <c r="DB558" s="13"/>
      <c r="DC558" s="13"/>
      <c r="DD558" s="13"/>
      <c r="DE558" s="13"/>
      <c r="DF558" s="13"/>
      <c r="DG558" s="13"/>
      <c r="DH558" s="13"/>
      <c r="DI558" s="13"/>
      <c r="DJ558" s="13"/>
      <c r="DK558" s="13"/>
      <c r="DL558" s="13"/>
      <c r="DM558" s="13"/>
      <c r="DN558" s="13"/>
      <c r="DO558" s="13"/>
      <c r="DP558" s="13"/>
      <c r="DQ558" s="13"/>
      <c r="DR558" s="13"/>
      <c r="DS558" s="13"/>
      <c r="DT558" s="13"/>
      <c r="DU558" s="13"/>
      <c r="DV558" s="13"/>
      <c r="DW558" s="27"/>
      <c r="DX558" s="13"/>
      <c r="DY558" s="13"/>
      <c r="DZ558" s="13"/>
      <c r="EA558" s="13"/>
      <c r="EB558" s="13"/>
      <c r="EC558" s="13"/>
      <c r="ED558" s="13"/>
      <c r="EE558" s="13"/>
      <c r="EF558" s="13"/>
      <c r="EG558" s="13"/>
    </row>
    <row r="559" spans="2:137" x14ac:dyDescent="0.3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  <c r="BG559" s="13"/>
      <c r="BH559" s="13"/>
      <c r="BI559" s="13"/>
      <c r="BJ559" s="13"/>
      <c r="BK559" s="13"/>
      <c r="BL559" s="13"/>
      <c r="BM559" s="13"/>
      <c r="BN559" s="13"/>
      <c r="BO559" s="13"/>
      <c r="BP559" s="13"/>
      <c r="BQ559" s="13"/>
      <c r="BR559" s="13"/>
      <c r="BS559" s="13"/>
      <c r="BT559" s="13"/>
      <c r="BU559" s="13"/>
      <c r="BV559" s="13"/>
      <c r="BW559" s="13"/>
      <c r="BX559" s="13"/>
      <c r="BY559" s="13"/>
      <c r="BZ559" s="13"/>
      <c r="CA559" s="13"/>
      <c r="CB559" s="13"/>
      <c r="CC559" s="13"/>
      <c r="CD559" s="13"/>
      <c r="CE559" s="13"/>
      <c r="CF559" s="13"/>
      <c r="CG559" s="13"/>
      <c r="CH559" s="13"/>
      <c r="CI559" s="13"/>
      <c r="CJ559" s="13"/>
      <c r="CK559" s="13"/>
      <c r="CL559" s="13"/>
      <c r="CM559" s="13"/>
      <c r="CN559" s="13"/>
      <c r="CO559" s="13"/>
      <c r="CP559" s="13"/>
      <c r="CQ559" s="13"/>
      <c r="CR559" s="13"/>
      <c r="CS559" s="13"/>
      <c r="CT559" s="13"/>
      <c r="CU559" s="13"/>
      <c r="CV559" s="13"/>
      <c r="CW559" s="13"/>
      <c r="CX559" s="13"/>
      <c r="CY559" s="13"/>
      <c r="CZ559" s="13"/>
      <c r="DA559" s="13"/>
      <c r="DB559" s="13"/>
      <c r="DC559" s="13"/>
      <c r="DD559" s="13"/>
      <c r="DE559" s="13"/>
      <c r="DF559" s="13"/>
      <c r="DG559" s="13"/>
      <c r="DH559" s="13"/>
      <c r="DI559" s="13"/>
      <c r="DJ559" s="13"/>
      <c r="DK559" s="13"/>
      <c r="DL559" s="13"/>
      <c r="DM559" s="13"/>
      <c r="DN559" s="13"/>
      <c r="DO559" s="13"/>
      <c r="DP559" s="13"/>
      <c r="DQ559" s="13"/>
      <c r="DR559" s="13"/>
      <c r="DS559" s="13"/>
      <c r="DT559" s="13"/>
      <c r="DU559" s="13"/>
      <c r="DV559" s="13"/>
      <c r="DW559" s="27"/>
      <c r="DX559" s="13"/>
      <c r="DY559" s="13"/>
      <c r="DZ559" s="13"/>
      <c r="EA559" s="13"/>
      <c r="EB559" s="13"/>
      <c r="EC559" s="13"/>
      <c r="ED559" s="13"/>
      <c r="EE559" s="13"/>
      <c r="EF559" s="13"/>
      <c r="EG559" s="13"/>
    </row>
    <row r="560" spans="2:137" x14ac:dyDescent="0.3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  <c r="BG560" s="13"/>
      <c r="BH560" s="13"/>
      <c r="BI560" s="13"/>
      <c r="BJ560" s="13"/>
      <c r="BK560" s="13"/>
      <c r="BL560" s="13"/>
      <c r="BM560" s="13"/>
      <c r="BN560" s="13"/>
      <c r="BO560" s="13"/>
      <c r="BP560" s="13"/>
      <c r="BQ560" s="13"/>
      <c r="BR560" s="13"/>
      <c r="BS560" s="13"/>
      <c r="BT560" s="13"/>
      <c r="BU560" s="13"/>
      <c r="BV560" s="13"/>
      <c r="BW560" s="13"/>
      <c r="BX560" s="13"/>
      <c r="BY560" s="13"/>
      <c r="BZ560" s="13"/>
      <c r="CA560" s="13"/>
      <c r="CB560" s="13"/>
      <c r="CC560" s="13"/>
      <c r="CD560" s="13"/>
      <c r="CE560" s="13"/>
      <c r="CF560" s="13"/>
      <c r="CG560" s="13"/>
      <c r="CH560" s="13"/>
      <c r="CI560" s="13"/>
      <c r="CJ560" s="13"/>
      <c r="CK560" s="13"/>
      <c r="CL560" s="13"/>
      <c r="CM560" s="13"/>
      <c r="CN560" s="13"/>
      <c r="CO560" s="13"/>
      <c r="CP560" s="13"/>
      <c r="CQ560" s="13"/>
      <c r="CR560" s="13"/>
      <c r="CS560" s="13"/>
      <c r="CT560" s="13"/>
      <c r="CU560" s="13"/>
      <c r="CV560" s="13"/>
      <c r="CW560" s="13"/>
      <c r="CX560" s="13"/>
      <c r="CY560" s="13"/>
      <c r="CZ560" s="13"/>
      <c r="DA560" s="13"/>
      <c r="DB560" s="13"/>
      <c r="DC560" s="13"/>
      <c r="DD560" s="13"/>
      <c r="DE560" s="13"/>
      <c r="DF560" s="13"/>
      <c r="DG560" s="13"/>
      <c r="DH560" s="13"/>
      <c r="DI560" s="13"/>
      <c r="DJ560" s="13"/>
      <c r="DK560" s="13"/>
      <c r="DL560" s="13"/>
      <c r="DM560" s="13"/>
      <c r="DN560" s="13"/>
      <c r="DO560" s="13"/>
      <c r="DP560" s="13"/>
      <c r="DQ560" s="13"/>
      <c r="DR560" s="13"/>
      <c r="DS560" s="13"/>
      <c r="DT560" s="13"/>
      <c r="DU560" s="13"/>
      <c r="DV560" s="13"/>
      <c r="DW560" s="27"/>
      <c r="DX560" s="13"/>
      <c r="DY560" s="13"/>
      <c r="DZ560" s="13"/>
      <c r="EA560" s="13"/>
      <c r="EB560" s="13"/>
      <c r="EC560" s="13"/>
      <c r="ED560" s="13"/>
      <c r="EE560" s="13"/>
      <c r="EF560" s="13"/>
      <c r="EG560" s="13"/>
    </row>
    <row r="561" spans="2:137" x14ac:dyDescent="0.3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  <c r="BG561" s="13"/>
      <c r="BH561" s="13"/>
      <c r="BI561" s="13"/>
      <c r="BJ561" s="13"/>
      <c r="BK561" s="13"/>
      <c r="BL561" s="13"/>
      <c r="BM561" s="13"/>
      <c r="BN561" s="13"/>
      <c r="BO561" s="13"/>
      <c r="BP561" s="13"/>
      <c r="BQ561" s="13"/>
      <c r="BR561" s="13"/>
      <c r="BS561" s="13"/>
      <c r="BT561" s="13"/>
      <c r="BU561" s="13"/>
      <c r="BV561" s="13"/>
      <c r="BW561" s="13"/>
      <c r="BX561" s="13"/>
      <c r="BY561" s="13"/>
      <c r="BZ561" s="13"/>
      <c r="CA561" s="13"/>
      <c r="CB561" s="13"/>
      <c r="CC561" s="13"/>
      <c r="CD561" s="13"/>
      <c r="CE561" s="13"/>
      <c r="CF561" s="13"/>
      <c r="CG561" s="13"/>
      <c r="CH561" s="13"/>
      <c r="CI561" s="13"/>
      <c r="CJ561" s="13"/>
      <c r="CK561" s="13"/>
      <c r="CL561" s="13"/>
      <c r="CM561" s="13"/>
      <c r="CN561" s="13"/>
      <c r="CO561" s="13"/>
      <c r="CP561" s="13"/>
      <c r="CQ561" s="13"/>
      <c r="CR561" s="13"/>
      <c r="CS561" s="13"/>
      <c r="CT561" s="13"/>
      <c r="CU561" s="13"/>
      <c r="CV561" s="13"/>
      <c r="CW561" s="13"/>
      <c r="CX561" s="13"/>
      <c r="CY561" s="13"/>
      <c r="CZ561" s="13"/>
      <c r="DA561" s="13"/>
      <c r="DB561" s="13"/>
      <c r="DC561" s="13"/>
      <c r="DD561" s="13"/>
      <c r="DE561" s="13"/>
      <c r="DF561" s="13"/>
      <c r="DG561" s="13"/>
      <c r="DH561" s="13"/>
      <c r="DI561" s="13"/>
      <c r="DJ561" s="13"/>
      <c r="DK561" s="13"/>
      <c r="DL561" s="13"/>
      <c r="DM561" s="13"/>
      <c r="DN561" s="13"/>
      <c r="DO561" s="13"/>
      <c r="DP561" s="13"/>
      <c r="DQ561" s="13"/>
      <c r="DR561" s="13"/>
      <c r="DS561" s="13"/>
      <c r="DT561" s="13"/>
      <c r="DU561" s="13"/>
      <c r="DV561" s="13"/>
      <c r="DW561" s="27"/>
      <c r="DX561" s="13"/>
      <c r="DY561" s="13"/>
      <c r="DZ561" s="13"/>
      <c r="EA561" s="13"/>
      <c r="EB561" s="13"/>
      <c r="EC561" s="13"/>
      <c r="ED561" s="13"/>
      <c r="EE561" s="13"/>
      <c r="EF561" s="13"/>
      <c r="EG561" s="13"/>
    </row>
    <row r="562" spans="2:137" x14ac:dyDescent="0.3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  <c r="BG562" s="13"/>
      <c r="BH562" s="13"/>
      <c r="BI562" s="13"/>
      <c r="BJ562" s="13"/>
      <c r="BK562" s="13"/>
      <c r="BL562" s="13"/>
      <c r="BM562" s="13"/>
      <c r="BN562" s="13"/>
      <c r="BO562" s="13"/>
      <c r="BP562" s="13"/>
      <c r="BQ562" s="13"/>
      <c r="BR562" s="13"/>
      <c r="BS562" s="13"/>
      <c r="BT562" s="13"/>
      <c r="BU562" s="13"/>
      <c r="BV562" s="13"/>
      <c r="BW562" s="13"/>
      <c r="BX562" s="13"/>
      <c r="BY562" s="13"/>
      <c r="BZ562" s="13"/>
      <c r="CA562" s="13"/>
      <c r="CB562" s="13"/>
      <c r="CC562" s="13"/>
      <c r="CD562" s="13"/>
      <c r="CE562" s="13"/>
      <c r="CF562" s="13"/>
      <c r="CG562" s="13"/>
      <c r="CH562" s="13"/>
      <c r="CI562" s="13"/>
      <c r="CJ562" s="13"/>
      <c r="CK562" s="13"/>
      <c r="CL562" s="13"/>
      <c r="CM562" s="13"/>
      <c r="CN562" s="13"/>
      <c r="CO562" s="13"/>
      <c r="CP562" s="13"/>
      <c r="CQ562" s="13"/>
      <c r="CR562" s="13"/>
      <c r="CS562" s="13"/>
      <c r="CT562" s="13"/>
      <c r="CU562" s="13"/>
      <c r="CV562" s="13"/>
      <c r="CW562" s="13"/>
      <c r="CX562" s="13"/>
      <c r="CY562" s="13"/>
      <c r="CZ562" s="13"/>
      <c r="DA562" s="13"/>
      <c r="DB562" s="13"/>
      <c r="DC562" s="13"/>
      <c r="DD562" s="13"/>
      <c r="DE562" s="13"/>
      <c r="DF562" s="13"/>
      <c r="DG562" s="13"/>
      <c r="DH562" s="13"/>
      <c r="DI562" s="13"/>
      <c r="DJ562" s="13"/>
      <c r="DK562" s="13"/>
      <c r="DL562" s="13"/>
      <c r="DM562" s="13"/>
      <c r="DN562" s="13"/>
      <c r="DO562" s="13"/>
      <c r="DP562" s="13"/>
      <c r="DQ562" s="13"/>
      <c r="DR562" s="13"/>
      <c r="DS562" s="13"/>
      <c r="DT562" s="13"/>
      <c r="DU562" s="13"/>
      <c r="DV562" s="13"/>
      <c r="DW562" s="27"/>
      <c r="DX562" s="13"/>
      <c r="DY562" s="13"/>
      <c r="DZ562" s="13"/>
      <c r="EA562" s="13"/>
      <c r="EB562" s="13"/>
      <c r="EC562" s="13"/>
      <c r="ED562" s="13"/>
      <c r="EE562" s="13"/>
      <c r="EF562" s="13"/>
      <c r="EG562" s="13"/>
    </row>
    <row r="563" spans="2:137" x14ac:dyDescent="0.3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  <c r="BG563" s="13"/>
      <c r="BH563" s="13"/>
      <c r="BI563" s="13"/>
      <c r="BJ563" s="13"/>
      <c r="BK563" s="13"/>
      <c r="BL563" s="13"/>
      <c r="BM563" s="13"/>
      <c r="BN563" s="13"/>
      <c r="BO563" s="13"/>
      <c r="BP563" s="13"/>
      <c r="BQ563" s="13"/>
      <c r="BR563" s="13"/>
      <c r="BS563" s="13"/>
      <c r="BT563" s="13"/>
      <c r="BU563" s="13"/>
      <c r="BV563" s="13"/>
      <c r="BW563" s="13"/>
      <c r="BX563" s="13"/>
      <c r="BY563" s="13"/>
      <c r="BZ563" s="13"/>
      <c r="CA563" s="13"/>
      <c r="CB563" s="13"/>
      <c r="CC563" s="13"/>
      <c r="CD563" s="13"/>
      <c r="CE563" s="13"/>
      <c r="CF563" s="13"/>
      <c r="CG563" s="13"/>
      <c r="CH563" s="13"/>
      <c r="CI563" s="13"/>
      <c r="CJ563" s="13"/>
      <c r="CK563" s="13"/>
      <c r="CL563" s="13"/>
      <c r="CM563" s="13"/>
      <c r="CN563" s="13"/>
      <c r="CO563" s="13"/>
      <c r="CP563" s="13"/>
      <c r="CQ563" s="13"/>
      <c r="CR563" s="13"/>
      <c r="CS563" s="13"/>
      <c r="CT563" s="13"/>
      <c r="CU563" s="13"/>
      <c r="CV563" s="13"/>
      <c r="CW563" s="13"/>
      <c r="CX563" s="13"/>
      <c r="CY563" s="13"/>
      <c r="CZ563" s="13"/>
      <c r="DA563" s="13"/>
      <c r="DB563" s="13"/>
      <c r="DC563" s="13"/>
      <c r="DD563" s="13"/>
      <c r="DE563" s="13"/>
      <c r="DF563" s="13"/>
      <c r="DG563" s="13"/>
      <c r="DH563" s="13"/>
      <c r="DI563" s="13"/>
      <c r="DJ563" s="13"/>
      <c r="DK563" s="13"/>
      <c r="DL563" s="13"/>
      <c r="DM563" s="13"/>
      <c r="DN563" s="13"/>
      <c r="DO563" s="13"/>
      <c r="DP563" s="13"/>
      <c r="DQ563" s="13"/>
      <c r="DR563" s="13"/>
      <c r="DS563" s="13"/>
      <c r="DT563" s="13"/>
      <c r="DU563" s="13"/>
      <c r="DV563" s="13"/>
      <c r="DW563" s="27"/>
      <c r="DX563" s="13"/>
      <c r="DY563" s="13"/>
      <c r="DZ563" s="13"/>
      <c r="EA563" s="13"/>
      <c r="EB563" s="13"/>
      <c r="EC563" s="13"/>
      <c r="ED563" s="13"/>
      <c r="EE563" s="13"/>
      <c r="EF563" s="13"/>
      <c r="EG563" s="13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2021-12-08T08:14:03Z</cp:lastPrinted>
  <dcterms:created xsi:type="dcterms:W3CDTF">2002-03-15T09:46:46Z</dcterms:created>
  <dcterms:modified xsi:type="dcterms:W3CDTF">2022-11-03T06:54:27Z</dcterms:modified>
</cp:coreProperties>
</file>