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D:\subvencia\հաստատված\"/>
    </mc:Choice>
  </mc:AlternateContent>
  <xr:revisionPtr revIDLastSave="0" documentId="8_{5369B60F-7AD6-44DD-9AE6-E3A57C348997}" xr6:coauthVersionLast="47" xr6:coauthVersionMax="47" xr10:uidLastSave="{00000000-0000-0000-0000-000000000000}"/>
  <bookViews>
    <workbookView xWindow="-120" yWindow="-120" windowWidth="29040" windowHeight="15720" tabRatio="497" xr2:uid="{00000000-000D-0000-FFFF-FFFF00000000}"/>
  </bookViews>
  <sheets>
    <sheet name="list" sheetId="1" r:id="rId1"/>
  </sheets>
  <definedNames>
    <definedName name="_GoBack" localSheetId="0">list!#REF!</definedName>
    <definedName name="_Hlk8742133" localSheetId="0">list!#REF!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5" i="1" l="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7" i="1" s="1"/>
  <c r="B158" i="1" l="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7" i="1" s="1"/>
  <c r="B248" i="1" s="1"/>
  <c r="B249" i="1" s="1"/>
  <c r="B250" i="1" s="1"/>
  <c r="B251" i="1" s="1"/>
  <c r="B252" i="1" s="1"/>
  <c r="B253" i="1" s="1"/>
  <c r="B254" i="1" s="1"/>
  <c r="B255" i="1" s="1"/>
  <c r="B256" i="1" s="1"/>
  <c r="B258" i="1" s="1"/>
  <c r="B259" i="1" s="1"/>
  <c r="B260" i="1" s="1"/>
  <c r="B261" i="1" s="1"/>
  <c r="B262" i="1" s="1"/>
  <c r="B263" i="1" s="1"/>
  <c r="B264" i="1" s="1"/>
  <c r="B265" i="1" s="1"/>
  <c r="B266" i="1" s="1"/>
  <c r="B267" i="1" s="1"/>
  <c r="B268" i="1" s="1"/>
  <c r="B269" i="1" s="1"/>
  <c r="B270" i="1" s="1"/>
  <c r="B271" i="1" s="1"/>
  <c r="L196" i="1"/>
  <c r="G196" i="1"/>
  <c r="J249" i="1"/>
  <c r="H246" i="1"/>
  <c r="L246" i="1"/>
  <c r="G246" i="1"/>
  <c r="J86" i="1"/>
  <c r="G88" i="1"/>
  <c r="I245" i="1" l="1"/>
  <c r="K245" i="1" s="1"/>
  <c r="J245" i="1" s="1"/>
  <c r="I244" i="1"/>
  <c r="K244" i="1" s="1"/>
  <c r="J244" i="1" s="1"/>
  <c r="I243" i="1"/>
  <c r="K243" i="1" s="1"/>
  <c r="J243" i="1" s="1"/>
  <c r="I242" i="1"/>
  <c r="K242" i="1" s="1"/>
  <c r="J242" i="1" s="1"/>
  <c r="I241" i="1"/>
  <c r="K241" i="1" s="1"/>
  <c r="J241" i="1" s="1"/>
  <c r="I240" i="1"/>
  <c r="K240" i="1" s="1"/>
  <c r="J240" i="1" s="1"/>
  <c r="M239" i="1"/>
  <c r="I239" i="1"/>
  <c r="M238" i="1"/>
  <c r="I238" i="1"/>
  <c r="K238" i="1" s="1"/>
  <c r="J238" i="1" s="1"/>
  <c r="M237" i="1"/>
  <c r="I237" i="1"/>
  <c r="M236" i="1"/>
  <c r="I236" i="1"/>
  <c r="M235" i="1"/>
  <c r="I235" i="1"/>
  <c r="I234" i="1"/>
  <c r="K234" i="1" s="1"/>
  <c r="J234" i="1" s="1"/>
  <c r="I233" i="1"/>
  <c r="K233" i="1" s="1"/>
  <c r="J233" i="1" s="1"/>
  <c r="M232" i="1"/>
  <c r="I232" i="1"/>
  <c r="M231" i="1"/>
  <c r="I231" i="1"/>
  <c r="I230" i="1"/>
  <c r="K230" i="1" s="1"/>
  <c r="J230" i="1" s="1"/>
  <c r="I229" i="1"/>
  <c r="K229" i="1" s="1"/>
  <c r="J229" i="1" s="1"/>
  <c r="I228" i="1"/>
  <c r="K228" i="1" s="1"/>
  <c r="J228" i="1" s="1"/>
  <c r="I227" i="1"/>
  <c r="K227" i="1" s="1"/>
  <c r="J227" i="1" s="1"/>
  <c r="I226" i="1"/>
  <c r="K226" i="1" s="1"/>
  <c r="J226" i="1" s="1"/>
  <c r="I225" i="1"/>
  <c r="K225" i="1" s="1"/>
  <c r="J225" i="1" s="1"/>
  <c r="M224" i="1"/>
  <c r="I224" i="1"/>
  <c r="K224" i="1" s="1"/>
  <c r="J224" i="1" s="1"/>
  <c r="L257" i="1"/>
  <c r="G257" i="1"/>
  <c r="K256" i="1"/>
  <c r="J256" i="1" s="1"/>
  <c r="H256" i="1"/>
  <c r="K255" i="1"/>
  <c r="J255" i="1" s="1"/>
  <c r="H255" i="1"/>
  <c r="K254" i="1"/>
  <c r="H254" i="1"/>
  <c r="J254" i="1" s="1"/>
  <c r="K252" i="1"/>
  <c r="H252" i="1"/>
  <c r="J252" i="1" s="1"/>
  <c r="K251" i="1"/>
  <c r="H251" i="1"/>
  <c r="J251" i="1" s="1"/>
  <c r="K250" i="1"/>
  <c r="H250" i="1"/>
  <c r="J250" i="1" s="1"/>
  <c r="L272" i="1"/>
  <c r="G272" i="1"/>
  <c r="H272" i="1"/>
  <c r="M271" i="1"/>
  <c r="J271" i="1"/>
  <c r="I271" i="1"/>
  <c r="M270" i="1"/>
  <c r="J270" i="1"/>
  <c r="I270" i="1"/>
  <c r="M269" i="1"/>
  <c r="J269" i="1"/>
  <c r="I269" i="1"/>
  <c r="M268" i="1"/>
  <c r="J268" i="1"/>
  <c r="I268" i="1"/>
  <c r="M267" i="1"/>
  <c r="J267" i="1"/>
  <c r="I267" i="1"/>
  <c r="M266" i="1"/>
  <c r="J266" i="1"/>
  <c r="I266" i="1"/>
  <c r="M265" i="1"/>
  <c r="J265" i="1"/>
  <c r="I265" i="1"/>
  <c r="M264" i="1"/>
  <c r="J264" i="1"/>
  <c r="I264" i="1"/>
  <c r="M263" i="1"/>
  <c r="J263" i="1"/>
  <c r="I263" i="1"/>
  <c r="M262" i="1"/>
  <c r="J262" i="1"/>
  <c r="I262" i="1"/>
  <c r="M261" i="1"/>
  <c r="J261" i="1"/>
  <c r="I261" i="1"/>
  <c r="M260" i="1"/>
  <c r="J260" i="1"/>
  <c r="I260" i="1"/>
  <c r="M259" i="1"/>
  <c r="J259" i="1"/>
  <c r="I259" i="1"/>
  <c r="M258" i="1"/>
  <c r="J258" i="1"/>
  <c r="I258" i="1"/>
  <c r="L156" i="1"/>
  <c r="G156" i="1"/>
  <c r="H156" i="1"/>
  <c r="M155" i="1"/>
  <c r="J155" i="1"/>
  <c r="I155" i="1"/>
  <c r="M154" i="1"/>
  <c r="J154" i="1"/>
  <c r="I154" i="1"/>
  <c r="M153" i="1"/>
  <c r="J153" i="1"/>
  <c r="I153" i="1"/>
  <c r="M152" i="1"/>
  <c r="J152" i="1"/>
  <c r="I152" i="1"/>
  <c r="M151" i="1"/>
  <c r="J151" i="1"/>
  <c r="I151" i="1"/>
  <c r="M150" i="1"/>
  <c r="J150" i="1"/>
  <c r="I150" i="1"/>
  <c r="M149" i="1"/>
  <c r="J149" i="1"/>
  <c r="I149" i="1"/>
  <c r="M148" i="1"/>
  <c r="J148" i="1"/>
  <c r="I148" i="1"/>
  <c r="M147" i="1"/>
  <c r="J147" i="1"/>
  <c r="I147" i="1"/>
  <c r="M146" i="1"/>
  <c r="J146" i="1"/>
  <c r="I146" i="1"/>
  <c r="M145" i="1"/>
  <c r="J145" i="1"/>
  <c r="I145" i="1"/>
  <c r="M144" i="1"/>
  <c r="J144" i="1"/>
  <c r="I144" i="1"/>
  <c r="M143" i="1"/>
  <c r="J143" i="1"/>
  <c r="I143" i="1"/>
  <c r="M142" i="1"/>
  <c r="J142" i="1"/>
  <c r="I142" i="1"/>
  <c r="M141" i="1"/>
  <c r="J141" i="1"/>
  <c r="I141" i="1"/>
  <c r="M140" i="1"/>
  <c r="J140" i="1"/>
  <c r="I140" i="1"/>
  <c r="M139" i="1"/>
  <c r="J139" i="1"/>
  <c r="I139" i="1"/>
  <c r="M138" i="1"/>
  <c r="K138" i="1" s="1"/>
  <c r="J138" i="1"/>
  <c r="M137" i="1"/>
  <c r="J137" i="1"/>
  <c r="I137" i="1"/>
  <c r="M136" i="1"/>
  <c r="J136" i="1"/>
  <c r="I136" i="1"/>
  <c r="M135" i="1"/>
  <c r="J135" i="1"/>
  <c r="I135" i="1"/>
  <c r="M134" i="1"/>
  <c r="J134" i="1"/>
  <c r="I134" i="1"/>
  <c r="M133" i="1"/>
  <c r="J133" i="1"/>
  <c r="I133" i="1"/>
  <c r="M132" i="1"/>
  <c r="J132" i="1"/>
  <c r="I132" i="1"/>
  <c r="M131" i="1"/>
  <c r="J131" i="1"/>
  <c r="I131" i="1"/>
  <c r="M130" i="1"/>
  <c r="J130" i="1"/>
  <c r="I130" i="1"/>
  <c r="M129" i="1"/>
  <c r="J129" i="1"/>
  <c r="I129" i="1"/>
  <c r="M128" i="1"/>
  <c r="J128" i="1"/>
  <c r="I128" i="1"/>
  <c r="M127" i="1"/>
  <c r="J127" i="1"/>
  <c r="I127" i="1"/>
  <c r="M126" i="1"/>
  <c r="J126" i="1"/>
  <c r="I126" i="1"/>
  <c r="M125" i="1"/>
  <c r="J125" i="1"/>
  <c r="I125" i="1"/>
  <c r="M124" i="1"/>
  <c r="J124" i="1"/>
  <c r="I124" i="1"/>
  <c r="M123" i="1"/>
  <c r="J123" i="1"/>
  <c r="I123" i="1"/>
  <c r="M122" i="1"/>
  <c r="J122" i="1"/>
  <c r="I122" i="1"/>
  <c r="M121" i="1"/>
  <c r="J121" i="1"/>
  <c r="I121" i="1"/>
  <c r="M120" i="1"/>
  <c r="J120" i="1"/>
  <c r="I120" i="1"/>
  <c r="M119" i="1"/>
  <c r="J119" i="1"/>
  <c r="I119" i="1"/>
  <c r="M118" i="1"/>
  <c r="J118" i="1"/>
  <c r="I118" i="1"/>
  <c r="M117" i="1"/>
  <c r="J117" i="1"/>
  <c r="I117" i="1"/>
  <c r="M116" i="1"/>
  <c r="J116" i="1"/>
  <c r="I116" i="1"/>
  <c r="M115" i="1"/>
  <c r="J115" i="1"/>
  <c r="I115" i="1"/>
  <c r="M114" i="1"/>
  <c r="J114" i="1"/>
  <c r="I114" i="1"/>
  <c r="M113" i="1"/>
  <c r="J113" i="1"/>
  <c r="I113" i="1"/>
  <c r="M112" i="1"/>
  <c r="J112" i="1"/>
  <c r="I112" i="1"/>
  <c r="L223" i="1"/>
  <c r="J223" i="1"/>
  <c r="G223" i="1"/>
  <c r="H223" i="1"/>
  <c r="L111" i="1"/>
  <c r="G111" i="1"/>
  <c r="H111" i="1"/>
  <c r="I110" i="1"/>
  <c r="K110" i="1" s="1"/>
  <c r="J110" i="1" s="1"/>
  <c r="M109" i="1"/>
  <c r="I109" i="1"/>
  <c r="M108" i="1"/>
  <c r="I108" i="1"/>
  <c r="M107" i="1"/>
  <c r="I107" i="1"/>
  <c r="M106" i="1"/>
  <c r="I106" i="1"/>
  <c r="M105" i="1"/>
  <c r="I105" i="1"/>
  <c r="M104" i="1"/>
  <c r="I104" i="1"/>
  <c r="M103" i="1"/>
  <c r="I103" i="1"/>
  <c r="M102" i="1"/>
  <c r="I102" i="1"/>
  <c r="M101" i="1"/>
  <c r="I101" i="1"/>
  <c r="M100" i="1"/>
  <c r="I100" i="1"/>
  <c r="M99" i="1"/>
  <c r="I99" i="1"/>
  <c r="M98" i="1"/>
  <c r="I98" i="1"/>
  <c r="M97" i="1"/>
  <c r="I97" i="1"/>
  <c r="M96" i="1"/>
  <c r="I96" i="1"/>
  <c r="M95" i="1"/>
  <c r="I95" i="1"/>
  <c r="M94" i="1"/>
  <c r="I94" i="1"/>
  <c r="M93" i="1"/>
  <c r="I93" i="1"/>
  <c r="I92" i="1"/>
  <c r="K92" i="1" s="1"/>
  <c r="J92" i="1" s="1"/>
  <c r="M91" i="1"/>
  <c r="I91" i="1"/>
  <c r="M90" i="1"/>
  <c r="I90" i="1"/>
  <c r="M89" i="1"/>
  <c r="I89" i="1"/>
  <c r="K188" i="1"/>
  <c r="K187" i="1"/>
  <c r="H187" i="1"/>
  <c r="K183" i="1"/>
  <c r="J183" i="1" s="1"/>
  <c r="K182" i="1"/>
  <c r="K181" i="1"/>
  <c r="K180" i="1"/>
  <c r="K179" i="1"/>
  <c r="K178" i="1"/>
  <c r="J178" i="1" s="1"/>
  <c r="H178" i="1"/>
  <c r="K176" i="1"/>
  <c r="J176" i="1" s="1"/>
  <c r="H176" i="1"/>
  <c r="K175" i="1"/>
  <c r="K168" i="1"/>
  <c r="J168" i="1" s="1"/>
  <c r="H168" i="1"/>
  <c r="K167" i="1"/>
  <c r="J167" i="1" s="1"/>
  <c r="H167" i="1"/>
  <c r="K166" i="1"/>
  <c r="J166" i="1" s="1"/>
  <c r="H166" i="1"/>
  <c r="K165" i="1"/>
  <c r="H165" i="1"/>
  <c r="J165" i="1" s="1"/>
  <c r="K164" i="1"/>
  <c r="H164" i="1"/>
  <c r="J164" i="1" s="1"/>
  <c r="K158" i="1"/>
  <c r="J158" i="1" s="1"/>
  <c r="H158" i="1"/>
  <c r="K157" i="1"/>
  <c r="J157" i="1" s="1"/>
  <c r="H157" i="1"/>
  <c r="K87" i="1"/>
  <c r="J87" i="1" s="1"/>
  <c r="H87" i="1"/>
  <c r="H86" i="1"/>
  <c r="I85" i="1"/>
  <c r="K85" i="1" s="1"/>
  <c r="J85" i="1" s="1"/>
  <c r="K84" i="1"/>
  <c r="J84" i="1" s="1"/>
  <c r="H84" i="1"/>
  <c r="K83" i="1"/>
  <c r="J83" i="1" s="1"/>
  <c r="H83" i="1"/>
  <c r="K82" i="1"/>
  <c r="J82" i="1" s="1"/>
  <c r="H82" i="1"/>
  <c r="K81" i="1"/>
  <c r="J81" i="1" s="1"/>
  <c r="H81" i="1"/>
  <c r="L80" i="1"/>
  <c r="K80" i="1"/>
  <c r="J80" i="1" s="1"/>
  <c r="H80" i="1"/>
  <c r="K79" i="1"/>
  <c r="J79" i="1" s="1"/>
  <c r="H79" i="1"/>
  <c r="K78" i="1"/>
  <c r="J78" i="1" s="1"/>
  <c r="H78" i="1"/>
  <c r="K77" i="1"/>
  <c r="J77" i="1" s="1"/>
  <c r="H77" i="1"/>
  <c r="K76" i="1"/>
  <c r="J76" i="1" s="1"/>
  <c r="H76" i="1"/>
  <c r="K72" i="1"/>
  <c r="J72" i="1" s="1"/>
  <c r="H72" i="1"/>
  <c r="K67" i="1"/>
  <c r="J67" i="1" s="1"/>
  <c r="H67" i="1"/>
  <c r="L65" i="1"/>
  <c r="K65" i="1"/>
  <c r="J65" i="1" s="1"/>
  <c r="H65" i="1"/>
  <c r="K64" i="1"/>
  <c r="J64" i="1" s="1"/>
  <c r="H64" i="1"/>
  <c r="K62" i="1"/>
  <c r="J62" i="1" s="1"/>
  <c r="H62" i="1"/>
  <c r="K61" i="1"/>
  <c r="J61" i="1" s="1"/>
  <c r="H61" i="1"/>
  <c r="K60" i="1"/>
  <c r="J60" i="1" s="1"/>
  <c r="H60" i="1"/>
  <c r="J59" i="1"/>
  <c r="H59" i="1"/>
  <c r="L58" i="1"/>
  <c r="G58" i="1"/>
  <c r="H58" i="1"/>
  <c r="I57" i="1"/>
  <c r="K57" i="1" s="1"/>
  <c r="J57" i="1" s="1"/>
  <c r="M56" i="1"/>
  <c r="I56" i="1"/>
  <c r="I55" i="1"/>
  <c r="K55" i="1" s="1"/>
  <c r="J55" i="1" s="1"/>
  <c r="I54" i="1"/>
  <c r="K54" i="1" s="1"/>
  <c r="J54" i="1" s="1"/>
  <c r="I53" i="1"/>
  <c r="K53" i="1" s="1"/>
  <c r="J53" i="1" s="1"/>
  <c r="I52" i="1"/>
  <c r="K52" i="1" s="1"/>
  <c r="J52" i="1" s="1"/>
  <c r="I51" i="1"/>
  <c r="K51" i="1" s="1"/>
  <c r="J51" i="1" s="1"/>
  <c r="M50" i="1"/>
  <c r="I50" i="1"/>
  <c r="M49" i="1"/>
  <c r="I49" i="1"/>
  <c r="M48" i="1"/>
  <c r="I48" i="1"/>
  <c r="I47" i="1"/>
  <c r="K47" i="1" s="1"/>
  <c r="J47" i="1" s="1"/>
  <c r="M46" i="1"/>
  <c r="I46" i="1"/>
  <c r="I45" i="1"/>
  <c r="K45" i="1" s="1"/>
  <c r="J45" i="1" s="1"/>
  <c r="M44" i="1"/>
  <c r="I44" i="1"/>
  <c r="M43" i="1"/>
  <c r="I43" i="1"/>
  <c r="M42" i="1"/>
  <c r="I42" i="1"/>
  <c r="M41" i="1"/>
  <c r="I41" i="1"/>
  <c r="M40" i="1"/>
  <c r="I40" i="1"/>
  <c r="M39" i="1"/>
  <c r="I39" i="1"/>
  <c r="I38" i="1"/>
  <c r="K38" i="1" s="1"/>
  <c r="J38" i="1" s="1"/>
  <c r="M37" i="1"/>
  <c r="I37" i="1"/>
  <c r="I35" i="1"/>
  <c r="K35" i="1" s="1"/>
  <c r="J35" i="1" s="1"/>
  <c r="M34" i="1"/>
  <c r="I34" i="1"/>
  <c r="M33" i="1"/>
  <c r="I33" i="1"/>
  <c r="M32" i="1"/>
  <c r="I32" i="1"/>
  <c r="M31" i="1"/>
  <c r="I31" i="1"/>
  <c r="M30" i="1"/>
  <c r="I30" i="1"/>
  <c r="M29" i="1"/>
  <c r="I29" i="1"/>
  <c r="M28" i="1"/>
  <c r="I28" i="1"/>
  <c r="M27" i="1"/>
  <c r="I27" i="1"/>
  <c r="M26" i="1"/>
  <c r="I26" i="1"/>
  <c r="I25" i="1"/>
  <c r="K25" i="1" s="1"/>
  <c r="J25" i="1" s="1"/>
  <c r="L24" i="1"/>
  <c r="H24" i="1"/>
  <c r="G24" i="1"/>
  <c r="M23" i="1"/>
  <c r="J23" i="1"/>
  <c r="I23" i="1"/>
  <c r="M22" i="1"/>
  <c r="J22" i="1"/>
  <c r="I22" i="1"/>
  <c r="M21" i="1"/>
  <c r="J21" i="1"/>
  <c r="I21" i="1"/>
  <c r="M20" i="1"/>
  <c r="J20" i="1"/>
  <c r="I20" i="1"/>
  <c r="M19" i="1"/>
  <c r="J19" i="1"/>
  <c r="I19" i="1"/>
  <c r="M18" i="1"/>
  <c r="J18" i="1"/>
  <c r="I18" i="1"/>
  <c r="M17" i="1"/>
  <c r="J17" i="1"/>
  <c r="I17" i="1"/>
  <c r="M16" i="1"/>
  <c r="J16" i="1"/>
  <c r="I16" i="1"/>
  <c r="M15" i="1"/>
  <c r="J15" i="1"/>
  <c r="I15" i="1"/>
  <c r="M14" i="1"/>
  <c r="J14" i="1"/>
  <c r="I14" i="1"/>
  <c r="M13" i="1"/>
  <c r="J13" i="1"/>
  <c r="I13" i="1"/>
  <c r="M12" i="1"/>
  <c r="J12" i="1"/>
  <c r="I12" i="1"/>
  <c r="M11" i="1"/>
  <c r="J11" i="1"/>
  <c r="I11" i="1"/>
  <c r="M10" i="1"/>
  <c r="J10" i="1"/>
  <c r="I10" i="1"/>
  <c r="M9" i="1"/>
  <c r="J9" i="1"/>
  <c r="I9" i="1"/>
  <c r="M8" i="1"/>
  <c r="J8" i="1"/>
  <c r="I8" i="1"/>
  <c r="M7" i="1"/>
  <c r="J7" i="1"/>
  <c r="I7" i="1"/>
  <c r="M6" i="1"/>
  <c r="J6" i="1"/>
  <c r="I6" i="1"/>
  <c r="M5" i="1"/>
  <c r="J5" i="1"/>
  <c r="I5" i="1"/>
  <c r="M4" i="1"/>
  <c r="J4" i="1"/>
  <c r="I4" i="1"/>
  <c r="K94" i="1" l="1"/>
  <c r="J94" i="1" s="1"/>
  <c r="K98" i="1"/>
  <c r="J98" i="1" s="1"/>
  <c r="K102" i="1"/>
  <c r="J102" i="1" s="1"/>
  <c r="K236" i="1"/>
  <c r="J236" i="1" s="1"/>
  <c r="K96" i="1"/>
  <c r="J96" i="1" s="1"/>
  <c r="K100" i="1"/>
  <c r="J100" i="1" s="1"/>
  <c r="K104" i="1"/>
  <c r="J104" i="1" s="1"/>
  <c r="K91" i="1"/>
  <c r="J91" i="1" s="1"/>
  <c r="K115" i="1"/>
  <c r="K119" i="1"/>
  <c r="K123" i="1"/>
  <c r="K127" i="1"/>
  <c r="K43" i="1"/>
  <c r="K48" i="1"/>
  <c r="K50" i="1"/>
  <c r="K42" i="1"/>
  <c r="K9" i="1"/>
  <c r="K13" i="1"/>
  <c r="K114" i="1"/>
  <c r="K118" i="1"/>
  <c r="K122" i="1"/>
  <c r="K126" i="1"/>
  <c r="K130" i="1"/>
  <c r="K134" i="1"/>
  <c r="K5" i="1"/>
  <c r="K17" i="1"/>
  <c r="K21" i="1"/>
  <c r="L88" i="1"/>
  <c r="K113" i="1"/>
  <c r="K117" i="1"/>
  <c r="K121" i="1"/>
  <c r="K125" i="1"/>
  <c r="K129" i="1"/>
  <c r="K133" i="1"/>
  <c r="K137" i="1"/>
  <c r="K261" i="1"/>
  <c r="K265" i="1"/>
  <c r="K269" i="1"/>
  <c r="K237" i="1"/>
  <c r="J237" i="1" s="1"/>
  <c r="K37" i="1"/>
  <c r="J37" i="1" s="1"/>
  <c r="K106" i="1"/>
  <c r="J106" i="1" s="1"/>
  <c r="K108" i="1"/>
  <c r="J108" i="1" s="1"/>
  <c r="K112" i="1"/>
  <c r="K116" i="1"/>
  <c r="K120" i="1"/>
  <c r="K124" i="1"/>
  <c r="K128" i="1"/>
  <c r="K132" i="1"/>
  <c r="K136" i="1"/>
  <c r="K56" i="1"/>
  <c r="J56" i="1" s="1"/>
  <c r="K90" i="1"/>
  <c r="J90" i="1" s="1"/>
  <c r="K131" i="1"/>
  <c r="K135" i="1"/>
  <c r="J156" i="1"/>
  <c r="J272" i="1"/>
  <c r="K23" i="1"/>
  <c r="K46" i="1"/>
  <c r="J46" i="1" s="1"/>
  <c r="K89" i="1"/>
  <c r="J89" i="1" s="1"/>
  <c r="K139" i="1"/>
  <c r="K143" i="1"/>
  <c r="K147" i="1"/>
  <c r="K151" i="1"/>
  <c r="K155" i="1"/>
  <c r="K260" i="1"/>
  <c r="K264" i="1"/>
  <c r="K268" i="1"/>
  <c r="K235" i="1"/>
  <c r="J235" i="1" s="1"/>
  <c r="K6" i="1"/>
  <c r="J24" i="1"/>
  <c r="K10" i="1"/>
  <c r="K14" i="1"/>
  <c r="K18" i="1"/>
  <c r="K22" i="1"/>
  <c r="K44" i="1"/>
  <c r="K49" i="1"/>
  <c r="K142" i="1"/>
  <c r="K146" i="1"/>
  <c r="K150" i="1"/>
  <c r="K154" i="1"/>
  <c r="L273" i="1"/>
  <c r="K231" i="1"/>
  <c r="J231" i="1" s="1"/>
  <c r="K239" i="1"/>
  <c r="J239" i="1" s="1"/>
  <c r="J196" i="1"/>
  <c r="K27" i="1"/>
  <c r="J27" i="1" s="1"/>
  <c r="K29" i="1"/>
  <c r="J29" i="1" s="1"/>
  <c r="K31" i="1"/>
  <c r="J31" i="1" s="1"/>
  <c r="K33" i="1"/>
  <c r="J33" i="1" s="1"/>
  <c r="K39" i="1"/>
  <c r="J39" i="1" s="1"/>
  <c r="K41" i="1"/>
  <c r="J257" i="1"/>
  <c r="K4" i="1"/>
  <c r="K16" i="1"/>
  <c r="K20" i="1"/>
  <c r="K141" i="1"/>
  <c r="K145" i="1"/>
  <c r="K149" i="1"/>
  <c r="K153" i="1"/>
  <c r="K259" i="1"/>
  <c r="K263" i="1"/>
  <c r="K267" i="1"/>
  <c r="K271" i="1"/>
  <c r="G273" i="1"/>
  <c r="J88" i="1"/>
  <c r="K8" i="1"/>
  <c r="K12" i="1"/>
  <c r="K7" i="1"/>
  <c r="K11" i="1"/>
  <c r="K15" i="1"/>
  <c r="K19" i="1"/>
  <c r="K26" i="1"/>
  <c r="J26" i="1" s="1"/>
  <c r="K28" i="1"/>
  <c r="J28" i="1" s="1"/>
  <c r="K30" i="1"/>
  <c r="J30" i="1" s="1"/>
  <c r="K32" i="1"/>
  <c r="J32" i="1" s="1"/>
  <c r="K34" i="1"/>
  <c r="K40" i="1"/>
  <c r="H88" i="1"/>
  <c r="H196" i="1"/>
  <c r="K93" i="1"/>
  <c r="J93" i="1" s="1"/>
  <c r="K95" i="1"/>
  <c r="J95" i="1" s="1"/>
  <c r="K97" i="1"/>
  <c r="J97" i="1" s="1"/>
  <c r="K99" i="1"/>
  <c r="J99" i="1" s="1"/>
  <c r="K101" i="1"/>
  <c r="J101" i="1" s="1"/>
  <c r="K103" i="1"/>
  <c r="J103" i="1" s="1"/>
  <c r="K105" i="1"/>
  <c r="J105" i="1" s="1"/>
  <c r="K107" i="1"/>
  <c r="J107" i="1" s="1"/>
  <c r="K109" i="1"/>
  <c r="J109" i="1" s="1"/>
  <c r="K140" i="1"/>
  <c r="K144" i="1"/>
  <c r="K148" i="1"/>
  <c r="K152" i="1"/>
  <c r="K258" i="1"/>
  <c r="K262" i="1"/>
  <c r="K266" i="1"/>
  <c r="K270" i="1"/>
  <c r="K232" i="1"/>
  <c r="J232" i="1" s="1"/>
  <c r="H257" i="1"/>
  <c r="H273" i="1" l="1"/>
  <c r="J246" i="1"/>
  <c r="J111" i="1"/>
  <c r="J58" i="1"/>
  <c r="C113" i="1"/>
  <c r="J273" i="1" l="1"/>
  <c r="C234" i="1"/>
  <c r="C235" i="1" s="1"/>
  <c r="C236" i="1" s="1"/>
  <c r="C237" i="1" s="1"/>
  <c r="C238" i="1" s="1"/>
  <c r="C208" i="1"/>
  <c r="C209" i="1" s="1"/>
  <c r="C210" i="1" s="1"/>
  <c r="C211" i="1" s="1"/>
  <c r="C206" i="1"/>
  <c r="C224" i="1" l="1"/>
  <c r="C225" i="1" s="1"/>
  <c r="C226" i="1" s="1"/>
  <c r="C227" i="1" s="1"/>
  <c r="C228" i="1" s="1"/>
  <c r="C229" i="1" s="1"/>
  <c r="C230" i="1" s="1"/>
  <c r="C26" i="1"/>
</calcChain>
</file>

<file path=xl/sharedStrings.xml><?xml version="1.0" encoding="utf-8"?>
<sst xmlns="http://schemas.openxmlformats.org/spreadsheetml/2006/main" count="565" uniqueCount="374">
  <si>
    <t>N</t>
  </si>
  <si>
    <t>այլ ներդրող</t>
  </si>
  <si>
    <t>%</t>
  </si>
  <si>
    <t>ՀՀ պետական աջակցությունը</t>
  </si>
  <si>
    <t>Արարատ</t>
  </si>
  <si>
    <t>Գեղարքունիք</t>
  </si>
  <si>
    <t>Ընդամենը Գեղարքունիք</t>
  </si>
  <si>
    <t>Ընդամենը Արարատ</t>
  </si>
  <si>
    <t>Սյունիք</t>
  </si>
  <si>
    <t>Ընդամենը Սյունիք</t>
  </si>
  <si>
    <t>Տեղ</t>
  </si>
  <si>
    <t>Կապան</t>
  </si>
  <si>
    <t>Վերին Դվին</t>
  </si>
  <si>
    <t>Վերին Դվին համայնքի փողոցների լուսավորության իրականացման աշխատանքներ</t>
  </si>
  <si>
    <t>Քարաշեն և Խնածախ բնակավայրերում խաղահրապարակի և ժամանցի կենտրոնի կառուցում /հիմնում</t>
  </si>
  <si>
    <t>Կապան համայնքի «Կապան քաղաքի Գարեգին Նժդեհ փողոցի աջակողմյան մայթի նորոգում, Արամ Մանուկյան փողոցի N 1 և Չարենցի փողոցի N 2, 4 շենքերի բակերի վերանորոգում, Ռ.Մելիքյան փողոցի N 6 շենքի բակի և Արվեստի պետական քոլեջի հետնամասի հիմնանորոգում»</t>
  </si>
  <si>
    <r>
      <t>·</t>
    </r>
    <r>
      <rPr>
        <sz val="10"/>
        <color rgb="FF000000"/>
        <rFont val="Times New Roman"/>
        <family val="1"/>
      </rPr>
      <t xml:space="preserve">         </t>
    </r>
    <r>
      <rPr>
        <sz val="10"/>
        <color rgb="FF000000"/>
        <rFont val="GHEA Grapalat"/>
        <family val="3"/>
      </rPr>
      <t>Կապան համայնքի «Կապան քաղաքի թունելից մինչև Բաղաբերդ թաղամասի միջնամասը փողոցային լուսավորության համակարգի կառուցում»,</t>
    </r>
  </si>
  <si>
    <r>
      <t>·</t>
    </r>
    <r>
      <rPr>
        <sz val="10"/>
        <color rgb="FF000000"/>
        <rFont val="Times New Roman"/>
        <family val="1"/>
      </rPr>
      <t xml:space="preserve">         </t>
    </r>
    <r>
      <rPr>
        <sz val="10"/>
        <color rgb="FF000000"/>
        <rFont val="GHEA Grapalat"/>
        <family val="3"/>
      </rPr>
      <t>Կապան համայնքի «Կապանի համայնքապետարանի մասնաշենքի ուժեղացում, վերակառուցում և նոր մասնաշենքի կառուցում»:</t>
    </r>
  </si>
  <si>
    <t>Թալին</t>
  </si>
  <si>
    <t>Թալին համայնքի Թալին բնակավայրում Մ․ Խրիմյան փողոց, 6-րդ նրբանցք, թիվ 1 հողամաս հասցեում նոր գերեզմանատան կառուցման աշխատանքներ</t>
  </si>
  <si>
    <t xml:space="preserve">Թալին համայնքի Ծաղկասար, Մաստարա բն․ ասֆալտբետոնե ծածկույթի հիմնանորոգում </t>
  </si>
  <si>
    <t>Թալին համայնքի Եղնիկ, Կաքավաձոր, Ն․ Բազմաբերդ բն․ փողոցների նորոգում՝ սալարկմամբ</t>
  </si>
  <si>
    <t>Թալին համայնքի Դաշտադեմ բն․ ոռոգման համակարգի վերակառուցում</t>
  </si>
  <si>
    <t>Շամիրամ</t>
  </si>
  <si>
    <t>Շամիրամ համայնքի ներհամայնքային «1-ին փող 2-րդ նրբ․, 1-ին փող․ 9-րդ փակուղու ձոր իջնող հատված, 3-րդ փող 4-րդ նրբ․ մեջտեղի հատված, 4-րդ փող․ 7-րդ նրբ․» փողոցների ասֆալտապատում և կապիտալ վերանորոգում</t>
  </si>
  <si>
    <t>Մեծաձոր</t>
  </si>
  <si>
    <t>Մեծաձոր համայնքի Մեծաձոր և Օթևան բն․ ներհամայնքային փողոցների նորոգում սալարկմամբ</t>
  </si>
  <si>
    <t>Արագածոտն</t>
  </si>
  <si>
    <t>Արմավիր</t>
  </si>
  <si>
    <t>Ընդամենը Արմավիր</t>
  </si>
  <si>
    <t>Կոտայք</t>
  </si>
  <si>
    <t>Ընդամենը Կոտայք</t>
  </si>
  <si>
    <t>Շիրակ</t>
  </si>
  <si>
    <t>Ընդամենը Շիրակ</t>
  </si>
  <si>
    <t>Լոռի</t>
  </si>
  <si>
    <t>Ընդամենը Լոռի</t>
  </si>
  <si>
    <t>Տավուշ</t>
  </si>
  <si>
    <t>Ընդամենը Տավուշ</t>
  </si>
  <si>
    <t>Վայոց ձոր</t>
  </si>
  <si>
    <t>Ընդամենը Վայոց ձոր</t>
  </si>
  <si>
    <t>Ախուրյան</t>
  </si>
  <si>
    <t>Ախուրյան համայնքի Առափի բնակավայրի չգազաֆիկացված հատվածի գազաֆիկացման աշխատանքներ</t>
  </si>
  <si>
    <t>Արթիկ համայնքի Արթիկ բնակավայրի Իսահակյան թիվ 60 հասցեում գտնվող թիվ 1 մանկապարտեզի և Լեռնակերտ բնակավայրի մանկապարտեզի շենքերի հիմնանորոգում</t>
  </si>
  <si>
    <t xml:space="preserve">Արթիկ                       </t>
  </si>
  <si>
    <t>Արթիկ համայնքի Լեռնակերտ, Գեղանիստ, Հոռոմ, Մեծ Մանթաշ, Փոքր Մանթաշ, Հայրենյաց բնակավայրերի գազատարի ներքին ցանցի կառուցում</t>
  </si>
  <si>
    <t>Աշոցք</t>
  </si>
  <si>
    <t>Աշոցք համայնքի Արփենի, Կաքավասար, Բավրա և Սարագյուղ բնակավայրերի խմելու ջրագծերի վերանորոգման և վերակառուցման աշխատանքներ</t>
  </si>
  <si>
    <t>Աշոցք համայնքի Թավշուտ բնակավայրում ոռոգման համակարգի կառուցում</t>
  </si>
  <si>
    <t>Ամասիա</t>
  </si>
  <si>
    <t>Ամասիա համայնքի Արդենիս և Զարիշատ բնակավայրեի  փողոցային լուսավորության ցանցի կառուցում</t>
  </si>
  <si>
    <t>Գյումրի</t>
  </si>
  <si>
    <t>Գյումրի համայնքի ՀՈԱԿ-ների և բակերի կարիքների համար անհրաժեշտ գույքի ձեռքբերում</t>
  </si>
  <si>
    <t>Գյումրի համայնքի կարիքների համար բազմաֆունկցիոնալ տեխնիկաների և սարքավորումների ձեռքբերում</t>
  </si>
  <si>
    <t xml:space="preserve">Բերդ  </t>
  </si>
  <si>
    <t>Բերդ համայնքի Բերդ բն․ կենտրոնական զբոսայգու և Մաշտոցի պողոտայի մանկական զբոսայգու հիմնովին վերանորոգում, «Հերոսների պուրակ»-ի կառուցում, հարակից տարածքի բարեկարգում</t>
  </si>
  <si>
    <t>Դիլիջան</t>
  </si>
  <si>
    <t xml:space="preserve">Դիլիջան համայնքում տրանսպորտային երթուղիները սպասարկելու համար 2 հատ ավտոբուսների և կոմունալ տնտեսության սպասարկման համար 1 հատ աղբատար մեքենայի ձեռքներում </t>
  </si>
  <si>
    <t xml:space="preserve">Դիլիջան    </t>
  </si>
  <si>
    <t>Դիլիջան համայնքի Դիլիջան քաղաքում և բնակավայրերում թվով 24 կանգառների կառուցում</t>
  </si>
  <si>
    <t>ՀՀ Արմավիրի մարզի Մեծամոր համայնքի Մեծամոր քաղաքի 1-ին թաղամասի 2Բ1, 3Բ, 4Բ2, 5Բ, 6Բ2 և 2-րդ թաղամասի 1Բ, 2Բ, 3Բ շենքերի վերելակների փոխարինում</t>
  </si>
  <si>
    <t>Մեծամոր</t>
  </si>
  <si>
    <t xml:space="preserve">Էքսկավատոր-բեռնիչի ձեռքբերում </t>
  </si>
  <si>
    <t>Ակունք</t>
  </si>
  <si>
    <t xml:space="preserve">Ջրվեժ </t>
  </si>
  <si>
    <t>Ջրվեժ համայնքում ասֆալտապատման աշխատանքների իրականացում</t>
  </si>
  <si>
    <t>Ջրվեժ համայնքի Ձորաղբյուր գյուղի «Մեծ աղբյուր» աղբյուրակապերի և «Լճի մոտ» պոմպակայանի վերակառուցման</t>
  </si>
  <si>
    <t>Ջերմուկ</t>
  </si>
  <si>
    <t>Ջերմուկի քաղաքային և Կեչուտ գյուղի գերեզմանատների բարեկարգում, Ջերմուկ քաղաքի Ձախափնյակ 7 շենքին և Ջերմուկ քաղաքի Ձախափնյակ 22 շենքին կից աստիճանների հիմնանորոգում, Ջերմուկ համայնքի աղբամանների տեղակայման վայրերի բարեկարգում</t>
  </si>
  <si>
    <t>Ջերմուկ քաղաքի Արփա գետի կիրճի և Ջերմուկի խորհրդանիշ եղնիկի արձան տանող ճանապարհի շրջակա ժայռերի լուսավորության իրականացում</t>
  </si>
  <si>
    <t>Վայք համայնքի Զառիթափ մանկապարտեզ ՀՈԱԿ-ի առաջին մասնաշենքի հիմնանորոգում</t>
  </si>
  <si>
    <t>Վայք</t>
  </si>
  <si>
    <t>Ալագյազ</t>
  </si>
  <si>
    <t>Ալագյազ համայնքի Ալագյազ, Ջամշլու, Սադունց և Շենկանի բնակավայրերի  գերեզմանատների ցանկապատում</t>
  </si>
  <si>
    <t>Ալագյազ համայնքի Ճարճակիս բնակավայրի գազիֆիկացում</t>
  </si>
  <si>
    <t>Մասիս</t>
  </si>
  <si>
    <t xml:space="preserve">Մասիս համայնքում բնակավայրերի գազաֆիկացում </t>
  </si>
  <si>
    <t xml:space="preserve">Մասիս համայնքի բնակավայրերում   փողոցային լուսավորության համակարգի  կառուցում և նորոգում </t>
  </si>
  <si>
    <t xml:space="preserve"> Մեծամոր համայնքի Նորապատ բնակավայրի 8-րդ փողոցի ճանապարհի, Բամբակաշատ բնակավայրի Բամբակաշատ-Նոր Արմավիր, Բամբակաշատ և Հայկավան բնակավայրերի Բամբակաշատ-Հայկավան ճանապարհահատվածների հիմնանորոգում</t>
  </si>
  <si>
    <t>Արաքս</t>
  </si>
  <si>
    <t xml:space="preserve"> Արաքս համայնքի Արաքս և  Լուսագյուղ  գյուղերում պոմպակայանների կառուցում</t>
  </si>
  <si>
    <t>Վարդենիս</t>
  </si>
  <si>
    <t>Վարդենիս համայնքի Վարդենիս քաղաքի 6 հատ բազմաբնակարան բնակելի շենքների տանիքների հիմնանորոգում(Խ Ստեփանյան 5, Խ Ստեփանյան 7, Երիտասարդության 3,Երիտասարդության 12 , Ա․ Սեսմանուկյան 5, Լեռնագործների 1/2)</t>
  </si>
  <si>
    <t>Մարտունի</t>
  </si>
  <si>
    <t>Վարդենիս համայնքի Բանդեր թաղամասի կոյուղագծի և դրենաժային համակարգի կառուցում</t>
  </si>
  <si>
    <t>Վարդենիս համայնքի 4 հատ բազմաբնակարան շենքերի տանիքների հիմնանորոգում (Խ. Ստեփանյան3, Երիտասարդության 6, Սեսմանուկյան 1 և Սեսմանուկյան 1նրբ 14 շենքեր/</t>
  </si>
  <si>
    <t>Մարտունի համայնքի «Մարտունի քաղաքի և Արծվանիստ, Վարդենիկ, Աստղաձոր, Վաղաշեն, Գեղհովիտ, Ն․ Գետաշեն, Վ Գետաշեն, Մադինա, Լիճք, Ծակքար, Վարդաձոր և Երանոս բնակավայրերի տարբեր փողոցների երթևեկելի հատվածների ասֆալտապատում /1-ին փուլ/</t>
  </si>
  <si>
    <t>Գավառ</t>
  </si>
  <si>
    <t>Գավառ համայնքի Հայրավանք և Բերդկունք բնակավայրերի համար նոր մանկապարտեզի կառուցում»</t>
  </si>
  <si>
    <t>Հրազդան</t>
  </si>
  <si>
    <t>Հրազդան քաղաքի Վանատուր թաղամասի մի հատվածի և նոր թաղամասի կոյուղու ցանցերի կառուցում</t>
  </si>
  <si>
    <t>Հրազդան համայնքի Միկրոշրջան թաղամասում բակային տարածքում խաղահրապարակի կառուցման աշխատանքներ</t>
  </si>
  <si>
    <t>Ծաղկաձոր</t>
  </si>
  <si>
    <t>Ծաղկաձոր համայնքի Աղավնաձոր բնակավայրի 1-ին և 3-րդ փողոցների կապիտալ վերանորոգում` ասֆալտապատում</t>
  </si>
  <si>
    <t>Ծաղկաձոր համայնքի Աղավնաձոր գյուղի խմելու ջրի խողովակների նորացում և ջրավազանի կառուցում</t>
  </si>
  <si>
    <t>Ծաղկաձոր համայնքի Մարմարիկ բնակավայրի 3-րդ, 9-րդ փողոցների և 11-րդ փողոցի 1-ին փակուղու կապիտալ վերանորոգման` ասֆալտապատման աշխատանքներ</t>
  </si>
  <si>
    <t>Ծաղկաձոր համայնքի Մեղրաձոր բնակավայրի 3-րդ, 9-րդ և 11-րդ փողոցների կապիտալ վերանորոգման` ասֆալտապատման աշխատանքներ</t>
  </si>
  <si>
    <t>Գառնի</t>
  </si>
  <si>
    <t>Գառնի համայնքի ճանապարհային լուսավորության անցկացման աշխատանքներ</t>
  </si>
  <si>
    <t>Ակունք համայնքի Կոտայք  բնակավայրի ջրամատակարարման համակարգերի բարելավում</t>
  </si>
  <si>
    <t>Նաիրի</t>
  </si>
  <si>
    <t xml:space="preserve">Նաիրի համայնքի Պռոշյան, Քասախ , Բուժական և Արագյուղ բնակավայրերի  ոռոգման ցանցի կառուցում </t>
  </si>
  <si>
    <t>Նաիրի համայնքի Եղվարդ,  Քասախ, Բուժական  բնակավայրերում կոյուղու ցանցի կառուցում</t>
  </si>
  <si>
    <t xml:space="preserve">Նաիրի համայնքի Զովունի, Եղվարդ, Պռոշյան, Քասախ, Արագյուղ, Զորավան և Բուժական բնակավայրերի  փողոցային լուսավորության համակարգի  կառուցման և նորոգման աշխատանքներ </t>
  </si>
  <si>
    <t>Նաիրի համայնքի Եղվարդ,  Արագյուղ, Պռոշյան, Քասախ, Զորավան բնակավայրերի գազամատակարարում</t>
  </si>
  <si>
    <t>Նաիրի համայնքի Արագյուղ, Սարալանջ և Զորավան բնակավայրերի և Եղվարդ բնակավայրի Երևանյան թաղամասի  խմելու ջրագծերի բարելավում</t>
  </si>
  <si>
    <t>Ստեփանավան</t>
  </si>
  <si>
    <t>Ստեփանավան համայնքի Ստեփանավան բնակավայրի քաղաքային այգու և Ալեայի անցուղու հիմնանորոգում</t>
  </si>
  <si>
    <t>Ստեփանավան համայնքի Ստեփանավան բնակավայրի Ռումինական թիվ 2, 16, 22 ԲԲՇ-ների էներգաարդյունավետ արդիականացման ռիսկերի նվազեցում</t>
  </si>
  <si>
    <t>Ստեփանավան համայնքի Ստեփանավան բն․ Աղայան 1-ին և 2-րդ նրբ․, 409 դիվիզիա նրբ․ և Նելսոն Ստեփանյան փողոցի հիմնանորոգում տուֆե սալարկումով</t>
  </si>
  <si>
    <t>Աշոցք համայնքի Աշոցք բնակավայրի 3-րդ փողոցի և Հարթաշեն բնակավայրի 1-ին փողոցի հիմնանորոգում</t>
  </si>
  <si>
    <t>Ախուրյան համայնքի Երազգավորս բնակավայրի գազաֆիկացում</t>
  </si>
  <si>
    <t xml:space="preserve">Գյումրի </t>
  </si>
  <si>
    <t>Գյումրի համայնքի Պ․ Սևակի թիվ 2 հասցեի բազմաբնակարան շենքի էներգաարդյունավետության արդիականացում</t>
  </si>
  <si>
    <t xml:space="preserve">Արթիկ                  </t>
  </si>
  <si>
    <t>Արթիկ համայնքի Արթիկ բնակավայրի թվով 15 բազմաբնակարան շենքերի տանիքների վերանորոգում</t>
  </si>
  <si>
    <t>Շիրակի մարզի Ախուրյան համայնքի  Նոր Ախուրյան թաղամասի և Չարենց փողոցի, Կրաշեն բնակավայրի կոյուղագծերի կառուցում</t>
  </si>
  <si>
    <t>Ախուրյան համայնքի Շիրակ բնակավայրի չգազաֆիկացված հատվածի գազաֆիկացման աշխատանքներ</t>
  </si>
  <si>
    <t>Ախուրյան համայնքի Ոսկեհասկ բնակավայրի կենտրոնական ճանապարհի և Ազատան բնակավայրի ներհամայնքային ճանապարհի ասֆալտապատման աշխատանքներ</t>
  </si>
  <si>
    <t>Նոյեմբերյան</t>
  </si>
  <si>
    <t>Նոյեմբերյան համայնքի Բաղանիս, Լճկաձոր և Ոսկեվան բնակավայրերի փողոցների սալապատում</t>
  </si>
  <si>
    <t xml:space="preserve">Դիլիջան համայնքի Դիլիջան բն․ Մյասնիկյան 117/4 հասցեից մինչև Գայի 90 հասցեն ընկած հատվածի և Կալինինի 256 հասցեից մինչև Այգեստան 1/1 հասցեն ընկած հատվածի հիմնանորոգում ասֆալտապատմամբ  </t>
  </si>
  <si>
    <t>Դիլիջան համայնքի թվով 6 ԲԲՇ-ների տանիքների հիմնանորոգում /Մյասնիկյան, Գետափնյա, Շահումյան, Շամախյան փողոցներ/</t>
  </si>
  <si>
    <t>Կապան համայնքի «Կապան քաղաքի Դավիթ Բեկ թաղամասի թիվ 8/110 և 8/109 հասցեներում գտնվող ակումբ-գրադարանի նորոգում</t>
  </si>
  <si>
    <t>Կապան համայնքի «Կապան քաղաքի Շինարարների փողոցի թիվ 8/43 հասցեում և Բաղաբերդ թաղամասի թիվ 6/83 հասցեում գտնվող ակումբ-գրադարանների  նորոգում</t>
  </si>
  <si>
    <t>Տաթև</t>
  </si>
  <si>
    <t>Տաթև համայնքի Խոտ գյուղում 296մ ճանապարհի հիմնանորոգում, ջրահեռացման առուների տեղադրում, մայթերի կառուցում</t>
  </si>
  <si>
    <t xml:space="preserve"> Տաթև համայնքի Հալիձոր բնակավայրի համար ոռոգման ջրի ցանցի կառուցում</t>
  </si>
  <si>
    <t>    Տաթև համայնքի «Վարչական տարածքով անցնող Մ-2 միջպետական ու միջհամայնքային նշանակության ավտոճանապարհի երկայնքով գիշերային լուսավորության ցանցի կառուցում»:</t>
  </si>
  <si>
    <t>Կապան համայնքի Արծվանիկ բնակավայրի գյուղամիջյան ճանապարհների նորոգում և ասֆալտապատում</t>
  </si>
  <si>
    <t>Կապան համայնքի Սյունիք բնակավայրի գյուղամիջյան ճանապարհների նորոգում և ասֆալտապատում</t>
  </si>
  <si>
    <t>Կապան համայնքի Ուժանիս բնակավայրի խմելու ջրի մատակարարման ապահովում</t>
  </si>
  <si>
    <t>Քաջարան</t>
  </si>
  <si>
    <t>Քաջարան համայնքի «Քաջարան քաղաքի Գայ և Աբովյան փողոցների բակերի, Գետափնյա և Խանջյան փողոցների մայթերի հիմնանորոգում/բարեկարգում</t>
  </si>
  <si>
    <t>Գորիս</t>
  </si>
  <si>
    <t>Գորիս համայնքի «Գորիս քաղաքի Անկախության փողոցի մայթերի բարեկարգում և հարակից փողոցների` Դավիթ Բեկ, Նժդեհ, Անդրանիկ, Յու. Բախշյան, Տիգրան Մեծ, Արշակունիներ, Երվանդունիներ և Սարյան փողոցների մի հատվածի կապիտալ նորոգում</t>
  </si>
  <si>
    <t>Ջերմուկ համայնքի Գնդեվազ գյուղի խմելու ջրի ակունքի և խմելու ջրի ջրագծերի հիմնանորոգում</t>
  </si>
  <si>
    <t>Ալագյազ համայնքի Ալագյազ,Ջամշլու, Միջնատուն, Կանիաշիր և Ճարճակիս բնակավայրերի ներբնակավայրային փողոցների սալիկապատում</t>
  </si>
  <si>
    <t>Թալին համայնքի Արագածավան, Արտենի և Լուսակն բն․ ասֆալտբետոնե պատվածքի հիմնանորոգում</t>
  </si>
  <si>
    <t>Արարատ համայնքի բնակավայրերի մանկապարտեզների համար գույքի ձեռքբերում</t>
  </si>
  <si>
    <t>Արաքս համայնքի Արտիմետ գյուղի Շիրազի փողոցի 1 հասցեով մանկապարտեզի բակի բարեկարգում, Ջրարբի  գյուղի Թումանյան փողոցի 14 հասցեով մանկապարտեզի բակի բարեկարգում, Մեծամոր բնակավայրի Աբովյան փողոցի 1/2 հասցեով մանկապարտեզի բակի բարեկարգում, Առատաշեն գյուղի Ա.Այվազյան փող. թիվ 34 հասցեում գտնվող մանկապարտեզի բակի բարեկարգում»</t>
  </si>
  <si>
    <t xml:space="preserve">Արաքս համայնքի Գայ բնակավայրի ջրահեռացման համակարգի վերակառուցում և ջրամատակարարման համակարգի վերակառուցում, Արաքս գյուղում  ջրամատակարարման համակարգի վերակառուցում </t>
  </si>
  <si>
    <t>Մեծամոր համայնքի Ալաշկերտ, Ամասիա, Արգավանդ, Արևիկ, Բամբակաշատ, Գետաշեն, Հայկավան, Նալբանդյան, Նոր Արմավիր, Նոր Արտագերս, Նոր Կեսարիա, Շենավան, Ջանֆիդա, Ջրաշեն, Վարդանաշեն, Փշատավան, Տարոնիկ և Մրգաշատ բնակավայրերի խմելու ջրամատակարարման ցանցերի կառուցում</t>
  </si>
  <si>
    <t>Խոյ</t>
  </si>
  <si>
    <t xml:space="preserve">Խոյ համայնքի Արշալույս բնակավայրի 19 և 35 փողոցների և Արագած բնակավայրի դեպի հուշարձան-պուրակ տանող ճանապարհի կապիտալ վերանորոգման, ասֆալտապատման աշխատանքներ ասֆալտապատում </t>
  </si>
  <si>
    <t>Խոյ համայնքի Մրգաստան բնակավայրի եկեղեցի տանող ճանապարհի կապիտալ վերանորոգում՝ սալարկում և Մոնթեավան  բնակավայրերի  1-ին փողոցի  մայթերի սալարկում</t>
  </si>
  <si>
    <t>Խոյ համայնքի Այգեշատ, Ամբերդ, Ծիածան, Ծաղկունք, Արագած, Դողս, Հովտամեջ բնակավայրերի ներտնտեսային ոռոգման ջրագծերի վերակառուցում</t>
  </si>
  <si>
    <t>Մասիս համայնքի Ազատաշեն, Արբաթ,  Արևաբույր, Գետափնյա, Գեղանիստ, Դաշտավան, Դարակերտ, Դարբնիկ, Զորակ, Խաչփար, Հայանիստ, Մարմարաշեն, Նորաբաց, Նոր Կյուրին, Ջրահովիտ և Սայաթ-Նովա բնակավայրերում ոռոգման համակարգի կառուցում  և նորոգում</t>
  </si>
  <si>
    <t>Արարատ համայնքի Արարատ քաղաքի ՈԿՖ բանավանի և Պարույր Սևակ բնակավայրի ջրահեռացման համակարգի կառուցում»</t>
  </si>
  <si>
    <t>Արարատ համայնքի Արարատ քաղաքի ՈԿՖ բանավանի մանկապարտեզի, Արարատ բնակավայրի մշակույթի տան և մանկապարտեզի, Պարույր Սևակ բնակավայրի մանկապարտեզի և Զանգակատուն բնակավայրի մանկապարտեզի տանիքներում ֆոտովոլտային կայանների տեղադրում</t>
  </si>
  <si>
    <t xml:space="preserve">Արարատ համայնքի Արարատ քաղաքի, Զանգակատուն, Երասխ, Ավշար, Նոյակերտ և Ուրցալանջ բնակավայրերի ճանապարհների վերանորոգում ասֆալտապատմամբ» </t>
  </si>
  <si>
    <t>Արարատ համայնքի Սուրենավան, Արմաշ, Երասխ և Ավշար բնակավայրերի գազաֆիկացում</t>
  </si>
  <si>
    <t>Արարատ համայնքի Նոյակերտ, Պարույր Սևակ, Արմաշ և Ավշար բնակավայրերի ջրամատակարարում</t>
  </si>
  <si>
    <t>Վեդի</t>
  </si>
  <si>
    <t>Վեդի համայնքի Այգավան,  Վանաշեն, Սիսավան, Գոռավան, Շաղափ և Գինեվետ բնակավայրերի խմելու ջրագծի կառուցում</t>
  </si>
  <si>
    <t>«Վեդի համայնքի  Վեդի  քաղաքային և Լուսառատ բնակավայրերի բազմաբնակարան բնակելի շենքերի տանիքների նորոգում»</t>
  </si>
  <si>
    <t>«Վեդի համայնքի  Վեդի  քաղաքային, Եղեգնավան, Լուսառատ և Ուրցաձոր բնակավայրերի փողոցների գազաֆիկացում»</t>
  </si>
  <si>
    <t>Վեդի համայնքի Տափերական, Գինեվետ և Վանաշեն բնակավայրերի փողոցներում կոյուղագծի ցանցի կառուցում</t>
  </si>
  <si>
    <t>«Վեդի համայնքի  Գոռավան, Այգավան, Վանաշեն, Նոր Ուղի և Փոքր Վեդի բնակավայրերի փողոցների գազաֆիկացում»</t>
  </si>
  <si>
    <t>Վեդի համայնքի Նոր Ուղի, Փոքր Վեդի, Վանաշեն, Սիսավան, Դաշտաքար, Շաղափ, Գինեվետ, Լանջանիստ և Նոր Կյանք բնակավայրերի ոռոգման ցանցերի կառուցում</t>
  </si>
  <si>
    <t>Վեդի համայնքի Տափերական և Եղեգնավան բնակավայրերի ոռոգման ցանցերի կառուցում</t>
  </si>
  <si>
    <t>Վեդի համայնքի ՈՒրցաձոր և Լուսաշող բնակավայրերի ոռոգման ցանցերի կառուցում</t>
  </si>
  <si>
    <t>«Վեդի համայնքի Վեդի քաղաքային բնակավայրի Արարատյան փողոցի լուսավորության համակարգի կառուցում»</t>
  </si>
  <si>
    <t>Վարդենիս համայնքի Ախպրաձոր, Ակունք, Արփունք, Լուսակունք, Խաչաղբյուր, Մաքենիս, Շատջրեք, Տրետուք, Մեծ Մասրիկ, Նորաբակ բնակավայրերում ոռոգման ջրի գրագծերի կառուցում կամ վերակառուցում</t>
  </si>
  <si>
    <t>Ճամբարակ</t>
  </si>
  <si>
    <t>Ճամբարակ համայնքի Դպրաբակ, Այգուտ, Գետիկ, Մարտունի, Կալավան, Բարեպատ բնակավայրերի և Վերին Ճամբարակ թաղամասի Կոմիտաս փողոցի, Շողակաթ համայնքի 6 բնակավայրերի փողոցների, Դրախտիկ Շողակաթ խաչմերուկի ու Ճամբարակ քաղաքի Թումանյան փողոցի լուսավորության ցանցերի կառուցման աշխատանքներ</t>
  </si>
  <si>
    <r>
      <t>Ճամբարակ համայնքի Այգուտ,</t>
    </r>
    <r>
      <rPr>
        <sz val="10"/>
        <color rgb="FF000000"/>
        <rFont val="Arial"/>
        <family val="2"/>
      </rPr>
      <t xml:space="preserve"> </t>
    </r>
    <r>
      <rPr>
        <sz val="10"/>
        <color rgb="FF000000"/>
        <rFont val="GHEA Grapalat"/>
        <family val="3"/>
      </rPr>
      <t>Կալավան և Դրախտիկ բնակավայրերի խմելու ջրագծերի կառուցում, Թթուջուր բնակավայրի արտաքին</t>
    </r>
    <r>
      <rPr>
        <sz val="10"/>
        <color rgb="FF000000"/>
        <rFont val="Arial"/>
        <family val="2"/>
      </rPr>
      <t xml:space="preserve"> </t>
    </r>
    <r>
      <rPr>
        <sz val="10"/>
        <color rgb="FF000000"/>
        <rFont val="GHEA Grapalat"/>
        <family val="3"/>
      </rPr>
      <t>ջրագծի և ջրընդունիչի  վերանորոգում ու Ջիլ բնակավայրի</t>
    </r>
    <r>
      <rPr>
        <sz val="10"/>
        <color rgb="FF000000"/>
        <rFont val="Arial"/>
        <family val="2"/>
      </rPr>
      <t xml:space="preserve"> </t>
    </r>
    <r>
      <rPr>
        <sz val="10"/>
        <color rgb="FF000000"/>
        <rFont val="GHEA Grapalat"/>
        <family val="3"/>
      </rPr>
      <t>խմելու ջրագծի  ներքին ցանցի վերանորոգում</t>
    </r>
  </si>
  <si>
    <t>Ճամբարակ համայնքի Շողակաթ բնակավայրում խելացի ոռոգման համակարգի կառուցում</t>
  </si>
  <si>
    <t xml:space="preserve">Աբովյան </t>
  </si>
  <si>
    <t xml:space="preserve">Աբովյան քաղաքի Սարալանջ թաղամասից մարզադաշտ տանող ճանապարհի և 3-րդ, 4-րդ միկրոշրջանները վարչական կենտրոնին կապող աստիճանների հիմնանորոգում </t>
  </si>
  <si>
    <t>Հրազդան համայնքի տարածքում մայթերի նոր եզրաքարերի կառուցման աշխատանքներ</t>
  </si>
  <si>
    <t>Հրազդան քաղաքի Կենտրոն  և Մաքրավան,Միկրոշրջան և Հարավային թաղամասերի միջթաղամասային ճանապարհների հիմնանորոգման և   Զ. Անդրանիկի պողոտայի բետոնե բաժանարարների կառուցման և տեղադրման աշխատանքներ</t>
  </si>
  <si>
    <t>Գառնի համայնքի ճանապարհների ասֆալտապատում</t>
  </si>
  <si>
    <t>Փամբակ համայնքի Մարգահովիտ, Լեռնապատ, Անտառամուտ բն․ փողոցների նորոգում սալարկմամբ՝ տուֆապատման միջոցով</t>
  </si>
  <si>
    <t>Փամբակ համայնքի Վահագնի, Արջուտ բն․ փողոցների նորոգում ասֆալտապատման միջոցով</t>
  </si>
  <si>
    <t>Փամբակ</t>
  </si>
  <si>
    <t>Փամբակ համայնքի Բազում բն․ նախկին համայնքապետարանի շենքի հիմնանորոգում որպես մշակույթի կենտրոն․ Փամբակ բն․ հանդիսությունների սրահի կառուցում</t>
  </si>
  <si>
    <t>Լերմոնտովո</t>
  </si>
  <si>
    <t>Լերմոնտովո համայնքի փողոցների նորոգում սալարկմամբ</t>
  </si>
  <si>
    <t>Սպիտակ</t>
  </si>
  <si>
    <t>Սպիտակ համայնքի Լեռնանցք, Ջրաշեն, Հարթագյուղ և Շիրակամուտ  բն․ թաղամասերի գազիֆիկացում</t>
  </si>
  <si>
    <t>Սպիտակ համայնքի Սպիտակ,  Լեռնանցք, Ջրաշեն, Արևաշող և Շիրակամուտ  բն․ փողոցային լուսավորության գոյություն ունեցող համակարգերի ընդլայնում</t>
  </si>
  <si>
    <t xml:space="preserve">Սպիտակ համայնքի Սպիտակ, Նոր Խաչակապ, Ջրաշեն, Ծաղկաբեր,  Սարալանջ, Խնկոյան բն․ փողոցների տուֆով սալարկում  </t>
  </si>
  <si>
    <t>Սպիտակ համայնքի Սպիտակ բն․ քաղաքային զբոսայգու վերանորոգում</t>
  </si>
  <si>
    <t>Թումանյան</t>
  </si>
  <si>
    <t>Թումանյան համայնքի Թումանյան, Դսեղ, Մարց, Լորուտ, Շամուտ, Աթան, Ահնիձոր բն գիշերային լուսավորության ընդլայնում</t>
  </si>
  <si>
    <t>Թումանյան համայնքի Թումանյան և Չկալով բն․ փողոցների սալարկում տուֆով</t>
  </si>
  <si>
    <t>Թումանյան համայնքի բնակավայրերի համար գյուղտեխնիկայի ձեռքբերում</t>
  </si>
  <si>
    <t xml:space="preserve">Թումանյան  </t>
  </si>
  <si>
    <t>Թումանյան համայնքի Քարինջ և Չկալով բն․ գազաբաշխիչ ներքին ցանցի ընդլայնում</t>
  </si>
  <si>
    <t>Գյուլագարակ</t>
  </si>
  <si>
    <t>Գյուլագարակ համայնքի Կուրթան, Հոբարձի, Գյուլագարակ, Գարգառ, Պուշկինո և Վարդաբլուր բն․ փողոցային լուսավորության անցկացում</t>
  </si>
  <si>
    <t xml:space="preserve">Ֆիոլետովո  </t>
  </si>
  <si>
    <t>Ֆիոլետովո համայնքի կոյուղագծի կառուցում</t>
  </si>
  <si>
    <t>Ախուրյան համայնքի Հայկավան բնակավայրի գազիֆիկացում</t>
  </si>
  <si>
    <t>Գյումրի համայնքի թվով 29 փողոցների հիմնանորոգում</t>
  </si>
  <si>
    <t xml:space="preserve">Գյումրի  </t>
  </si>
  <si>
    <t>Գյումրի համայնքի թվով 8 բազմաբնակարան շենքերի տանիքների վերանորոգման աշխատանքներ</t>
  </si>
  <si>
    <t>Աշոցք համայնքի Սարագյուղ, Բավրա, Զույգաղբյուր բնակավայրերում բնական գազի ներքին ցանցի կառուցում</t>
  </si>
  <si>
    <t>Ախուրյան համայնքի Մեծ Սարիար, Ջաջուռավան, Կրաշեն բնակավայրեր տանող ավտոճանապարհների հիմնանորոգում և ասֆալտապատում /2փուլով/</t>
  </si>
  <si>
    <t>Դիլիջան համայնքի Հաղարծին բն․ 2-րդ, 7-րդ, 10-րդ փող․ Խաչարձան բն․ 2-րդ, 3-րդ փող․, Գոշ բն․ Գոշ փող․ Հովք բն․ 1-ին փող․ տուֆապատում</t>
  </si>
  <si>
    <t>Իջևան</t>
  </si>
  <si>
    <t>Իջևան համայնքի Իջևան բն․ հյուսիսային մուտքի «Մայր Հայստան» հուշարձանին կից պուրակի և Սևքար բն․ գյուղամիջյան զբոսայգու հիմնանորոգում, բարեկարգում</t>
  </si>
  <si>
    <t>Իջևան համայնքի Իջևան, Ազատամուտ, Աչաջուր, Այգեհովիտ, Գետահովիտ և Գանձաքար բն․ ճանապարհների և բակերի հիմնանորոգում, ասֆալտապատում</t>
  </si>
  <si>
    <t xml:space="preserve">Մ2 – Գեղի – Աջաբաջ, Լեռնաձոր – Փուխրուտ /Կաթնառատ , Քաջարան- գ.Քաջարանց ներհամայնքային ճանապարհների հիմնանորոգում/բարեկարգում </t>
  </si>
  <si>
    <r>
      <t>Ջրվեժ համայնքի «Համայնքային ուսումնամշակութային զարգացման կենտրոնի կառուցո</t>
    </r>
    <r>
      <rPr>
        <sz val="10"/>
        <rFont val="GHEA Grapalat"/>
        <family val="3"/>
      </rPr>
      <t>ւմ/լրամշակված/3-րդ նիստ</t>
    </r>
  </si>
  <si>
    <t>Ապարան</t>
  </si>
  <si>
    <t>Ապարան համայնքի Ապարան, Արագած, Արայի, Ափնագյուղ, Եղիպատրուշ, Ծաղկաշեն, Լուսագյուղ, Կայք, Չքնաղ, Թթուջուր, Ձորագլուխ, Վարդենիս, Վարդենուտ, Մելիքգյուղ, Քուչակ, Հարթավան, Շենավան,Սարալանջ և Նիգավան բն․ ներհամայնքային ճանապարհների ասֆալտապատում</t>
  </si>
  <si>
    <t>Մասիս համայնքի ք․ Մասիսի բազմաբնակարան շենքերի տանիքների հիմնանորոգում»</t>
  </si>
  <si>
    <t>Արարատ համայնքի Արարատ քաղաքի Կոմիտասի 2ա, Խանջյան 26,28,62 և Շահումյան 22, 67 շենքերի տանիքների վերանորոգում</t>
  </si>
  <si>
    <t>Արարատ համայնքի Արարատ քաղաքային, Պարույր Սևակ, Ուրցալանջ, Զանգակատուն, Ավշար, Արմաշ, Նոյակերտ և Սուրենավան բնակավայրերի փողոցային լուսավորության համակարգի կառուցում  և վերակառուցում արևային և լեդ լուսատուներով</t>
  </si>
  <si>
    <t>Արտաշատ</t>
  </si>
  <si>
    <t>Արտաշատ համայնքի Այգեպատ, Դիտակ, Դվին, Մրգանուշ, Մրգավետ, Նորաշեն, Քաղցրաշեն և Մխչյան բնակավայրերի ոռոգման համակարգի կառուցում /նորոգում/</t>
  </si>
  <si>
    <t>Արտաշատ համայնքի Արտաշատ քաղաք, Դալար, Մրգավան, Այգեզարդ, Այգեստան, Նարեկ, Վերին Արտաշատ, Շահումյան, Ոստան, Գետազատ, Նորաշեն,  Ազատավան, Արաքսավան, Ջրաշեն, Դիմիտրով, Հովտաշեն, Մասիս, Բերքանուշ, Բաղրամյան բնակավայրերի փողոցների նորոգման, ասֆալտապատման աշխատանքներ</t>
  </si>
  <si>
    <t>Բաղրամյան</t>
  </si>
  <si>
    <t xml:space="preserve">Արգինա բնակավայրի Տիգրան Մեծ  և Աբովյան փողոցների  ասֆալտապատում, Արտամետ բնակավայրի Գ. Նժդեհ  փ. ասֆալտապատում, Բագարան բնակավայրի Գ.Մարզպետունի կենտրոնական փողոցի շարունակության ասֆալտապատում,  Բաղրամյան բնակավայրի Սարի Թաղ փողոցի ասֆալտապատում,  Դալարիկ բնակավայրի Մյասնիկյան և Օրջոնիկիձե փողոցների ասֆալտապատում, Երվանդաշատ բնակավայրի Սահմանապահների  փողոցի ասֆալտապատում, Բերդակ փողոցի ասֆալտապատում, Խաչին Տակ փողոցի ասֆալտապատում, Լեռնագոգ բնակավայրի Ա.Խաչատրյան փողոցի ասֆալտապատում, Հուշակերտ բնակավայրի 5-րդ փողոցի շարունակության ասֆալտապատում, 4-րդ փողոցի սկզբնամաս, 5-րդ և 4-րդ փողոցների միացվող հատվածի ասֆալտապատում, Շենիկ բնակավայրի  Տերյան փողոցի ասֆալտապատում, Վանանդ բնակավայրի Ա. Մարտիրոսյան և Պ. Սևակ փողոցների ասֆալտապատում,  Տալվորիկ բնակավայրի Գ. Չաուշ, Անդրանիկ, Արաբո, Նժդեհ փողոցների  ասֆալտապատում, Քարակերտ բնակավայրի Երկաթուղայիններ փողոցի ասֆալտապատում, Բաբաջանյան փողոցի ասֆալտապատում, գերեզմանատուն տանող ճանապարհի  և  Սարյան փողոցի ասֆալտապատում                         </t>
  </si>
  <si>
    <t xml:space="preserve">Դալարիկ բնակավայրի Օրջոնիկիձե 6 և Օրջոնիկիձե 8 հասցեների բազմաբնակարան բնակելի շենքերի տանիքների վերակառուցում                        </t>
  </si>
  <si>
    <t xml:space="preserve">Բաղրամյան համայնքի Դալարիկ բնակավայրի մշակույթի տան տանիքին 50 կՎտ հզորության արևային համակարգի և Բագարան բնակավայրի գյուղապետարանի շենքի տանիքին 25 կՎտ հզորության արևային համակարգի տեղադրման աշխատանքներ </t>
  </si>
  <si>
    <t xml:space="preserve">Բաղրամյան համայնքի Բագարան բնակավայրի Գ.Մարզպետունի 14 հասցեի նախկին կենցաղի տունը հանդիսությունների սրահի վերանորոգման աշխատանքներ </t>
  </si>
  <si>
    <t>Մեծամոր համայնքի Եղեգնուտ բնակավայրի «Ակադեմիայի», «Վարդանի», Արտաշար բնակավայրի  «Ախթամար», Վարդանաշեն բնակավայրի  «Գյուղի սկզբի», Արազափ բնակավայրի «Զաստավի», Արևիկ բնակավայրի  «Հովիկի»,  Մրգաշատ բնակավայրի  «Ճլլիկներ 2-րդ», Մարգարա բնակավայրի «3-րդ փողոցի», Արմավիր բնակավայրի «Գագիկի տան մոտ», Տարոնիկ բնակավայրի «Տրուբի», Արգավանդ բնակավայրի «Վալոդի», Բամբակաշատ բնակավայրի «Բաշնիայի», Փշատավան բնակավայրի «Ամարի գոմի մոտ», Ջրաշեն բնակավայրի  «Սարի տակի», Ակնալիճ բնակավայրի «Կրակակետի», Երասխահուն բնակավայրի «Ղաչաղի», Նոր Արմավիր բնակավայրի «Ստյոպի հողի տակի», Այգեշատ բնակավայրի «Կոկոյի » խորքային հորերի վերականգնում</t>
  </si>
  <si>
    <t>Փարաքար</t>
  </si>
  <si>
    <t>ՀՀ Արմավիրի մարզի Փարաքար համայնքի Փարաքար բնակավայրի Է. Թևոսյան և Րաֆֆու փողոցների կոյուղագծի կառուցում</t>
  </si>
  <si>
    <t xml:space="preserve">Վարդենիս խոշորացված  համայնքի Ավազան, Արփունք, Արեգունի, Գեղամասար, Սոթք, Կուտական, Նորակերտ, Տրետուք, Փամբակ, Փոքր Մասրիկ, Կարճաղբյուր և  Լուսակունք բնակավայրերի խմելու ջրի ջրագծերի, կապտաժներիև ՕԿՋ-ների կառուցում </t>
  </si>
  <si>
    <t>Ճամբարակ համայնքի Մարտունի բնակավայրի կենտրոնական փողոցի հատվածի և Ճամբարակ քաղաքի Լեո փողոցի սալարկման աշխատանքներ</t>
  </si>
  <si>
    <t>Վարդենիս համայնքի «Վարդենիս համայնքի Ախպրաձոր, Արեգունի, Արփունք, Գեղամասար, Դարանակ, Խաչաղբյուր, Ծովակ, Կախակն, Կութ, Մաքենիս, Շատջրեք, Ջաղացաձոր, Սոթք, Վանևան և Փամբակ բնակավայրերում փողոցային լուսավորության ցանցի անցկացում</t>
  </si>
  <si>
    <t>Ստեփանավան համայնքի Ստեփանավան բն․ Սոս Սարգսյանի անվ․ մշակույթի պալատի վերանորոգում</t>
  </si>
  <si>
    <t xml:space="preserve">Ստեփանավան     </t>
  </si>
  <si>
    <t>Ստեփանավան համայնքի Արմանիս, Ուրասար և Կաթնաղբյուր բն․ և Ստեփանավան քաղաքաի 4-րդ միկրոշրջանի գազիֆիկացում</t>
  </si>
  <si>
    <t>Ստեփանավան համայնքի Ստեփանավան բն Զորավար Անդրանիկի, Սայաթ Նովայի և Պիոներների փողոցների հիմնանորոգում</t>
  </si>
  <si>
    <t>Թումանյան համայնքի Դսեղ բն․ խմելու ջրի արտաքին ջրագծի վերանորոգում</t>
  </si>
  <si>
    <t>Տաշիր</t>
  </si>
  <si>
    <t>Տաշիր համայնքի փողոցների լուսավորության ցանցի ընդլայնում և արդիականացում՝ նոր էներգաարդյունավետ տեխնոլոգիաների միջոցով</t>
  </si>
  <si>
    <t>Տաշիր համայնքի Բլագոդարնոյե և Ապավեն բն գազիֆիկացում</t>
  </si>
  <si>
    <t>Տաշիր համայնքի Մեծավան, Լեռնահովիտ, Պաղաղբյուր, Նորաշեն, Արծնի, Ապավեն, Ձորամուտ և Մեդովկա բնակավայրերի ճանապարհների վերանորոգում սալարկմամբ</t>
  </si>
  <si>
    <t>Տաշիր համայնքի Տաշիր բն ԲԲՇ-ների տանիքների վերանորոգման, էներգաարդյունավետության և ջերմաարդյունավետության բարձրացման ծրագիր</t>
  </si>
  <si>
    <t>Ալավերդի</t>
  </si>
  <si>
    <t>Ալավերդի համայնքի ճանապարհների կապիտալ վերանորոգում՝ տուֆ քարով սալարկմամբ</t>
  </si>
  <si>
    <t xml:space="preserve">Ալավերդի   </t>
  </si>
  <si>
    <t>Ալավերդի համայնքի ճանապարհների կապիտալ վերանորոգում ասֆալտապատմամբ</t>
  </si>
  <si>
    <t>Ալավերդի համայնքի ԲԲՇ-ների տանիքների վերանորոգում` ջերմաարդիականացմամբ</t>
  </si>
  <si>
    <t>Ալավերդի համայնքի Մեծ Այրում և Ճոճկան բն․ ոռոգման համակարգերի ներքին ցանցի և  Ճոճկան բն․ ՕԿՋ-ի կառուցում</t>
  </si>
  <si>
    <t>Լոռի Բերդ համայնքի Ագարակ բնակավայրի համայնքային կենտրոնի ամբողջական վերանորոգում և տարածքի բարեկարգում</t>
  </si>
  <si>
    <t xml:space="preserve">Լոռի բերդ  </t>
  </si>
  <si>
    <t>Լոռի բերդ</t>
  </si>
  <si>
    <t>Լոռի Բերդ համայնքի Բովաձոր, Լոռի Բերդ, Լեջան, Կողես և Յաղդան բն․ փողոցների կանոնավոր տուֆ քարով սալարկում</t>
  </si>
  <si>
    <t>Աբովյան քաղաքի Հատիս փողոցի 1-ին և 2-րդ թաղամասերի  Առինջ գյուղի Տիգրանաձորի խճուղու, Ջերմատան փողոցի, Երիտասարդական թաղամասի 2-րդփողոցի, Գեղաշեն,  Մայակովսկի գյուղի 15-րդ փողոցի, Պտղնի գյուղի 10-րդ փողոցի, 12-րդ փողոցի փողոցային լուսավորության  համակարգի կառուցում</t>
  </si>
  <si>
    <t>Աբովյան համայնքի Աբովյան քաղաքի Նաիրյան փողոցի Ս․ Մնացականյան փողոցի, 2-րդ միկրոշրջանի  7-րդ դպրոց տանող ճանապարհների, Առինջ գյուղի Ստեփան Առինջեցու փողոցի 1-ին փակուղու, Պ Դուրյան թաղամասի 4-րդ և 7-րդ փողոցները կապող հատվածի , Պ Սևակի 3-րդ փողոցի, Ա թաղամասի 2-րդ և 3-րդ փողոցների,Դ Խաչատրյան փողոցի 2-րդ նրբանցքի,  Ձագավանքի փողոցի՝  Արամուս գյուղի կենտրոնական փողոցի , Ջրմուղ փողոցից մինչև գյուղի վերջ, 3-րդ փողոցի, 1-ին փողոցի, 2-րդ փողոցի, Մայակովսկի գյուղի 12-րդ փողոցի 1-ին փակուղու,13-րդ փողոցի , 2-րդ փողոցի 1-ին և 2-րդ փակուղիների, 1-ին փողոցի 1-ին փակուղու,Կաթնաղբյուր գյուղի 5-րդ փողոցի , Գետարգել գյուղի Վերդյան փողոցի ասֆալտապատման և եզրաքարերի փոխարինման, Վերին Պտղնի Նորավան թաղամասի 2-րդ փողոցի , Բալահովիտ գյուղի Ծաղկունք թաղամասի 3-րդ փողոցի 2-րդ և 3-րդ նրբանցքների, Պտղնի գյուղի 1-ին փողոցի 1-ին նրբանցքի, 4-րդ փողոցի , Գեղաշեն գյուղի 3-րդ թաղամասի 3-րդ և 4-րդ փողոցների և դրանց միացումների, 1-ին փողոցի 5-րդ փակուղու, 6-րդ փողոց 2-րդ փակուղու,, Կամարիս գյուղի 2-րդ փողոցի, 3-րդ փողոցի 1-ին նրբանցքի, 1-ին փողոցի 1-ին նրբանցքի  ասֆալտապատմանն աշխատանքներ</t>
  </si>
  <si>
    <t>Գառնի համայնքի  խմելու ջրի խողովակների  անցկացում</t>
  </si>
  <si>
    <t>Ծաղկաձոր համայնքի Հանքավան բնակավայրի գազաֆիկացում</t>
  </si>
  <si>
    <t>Ծաղկաձոր համայնքի Վ Հարությունյան փողոցի հենապատի կառուցման աշխատանքներ</t>
  </si>
  <si>
    <t>Գյումրի համայնքի համայնքային 2 այգիների, 1 պուրակի բարեկարգման և 1 զբոսայգու կառուցման աշխատանքներ</t>
  </si>
  <si>
    <t>Կապան համայնքի «Կապանի թիվ 2 ՆՈՒՀ» ՀՈԱԿ-ի շենքի հիմնանորոգում և տարածքի բարեկարգում, «Արծվանիկ»ՆՈՒՀ ՀՈԱԿ-ի հարևանությամբ տարածքի բարեկարգում</t>
  </si>
  <si>
    <t>Եղեգիս</t>
  </si>
  <si>
    <t>ՀՀ Վայոց ձորի մարզի Եղեգիս համայնքի  Թառաթումբ, Քարագլուխ, Աղնջաձոր, Հերմոն, Հորբատեղ,  Գողթանիկ, Հորս և Եղեգիս բնակավայրերի ոռոգման առուների վերանորոգում</t>
  </si>
  <si>
    <t xml:space="preserve"> Եղեգիս համայնքի Վարդահովիտ բնակավայրի խմելու ջրի արտաքին ցանցի վերակառուցում և Սալլի, Հորս, Գողթանիկ բնակավայրերի խմելու  ջրագծերի  կառուցում</t>
  </si>
  <si>
    <t>Եղեգիս համայնքի Շատին, Աղնջաձոր, Թառաթումբ, Քարագլուխ և Արտաբույնք բնակավայրերի փողոցային լուսավորության ցանցի կառուցում</t>
  </si>
  <si>
    <t>Վայք համայնքի Արին-Կարմրաշեն բնակավայրերի խմելու ջրագծի, գլխամասային կառույցների հիմնանորոգման աշխատանքներ</t>
  </si>
  <si>
    <t xml:space="preserve">Նոյեմբերյան   </t>
  </si>
  <si>
    <t>Նոյեմբերյան համայնքի Նոյեմբերյան բն․ Տերյան 9, Նոյեմբերի 29/3, Այրում բն․ Թումանյան 2 և 13,  Բարեկամության 11 ԲԲՇ-ների ընդհանուր օգտագործման տարածքների նորոգում</t>
  </si>
  <si>
    <t>Աշտարակ</t>
  </si>
  <si>
    <t>Աշտարակ համայնքի Աշտարակ քաղաքի, Աղձք, Արուճ, Ագարակ, Անտառուտ, Ավան, Արտաշավան, Բազմաղբյուր, Բյուրական, Լեռնարոտ, Կարբի, Կոշ, Ղազարավան, Նոր Ամանոս, Նոր Եդեսիա, Նոր Երզնկա, Ոսկեհատ, Ոսկեվազ, Ուշի, Ուջան, Սաղմոսավան, Սասունիկ, Փարպի, Օհանավան և Օշական բնակավայրերի փողոցների ասֆալտապատում</t>
  </si>
  <si>
    <t>Ապարան համայնքի Եղիպատրուշ վարչական տարածքի գազիֆիկացում</t>
  </si>
  <si>
    <t>Աշտարակ համայնքի Նոր ամանոս և Ուջան բն․ ոռոգման ներտնտեսային ցանցի հիմնանորոգում</t>
  </si>
  <si>
    <t>Աշտարակ համայնքի Աշտարակ և Բազմաղբյուր բն․ մարզադաշտերի  հիմնանորոգում և տարածքների բարեկարգում</t>
  </si>
  <si>
    <t>Աշտարակ համայնքի Աշտարակ, Ավան, Բյուրական, Լեռնարոտ, Ոսկեվազ, Վերին Սասունիկ և Ուջան բն․ փողոցների հիմնանորոգում, տուֆ քարով սալապատում</t>
  </si>
  <si>
    <t>Աշտարակ համայնքի Աշտարակ, Աղձք, Բյուրական, Արագածոտն և Օրգով բն․ գազիֆիկացում</t>
  </si>
  <si>
    <t>Աշտարակ համայնքի կարիքների համար հատուկ բազմաֆունկցիոնալ տեխնիկայի  ձեռքբերում</t>
  </si>
  <si>
    <t>Աշտարակ համայնքի Բյուրական, Կարբի և Ոսկեհատ բն․ մանկապարտեզների շենքերի հիմնանորոգում, կառուցում և բակային տարածքների բարեկարգում</t>
  </si>
  <si>
    <t>Աշտարակ համայնքի Աշտարակ բն․ թիվ 1 «Մանուշակ մանկապարտեզ» ՀՈԱԿ-ի շենքի հիմնանորոգում և բակային տարածքների բարեկարգում</t>
  </si>
  <si>
    <t>Թումանյան համայնքի Դսեղ բն․ ոռոգման համակարգի վերանորոգում</t>
  </si>
  <si>
    <t xml:space="preserve">Սպիտակ համայնքի Կաթնաջուր բն ոռոգման ջրագծի պոմպակայանի տեղադրում, Լեռնավան, Գեղասար և Արջահովիտ բն․ ոռոգման ցանցի ընդլայնում, Շենավան և Գոգարան բն․ ոռոգման ցանցի կառուցում, Սարամեջ բն․ ոռոգման ջրամբարների վերանորոգում, Սարահարթ բն ոռոգման համակարգի ընդլայնում և պոմպակայանի վերանորոգում,  </t>
  </si>
  <si>
    <t>Սպիտակ համայնքի Սպիտակ բնակավայրի ԲԲՇ-ների բակային տարածքների ասֆալտապատում և Ս. Ավետիսյան փողոցի ջրահեռացման համակարգի կառուցում, Լուսաղբյուր բնակավայրի ճանապարհների ասֆալտապատում և սելավատարների գաբիոնով կառուցում, Արևաշող բնակավայրի կենտրոնական ճանապարհի հիմնանորոգում (2-րդ փուլ), Կաթնաջուր բնակավայրի հրապարակի հարակից տարածքի բարեկարգում և հենապատի կառուցում</t>
  </si>
  <si>
    <t>Տաշիր համայնքի Լեռնահովիտ,     Կրուգլայա Շիշկա, Կաթնառատ, Պրիվոլնոյե և Միխայլովկա բնակավայրերի ջրամատակարարման ապահովում</t>
  </si>
  <si>
    <t>Լոռի Բերդ համայնքի Ագարակ,  Լեջան, Կողես, Յաղդան և Սվերդլով բն․ գիշերային լուսավորության համակարգերի կառուցում</t>
  </si>
  <si>
    <t>Գյուլագարակ համայնքի Գարգառ բն․ ՕԿՋ-ի և ներքին ցանցի կառուցում</t>
  </si>
  <si>
    <t>Վանաձոր համայնքի գլխավոր փողոցների լուսավորության համակարգի արդիականացում</t>
  </si>
  <si>
    <t>Վանաձոր</t>
  </si>
  <si>
    <t>Լոռի Բերդ համայնքի Լոռի Բերդ, Բովաձոր, Հովնանաձոր և Սվերդլով բնակավայրերի ջրամատակարարման համակարգի ներքին և արտաքին ցանցի մասնակի նորոգում և հաշվիչների տեղադրում</t>
  </si>
  <si>
    <t>Ալավերդի համայնքի Ալավերդի բն․ թիվ 6 մանկապարտեզի շենքի վերանորոգում՝ ջերմաարդիականացմամբ</t>
  </si>
  <si>
    <t>Փամբակ համայնքի Լեռնապատ բն․ մանկապարտեզի նոր մասնաշենքի կառուցում</t>
  </si>
  <si>
    <t>Լոռի Բերդ համայնքի Ագարակ, Սվերդլով և Ուռուտ բն․ մանկապարտեզների շենքերի վերանորոգում</t>
  </si>
  <si>
    <t>Վանաձոր համայնքի Գուգարք բն․ մանկապարտեզի կառուցում /2փուլով/ ներկայացվել է 1-ին փուլի աշխատանքները</t>
  </si>
  <si>
    <t>Վանաձոր համայնքի Վանաձոր բն․ թիվ4 տնակային մանկապարտեզի շենքի կառուցում</t>
  </si>
  <si>
    <t>Ամասիա համայնքի Հողմիկ բնակավայրի մշակույթի տան վերանորոգում</t>
  </si>
  <si>
    <t>Ախուրյան համայնքի Ախուրյան բնակավայրի մշակույթի տան շենքի վերանորոգման աշխատանքներ</t>
  </si>
  <si>
    <t>Ախուրյան համայնքի թվով 10 բնակավայրերի մանկապարտեզների տարածքների բարեկարգում, կեղտաջրերի հեռացում, ջեռուցման համակարգերի տեղադրում</t>
  </si>
  <si>
    <t>Գյումրի համայնքի կարիքների համար թվով 10 ավտոբուսների և 10 էլեկտրական ավտոբուսների ձեռքբերում</t>
  </si>
  <si>
    <t>Անի համայնքի Իսահակյան և Շիրակավան բնակավայրերի մանկապարտեզների շենքերի նորոգում</t>
  </si>
  <si>
    <t>Նոյեմբերյան համայնքի Կողբ և Ջուջևան բն․ խմելու ջրի համակարգի կառուցում և վերանորոգում</t>
  </si>
  <si>
    <t>Իջևան համայնքի Վազաշեն բն․ ոռոգման համակարգի արդիականացում</t>
  </si>
  <si>
    <t xml:space="preserve">Իջևան   </t>
  </si>
  <si>
    <t>Նոյեմբերյան համայնքի Բագրատաշեն բն․ ոռոգման համակարգի արդիականացում</t>
  </si>
  <si>
    <t xml:space="preserve">Նոյեմբերյան  </t>
  </si>
  <si>
    <t>Նոյեմբերյան համայնքի Նոյեմբերյան և Հաղթանակ բն․ փողոցների ասֆալտապատում</t>
  </si>
  <si>
    <t>Մասիս համայնքի Մասիս քաղաքի, Այնթապ, Արբաթ,Արգավանդ, Արևաբույր, Գեղանիստ, Դաշտավան, Դարակերտ, Դարբնիկ, Զորակ, Հայանիստ, Հովտաշատ,  Մարմարաշեն, Նոր Խարբերդ,  Ջրահովիտ, Սայաթ-Նովա, Սիս  բնակավայրերի  փողոցների նորոգում ասֆալտապատմամբ</t>
  </si>
  <si>
    <t xml:space="preserve">Մասիս համայնքի  Դարակերտ, Մարմարաշեն, Նիզամի, Նոր Խարբերդ, Սայաթ-Նովա, Սիփանիկ բնակավայրերում ջրամատակարարման, ջրահեռացման համակարգի, մաքրման կայանի կառուցում </t>
  </si>
  <si>
    <t>Արարատ համայնքի Արարատ և Երասխ բնակավայրերում մարզադպրոցների կառուցում</t>
  </si>
  <si>
    <t>Արտաշատ համայնքի Բյուրավան, Վարդաշեն, Բուրաստան, Դալար, Դեղձուտ, Նշավան, Բարձրաշեն և Լանջազատ բնակավայրերի ոռոգման համակարգի կառուցում /նորոգում/</t>
  </si>
  <si>
    <t>Արտաշատ համայնքի Բարձրաշեն, Դեղձուտ, Դիմիտրով, Մրգանուշ, Մրգավետ, Քաղցրաշեն, Աբովյան, Այգեզարդ, Արաքսավան, Դիտակ, Դվին, Մխչյան, Մրգավան, Ոստան բնակավայրերի գազաֆիկացման աշխատանքներ</t>
  </si>
  <si>
    <t>Արտաշատ համայնքի Արտաշատ քաղաքի Երևանյան փողոց 5, Երևանյան փողոց 11, Երևանյան փողոց 13, Շահումյան փողոց 16, Շահումյան փողոց 36/ա, Իսակով փողոց 109/1, Արազի փողոց 3, Արազի փողոց 73, Դուրյան փողոց 10, Դուրյան փողոց 12, Մարքսի փողոց 6, Մարքսի փողոց 3 բազմաբնակարան շենքերի ընդհանուր բաժնային սեփականության գույքի նորոգում, այդ թվում էներգախնայող միջոցառումների կիրառում</t>
  </si>
  <si>
    <t>«Արտաշատ համայնքի Վարդաշեն, Աբովյան, Մրգանուշ, Հնաբերդ, Արևշատ, Դիտակ, Կանաչուտ, Դեղձուտ, Դվին, Բերդիկ, Նշավան բնակավայրերի փողոցների նորոգման, ասֆալտապատման աշխատանքներ</t>
  </si>
  <si>
    <t>Վեդի համայնքի Ոսկետափ և Վեդի քաղաքային բնակավայրերի փողոցների կառուցում /նորոգում ասֆալտապատմամբ</t>
  </si>
  <si>
    <t>Վեդի համայնքի Եղեգնավան և Արալեզ բնակավայրերի փողոցների կառուցում /նորոգում/ ասֆալտապատմամբ</t>
  </si>
  <si>
    <r>
      <t>Սևան համայնքի  Զովաբեր, Գագարին, Գեղամավան, Չկալովկա, Նորաշեն,  Ծովագյուղ, Ծաղկունք և Դդմաշեն բնակավայրերի փողոցների հիմնանորոգում, 2023 թվական 1-ին փուլ՝ Ծովագյուղ, Ծաղկունք և Դդմաշեն</t>
    </r>
    <r>
      <rPr>
        <sz val="10"/>
        <color theme="1"/>
        <rFont val="Arial LatArm"/>
        <family val="2"/>
      </rPr>
      <t xml:space="preserve"> </t>
    </r>
    <r>
      <rPr>
        <sz val="10"/>
        <color theme="1"/>
        <rFont val="GHEA Grapalat"/>
        <family val="3"/>
      </rPr>
      <t>բնակավայրերի փողոցների հիմնանորոգում, 2024 թվական 2-րդ փուլ՝ Զովաբեր, Գագարին, Գեղամավան, Չկալովկա և Նորաշեն բնակավայրերի փողոցների հիմնանորոգում</t>
    </r>
  </si>
  <si>
    <t>Սևան</t>
  </si>
  <si>
    <t>ՀՀ Գեղարքունիքի մարզի Մարտունի համայնքի Մարտունի քաղաքի, Վարդենիկ, Վաղաշեն, Գեղհովիտ և Լիճք բնակավայրերի տարբեր փողոցներում նոր լուսավորության համակարգերի կառուցում</t>
  </si>
  <si>
    <t xml:space="preserve">Մարտունի    </t>
  </si>
  <si>
    <r>
      <t>Ճամբարակ համայնքի «Ճամբարակ քաղաքի Կոմիտաս փողոցից մինչև Վ. Տերյան փողոց ընկած հատվածի, Բաղրամյան փողոցից դեպի Պ. Սևակ փողոց տանող ճանապարհ-անցուղու, Ճամբարակ քաղաքի Տ. Մեծ 6 և 8,</t>
    </r>
    <r>
      <rPr>
        <sz val="12"/>
        <color rgb="FF000000"/>
        <rFont val="Arial"/>
        <family val="2"/>
      </rPr>
      <t xml:space="preserve"> </t>
    </r>
    <r>
      <rPr>
        <sz val="10"/>
        <color rgb="FF000000"/>
        <rFont val="GHEA Grapalat"/>
        <family val="3"/>
      </rPr>
      <t>Պ. Սևակ 12 բնակելի շենքերի բակերի և Ճամբարակի համայնքապետարանի հարակից և սպասարկող ճանապարհ-անցուղու ասֆալտապատման աշխատանքներ</t>
    </r>
  </si>
  <si>
    <t>Վարդենիս համայնքի Վարդենիս քաղաքի Կամոյի փողոցի սալարկում և երկկողմանի մայթի բազալտյա սալիկներով կառուցում</t>
  </si>
  <si>
    <r>
      <t xml:space="preserve">Մարտունի համայնքի                          «Մարտունի քաղաքի Պռոշյան 2, Երևանյան 36, 42, 43  և 51 բազմաբնակարան բնակելի շենքերի տանիքների վերանորոգում» </t>
    </r>
    <r>
      <rPr>
        <sz val="12"/>
        <color rgb="FF000000"/>
        <rFont val="Calibri"/>
        <family val="2"/>
        <charset val="204"/>
      </rPr>
      <t xml:space="preserve"> </t>
    </r>
  </si>
  <si>
    <t>Մարտունի համայնքի «Վարդենիկ բնակավայրում արցախյան 44 օրյա պատերազմի զոհերի հիշատակը հավերժացնող հուշահամալիրի կառուցում»</t>
  </si>
  <si>
    <t xml:space="preserve">Մարտունի </t>
  </si>
  <si>
    <r>
      <t>Մարտունի համայնքի «Մարտունի քաղաքում և համայնքի  Արծվանիստ, Ծովինար, Վարդենիկ, Զոլաքար, Աստղաձոր, Վաղաշեն, Գեղհովիտ, Լեռնակերտ, Մադինա, Վ</t>
    </r>
    <r>
      <rPr>
        <sz val="12"/>
        <color rgb="FF000000"/>
        <rFont val="GHEA Grapalat"/>
        <family val="3"/>
      </rPr>
      <t xml:space="preserve"> </t>
    </r>
    <r>
      <rPr>
        <sz val="10"/>
        <color rgb="FF000000"/>
        <rFont val="GHEA Grapalat"/>
        <family val="3"/>
      </rPr>
      <t>Գետաշեն և  Ձորագյուղ բնակավայրերում ոռոգման ջրատարների կառուցում և վերանորոգում»</t>
    </r>
  </si>
  <si>
    <t>Մարտունի համայնքի «Մարտունի քաղաքի Թումանյան, Սայաթ Նովա,  Շահումյան և Հեռուստաաշտարակի փողոցների մայթերի կառուցում սալարկմամբ, ինչպես նաև Ներքին Գետաշեն բնակավայրի Ն. Դեմեր թաղամասի 1-ին փողոցից մինչև Դուրան թաղամասի 10-րդ փողոցի միջակայքում ընկած մայթերի կառուցում սալարկմամբ»</t>
  </si>
  <si>
    <r>
      <t>Մարտունի համայնքի «Մարտունի համայնքի Արծվանիստ, Ծովինար, Զոլաքար, Աստղաձոր, Լիճք, Ծակքար, Ձորագյուղ, Վարդաձոր, Վարդենիկ և Երանոս բնակավայրերում խմելու նոր  ջրագծերի կառուցում և</t>
    </r>
    <r>
      <rPr>
        <sz val="12"/>
        <color rgb="FF000000"/>
        <rFont val="Arial LatArm"/>
        <family val="2"/>
      </rPr>
      <t xml:space="preserve"> </t>
    </r>
    <r>
      <rPr>
        <sz val="10"/>
        <color rgb="FF000000"/>
        <rFont val="GHEA Grapalat"/>
        <family val="3"/>
      </rPr>
      <t>Վարդաձոր, Վարդենիկ և Ծովինար բնակավայրերում խմելու ջրի կապտաժիների կառուցում»</t>
    </r>
  </si>
  <si>
    <r>
      <rPr>
        <sz val="10"/>
        <color rgb="FF000000"/>
        <rFont val="Times New Roman"/>
        <family val="1"/>
      </rPr>
      <t xml:space="preserve">       </t>
    </r>
    <r>
      <rPr>
        <sz val="10"/>
        <color rgb="FF000000"/>
        <rFont val="GHEA Grapalat"/>
        <family val="3"/>
      </rPr>
      <t>Մեղրի համայնքի «Կենտրոնական փողոցի ասֆալտապատում Լեհվազ բնակավայրում և Վանք-Կալեր կամուրջի վերակառուցում Վարդանիձոր բնակավայրում»,</t>
    </r>
  </si>
  <si>
    <t xml:space="preserve"> Մեղրի</t>
  </si>
  <si>
    <t>Կապան համայնքի «Կապանի թիվ 1 ՆՈՒՀ» ՀՈԱԿ-ի շենքի հիմնանորոգում և տարածքի բարեկարգում</t>
  </si>
  <si>
    <t>Գորիս համայնքի արտադպրոցական կենտրոնի հիմնանորոգում</t>
  </si>
  <si>
    <t>Նախակրթարանի կառուցում մանկապարտեզի Ալվանք բնակավայրում և նոր մակապարտեզի հիմնում Մեղրի համայնքի Նռնաձոր բնակավայրում</t>
  </si>
  <si>
    <t>Մեղրի</t>
  </si>
  <si>
    <t>Տաթև համայնքի Շինուհայր բնակավայրի ՆՈՒՀ-ի  1 մասնաշենքի վերանորոգում</t>
  </si>
  <si>
    <t xml:space="preserve">Արաքս համայնքի Արաքս  և Մեծամոր բնակավայրերը սնուցող գազատար խողովակի կառուցման, Արաքս բնակավայրի Դեմիրճյան և Դրոյի փողոցների, Մեծամոր բնակավայրի Սարյան և Աբովյան փողոցների գազաֆիկացում </t>
  </si>
  <si>
    <t xml:space="preserve">Վաղարշապատ համայնքի Էջմիածին քաղաքի թիվ 6 «Արևիկ» մանկապարտեզի հիմնանորոգում և նոր մասնաշենքի կառուցում </t>
  </si>
  <si>
    <t>Վաղարշապատ</t>
  </si>
  <si>
    <t>Փարաքար համայնքի Փարաքար բնակավայրի Է.Թևոսյան փողոցի տուֆով սալարկում</t>
  </si>
  <si>
    <t xml:space="preserve">Խոյ համայնքի Լեռնամերձ բնակավայրի, Դաշտ բնակավայրի Բարեկամություն և Համերաշխություն փողոցների, Ծաղկալանջ բնակավայրի 13-րդ, 17-րդ, 18-րդ, 19-րդ փողոցների  գազաֆիկացում </t>
  </si>
  <si>
    <t>Խոյ համայնքի Արագած գյուղում գոյություն ունեցող մշակույթի տան տանիքի ֆոտովոլտային կայանի, Աղավնատուն գյուղում գոյություն ունեցող մշակույթի տան տանիքի ֆոտովոլտային կայանի և Հայթաղ գյուղում գոյություն ունեցող մշակույթի տան տանիքի ֆոտովոլտային կայանի կառուցում</t>
  </si>
  <si>
    <t>ՀՀ Արմավիրի մարզի Փարաքար համայնքի Փարաքար, Թաիրով, Մերձավան, Մուսալեռ, Նորակերտ, Այգեկ և Պտղունք բնակավայրերի մանկապարտեզների հիմնանորոգում և բակային տարածքների բարեկարգում, Արևաշատ բնակավայրում մանկապարտեզի կոյուղու հորի կառուցում և տարածքի բարեկարգում</t>
  </si>
  <si>
    <t>ՀՀ Արմավիրի մարզի Արմավիր համայնքի Արմավիր քաղաքի թիվ 11 մսուր-մանկապարտեզ» ՀՈԱԿ-ի շենքի հիմնանորոգում, Արմավիր համայնքի Խանջյան գյուղի մանկապարտեզի շենքի հիմնանորոգում</t>
  </si>
  <si>
    <t>Բաղրամյան համայնքի Շենիկ բնակավայրի մանկապարտեզի վերանորոգում, Դալարիկ բնակավայրի մանկապարտեզի ջեռուցման համակարգի կառուցում, Քարակերտ բնակավայրի Մաշտոցի հասցեում գտնվող թիվ 1 մանկապարտեզի ջեռուցման համակարգի կառուցում, Քարակերտ բնակավայրի Թումանյան հասցեում գտնվող թիվ 2 մանկապարտեզի ջեռուցման համակարգի կառուցում, Հուշակերտ բնակավայրի մանկապարտեզի ջեռուցման համակարգի կառուցում և Հուշակերտ բնակավայրի մանկապարտեզի բակային տարածքի բարեկարգում</t>
  </si>
  <si>
    <t>Մեծամոր համայնքի Հայկավան բնակավայրի մանկապարտեզի կառուցում և հարակից տարածքի բարեկարգում, Շենավան բնակավայրի մանկապարտեզի կառուցում և հարակից տարածքի բարեկարգում, Ակնալիճ բնակավայրի «Ակնալիճ գյուղի մանկապարտեզ» ՀՈԱԿ-ի վերանորոգում, Եղեգնուտ բնակավայրի «Եղեգնուտ գյուղի մանկապարտեզ» ՀՈԱԿ-ի ջեռուցում, Արազափ բնակավայրի «Արազափի մանկապարտեզ» ՀՈԱԿ-ի ջեռուցում, Ջանֆիդա գյուղի «Վազգեն Սարգսյանի անվան մանկապարտեզ» ՀՈԱԿ-ի ջեռուցում»</t>
  </si>
  <si>
    <t xml:space="preserve">Աղավնատուն բնակավայրի մանկապարտեզի շենքի վերանորոգում </t>
  </si>
  <si>
    <t>Նաիրի համայնքի Արագյուղ, Բուժական, Սարալանջ, Զորավան, Զովունի, Քասախ, Պռոշյան և  Եղվարդ բնակավայրերի  ճանապարհների ասֆալտապատման աշխատանքներ</t>
  </si>
  <si>
    <t>Ակունք համայնքի Կապուտան բնակավայրի  4-րդ և Հատիս բնակավայրի  6րդ փողոցների ասֆալտապատում</t>
  </si>
  <si>
    <t>Բյուրեղավան քաղաքում մարզադպրոցի կառուցում</t>
  </si>
  <si>
    <t>Բյուրեղավան</t>
  </si>
  <si>
    <t>Գառնի համայնքի մշակույթի տան վերանորոգման աշխատանքներ</t>
  </si>
  <si>
    <t>Ծաղկաձոր համայնքի Խ. Կեչառեցու փողոցում կոյուղու և ջրահեռացման համակարգի կառուցում և Սարալանջի փողոցում կոյուղու կառուցում</t>
  </si>
  <si>
    <t>Արզնի համայնքի ոռոգման համակարգի կառուցում և փոխարինում</t>
  </si>
  <si>
    <t>Արզնի</t>
  </si>
  <si>
    <t>Ծաղկաձոր համայնքի Արտավազ և Փյունիկ բնակավայրերի խմելու ջրի ջրամատակարարման համակարգի կառուցում</t>
  </si>
  <si>
    <t>Նոր Հաճըն համայնքի «Արգել, Գետամեջ, Նոր Արտամետ, Թեղենիք բնակավայրերի փողոցների և բակային տարածքների արտաքին լուսավորության անցկացման և Նոր Գեղի, Քարաշամբ բնակավայրերի փողոցների արտաքին լուսավորության ցանցի կառուցման աշխատանքներ</t>
  </si>
  <si>
    <t>Նոր Հաճըն համայնքիՉարենցի և Շահումյան փողոցների հիմնանորոգման աշխատանքներ</t>
  </si>
  <si>
    <t>Նոր Հաճըն համայնքի «Քանաքեռավան, Մրգաշեն, Նոր Արտամետ, Գետամեջ, Նոր Գեղի, Արգել, Քարաշամբ և Թեղենիք բնակավայրերի ներհամայնքային փողոցների հիմնանորոգման աշխատանքներ</t>
  </si>
  <si>
    <t>Նաիրի համայնքի Բուժական բնակավայրի մանկապարտեզի հիմնանորոգման աշխատանքներ</t>
  </si>
  <si>
    <t>Նաիրի համայնքի Զովունի բնակավայրի մանկապարտեզի նոր մասնաշենքի  կառուցման աշխատանքներ</t>
  </si>
  <si>
    <t>Ակունք համայնքի Ակունք բնակավայրի 4-րդ և 19-րդ,  փողոցների և 19-րդ փողոցի 2-րդ նրբանցքի  ասֆալտապատում</t>
  </si>
  <si>
    <t>Արենի համայնքի Խաչիկ բնակավայրում «Մկնակտրեկ» հանդամասում 1 կապտաժի կառուցում և 2 կապտաժների բարեկարգում</t>
  </si>
  <si>
    <t>Արենի</t>
  </si>
  <si>
    <t>Արենի համայնքի Արենի բնակավայրում «Խաչի տակ» թաղամասում ոռոգման ջրի մղիչ պոմպի կառուցում, Աղավնաձոր բնակավայրում «Վերին թաղի» ոռոգման ցանցի 400 գծմ հատվածի կառուցում</t>
  </si>
  <si>
    <t>Մարզ</t>
  </si>
  <si>
    <t>Համայնք</t>
  </si>
  <si>
    <t>Ծրագրի անվանումը</t>
  </si>
  <si>
    <t>Համայնքի մասնակցությունը</t>
  </si>
  <si>
    <t xml:space="preserve">Աշտարակ          </t>
  </si>
  <si>
    <t xml:space="preserve">Գյումրի             </t>
  </si>
  <si>
    <t xml:space="preserve">Արթիկ                      </t>
  </si>
  <si>
    <t xml:space="preserve">Ախուրյան  </t>
  </si>
  <si>
    <t xml:space="preserve">Ախուրյան    </t>
  </si>
  <si>
    <t xml:space="preserve">Ամասիա  </t>
  </si>
  <si>
    <t xml:space="preserve">Անի  </t>
  </si>
  <si>
    <t xml:space="preserve">Փամբակ  </t>
  </si>
  <si>
    <t xml:space="preserve">Տաշիր   </t>
  </si>
  <si>
    <r>
      <rPr>
        <sz val="12"/>
        <rFont val="Times New Roman"/>
        <family val="1"/>
      </rPr>
      <t> </t>
    </r>
    <r>
      <rPr>
        <sz val="12"/>
        <rFont val="GHEA Grapalat"/>
        <family val="3"/>
      </rPr>
      <t> </t>
    </r>
    <r>
      <rPr>
        <sz val="10"/>
        <rFont val="GHEA Grapalat"/>
        <family val="3"/>
      </rPr>
      <t xml:space="preserve"> Կապան համայնքի «Նորաշենիկ բնակավայրի վարչական շենքի նորոգում և «Կապանի կոմունալ ծառայություն» ՀՈԱԿ-ի գրասենյակի կառուցում»</t>
    </r>
    <r>
      <rPr>
        <sz val="12"/>
        <rFont val="GHEA Grapalat"/>
        <family val="3"/>
      </rPr>
      <t>,</t>
    </r>
  </si>
  <si>
    <t>Նոր Հաճըն</t>
  </si>
  <si>
    <t>Ընդամենը</t>
  </si>
  <si>
    <t>ՀՀ  վարչապետի 2019 թվականի մարտի 19-ի թիվ 278-Ա որոշմամբ ստեղծված  հանձնաժողովի կողմից հավանության արժանացած  2023 թվականի սուբվենցիայի ծրագրային հայտերի ցանկ</t>
  </si>
  <si>
    <r>
      <rPr>
        <sz val="10"/>
        <color rgb="FF191919"/>
        <rFont val="Times New Roman"/>
        <family val="1"/>
        <charset val="204"/>
      </rPr>
      <t xml:space="preserve">   </t>
    </r>
    <r>
      <rPr>
        <sz val="10"/>
        <color rgb="FF191919"/>
        <rFont val="GHEA Grapalat"/>
        <family val="3"/>
      </rPr>
      <t xml:space="preserve"> Արմավիր համայնքի Արմավիր քաղաքի Շահումյան փողոցի Արարատյան-Ջիվանի և Չարենց-Բաղրամյան հատվածներ Սահմանապահների փողոցի Երևանյան-Շահումյան հատվածի, Թումանյան փողոցի Երևանյան-Շահումյան  հատվածի, Հ Ավետիսյան փողոցի Երևանյան-Շահումյան  հատվածի և Հացիկ գյուղի ջրամատակարարման համակարգի վերակառուցում,</t>
    </r>
  </si>
  <si>
    <r>
      <rPr>
        <sz val="9"/>
        <color rgb="FF191919"/>
        <rFont val="Times New Roman"/>
        <family val="1"/>
        <charset val="204"/>
      </rPr>
      <t xml:space="preserve">  </t>
    </r>
    <r>
      <rPr>
        <sz val="10"/>
        <color rgb="FF191919"/>
        <rFont val="GHEA Grapalat"/>
        <family val="3"/>
      </rPr>
      <t>Արմավիր քաղաքի կենտրոնական հրապարակի շատրվանի վերակառուցում, Հանրապետության փողոցի մայթերի բարեկարգում և կանաչապատ տարածքների ոռոգման համակարգի կառուցում, Սարդարապատ գյուղի մշակույթի տան հարակից պուրակի բարեկարգում, Մայիսյան գյուղի մշակույթի տան հարակից պուրակի բարեկարգում, Խանջյան  գյուղի մշակույթի տան հարակից պուրակի բարեկարգում:</t>
    </r>
  </si>
  <si>
    <t xml:space="preserve"> ՀՀ Արմավիրի մարզի Արմավիր համայնքի Արմավիր քաղաքի թիվ 11 մսուր-մանկապարտեզ» ՀՈԱԿ-ի, ՀՀ Արմավիրի մարզի Արմավիր համայնքի Արմավիր քաղաքի թիվ 12 մանկապարտեզի, «ՀՀ Արմավիրի մարզի Արմավիր համայնքի Արաքս գյուղի մանկապարտեզ» ՀՈԱԿ-ի, «ՀՀ Արմավիրի մարզի Արմավիր համայնքի Խանջյան գյուղի մանկապարտեզ» ՀՈԱԿ-ի գույքի և սարքավորումների ձեռքբերում</t>
  </si>
  <si>
    <r>
      <rPr>
        <sz val="10"/>
        <color rgb="FF191919"/>
        <rFont val="Times New Roman"/>
        <family val="1"/>
        <charset val="204"/>
      </rPr>
      <t xml:space="preserve">     </t>
    </r>
    <r>
      <rPr>
        <sz val="10"/>
        <color rgb="FF191919"/>
        <rFont val="GHEA Grapalat"/>
        <family val="3"/>
      </rPr>
      <t>Արմավիր համայնքի Արմավիր քաղաքի Սահմանապահների փողոցի Հանրապետություն -Աբովյան և Երևանյան-Շահումյան հատվածների հիմնանորոգում,Թումանյան փողոցի Երևանյան-Շահումյան հատվածի հիմնանորոգում, Հ Ավետիսյան փողոցի Երևանյան- Շահումյան հատվածի հիմնանորոգում, Շահումյան փողոցի   Արարատյան-Ջիվանի և Չարենց-Բաղրամյան հատվածների հիմնանորոգում, Նորավան գյուղի կենտրոնական փողոցի կառուցում, Այգեվան գյուղի կենտրոնական փողոցի հիմնանորոգում, կառուցում, Մյասնիկյան գյուղի Բաղրամյան փողոցի կառուցում, Լուկաշին գյուղի Թամանյան փողոցի հիմնանորոգում</t>
    </r>
  </si>
  <si>
    <t>Մարտունի համայնքի կարիքների համար վերհան ավտոմեքենայի, ազդարարման շչակների, դահլիճային նստարանների և  այլ անհրաժեշտ գույքի ձեռքբերում</t>
  </si>
  <si>
    <t>ՀՀ դրամ</t>
  </si>
  <si>
    <t>Ծրագրի ընդհանուր արժեքը, ՀՀ դրամ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</si>
</sst>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Red]#,##0"/>
    <numFmt numFmtId="166" formatCode="_-* #,##0.00\ _֏_-;\-* #,##0.00\ _֏_-;_-* &quot;-&quot;??\ _֏_-;_-@_-"/>
  </numFmts>
  <fonts count="67"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MS Sans Serif"/>
      <family val="2"/>
      <charset val="1"/>
    </font>
    <font>
      <b/>
      <sz val="11"/>
      <color rgb="FF000000"/>
      <name val="Calibri"/>
      <family val="2"/>
      <charset val="1"/>
    </font>
    <font>
      <sz val="10"/>
      <color rgb="FF000000"/>
      <name val="GHEA Grapalat"/>
      <family val="3"/>
      <charset val="1"/>
    </font>
    <font>
      <b/>
      <sz val="12"/>
      <color rgb="FF000000"/>
      <name val="GHEA Grapalat"/>
      <family val="3"/>
      <charset val="1"/>
    </font>
    <font>
      <sz val="11"/>
      <color theme="1"/>
      <name val="Calibri"/>
      <family val="2"/>
      <scheme val="minor"/>
    </font>
    <font>
      <sz val="10"/>
      <color indexed="8"/>
      <name val="MS Sans Serif"/>
      <family val="2"/>
    </font>
    <font>
      <sz val="11"/>
      <color rgb="FF000000"/>
      <name val="Calibri"/>
      <family val="2"/>
      <charset val="204"/>
    </font>
    <font>
      <sz val="8"/>
      <name val="Calibri"/>
      <family val="2"/>
      <charset val="1"/>
    </font>
    <font>
      <sz val="10"/>
      <color rgb="FF000000"/>
      <name val="Calibri"/>
      <family val="2"/>
      <charset val="1"/>
    </font>
    <font>
      <b/>
      <sz val="9"/>
      <color rgb="FF000000"/>
      <name val="GHEA Grapalat"/>
      <family val="3"/>
      <charset val="1"/>
    </font>
    <font>
      <b/>
      <sz val="9"/>
      <color rgb="FF000000"/>
      <name val="Calibri"/>
      <family val="2"/>
      <charset val="1"/>
    </font>
    <font>
      <sz val="9"/>
      <color rgb="FF000000"/>
      <name val="GHEA Grapalat"/>
      <family val="3"/>
    </font>
    <font>
      <sz val="10"/>
      <color rgb="FF000000"/>
      <name val="GHEA Grapalat"/>
      <family val="3"/>
    </font>
    <font>
      <b/>
      <sz val="10"/>
      <color rgb="FF000000"/>
      <name val="GHEA Grapalat"/>
      <family val="3"/>
    </font>
    <font>
      <sz val="12"/>
      <color rgb="FF000000"/>
      <name val="GHEA Grapalat"/>
      <family val="3"/>
    </font>
    <font>
      <sz val="10"/>
      <color rgb="FF000000"/>
      <name val="Times New Roman"/>
      <family val="1"/>
    </font>
    <font>
      <sz val="10"/>
      <name val="GHEA Grapalat"/>
      <family val="3"/>
    </font>
    <font>
      <b/>
      <sz val="9"/>
      <color rgb="FF000000"/>
      <name val="GHEA Grapalat"/>
      <family val="3"/>
    </font>
    <font>
      <sz val="10"/>
      <name val="GHEA Grapalat"/>
      <family val="3"/>
      <charset val="1"/>
    </font>
    <font>
      <sz val="11"/>
      <color theme="1"/>
      <name val="Calibri"/>
      <family val="2"/>
      <charset val="204"/>
      <scheme val="minor"/>
    </font>
    <font>
      <sz val="11"/>
      <name val="GHEA Grapalat"/>
      <family val="3"/>
    </font>
    <font>
      <sz val="11"/>
      <color theme="1"/>
      <name val="Calibri"/>
      <family val="2"/>
      <charset val="1"/>
      <scheme val="minor"/>
    </font>
    <font>
      <sz val="9"/>
      <color theme="1"/>
      <name val="GHEA Grapalat"/>
      <family val="3"/>
    </font>
    <font>
      <sz val="10"/>
      <color theme="1"/>
      <name val="GHEA Grapalat"/>
      <family val="3"/>
    </font>
    <font>
      <i/>
      <sz val="10"/>
      <color theme="1"/>
      <name val="GHEA Grapalat"/>
      <family val="3"/>
    </font>
    <font>
      <sz val="9"/>
      <name val="GHEA Grapalat"/>
      <family val="3"/>
    </font>
    <font>
      <sz val="11"/>
      <color indexed="8"/>
      <name val="Arial Armenian"/>
      <family val="2"/>
    </font>
    <font>
      <sz val="9"/>
      <name val="GHEA Grapalat"/>
      <family val="3"/>
      <charset val="1"/>
    </font>
    <font>
      <sz val="9"/>
      <color rgb="FF191919"/>
      <name val="Times New Roman"/>
      <family val="1"/>
      <charset val="204"/>
    </font>
    <font>
      <sz val="9"/>
      <name val="Calibri"/>
      <family val="2"/>
      <charset val="1"/>
    </font>
    <font>
      <sz val="9"/>
      <color rgb="FF000000"/>
      <name val="GHEA Grapalat"/>
      <family val="3"/>
      <charset val="1"/>
    </font>
    <font>
      <i/>
      <sz val="9"/>
      <color rgb="FF000000"/>
      <name val="GHEA Grapalat"/>
      <family val="3"/>
    </font>
    <font>
      <i/>
      <sz val="9"/>
      <color theme="1"/>
      <name val="GHEA Grapalat"/>
      <family val="3"/>
    </font>
    <font>
      <b/>
      <i/>
      <sz val="9"/>
      <color rgb="FFFF0000"/>
      <name val="GHEA Grapalat"/>
      <family val="3"/>
    </font>
    <font>
      <sz val="10"/>
      <color rgb="FF000000"/>
      <name val="Arial"/>
      <family val="2"/>
    </font>
    <font>
      <sz val="10"/>
      <color rgb="FF191919"/>
      <name val="Times New Roman"/>
      <family val="1"/>
      <charset val="204"/>
    </font>
    <font>
      <sz val="10"/>
      <color rgb="FF191919"/>
      <name val="GHEA Grapalat"/>
      <family val="3"/>
    </font>
    <font>
      <sz val="11"/>
      <color rgb="FF000000"/>
      <name val="GHEA Grapalat"/>
      <family val="3"/>
      <charset val="1"/>
    </font>
    <font>
      <i/>
      <sz val="10"/>
      <color rgb="FF000000"/>
      <name val="GHEA Grapalat"/>
      <family val="3"/>
    </font>
    <font>
      <b/>
      <i/>
      <sz val="10"/>
      <color theme="1"/>
      <name val="GHEA Grapalat"/>
      <family val="3"/>
    </font>
    <font>
      <b/>
      <i/>
      <sz val="10"/>
      <color rgb="FFFF0000"/>
      <name val="GHEA Grapalat"/>
      <family val="3"/>
    </font>
    <font>
      <sz val="10"/>
      <color theme="1"/>
      <name val="GHEA Grapalat"/>
      <family val="3"/>
      <charset val="1"/>
    </font>
    <font>
      <sz val="10"/>
      <color theme="1"/>
      <name val="Arial LatArm"/>
      <family val="2"/>
    </font>
    <font>
      <sz val="12"/>
      <color rgb="FF000000"/>
      <name val="Arial"/>
      <family val="2"/>
    </font>
    <font>
      <sz val="12"/>
      <color rgb="FF000000"/>
      <name val="Calibri"/>
      <family val="2"/>
      <charset val="204"/>
    </font>
    <font>
      <sz val="12"/>
      <color rgb="FF000000"/>
      <name val="Arial LatArm"/>
      <family val="2"/>
    </font>
    <font>
      <sz val="11"/>
      <color rgb="FFFF0000"/>
      <name val="GHEA Grapalat"/>
      <family val="3"/>
    </font>
    <font>
      <b/>
      <sz val="14"/>
      <name val="GHEA Grapalat"/>
      <family val="3"/>
    </font>
    <font>
      <b/>
      <sz val="12"/>
      <color rgb="FF000000"/>
      <name val="GHEA Grapalat"/>
      <family val="3"/>
    </font>
    <font>
      <b/>
      <sz val="12"/>
      <color rgb="FF000000"/>
      <name val="Calibri"/>
      <family val="2"/>
    </font>
    <font>
      <sz val="11"/>
      <color rgb="FF000000"/>
      <name val="Calibri"/>
      <family val="2"/>
      <charset val="1"/>
    </font>
    <font>
      <b/>
      <sz val="8"/>
      <color rgb="FF000000"/>
      <name val="GHEA Grapalat"/>
      <family val="3"/>
    </font>
    <font>
      <sz val="10"/>
      <name val="GHEA Grapalat"/>
      <family val="1"/>
      <charset val="1"/>
    </font>
    <font>
      <sz val="12"/>
      <name val="Times New Roman"/>
      <family val="1"/>
    </font>
    <font>
      <sz val="12"/>
      <name val="GHEA Grapalat"/>
      <family val="3"/>
    </font>
    <font>
      <sz val="9"/>
      <color rgb="FF000000"/>
      <name val="Calibri"/>
      <family val="2"/>
      <charset val="1"/>
    </font>
    <font>
      <sz val="9"/>
      <color rgb="FF191919"/>
      <name val="GHEA Grapalat"/>
      <family val="1"/>
      <charset val="204"/>
    </font>
    <font>
      <sz val="10"/>
      <color rgb="FF191919"/>
      <name val="GHEA Grapalat"/>
      <family val="1"/>
      <charset val="204"/>
    </font>
    <font>
      <b/>
      <sz val="10"/>
      <color rgb="FF000000"/>
      <name val="Calibri"/>
      <family val="2"/>
    </font>
  </fonts>
  <fills count="11">
    <fill>
      <patternFill patternType="none"/>
    </fill>
    <fill>
      <patternFill patternType="gray125"/>
    </fill>
    <fill>
      <patternFill patternType="solid">
        <fgColor rgb="FFFFFFFF"/>
        <bgColor rgb="FFFFFFCC"/>
      </patternFill>
    </fill>
    <fill>
      <patternFill patternType="solid">
        <fgColor rgb="FFDCE6F2"/>
        <bgColor rgb="FFD9D9D9"/>
      </patternFill>
    </fill>
    <fill>
      <patternFill patternType="solid">
        <fgColor theme="0"/>
        <bgColor rgb="FFD9D9D9"/>
      </patternFill>
    </fill>
    <fill>
      <patternFill patternType="solid">
        <fgColor theme="0"/>
        <bgColor indexed="64"/>
      </patternFill>
    </fill>
    <fill>
      <patternFill patternType="solid">
        <fgColor theme="4" tint="0.59999389629810485"/>
        <bgColor rgb="FFD9D9D9"/>
      </patternFill>
    </fill>
    <fill>
      <patternFill patternType="solid">
        <fgColor theme="4" tint="0.39997558519241921"/>
        <bgColor indexed="64"/>
      </patternFill>
    </fill>
    <fill>
      <patternFill patternType="solid">
        <fgColor theme="4" tint="0.39997558519241921"/>
        <bgColor rgb="FFD9D9D9"/>
      </patternFill>
    </fill>
    <fill>
      <patternFill patternType="solid">
        <fgColor theme="4" tint="0.79998168889431442"/>
        <bgColor rgb="FFD9D9D9"/>
      </patternFill>
    </fill>
    <fill>
      <patternFill patternType="solid">
        <fgColor theme="8" tint="0.59999389629810485"/>
        <bgColor rgb="FFD9D9D9"/>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top/>
      <bottom style="thin">
        <color auto="1"/>
      </bottom>
      <diagonal/>
    </border>
  </borders>
  <cellStyleXfs count="89">
    <xf numFmtId="0" fontId="0" fillId="0" borderId="0"/>
    <xf numFmtId="0" fontId="8" fillId="0" borderId="0"/>
    <xf numFmtId="0" fontId="12" fillId="0" borderId="0"/>
    <xf numFmtId="0" fontId="13" fillId="0" borderId="0"/>
    <xf numFmtId="0" fontId="14" fillId="0" borderId="0"/>
    <xf numFmtId="0" fontId="12" fillId="0" borderId="0"/>
    <xf numFmtId="0" fontId="27" fillId="0" borderId="0"/>
    <xf numFmtId="0" fontId="7" fillId="0" borderId="0"/>
    <xf numFmtId="0" fontId="29" fillId="0" borderId="0"/>
    <xf numFmtId="0" fontId="7" fillId="0" borderId="0"/>
    <xf numFmtId="0" fontId="6" fillId="0" borderId="0"/>
    <xf numFmtId="0" fontId="6" fillId="0" borderId="0"/>
    <xf numFmtId="0" fontId="6" fillId="0" borderId="0"/>
    <xf numFmtId="166" fontId="6" fillId="0" borderId="0" applyFont="0" applyFill="0" applyBorder="0" applyAlignment="0" applyProtection="0"/>
    <xf numFmtId="0" fontId="34" fillId="0" borderId="0"/>
    <xf numFmtId="0" fontId="6" fillId="0" borderId="0"/>
    <xf numFmtId="166" fontId="6" fillId="0" borderId="0" applyFont="0" applyFill="0" applyBorder="0" applyAlignment="0" applyProtection="0"/>
    <xf numFmtId="0" fontId="6" fillId="0" borderId="0"/>
    <xf numFmtId="166" fontId="6" fillId="0" borderId="0" applyFont="0" applyFill="0" applyBorder="0" applyAlignment="0" applyProtection="0"/>
    <xf numFmtId="0" fontId="6" fillId="0" borderId="0"/>
    <xf numFmtId="166" fontId="6" fillId="0" borderId="0" applyFont="0" applyFill="0" applyBorder="0" applyAlignment="0" applyProtection="0"/>
    <xf numFmtId="0" fontId="6" fillId="0" borderId="0"/>
    <xf numFmtId="166" fontId="6" fillId="0" borderId="0" applyFont="0" applyFill="0" applyBorder="0" applyAlignment="0" applyProtection="0"/>
    <xf numFmtId="0" fontId="6" fillId="0" borderId="0"/>
    <xf numFmtId="166"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58" fillId="0" borderId="0"/>
    <xf numFmtId="0" fontId="27" fillId="0" borderId="0"/>
    <xf numFmtId="0" fontId="1" fillId="0" borderId="0"/>
    <xf numFmtId="0" fontId="1" fillId="0" borderId="0"/>
    <xf numFmtId="43" fontId="58" fillId="0" borderId="0" applyFont="0" applyFill="0" applyBorder="0" applyAlignment="0" applyProtection="0"/>
  </cellStyleXfs>
  <cellXfs count="147">
    <xf numFmtId="0" fontId="0" fillId="0" borderId="0" xfId="0"/>
    <xf numFmtId="0" fontId="9" fillId="0" borderId="0" xfId="0" applyFont="1" applyAlignment="1">
      <alignment horizontal="center" vertical="center"/>
    </xf>
    <xf numFmtId="0" fontId="10" fillId="2" borderId="0" xfId="0" applyFont="1" applyFill="1" applyAlignment="1">
      <alignment vertical="center"/>
    </xf>
    <xf numFmtId="0" fontId="10" fillId="0" borderId="0" xfId="0" applyFont="1"/>
    <xf numFmtId="0" fontId="10" fillId="0" borderId="1" xfId="0" applyFont="1" applyBorder="1" applyAlignment="1">
      <alignment horizontal="center" vertical="center" wrapText="1"/>
    </xf>
    <xf numFmtId="0" fontId="25" fillId="4" borderId="1" xfId="0" applyFont="1" applyFill="1" applyBorder="1" applyAlignment="1">
      <alignment horizontal="center" vertical="center"/>
    </xf>
    <xf numFmtId="0" fontId="10" fillId="5" borderId="1" xfId="0" applyFont="1" applyFill="1" applyBorder="1" applyAlignment="1">
      <alignment horizontal="center" vertical="center" wrapText="1"/>
    </xf>
    <xf numFmtId="3" fontId="10" fillId="5" borderId="1" xfId="0" applyNumberFormat="1" applyFont="1" applyFill="1" applyBorder="1" applyAlignment="1">
      <alignment horizontal="center" vertical="center" wrapText="1"/>
    </xf>
    <xf numFmtId="164" fontId="10"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0" fontId="25" fillId="6" borderId="1" xfId="0" applyFont="1" applyFill="1" applyBorder="1" applyAlignment="1">
      <alignment vertical="center" wrapText="1"/>
    </xf>
    <xf numFmtId="0" fontId="10" fillId="0" borderId="1" xfId="0" applyFont="1" applyBorder="1" applyAlignment="1">
      <alignment horizontal="center" vertical="center"/>
    </xf>
    <xf numFmtId="3"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0" fontId="20" fillId="5" borderId="1" xfId="0" applyFont="1" applyFill="1" applyBorder="1" applyAlignment="1">
      <alignment horizontal="center" vertical="center"/>
    </xf>
    <xf numFmtId="4" fontId="20" fillId="5" borderId="1" xfId="6" applyNumberFormat="1" applyFont="1" applyFill="1" applyBorder="1" applyAlignment="1">
      <alignment horizontal="center" vertical="center" wrapText="1"/>
    </xf>
    <xf numFmtId="3" fontId="0" fillId="0" borderId="0" xfId="0" applyNumberFormat="1"/>
    <xf numFmtId="0" fontId="19" fillId="0" borderId="1" xfId="0" applyFont="1" applyBorder="1" applyAlignment="1">
      <alignment horizontal="center" vertical="center"/>
    </xf>
    <xf numFmtId="0" fontId="19" fillId="5" borderId="1" xfId="0" applyFont="1" applyFill="1" applyBorder="1" applyAlignment="1">
      <alignment horizontal="center" vertical="center"/>
    </xf>
    <xf numFmtId="0" fontId="35" fillId="5" borderId="1" xfId="0" applyFont="1" applyFill="1" applyBorder="1" applyAlignment="1">
      <alignment horizontal="center" vertical="center"/>
    </xf>
    <xf numFmtId="3" fontId="33" fillId="5" borderId="1" xfId="6" applyNumberFormat="1" applyFont="1" applyFill="1" applyBorder="1" applyAlignment="1">
      <alignment horizontal="center" vertical="center"/>
    </xf>
    <xf numFmtId="0" fontId="38" fillId="5" borderId="1" xfId="0" applyFont="1" applyFill="1" applyBorder="1" applyAlignment="1">
      <alignment horizontal="center" vertical="center"/>
    </xf>
    <xf numFmtId="0" fontId="38" fillId="5" borderId="1" xfId="0" applyFont="1" applyFill="1" applyBorder="1" applyAlignment="1">
      <alignment horizontal="center" vertical="center" wrapText="1"/>
    </xf>
    <xf numFmtId="3" fontId="30" fillId="5" borderId="1" xfId="8" applyNumberFormat="1" applyFont="1" applyFill="1" applyBorder="1" applyAlignment="1">
      <alignment horizontal="center" vertical="center" wrapText="1"/>
    </xf>
    <xf numFmtId="0" fontId="39" fillId="5" borderId="1" xfId="0" applyFont="1" applyFill="1" applyBorder="1" applyAlignment="1">
      <alignment horizontal="center" vertical="center"/>
    </xf>
    <xf numFmtId="3" fontId="40" fillId="5" borderId="1" xfId="8" applyNumberFormat="1" applyFont="1" applyFill="1" applyBorder="1" applyAlignment="1">
      <alignment horizontal="center" vertical="center" wrapText="1"/>
    </xf>
    <xf numFmtId="3" fontId="41" fillId="5" borderId="1" xfId="8" applyNumberFormat="1" applyFont="1" applyFill="1" applyBorder="1" applyAlignment="1">
      <alignment horizontal="center" vertical="center" wrapText="1"/>
    </xf>
    <xf numFmtId="0" fontId="24"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3" fontId="20" fillId="5" borderId="1" xfId="0" applyNumberFormat="1" applyFont="1" applyFill="1" applyBorder="1" applyAlignment="1">
      <alignment horizontal="center" vertical="center" wrapText="1"/>
    </xf>
    <xf numFmtId="164" fontId="20" fillId="5" borderId="1" xfId="0" applyNumberFormat="1" applyFont="1" applyFill="1" applyBorder="1" applyAlignment="1">
      <alignment horizontal="center" vertical="center" wrapText="1"/>
    </xf>
    <xf numFmtId="0" fontId="26" fillId="5" borderId="1" xfId="0" applyFont="1" applyFill="1" applyBorder="1" applyAlignment="1">
      <alignment horizontal="center" vertical="center"/>
    </xf>
    <xf numFmtId="0" fontId="26" fillId="5" borderId="1" xfId="0" applyFont="1" applyFill="1" applyBorder="1" applyAlignment="1">
      <alignment horizontal="center" vertical="center" wrapText="1"/>
    </xf>
    <xf numFmtId="3" fontId="24" fillId="5" borderId="1" xfId="6" applyNumberFormat="1" applyFont="1" applyFill="1" applyBorder="1" applyAlignment="1">
      <alignment horizontal="center" vertical="center"/>
    </xf>
    <xf numFmtId="3" fontId="31" fillId="5" borderId="1" xfId="8" applyNumberFormat="1" applyFont="1" applyFill="1" applyBorder="1" applyAlignment="1">
      <alignment horizontal="center" vertical="center" wrapText="1"/>
    </xf>
    <xf numFmtId="3" fontId="32" fillId="5" borderId="1" xfId="8" applyNumberFormat="1" applyFont="1" applyFill="1" applyBorder="1" applyAlignment="1">
      <alignment horizontal="center" vertical="center" wrapText="1"/>
    </xf>
    <xf numFmtId="165" fontId="10" fillId="5" borderId="1" xfId="0" applyNumberFormat="1" applyFont="1" applyFill="1" applyBorder="1" applyAlignment="1">
      <alignment horizontal="center" vertical="center" wrapText="1"/>
    </xf>
    <xf numFmtId="0" fontId="24" fillId="5" borderId="1" xfId="0" applyFont="1" applyFill="1" applyBorder="1" applyAlignment="1">
      <alignment horizontal="center" vertical="center"/>
    </xf>
    <xf numFmtId="3" fontId="24" fillId="5" borderId="1" xfId="0" applyNumberFormat="1" applyFont="1" applyFill="1" applyBorder="1" applyAlignment="1">
      <alignment horizontal="center" vertical="center" wrapText="1"/>
    </xf>
    <xf numFmtId="164" fontId="24" fillId="5" borderId="1" xfId="0" applyNumberFormat="1" applyFont="1" applyFill="1" applyBorder="1" applyAlignment="1">
      <alignment horizontal="center" vertical="center" wrapText="1"/>
    </xf>
    <xf numFmtId="3" fontId="26" fillId="5" borderId="1" xfId="0" applyNumberFormat="1" applyFont="1" applyFill="1" applyBorder="1" applyAlignment="1">
      <alignment horizontal="center" vertical="center" wrapText="1"/>
    </xf>
    <xf numFmtId="0" fontId="25" fillId="3" borderId="1" xfId="0" applyFont="1" applyFill="1" applyBorder="1" applyAlignment="1">
      <alignment horizontal="center" vertical="center"/>
    </xf>
    <xf numFmtId="3" fontId="48" fillId="5" borderId="1" xfId="8" applyNumberFormat="1" applyFont="1" applyFill="1" applyBorder="1" applyAlignment="1">
      <alignment horizontal="center" vertical="center" wrapText="1"/>
    </xf>
    <xf numFmtId="3" fontId="47" fillId="5" borderId="1" xfId="8" applyNumberFormat="1" applyFont="1" applyFill="1" applyBorder="1" applyAlignment="1">
      <alignment horizontal="center" vertical="center" wrapText="1"/>
    </xf>
    <xf numFmtId="0" fontId="46" fillId="5" borderId="1" xfId="0" applyFont="1" applyFill="1" applyBorder="1" applyAlignment="1">
      <alignment horizontal="center" vertical="center"/>
    </xf>
    <xf numFmtId="0" fontId="31" fillId="5" borderId="1" xfId="0" applyFont="1" applyFill="1" applyBorder="1" applyAlignment="1">
      <alignment horizontal="center" vertical="center" wrapText="1"/>
    </xf>
    <xf numFmtId="3" fontId="32" fillId="5" borderId="1" xfId="23" applyNumberFormat="1" applyFont="1" applyFill="1" applyBorder="1" applyAlignment="1">
      <alignment horizontal="center" vertical="center" wrapText="1"/>
    </xf>
    <xf numFmtId="0" fontId="49" fillId="5" borderId="1" xfId="0" applyFont="1" applyFill="1" applyBorder="1" applyAlignment="1">
      <alignment horizontal="center" vertical="center" wrapText="1"/>
    </xf>
    <xf numFmtId="164" fontId="26" fillId="5" borderId="1" xfId="0" applyNumberFormat="1" applyFont="1" applyFill="1" applyBorder="1" applyAlignment="1">
      <alignment horizontal="center" vertical="center" wrapText="1"/>
    </xf>
    <xf numFmtId="0" fontId="26" fillId="5" borderId="1" xfId="0" applyFont="1" applyFill="1" applyBorder="1" applyAlignment="1">
      <alignment vertical="center" wrapText="1"/>
    </xf>
    <xf numFmtId="4" fontId="0" fillId="0" borderId="0" xfId="0" applyNumberFormat="1"/>
    <xf numFmtId="3" fontId="56" fillId="7" borderId="1" xfId="0" applyNumberFormat="1" applyFont="1" applyFill="1" applyBorder="1" applyAlignment="1">
      <alignment horizontal="center" vertical="center" wrapText="1"/>
    </xf>
    <xf numFmtId="0" fontId="25" fillId="8" borderId="1" xfId="0" applyFont="1" applyFill="1" applyBorder="1" applyAlignment="1">
      <alignment vertical="center" wrapText="1"/>
    </xf>
    <xf numFmtId="3" fontId="56" fillId="8" borderId="1" xfId="0" applyNumberFormat="1" applyFont="1" applyFill="1" applyBorder="1" applyAlignment="1">
      <alignment horizontal="center" vertical="center" wrapText="1"/>
    </xf>
    <xf numFmtId="0" fontId="0" fillId="0" borderId="5" xfId="0" applyBorder="1"/>
    <xf numFmtId="43" fontId="10" fillId="5" borderId="1" xfId="88"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38" fillId="0" borderId="1" xfId="0" applyFont="1" applyBorder="1" applyAlignment="1">
      <alignment horizontal="center" vertical="center"/>
    </xf>
    <xf numFmtId="0" fontId="38" fillId="0" borderId="1" xfId="0" applyFont="1" applyBorder="1" applyAlignment="1">
      <alignment horizontal="center" vertical="center" wrapText="1"/>
    </xf>
    <xf numFmtId="0" fontId="63" fillId="0" borderId="0" xfId="0" applyFont="1"/>
    <xf numFmtId="0" fontId="59" fillId="9" borderId="1" xfId="0" applyFont="1" applyFill="1" applyBorder="1" applyAlignment="1">
      <alignment horizontal="center" vertical="center" wrapText="1"/>
    </xf>
    <xf numFmtId="0" fontId="25" fillId="6" borderId="0" xfId="0" applyFont="1" applyFill="1" applyAlignment="1">
      <alignment vertical="center" wrapText="1"/>
    </xf>
    <xf numFmtId="0" fontId="25" fillId="3" borderId="2" xfId="0" applyFont="1" applyFill="1" applyBorder="1" applyAlignment="1">
      <alignment horizontal="center" vertical="center"/>
    </xf>
    <xf numFmtId="0" fontId="59" fillId="9" borderId="2" xfId="0" applyFont="1" applyFill="1" applyBorder="1" applyAlignment="1">
      <alignment horizontal="center" vertical="center" wrapText="1"/>
    </xf>
    <xf numFmtId="0" fontId="17" fillId="4" borderId="0" xfId="0" applyFont="1" applyFill="1" applyAlignment="1">
      <alignment horizontal="center" vertical="center"/>
    </xf>
    <xf numFmtId="0" fontId="10" fillId="5" borderId="0" xfId="0" applyFont="1" applyFill="1" applyAlignment="1">
      <alignment horizontal="center" vertical="center"/>
    </xf>
    <xf numFmtId="0" fontId="10" fillId="5" borderId="0" xfId="0" applyFont="1" applyFill="1" applyAlignment="1">
      <alignment horizontal="center" vertical="center" wrapText="1"/>
    </xf>
    <xf numFmtId="3" fontId="10" fillId="5" borderId="0" xfId="0" applyNumberFormat="1" applyFont="1" applyFill="1" applyAlignment="1">
      <alignment horizontal="center" vertical="center" wrapText="1"/>
    </xf>
    <xf numFmtId="164" fontId="10" fillId="5" borderId="0" xfId="0" applyNumberFormat="1" applyFont="1" applyFill="1" applyAlignment="1">
      <alignment horizontal="center" vertical="center" wrapText="1"/>
    </xf>
    <xf numFmtId="0" fontId="18" fillId="5" borderId="0" xfId="0" applyFont="1" applyFill="1"/>
    <xf numFmtId="0" fontId="19" fillId="0" borderId="0" xfId="0" applyFont="1" applyAlignment="1">
      <alignment horizontal="center" vertical="center"/>
    </xf>
    <xf numFmtId="0" fontId="19" fillId="5" borderId="0" xfId="0" applyFont="1" applyFill="1" applyAlignment="1">
      <alignment horizontal="center" vertical="center"/>
    </xf>
    <xf numFmtId="0" fontId="16" fillId="5" borderId="0" xfId="0" applyFont="1" applyFill="1"/>
    <xf numFmtId="0" fontId="16" fillId="0" borderId="0" xfId="0" applyFont="1"/>
    <xf numFmtId="0" fontId="10" fillId="0" borderId="0" xfId="0" applyFont="1" applyAlignment="1">
      <alignment horizontal="center" vertical="center"/>
    </xf>
    <xf numFmtId="0" fontId="38" fillId="5" borderId="0" xfId="0" applyFont="1" applyFill="1" applyAlignment="1">
      <alignment horizontal="center" vertical="center"/>
    </xf>
    <xf numFmtId="164" fontId="19" fillId="5" borderId="0" xfId="0" applyNumberFormat="1" applyFont="1" applyFill="1" applyAlignment="1">
      <alignment horizontal="center" vertical="center" wrapText="1"/>
    </xf>
    <xf numFmtId="0" fontId="19" fillId="7" borderId="0" xfId="0" applyFont="1" applyFill="1" applyAlignment="1">
      <alignment horizontal="center" vertical="center"/>
    </xf>
    <xf numFmtId="3" fontId="55" fillId="7" borderId="0" xfId="0" applyNumberFormat="1" applyFont="1" applyFill="1" applyAlignment="1">
      <alignment horizontal="center" vertical="center" wrapText="1"/>
    </xf>
    <xf numFmtId="0" fontId="16" fillId="7" borderId="0" xfId="0" applyFont="1" applyFill="1"/>
    <xf numFmtId="0" fontId="0" fillId="5" borderId="0" xfId="0" applyFill="1"/>
    <xf numFmtId="0" fontId="20" fillId="0" borderId="0" xfId="0" applyFont="1" applyAlignment="1">
      <alignment horizontal="center" vertical="center"/>
    </xf>
    <xf numFmtId="0" fontId="20" fillId="0" borderId="0" xfId="0" applyFont="1"/>
    <xf numFmtId="0" fontId="10" fillId="5" borderId="0" xfId="0" applyFont="1" applyFill="1" applyAlignment="1">
      <alignment vertical="center"/>
    </xf>
    <xf numFmtId="0" fontId="0" fillId="5" borderId="0" xfId="0" applyFill="1" applyAlignment="1">
      <alignment horizontal="center" vertical="center"/>
    </xf>
    <xf numFmtId="3" fontId="20" fillId="5" borderId="0" xfId="0" applyNumberFormat="1" applyFont="1" applyFill="1" applyAlignment="1">
      <alignment horizontal="center" vertical="center" wrapText="1"/>
    </xf>
    <xf numFmtId="164" fontId="20" fillId="5" borderId="0" xfId="0" applyNumberFormat="1" applyFont="1" applyFill="1" applyAlignment="1">
      <alignment horizontal="center" vertical="center" wrapText="1"/>
    </xf>
    <xf numFmtId="0" fontId="20" fillId="5" borderId="0" xfId="0" applyFont="1" applyFill="1"/>
    <xf numFmtId="0" fontId="20" fillId="5" borderId="0" xfId="0" applyFont="1" applyFill="1" applyAlignment="1">
      <alignment horizontal="center" vertical="center" wrapText="1"/>
    </xf>
    <xf numFmtId="0" fontId="25" fillId="6" borderId="0" xfId="0" applyFont="1" applyFill="1" applyAlignment="1">
      <alignment vertical="center"/>
    </xf>
    <xf numFmtId="3" fontId="56" fillId="7" borderId="0" xfId="0" applyNumberFormat="1" applyFont="1" applyFill="1" applyAlignment="1">
      <alignment horizontal="center" vertical="center" wrapText="1"/>
    </xf>
    <xf numFmtId="0" fontId="25" fillId="4" borderId="0" xfId="0" applyFont="1" applyFill="1" applyAlignment="1">
      <alignment horizontal="center" vertical="center"/>
    </xf>
    <xf numFmtId="0" fontId="26" fillId="5" borderId="0" xfId="0" applyFont="1" applyFill="1" applyAlignment="1">
      <alignment horizontal="center" vertical="center"/>
    </xf>
    <xf numFmtId="3" fontId="24" fillId="5" borderId="0" xfId="6" applyNumberFormat="1" applyFont="1" applyFill="1" applyAlignment="1">
      <alignment horizontal="center" vertical="center"/>
    </xf>
    <xf numFmtId="0" fontId="45" fillId="4" borderId="0" xfId="0" applyFont="1" applyFill="1" applyAlignment="1">
      <alignment horizontal="center" vertical="center"/>
    </xf>
    <xf numFmtId="3" fontId="28" fillId="5" borderId="0" xfId="6" applyNumberFormat="1" applyFont="1" applyFill="1" applyAlignment="1">
      <alignment horizontal="center" vertical="center"/>
    </xf>
    <xf numFmtId="0" fontId="20" fillId="5" borderId="0" xfId="0" applyFont="1" applyFill="1" applyAlignment="1">
      <alignment vertical="center"/>
    </xf>
    <xf numFmtId="0" fontId="10" fillId="0" borderId="0" xfId="0" applyFont="1" applyAlignment="1">
      <alignment horizontal="center" vertical="center" wrapText="1"/>
    </xf>
    <xf numFmtId="3" fontId="33" fillId="5" borderId="0" xfId="6" applyNumberFormat="1" applyFont="1" applyFill="1" applyAlignment="1">
      <alignment horizontal="center" vertical="center"/>
    </xf>
    <xf numFmtId="0" fontId="37" fillId="5" borderId="0" xfId="0" applyFont="1" applyFill="1"/>
    <xf numFmtId="0" fontId="20" fillId="5" borderId="0" xfId="0" applyFont="1" applyFill="1" applyAlignment="1">
      <alignment horizontal="center" vertical="center"/>
    </xf>
    <xf numFmtId="0" fontId="25" fillId="4" borderId="0" xfId="0" applyFont="1" applyFill="1" applyAlignment="1">
      <alignment vertical="center"/>
    </xf>
    <xf numFmtId="3" fontId="54" fillId="5" borderId="0" xfId="6" applyNumberFormat="1" applyFont="1" applyFill="1" applyAlignment="1">
      <alignment horizontal="center" vertical="center"/>
    </xf>
    <xf numFmtId="3" fontId="21" fillId="7" borderId="0" xfId="0" applyNumberFormat="1" applyFont="1" applyFill="1" applyAlignment="1">
      <alignment horizontal="center" vertical="center" wrapText="1"/>
    </xf>
    <xf numFmtId="164" fontId="10" fillId="0" borderId="0" xfId="0" applyNumberFormat="1" applyFont="1" applyAlignment="1">
      <alignment horizontal="center" vertical="center" wrapText="1"/>
    </xf>
    <xf numFmtId="164" fontId="49" fillId="5" borderId="0" xfId="0" applyNumberFormat="1" applyFont="1" applyFill="1" applyAlignment="1">
      <alignment horizontal="center" vertical="center" wrapText="1"/>
    </xf>
    <xf numFmtId="3" fontId="57" fillId="7" borderId="0" xfId="0" applyNumberFormat="1" applyFont="1" applyFill="1"/>
    <xf numFmtId="3" fontId="57" fillId="7" borderId="0" xfId="0" applyNumberFormat="1" applyFont="1" applyFill="1" applyAlignment="1">
      <alignment horizontal="center" vertical="center"/>
    </xf>
    <xf numFmtId="3" fontId="30" fillId="5" borderId="0" xfId="8" applyNumberFormat="1" applyFont="1" applyFill="1" applyAlignment="1">
      <alignment horizontal="center" vertical="center" wrapText="1"/>
    </xf>
    <xf numFmtId="3" fontId="48" fillId="5" borderId="0" xfId="8" applyNumberFormat="1" applyFont="1" applyFill="1" applyAlignment="1">
      <alignment horizontal="center" vertical="center" wrapText="1"/>
    </xf>
    <xf numFmtId="0" fontId="32" fillId="5" borderId="0" xfId="0" applyFont="1" applyFill="1" applyAlignment="1">
      <alignment horizontal="center" vertical="center" wrapText="1"/>
    </xf>
    <xf numFmtId="3" fontId="22" fillId="7" borderId="0" xfId="0" applyNumberFormat="1" applyFont="1" applyFill="1" applyAlignment="1">
      <alignment horizontal="center" vertical="center" wrapText="1"/>
    </xf>
    <xf numFmtId="0" fontId="25" fillId="4" borderId="0" xfId="0" applyFont="1" applyFill="1" applyAlignment="1">
      <alignment horizontal="center" vertical="center" wrapText="1"/>
    </xf>
    <xf numFmtId="164" fontId="24" fillId="5" borderId="0" xfId="0" applyNumberFormat="1" applyFont="1" applyFill="1" applyAlignment="1">
      <alignment horizontal="center" vertical="center" wrapText="1"/>
    </xf>
    <xf numFmtId="3" fontId="56" fillId="8" borderId="0" xfId="0" applyNumberFormat="1" applyFont="1" applyFill="1" applyAlignment="1">
      <alignment horizontal="center" vertical="center" wrapText="1"/>
    </xf>
    <xf numFmtId="43" fontId="10" fillId="5" borderId="0" xfId="88" applyFont="1" applyFill="1" applyBorder="1" applyAlignment="1">
      <alignment horizontal="center" vertical="center" wrapText="1"/>
    </xf>
    <xf numFmtId="165" fontId="57" fillId="7" borderId="0" xfId="0" applyNumberFormat="1" applyFont="1" applyFill="1" applyAlignment="1">
      <alignment horizontal="center" vertical="center"/>
    </xf>
    <xf numFmtId="0" fontId="17" fillId="4" borderId="1" xfId="0" applyFont="1" applyFill="1" applyBorder="1" applyAlignment="1">
      <alignment horizontal="center" vertical="center"/>
    </xf>
    <xf numFmtId="3" fontId="55" fillId="7" borderId="1" xfId="0" applyNumberFormat="1" applyFont="1" applyFill="1" applyBorder="1" applyAlignment="1">
      <alignment horizontal="center" vertical="center" wrapText="1"/>
    </xf>
    <xf numFmtId="0" fontId="38" fillId="4" borderId="1" xfId="0" applyFont="1" applyFill="1" applyBorder="1" applyAlignment="1">
      <alignment horizontal="center" vertical="center"/>
    </xf>
    <xf numFmtId="3" fontId="57" fillId="7" borderId="1" xfId="0" applyNumberFormat="1" applyFont="1" applyFill="1" applyBorder="1"/>
    <xf numFmtId="3" fontId="57" fillId="7" borderId="1" xfId="0" applyNumberFormat="1" applyFont="1" applyFill="1" applyBorder="1" applyAlignment="1">
      <alignment horizontal="center" vertical="center"/>
    </xf>
    <xf numFmtId="0" fontId="60" fillId="5" borderId="1" xfId="0" applyFont="1" applyFill="1" applyBorder="1" applyAlignment="1">
      <alignment horizontal="center" vertical="center" wrapText="1"/>
    </xf>
    <xf numFmtId="165" fontId="57" fillId="7" borderId="1" xfId="0" applyNumberFormat="1" applyFont="1" applyFill="1" applyBorder="1" applyAlignment="1">
      <alignment horizontal="center" vertical="center"/>
    </xf>
    <xf numFmtId="0" fontId="11" fillId="0" borderId="8" xfId="0" applyFont="1" applyBorder="1" applyAlignment="1">
      <alignment horizontal="center" vertical="center" wrapText="1"/>
    </xf>
    <xf numFmtId="0" fontId="25" fillId="9" borderId="1" xfId="0" applyFont="1" applyFill="1" applyBorder="1" applyAlignment="1">
      <alignment horizontal="center" vertical="center"/>
    </xf>
    <xf numFmtId="0" fontId="25" fillId="9" borderId="2" xfId="0" applyFont="1" applyFill="1" applyBorder="1" applyAlignment="1">
      <alignment horizontal="center" vertical="center"/>
    </xf>
    <xf numFmtId="0" fontId="25" fillId="8" borderId="1"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7"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5" xfId="0" applyFont="1" applyFill="1" applyBorder="1" applyAlignment="1">
      <alignment horizontal="center" vertical="center"/>
    </xf>
    <xf numFmtId="0" fontId="25" fillId="8" borderId="7" xfId="0" applyFont="1" applyFill="1" applyBorder="1" applyAlignment="1">
      <alignment horizontal="center" vertical="center"/>
    </xf>
    <xf numFmtId="0" fontId="25" fillId="8" borderId="3" xfId="0" applyFont="1" applyFill="1" applyBorder="1" applyAlignment="1">
      <alignment horizontal="center" vertical="center"/>
    </xf>
    <xf numFmtId="0" fontId="21" fillId="4" borderId="1" xfId="0" applyFont="1" applyFill="1" applyBorder="1" applyAlignment="1">
      <alignment horizontal="center" vertical="center" textRotation="90"/>
    </xf>
    <xf numFmtId="0" fontId="21" fillId="4" borderId="2" xfId="0" applyFont="1" applyFill="1" applyBorder="1" applyAlignment="1">
      <alignment horizontal="center" vertical="center" textRotation="90" wrapText="1"/>
    </xf>
    <xf numFmtId="0" fontId="21" fillId="4" borderId="6" xfId="0" applyFont="1" applyFill="1" applyBorder="1" applyAlignment="1">
      <alignment horizontal="center" vertical="center" textRotation="90" wrapText="1"/>
    </xf>
    <xf numFmtId="0" fontId="21" fillId="4" borderId="4" xfId="0" applyFont="1" applyFill="1" applyBorder="1" applyAlignment="1">
      <alignment horizontal="center" vertical="center" textRotation="90" wrapText="1"/>
    </xf>
    <xf numFmtId="0" fontId="21" fillId="4" borderId="1" xfId="0" applyFont="1" applyFill="1" applyBorder="1" applyAlignment="1">
      <alignment horizontal="center" vertical="center" textRotation="90" wrapText="1"/>
    </xf>
    <xf numFmtId="0" fontId="59" fillId="9" borderId="1" xfId="0" applyFont="1" applyFill="1" applyBorder="1" applyAlignment="1">
      <alignment horizontal="center" vertical="center" wrapText="1"/>
    </xf>
    <xf numFmtId="0" fontId="59" fillId="9" borderId="2" xfId="0" applyFont="1" applyFill="1" applyBorder="1" applyAlignment="1">
      <alignment horizontal="center" vertical="center" wrapText="1"/>
    </xf>
    <xf numFmtId="0" fontId="64" fillId="5" borderId="1" xfId="0" applyFont="1" applyFill="1" applyBorder="1" applyAlignment="1">
      <alignment horizontal="center" vertical="center" wrapText="1"/>
    </xf>
    <xf numFmtId="0" fontId="65" fillId="5" borderId="1" xfId="0" applyFont="1" applyFill="1" applyBorder="1" applyAlignment="1">
      <alignment horizontal="center" vertical="center" wrapText="1"/>
    </xf>
    <xf numFmtId="3" fontId="66" fillId="7" borderId="1" xfId="0" applyNumberFormat="1" applyFont="1" applyFill="1" applyBorder="1" applyAlignment="1">
      <alignment horizontal="center" vertical="center"/>
    </xf>
    <xf numFmtId="0" fontId="25" fillId="10" borderId="1" xfId="0" applyFont="1" applyFill="1" applyBorder="1" applyAlignment="1">
      <alignment horizontal="center" vertical="center" wrapText="1"/>
    </xf>
    <xf numFmtId="3" fontId="21" fillId="10" borderId="1" xfId="0" applyNumberFormat="1" applyFont="1" applyFill="1" applyBorder="1" applyAlignment="1">
      <alignment horizontal="center" vertical="center" wrapText="1"/>
    </xf>
  </cellXfs>
  <cellStyles count="89">
    <cellStyle name=" 1" xfId="1" xr:uid="{00000000-0005-0000-0000-000000000000}"/>
    <cellStyle name=" 1 2" xfId="3" xr:uid="{00000000-0005-0000-0000-000001000000}"/>
    <cellStyle name="Comma" xfId="88" builtinId="3"/>
    <cellStyle name="Normal" xfId="0" builtinId="0"/>
    <cellStyle name="Normal 2" xfId="30" xr:uid="{00000000-0005-0000-0000-000004000000}"/>
    <cellStyle name="Normal 2 2" xfId="60" xr:uid="{00000000-0005-0000-0000-000005000000}"/>
    <cellStyle name="Normal 2 3" xfId="68" xr:uid="{00000000-0005-0000-0000-000006000000}"/>
    <cellStyle name="Normal 3" xfId="34" xr:uid="{00000000-0005-0000-0000-000007000000}"/>
    <cellStyle name="Normal 3 2" xfId="64" xr:uid="{00000000-0005-0000-0000-000008000000}"/>
    <cellStyle name="Normal 3 2 2" xfId="77" xr:uid="{00000000-0005-0000-0000-000009000000}"/>
    <cellStyle name="Normal 4" xfId="14" xr:uid="{00000000-0005-0000-0000-00000A000000}"/>
    <cellStyle name="Normal 5" xfId="36" xr:uid="{00000000-0005-0000-0000-00000B000000}"/>
    <cellStyle name="Normal 5 2" xfId="66" xr:uid="{00000000-0005-0000-0000-00000C000000}"/>
    <cellStyle name="Normal 5 3" xfId="78" xr:uid="{00000000-0005-0000-0000-00000D000000}"/>
    <cellStyle name="Normal 6" xfId="35" xr:uid="{00000000-0005-0000-0000-00000E000000}"/>
    <cellStyle name="Normal 6 2" xfId="65" xr:uid="{00000000-0005-0000-0000-00000F000000}"/>
    <cellStyle name="Normal 6 2 2" xfId="82" xr:uid="{00000000-0005-0000-0000-000010000000}"/>
    <cellStyle name="Normal 6 2 3" xfId="79" xr:uid="{00000000-0005-0000-0000-000011000000}"/>
    <cellStyle name="Normal 7" xfId="80" xr:uid="{00000000-0005-0000-0000-000012000000}"/>
    <cellStyle name="Normal 7 2" xfId="83" xr:uid="{00000000-0005-0000-0000-000013000000}"/>
    <cellStyle name="Normal 8" xfId="67" xr:uid="{00000000-0005-0000-0000-000014000000}"/>
    <cellStyle name="Обычный 10" xfId="23" xr:uid="{00000000-0005-0000-0000-000015000000}"/>
    <cellStyle name="Обычный 10 2" xfId="53" xr:uid="{00000000-0005-0000-0000-000016000000}"/>
    <cellStyle name="Обычный 11" xfId="25" xr:uid="{00000000-0005-0000-0000-000017000000}"/>
    <cellStyle name="Обычный 11 2" xfId="55" xr:uid="{00000000-0005-0000-0000-000018000000}"/>
    <cellStyle name="Обычный 12" xfId="26" xr:uid="{00000000-0005-0000-0000-000019000000}"/>
    <cellStyle name="Обычный 12 2" xfId="56" xr:uid="{00000000-0005-0000-0000-00001A000000}"/>
    <cellStyle name="Обычный 12 3" xfId="70" xr:uid="{00000000-0005-0000-0000-00001B000000}"/>
    <cellStyle name="Обычный 13" xfId="27" xr:uid="{00000000-0005-0000-0000-00001C000000}"/>
    <cellStyle name="Обычный 13 2" xfId="57" xr:uid="{00000000-0005-0000-0000-00001D000000}"/>
    <cellStyle name="Обычный 13 3" xfId="71" xr:uid="{00000000-0005-0000-0000-00001E000000}"/>
    <cellStyle name="Обычный 14" xfId="28" xr:uid="{00000000-0005-0000-0000-00001F000000}"/>
    <cellStyle name="Обычный 14 2" xfId="58" xr:uid="{00000000-0005-0000-0000-000020000000}"/>
    <cellStyle name="Обычный 15" xfId="32" xr:uid="{00000000-0005-0000-0000-000021000000}"/>
    <cellStyle name="Обычный 15 2" xfId="62" xr:uid="{00000000-0005-0000-0000-000022000000}"/>
    <cellStyle name="Обычный 16" xfId="33" xr:uid="{00000000-0005-0000-0000-000023000000}"/>
    <cellStyle name="Обычный 16 2" xfId="63" xr:uid="{00000000-0005-0000-0000-000024000000}"/>
    <cellStyle name="Обычный 2" xfId="2" xr:uid="{00000000-0005-0000-0000-000025000000}"/>
    <cellStyle name="Обычный 2 2" xfId="8" xr:uid="{00000000-0005-0000-0000-000026000000}"/>
    <cellStyle name="Обычный 2 3" xfId="10" xr:uid="{00000000-0005-0000-0000-000027000000}"/>
    <cellStyle name="Обычный 2 3 2" xfId="41" xr:uid="{00000000-0005-0000-0000-000028000000}"/>
    <cellStyle name="Обычный 2 4" xfId="37" xr:uid="{00000000-0005-0000-0000-000029000000}"/>
    <cellStyle name="Обычный 3" xfId="6" xr:uid="{00000000-0005-0000-0000-00002A000000}"/>
    <cellStyle name="Обычный 3 2" xfId="31" xr:uid="{00000000-0005-0000-0000-00002B000000}"/>
    <cellStyle name="Обычный 3 2 2" xfId="61" xr:uid="{00000000-0005-0000-0000-00002C000000}"/>
    <cellStyle name="Обычный 3 2 3" xfId="84" xr:uid="{00000000-0005-0000-0000-00002D000000}"/>
    <cellStyle name="Обычный 3 3" xfId="72" xr:uid="{00000000-0005-0000-0000-00002E000000}"/>
    <cellStyle name="Обычный 3 4" xfId="85" xr:uid="{00000000-0005-0000-0000-00002F000000}"/>
    <cellStyle name="Обычный 3 5" xfId="81" xr:uid="{00000000-0005-0000-0000-000030000000}"/>
    <cellStyle name="Обычный 4" xfId="7" xr:uid="{00000000-0005-0000-0000-000031000000}"/>
    <cellStyle name="Обычный 4 2" xfId="5" xr:uid="{00000000-0005-0000-0000-000032000000}"/>
    <cellStyle name="Обычный 4 2 2" xfId="11" xr:uid="{00000000-0005-0000-0000-000033000000}"/>
    <cellStyle name="Обычный 4 2 2 2" xfId="42" xr:uid="{00000000-0005-0000-0000-000034000000}"/>
    <cellStyle name="Обычный 4 2 3" xfId="38" xr:uid="{00000000-0005-0000-0000-000035000000}"/>
    <cellStyle name="Обычный 4 3" xfId="29" xr:uid="{00000000-0005-0000-0000-000036000000}"/>
    <cellStyle name="Обычный 4 3 2" xfId="59" xr:uid="{00000000-0005-0000-0000-000037000000}"/>
    <cellStyle name="Обычный 4 4" xfId="12" xr:uid="{00000000-0005-0000-0000-000038000000}"/>
    <cellStyle name="Обычный 4 4 2" xfId="43" xr:uid="{00000000-0005-0000-0000-000039000000}"/>
    <cellStyle name="Обычный 4 5" xfId="39" xr:uid="{00000000-0005-0000-0000-00003A000000}"/>
    <cellStyle name="Обычный 4 6" xfId="69" xr:uid="{00000000-0005-0000-0000-00003B000000}"/>
    <cellStyle name="Обычный 5" xfId="9" xr:uid="{00000000-0005-0000-0000-00003C000000}"/>
    <cellStyle name="Обычный 5 2" xfId="15" xr:uid="{00000000-0005-0000-0000-00003D000000}"/>
    <cellStyle name="Обычный 5 2 2" xfId="45" xr:uid="{00000000-0005-0000-0000-00003E000000}"/>
    <cellStyle name="Обычный 5 3" xfId="40" xr:uid="{00000000-0005-0000-0000-00003F000000}"/>
    <cellStyle name="Обычный 5 4" xfId="73" xr:uid="{00000000-0005-0000-0000-000040000000}"/>
    <cellStyle name="Обычный 6" xfId="4" xr:uid="{00000000-0005-0000-0000-000041000000}"/>
    <cellStyle name="Обычный 7" xfId="17" xr:uid="{00000000-0005-0000-0000-000042000000}"/>
    <cellStyle name="Обычный 7 2" xfId="47" xr:uid="{00000000-0005-0000-0000-000043000000}"/>
    <cellStyle name="Обычный 7 2 2" xfId="75" xr:uid="{00000000-0005-0000-0000-000044000000}"/>
    <cellStyle name="Обычный 7 3" xfId="74" xr:uid="{00000000-0005-0000-0000-000045000000}"/>
    <cellStyle name="Обычный 8" xfId="19" xr:uid="{00000000-0005-0000-0000-000046000000}"/>
    <cellStyle name="Обычный 8 2" xfId="49" xr:uid="{00000000-0005-0000-0000-000047000000}"/>
    <cellStyle name="Обычный 8 2 2" xfId="87" xr:uid="{00000000-0005-0000-0000-000048000000}"/>
    <cellStyle name="Обычный 8 3" xfId="86" xr:uid="{00000000-0005-0000-0000-000049000000}"/>
    <cellStyle name="Обычный 9" xfId="21" xr:uid="{00000000-0005-0000-0000-00004A000000}"/>
    <cellStyle name="Обычный 9 2" xfId="51" xr:uid="{00000000-0005-0000-0000-00004B000000}"/>
    <cellStyle name="Обычный 9 2 2" xfId="76" xr:uid="{00000000-0005-0000-0000-00004C000000}"/>
    <cellStyle name="Финансовый 2" xfId="13" xr:uid="{00000000-0005-0000-0000-00004D000000}"/>
    <cellStyle name="Финансовый 2 2" xfId="16" xr:uid="{00000000-0005-0000-0000-00004E000000}"/>
    <cellStyle name="Финансовый 2 2 2" xfId="46" xr:uid="{00000000-0005-0000-0000-00004F000000}"/>
    <cellStyle name="Финансовый 2 3" xfId="18" xr:uid="{00000000-0005-0000-0000-000050000000}"/>
    <cellStyle name="Финансовый 2 3 2" xfId="48" xr:uid="{00000000-0005-0000-0000-000051000000}"/>
    <cellStyle name="Финансовый 2 4" xfId="22" xr:uid="{00000000-0005-0000-0000-000052000000}"/>
    <cellStyle name="Финансовый 2 4 2" xfId="52" xr:uid="{00000000-0005-0000-0000-000053000000}"/>
    <cellStyle name="Финансовый 2 5" xfId="24" xr:uid="{00000000-0005-0000-0000-000054000000}"/>
    <cellStyle name="Финансовый 2 5 2" xfId="54" xr:uid="{00000000-0005-0000-0000-000055000000}"/>
    <cellStyle name="Финансовый 2 6" xfId="44" xr:uid="{00000000-0005-0000-0000-000056000000}"/>
    <cellStyle name="Финансовый 3" xfId="20" xr:uid="{00000000-0005-0000-0000-000057000000}"/>
    <cellStyle name="Финансовый 3 2" xfId="50" xr:uid="{00000000-0005-0000-0000-00005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D9D9D9"/>
      <rgbColor rgb="FF808080"/>
      <rgbColor rgb="FF9999FF"/>
      <rgbColor rgb="FF7030A0"/>
      <rgbColor rgb="FFFFFFCC"/>
      <rgbColor rgb="FFDCE6F2"/>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2DCDB"/>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1344"/>
  <sheetViews>
    <sheetView tabSelected="1" topLeftCell="B1" zoomScale="82" zoomScaleNormal="82" workbookViewId="0">
      <pane ySplit="3" topLeftCell="A46" activePane="bottomLeft" state="frozen"/>
      <selection pane="bottomLeft" activeCell="G7" sqref="G7"/>
    </sheetView>
  </sheetViews>
  <sheetFormatPr defaultRowHeight="15" x14ac:dyDescent="0.25"/>
  <cols>
    <col min="1" max="1" width="20.28515625" hidden="1" customWidth="1"/>
    <col min="2" max="2" width="8.42578125" customWidth="1"/>
    <col min="3" max="3" width="7.28515625" style="60" customWidth="1"/>
    <col min="4" max="4" width="5.5703125" style="1" customWidth="1"/>
    <col min="5" max="5" width="16.42578125" customWidth="1"/>
    <col min="6" max="6" width="108.7109375" customWidth="1"/>
    <col min="7" max="7" width="19.7109375" customWidth="1"/>
    <col min="8" max="8" width="21.28515625" customWidth="1"/>
    <col min="9" max="9" width="9.140625" hidden="1" customWidth="1"/>
    <col min="10" max="10" width="19.7109375" customWidth="1"/>
    <col min="11" max="11" width="8.28515625" hidden="1" customWidth="1"/>
    <col min="12" max="12" width="15.42578125" customWidth="1"/>
    <col min="13" max="13" width="0.85546875" hidden="1" customWidth="1"/>
    <col min="14" max="14" width="8.7109375" style="54" customWidth="1"/>
    <col min="15" max="988" width="8.7109375" customWidth="1"/>
  </cols>
  <sheetData>
    <row r="1" spans="1:101" s="3" customFormat="1" ht="45" customHeight="1" x14ac:dyDescent="0.25">
      <c r="A1" s="2"/>
      <c r="B1" s="125" t="s">
        <v>366</v>
      </c>
      <c r="C1" s="125"/>
      <c r="D1" s="125"/>
      <c r="E1" s="125"/>
      <c r="F1" s="125"/>
      <c r="G1" s="125"/>
      <c r="H1" s="125"/>
      <c r="I1" s="125"/>
      <c r="J1" s="125"/>
      <c r="K1" s="125"/>
      <c r="L1" s="125"/>
      <c r="M1" s="125"/>
      <c r="N1"/>
      <c r="O1"/>
    </row>
    <row r="2" spans="1:101" ht="34.5" customHeight="1" x14ac:dyDescent="0.25">
      <c r="A2" s="41" t="s">
        <v>0</v>
      </c>
      <c r="B2" s="126" t="s">
        <v>0</v>
      </c>
      <c r="C2" s="126" t="s">
        <v>0</v>
      </c>
      <c r="D2" s="140" t="s">
        <v>350</v>
      </c>
      <c r="E2" s="140" t="s">
        <v>351</v>
      </c>
      <c r="F2" s="140" t="s">
        <v>352</v>
      </c>
      <c r="G2" s="140" t="s">
        <v>373</v>
      </c>
      <c r="H2" s="61" t="s">
        <v>353</v>
      </c>
      <c r="I2" s="61"/>
      <c r="J2" s="61" t="s">
        <v>3</v>
      </c>
      <c r="K2" s="61"/>
      <c r="L2" s="61" t="s">
        <v>1</v>
      </c>
      <c r="M2" s="61"/>
      <c r="N2"/>
    </row>
    <row r="3" spans="1:101" ht="27" customHeight="1" x14ac:dyDescent="0.25">
      <c r="A3" s="63"/>
      <c r="B3" s="127"/>
      <c r="C3" s="127"/>
      <c r="D3" s="141"/>
      <c r="E3" s="141"/>
      <c r="F3" s="141"/>
      <c r="G3" s="141"/>
      <c r="H3" s="64" t="s">
        <v>372</v>
      </c>
      <c r="I3" s="64" t="s">
        <v>2</v>
      </c>
      <c r="J3" s="64" t="s">
        <v>372</v>
      </c>
      <c r="K3" s="64" t="s">
        <v>2</v>
      </c>
      <c r="L3" s="64" t="s">
        <v>372</v>
      </c>
      <c r="M3" s="64" t="s">
        <v>2</v>
      </c>
      <c r="N3"/>
    </row>
    <row r="4" spans="1:101" s="70" customFormat="1" ht="53.25" customHeight="1" x14ac:dyDescent="0.25">
      <c r="A4" s="65"/>
      <c r="B4" s="118">
        <v>1</v>
      </c>
      <c r="C4" s="118">
        <v>1</v>
      </c>
      <c r="D4" s="139" t="s">
        <v>27</v>
      </c>
      <c r="E4" s="9" t="s">
        <v>258</v>
      </c>
      <c r="F4" s="6" t="s">
        <v>259</v>
      </c>
      <c r="G4" s="7">
        <v>2704855600</v>
      </c>
      <c r="H4" s="7">
        <v>1758156140</v>
      </c>
      <c r="I4" s="7">
        <f t="shared" ref="I4:I15" si="0">H4/G4*100</f>
        <v>65</v>
      </c>
      <c r="J4" s="7">
        <f t="shared" ref="J4:J15" si="1">G4-H4-L4</f>
        <v>946699460</v>
      </c>
      <c r="K4" s="7">
        <f t="shared" ref="K4:K15" si="2">100-I4-M4</f>
        <v>35</v>
      </c>
      <c r="L4" s="7">
        <v>0</v>
      </c>
      <c r="M4" s="69">
        <f t="shared" ref="M4:M15" si="3">L4/G4*100</f>
        <v>0</v>
      </c>
      <c r="N4"/>
      <c r="O4"/>
    </row>
    <row r="5" spans="1:101" s="70" customFormat="1" ht="35.25" customHeight="1" x14ac:dyDescent="0.25">
      <c r="A5" s="65"/>
      <c r="B5" s="118">
        <v>2</v>
      </c>
      <c r="C5" s="56">
        <v>2</v>
      </c>
      <c r="D5" s="139"/>
      <c r="E5" s="9" t="s">
        <v>258</v>
      </c>
      <c r="F5" s="6" t="s">
        <v>261</v>
      </c>
      <c r="G5" s="7">
        <v>473235000</v>
      </c>
      <c r="H5" s="7">
        <v>189294000</v>
      </c>
      <c r="I5" s="7">
        <f t="shared" si="0"/>
        <v>40</v>
      </c>
      <c r="J5" s="7">
        <f t="shared" si="1"/>
        <v>283941000</v>
      </c>
      <c r="K5" s="7">
        <f t="shared" si="2"/>
        <v>60</v>
      </c>
      <c r="L5" s="7">
        <v>0</v>
      </c>
      <c r="M5" s="69">
        <f t="shared" si="3"/>
        <v>0</v>
      </c>
      <c r="N5"/>
      <c r="O5"/>
    </row>
    <row r="6" spans="1:101" s="70" customFormat="1" ht="35.25" customHeight="1" x14ac:dyDescent="0.25">
      <c r="A6" s="65"/>
      <c r="B6" s="118">
        <v>3</v>
      </c>
      <c r="C6" s="56">
        <v>3</v>
      </c>
      <c r="D6" s="139"/>
      <c r="E6" s="9" t="s">
        <v>258</v>
      </c>
      <c r="F6" s="6" t="s">
        <v>262</v>
      </c>
      <c r="G6" s="7">
        <v>278977810</v>
      </c>
      <c r="H6" s="7">
        <v>181335577</v>
      </c>
      <c r="I6" s="7">
        <f t="shared" si="0"/>
        <v>65.000000179225722</v>
      </c>
      <c r="J6" s="7">
        <f t="shared" si="1"/>
        <v>97642233</v>
      </c>
      <c r="K6" s="7">
        <f t="shared" si="2"/>
        <v>34.999999820774278</v>
      </c>
      <c r="L6" s="7">
        <v>0</v>
      </c>
      <c r="M6" s="69">
        <f t="shared" si="3"/>
        <v>0</v>
      </c>
      <c r="N6"/>
      <c r="O6"/>
    </row>
    <row r="7" spans="1:101" s="70" customFormat="1" ht="35.25" customHeight="1" x14ac:dyDescent="0.25">
      <c r="A7" s="65"/>
      <c r="B7" s="118">
        <v>4</v>
      </c>
      <c r="C7" s="56">
        <v>4</v>
      </c>
      <c r="D7" s="139"/>
      <c r="E7" s="9" t="s">
        <v>258</v>
      </c>
      <c r="F7" s="6" t="s">
        <v>263</v>
      </c>
      <c r="G7" s="7">
        <v>257768090</v>
      </c>
      <c r="H7" s="7">
        <v>128884045</v>
      </c>
      <c r="I7" s="7">
        <f t="shared" si="0"/>
        <v>50</v>
      </c>
      <c r="J7" s="7">
        <f t="shared" si="1"/>
        <v>128884045</v>
      </c>
      <c r="K7" s="7">
        <f t="shared" si="2"/>
        <v>50</v>
      </c>
      <c r="L7" s="7">
        <v>0</v>
      </c>
      <c r="M7" s="69">
        <f t="shared" si="3"/>
        <v>0</v>
      </c>
      <c r="N7"/>
      <c r="O7"/>
    </row>
    <row r="8" spans="1:101" s="74" customFormat="1" ht="35.25" customHeight="1" x14ac:dyDescent="0.25">
      <c r="A8" s="71"/>
      <c r="B8" s="118">
        <v>5</v>
      </c>
      <c r="C8" s="18">
        <v>5</v>
      </c>
      <c r="D8" s="139"/>
      <c r="E8" s="9" t="s">
        <v>258</v>
      </c>
      <c r="F8" s="6" t="s">
        <v>264</v>
      </c>
      <c r="G8" s="7">
        <v>305592280</v>
      </c>
      <c r="H8" s="7">
        <v>168075754</v>
      </c>
      <c r="I8" s="7">
        <f t="shared" si="0"/>
        <v>55.000000000000007</v>
      </c>
      <c r="J8" s="7">
        <f t="shared" si="1"/>
        <v>137516526</v>
      </c>
      <c r="K8" s="7">
        <f t="shared" si="2"/>
        <v>44.999999999999993</v>
      </c>
      <c r="L8" s="7">
        <v>0</v>
      </c>
      <c r="M8" s="69">
        <f t="shared" si="3"/>
        <v>0</v>
      </c>
      <c r="N8"/>
      <c r="O8"/>
      <c r="P8"/>
      <c r="Q8"/>
      <c r="R8"/>
      <c r="S8"/>
      <c r="T8"/>
      <c r="U8"/>
      <c r="V8"/>
      <c r="W8"/>
      <c r="X8"/>
      <c r="Y8"/>
      <c r="Z8"/>
      <c r="AA8"/>
      <c r="AB8"/>
      <c r="AC8"/>
      <c r="AD8"/>
      <c r="AE8"/>
      <c r="AF8"/>
      <c r="AG8"/>
      <c r="AH8"/>
      <c r="AI8"/>
      <c r="AJ8"/>
      <c r="AK8"/>
      <c r="AL8"/>
      <c r="AM8"/>
      <c r="AN8"/>
      <c r="AO8"/>
      <c r="AP8"/>
      <c r="AQ8"/>
      <c r="AR8"/>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row>
    <row r="9" spans="1:101" s="70" customFormat="1" ht="35.25" customHeight="1" x14ac:dyDescent="0.25">
      <c r="A9" s="65"/>
      <c r="B9" s="118">
        <v>6</v>
      </c>
      <c r="C9" s="118">
        <v>6</v>
      </c>
      <c r="D9" s="139"/>
      <c r="E9" s="6" t="s">
        <v>354</v>
      </c>
      <c r="F9" s="6" t="s">
        <v>265</v>
      </c>
      <c r="G9" s="7">
        <v>98000000</v>
      </c>
      <c r="H9" s="7">
        <v>63700000</v>
      </c>
      <c r="I9" s="7">
        <f t="shared" si="0"/>
        <v>65</v>
      </c>
      <c r="J9" s="7">
        <f t="shared" si="1"/>
        <v>34300000</v>
      </c>
      <c r="K9" s="7">
        <f t="shared" si="2"/>
        <v>35</v>
      </c>
      <c r="L9" s="7">
        <v>0</v>
      </c>
      <c r="M9" s="69">
        <f t="shared" si="3"/>
        <v>0</v>
      </c>
      <c r="N9"/>
      <c r="O9"/>
    </row>
    <row r="10" spans="1:101" s="70" customFormat="1" ht="35.25" customHeight="1" x14ac:dyDescent="0.25">
      <c r="A10" s="65"/>
      <c r="B10" s="118">
        <v>7</v>
      </c>
      <c r="C10" s="118">
        <v>7</v>
      </c>
      <c r="D10" s="139"/>
      <c r="E10" s="9" t="s">
        <v>258</v>
      </c>
      <c r="F10" s="6" t="s">
        <v>266</v>
      </c>
      <c r="G10" s="7">
        <v>620229730</v>
      </c>
      <c r="H10" s="7">
        <v>186068919</v>
      </c>
      <c r="I10" s="7">
        <f t="shared" si="0"/>
        <v>30</v>
      </c>
      <c r="J10" s="7">
        <f t="shared" si="1"/>
        <v>434160811</v>
      </c>
      <c r="K10" s="7">
        <f t="shared" si="2"/>
        <v>70</v>
      </c>
      <c r="L10" s="7">
        <v>0</v>
      </c>
      <c r="M10" s="69">
        <f t="shared" si="3"/>
        <v>0</v>
      </c>
      <c r="N10"/>
      <c r="O10"/>
    </row>
    <row r="11" spans="1:101" s="74" customFormat="1" ht="35.25" customHeight="1" x14ac:dyDescent="0.2">
      <c r="A11" s="75"/>
      <c r="B11" s="118">
        <v>8</v>
      </c>
      <c r="C11" s="21">
        <v>8</v>
      </c>
      <c r="D11" s="139"/>
      <c r="E11" s="9" t="s">
        <v>258</v>
      </c>
      <c r="F11" s="6" t="s">
        <v>267</v>
      </c>
      <c r="G11" s="7">
        <v>150602710</v>
      </c>
      <c r="H11" s="7">
        <v>45180813</v>
      </c>
      <c r="I11" s="7">
        <f t="shared" si="0"/>
        <v>30</v>
      </c>
      <c r="J11" s="7">
        <f t="shared" si="1"/>
        <v>105421897</v>
      </c>
      <c r="K11" s="7">
        <f t="shared" si="2"/>
        <v>70</v>
      </c>
      <c r="L11" s="7">
        <v>0</v>
      </c>
      <c r="M11" s="69">
        <f t="shared" si="3"/>
        <v>0</v>
      </c>
    </row>
    <row r="12" spans="1:101" s="74" customFormat="1" ht="35.25" customHeight="1" x14ac:dyDescent="0.25">
      <c r="A12" s="75"/>
      <c r="B12" s="118">
        <v>9</v>
      </c>
      <c r="C12" s="21">
        <v>9</v>
      </c>
      <c r="D12" s="139"/>
      <c r="E12" s="9" t="s">
        <v>18</v>
      </c>
      <c r="F12" s="6" t="s">
        <v>19</v>
      </c>
      <c r="G12" s="7">
        <v>50839450</v>
      </c>
      <c r="H12" s="7">
        <v>33045642</v>
      </c>
      <c r="I12" s="7">
        <f t="shared" si="0"/>
        <v>64.999999016511794</v>
      </c>
      <c r="J12" s="7">
        <f t="shared" si="1"/>
        <v>17793808</v>
      </c>
      <c r="K12" s="7">
        <f t="shared" si="2"/>
        <v>35.000000983488206</v>
      </c>
      <c r="L12" s="7">
        <v>0</v>
      </c>
      <c r="M12" s="69">
        <f t="shared" si="3"/>
        <v>0</v>
      </c>
      <c r="N12"/>
      <c r="O12"/>
      <c r="P12"/>
      <c r="Q12"/>
      <c r="R12"/>
      <c r="S12"/>
      <c r="T12"/>
      <c r="U12"/>
      <c r="V12"/>
      <c r="W12"/>
      <c r="X12"/>
      <c r="Y12"/>
      <c r="Z12"/>
      <c r="AA12"/>
      <c r="AB12"/>
      <c r="AC12"/>
      <c r="AD12"/>
      <c r="AE12"/>
      <c r="AF12"/>
      <c r="AG12"/>
      <c r="AH12"/>
      <c r="AI12"/>
      <c r="AJ12"/>
      <c r="AK12"/>
      <c r="AL12"/>
      <c r="AM12"/>
      <c r="AN12"/>
      <c r="AO12"/>
      <c r="AP12"/>
      <c r="AQ12"/>
      <c r="AR12"/>
    </row>
    <row r="13" spans="1:101" s="73" customFormat="1" ht="35.25" customHeight="1" x14ac:dyDescent="0.25">
      <c r="A13" s="72"/>
      <c r="B13" s="118">
        <v>10</v>
      </c>
      <c r="C13" s="18">
        <v>10</v>
      </c>
      <c r="D13" s="139"/>
      <c r="E13" s="9" t="s">
        <v>18</v>
      </c>
      <c r="F13" s="6" t="s">
        <v>20</v>
      </c>
      <c r="G13" s="7">
        <v>334383000</v>
      </c>
      <c r="H13" s="7">
        <v>200629800</v>
      </c>
      <c r="I13" s="7">
        <f t="shared" si="0"/>
        <v>60</v>
      </c>
      <c r="J13" s="7">
        <f t="shared" si="1"/>
        <v>133753200</v>
      </c>
      <c r="K13" s="7">
        <f t="shared" si="2"/>
        <v>40</v>
      </c>
      <c r="L13" s="7">
        <v>0</v>
      </c>
      <c r="M13" s="69">
        <f t="shared" si="3"/>
        <v>0</v>
      </c>
      <c r="N13"/>
      <c r="O13"/>
      <c r="P13"/>
      <c r="Q13"/>
      <c r="R13"/>
      <c r="S13"/>
      <c r="T13"/>
      <c r="U13"/>
      <c r="V13"/>
      <c r="W13"/>
      <c r="X13"/>
      <c r="Y13"/>
      <c r="Z13"/>
      <c r="AA13"/>
      <c r="AB13"/>
      <c r="AC13"/>
      <c r="AD13"/>
      <c r="AE13"/>
      <c r="AF13"/>
      <c r="AG13"/>
      <c r="AH13"/>
      <c r="AI13"/>
      <c r="AJ13"/>
      <c r="AK13"/>
      <c r="AL13"/>
      <c r="AM13"/>
      <c r="AN13"/>
      <c r="AO13"/>
      <c r="AP13"/>
      <c r="AQ13"/>
      <c r="AR13"/>
    </row>
    <row r="14" spans="1:101" s="74" customFormat="1" ht="35.25" customHeight="1" x14ac:dyDescent="0.25">
      <c r="A14" s="71"/>
      <c r="B14" s="118">
        <v>11</v>
      </c>
      <c r="C14" s="18">
        <v>11</v>
      </c>
      <c r="D14" s="139"/>
      <c r="E14" s="9" t="s">
        <v>18</v>
      </c>
      <c r="F14" s="6" t="s">
        <v>21</v>
      </c>
      <c r="G14" s="7">
        <v>137279800</v>
      </c>
      <c r="H14" s="7">
        <v>61775910</v>
      </c>
      <c r="I14" s="7">
        <f t="shared" si="0"/>
        <v>45</v>
      </c>
      <c r="J14" s="7">
        <f t="shared" si="1"/>
        <v>75503890</v>
      </c>
      <c r="K14" s="7">
        <f t="shared" si="2"/>
        <v>55</v>
      </c>
      <c r="L14" s="7">
        <v>0</v>
      </c>
      <c r="M14" s="69">
        <f t="shared" si="3"/>
        <v>0</v>
      </c>
      <c r="N14"/>
      <c r="O14"/>
      <c r="P14"/>
      <c r="Q14"/>
      <c r="R14"/>
      <c r="S14"/>
      <c r="T14"/>
      <c r="U14"/>
      <c r="V14"/>
      <c r="W14"/>
      <c r="X14"/>
      <c r="Y14"/>
      <c r="Z14"/>
      <c r="AA14"/>
      <c r="AB14"/>
      <c r="AC14"/>
      <c r="AD14"/>
      <c r="AE14"/>
      <c r="AF14"/>
      <c r="AG14"/>
      <c r="AH14"/>
      <c r="AI14"/>
      <c r="AJ14"/>
      <c r="AK14"/>
      <c r="AL14"/>
      <c r="AM14"/>
      <c r="AN14"/>
      <c r="AO14"/>
      <c r="AP14"/>
      <c r="AQ14"/>
      <c r="AR14"/>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row>
    <row r="15" spans="1:101" s="74" customFormat="1" ht="35.25" customHeight="1" x14ac:dyDescent="0.25">
      <c r="A15" s="71"/>
      <c r="B15" s="118">
        <v>12</v>
      </c>
      <c r="C15" s="18">
        <v>12</v>
      </c>
      <c r="D15" s="139"/>
      <c r="E15" s="9" t="s">
        <v>18</v>
      </c>
      <c r="F15" s="6" t="s">
        <v>22</v>
      </c>
      <c r="G15" s="7">
        <v>330652430</v>
      </c>
      <c r="H15" s="7">
        <v>132260972</v>
      </c>
      <c r="I15" s="7">
        <f t="shared" si="0"/>
        <v>40</v>
      </c>
      <c r="J15" s="7">
        <f t="shared" si="1"/>
        <v>198391458</v>
      </c>
      <c r="K15" s="7">
        <f t="shared" si="2"/>
        <v>60</v>
      </c>
      <c r="L15" s="7">
        <v>0</v>
      </c>
      <c r="M15" s="69">
        <f t="shared" si="3"/>
        <v>0</v>
      </c>
      <c r="N15"/>
      <c r="O15"/>
      <c r="P15"/>
      <c r="Q15"/>
      <c r="R15"/>
      <c r="S15"/>
      <c r="T15"/>
      <c r="U15"/>
      <c r="V15"/>
      <c r="W15"/>
      <c r="X15"/>
      <c r="Y15"/>
      <c r="Z15"/>
      <c r="AA15"/>
      <c r="AB15"/>
      <c r="AC15"/>
      <c r="AD15"/>
      <c r="AE15"/>
      <c r="AF15"/>
      <c r="AG15"/>
      <c r="AH15"/>
      <c r="AI15"/>
      <c r="AJ15"/>
      <c r="AK15"/>
      <c r="AL15"/>
      <c r="AM15"/>
      <c r="AN15"/>
      <c r="AO15"/>
      <c r="AP15"/>
      <c r="AQ15"/>
      <c r="AR15"/>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row>
    <row r="16" spans="1:101" s="74" customFormat="1" ht="35.25" customHeight="1" x14ac:dyDescent="0.25">
      <c r="A16" s="71"/>
      <c r="B16" s="118">
        <v>13</v>
      </c>
      <c r="C16" s="18">
        <v>13</v>
      </c>
      <c r="D16" s="139"/>
      <c r="E16" s="9" t="s">
        <v>18</v>
      </c>
      <c r="F16" s="6" t="s">
        <v>137</v>
      </c>
      <c r="G16" s="7">
        <v>142331297</v>
      </c>
      <c r="H16" s="7">
        <v>85398778</v>
      </c>
      <c r="I16" s="7">
        <f>H16/G16*100</f>
        <v>59.99999985948277</v>
      </c>
      <c r="J16" s="7">
        <f>G16-H16-L16</f>
        <v>56932519</v>
      </c>
      <c r="K16" s="7">
        <f>100-I16-M16</f>
        <v>40.00000014051723</v>
      </c>
      <c r="L16" s="7">
        <v>0</v>
      </c>
      <c r="M16" s="77">
        <f>L16/G16*100</f>
        <v>0</v>
      </c>
      <c r="N16"/>
      <c r="O16"/>
      <c r="P16"/>
      <c r="Q16"/>
      <c r="R16"/>
      <c r="S16"/>
      <c r="T16"/>
      <c r="U16"/>
      <c r="V16"/>
      <c r="W16"/>
      <c r="X16"/>
      <c r="Y16"/>
      <c r="Z16"/>
      <c r="AA16"/>
      <c r="AB16"/>
      <c r="AC16"/>
      <c r="AD16"/>
      <c r="AE16"/>
      <c r="AF16"/>
      <c r="AG16"/>
      <c r="AH16"/>
      <c r="AI16"/>
      <c r="AJ16"/>
      <c r="AK16"/>
      <c r="AL16"/>
      <c r="AM16"/>
      <c r="AN16"/>
      <c r="AO16"/>
      <c r="AP16"/>
      <c r="AQ16"/>
      <c r="AR16"/>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row>
    <row r="17" spans="1:101" s="74" customFormat="1" ht="35.25" customHeight="1" x14ac:dyDescent="0.25">
      <c r="A17" s="71"/>
      <c r="B17" s="118">
        <v>14</v>
      </c>
      <c r="C17" s="18">
        <v>14</v>
      </c>
      <c r="D17" s="139"/>
      <c r="E17" s="9" t="s">
        <v>71</v>
      </c>
      <c r="F17" s="6" t="s">
        <v>72</v>
      </c>
      <c r="G17" s="7">
        <v>50252570</v>
      </c>
      <c r="H17" s="7">
        <v>27638914</v>
      </c>
      <c r="I17" s="7">
        <f>H17/G17*100</f>
        <v>55.000000994973988</v>
      </c>
      <c r="J17" s="7">
        <f>G17-H17-L17</f>
        <v>22613656</v>
      </c>
      <c r="K17" s="7">
        <f>100-I17-M17</f>
        <v>44.999999005026012</v>
      </c>
      <c r="L17" s="7">
        <v>0</v>
      </c>
      <c r="M17" s="69">
        <f>L17/G17*100</f>
        <v>0</v>
      </c>
      <c r="N17"/>
      <c r="O17"/>
      <c r="P17"/>
      <c r="Q17"/>
      <c r="R17"/>
      <c r="S17"/>
      <c r="T17"/>
      <c r="U17"/>
      <c r="V17"/>
      <c r="W17"/>
      <c r="X17"/>
      <c r="Y17"/>
      <c r="Z17"/>
      <c r="AA17"/>
      <c r="AB17"/>
      <c r="AC17"/>
      <c r="AD17"/>
      <c r="AE17"/>
      <c r="AF17"/>
      <c r="AG17"/>
      <c r="AH17"/>
      <c r="AI17"/>
      <c r="AJ17"/>
      <c r="AK17"/>
      <c r="AL17"/>
      <c r="AM17"/>
      <c r="AN17"/>
      <c r="AO17"/>
      <c r="AP17"/>
      <c r="AQ17"/>
      <c r="AR17"/>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row>
    <row r="18" spans="1:101" s="74" customFormat="1" ht="35.25" customHeight="1" x14ac:dyDescent="0.25">
      <c r="A18" s="71"/>
      <c r="B18" s="118">
        <v>15</v>
      </c>
      <c r="C18" s="18">
        <v>15</v>
      </c>
      <c r="D18" s="139"/>
      <c r="E18" s="9" t="s">
        <v>71</v>
      </c>
      <c r="F18" s="6" t="s">
        <v>73</v>
      </c>
      <c r="G18" s="7">
        <v>110467740</v>
      </c>
      <c r="H18" s="7">
        <v>44187096</v>
      </c>
      <c r="I18" s="7">
        <f>H18/G18*100</f>
        <v>40</v>
      </c>
      <c r="J18" s="7">
        <f>G18-H18-L18</f>
        <v>66280644</v>
      </c>
      <c r="K18" s="7">
        <f>100-I18-M18</f>
        <v>60</v>
      </c>
      <c r="L18" s="7">
        <v>0</v>
      </c>
      <c r="M18" s="69">
        <f>L18/G18*100</f>
        <v>0</v>
      </c>
      <c r="N18"/>
      <c r="O18"/>
      <c r="P18"/>
      <c r="Q18"/>
      <c r="R18"/>
      <c r="S18"/>
      <c r="T18"/>
      <c r="U18"/>
      <c r="V18"/>
      <c r="W18"/>
      <c r="X18"/>
      <c r="Y18"/>
      <c r="Z18"/>
      <c r="AA18"/>
      <c r="AB18"/>
      <c r="AC18"/>
      <c r="AD18"/>
      <c r="AE18"/>
      <c r="AF18"/>
      <c r="AG18"/>
      <c r="AH18"/>
      <c r="AI18"/>
      <c r="AJ18"/>
      <c r="AK18"/>
      <c r="AL18"/>
      <c r="AM18"/>
      <c r="AN18"/>
      <c r="AO18"/>
      <c r="AP18"/>
      <c r="AQ18"/>
      <c r="AR18"/>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row>
    <row r="19" spans="1:101" s="74" customFormat="1" ht="35.25" customHeight="1" x14ac:dyDescent="0.25">
      <c r="A19" s="71"/>
      <c r="B19" s="118">
        <v>16</v>
      </c>
      <c r="C19" s="18">
        <v>16</v>
      </c>
      <c r="D19" s="139"/>
      <c r="E19" s="9" t="s">
        <v>71</v>
      </c>
      <c r="F19" s="6" t="s">
        <v>136</v>
      </c>
      <c r="G19" s="7">
        <v>124537520</v>
      </c>
      <c r="H19" s="7">
        <v>43588132</v>
      </c>
      <c r="I19" s="7">
        <f>H19/G19*100</f>
        <v>35</v>
      </c>
      <c r="J19" s="7">
        <f>G19-H19-L19</f>
        <v>80949388</v>
      </c>
      <c r="K19" s="7">
        <f>100-I19-M19</f>
        <v>65</v>
      </c>
      <c r="L19" s="7">
        <v>0</v>
      </c>
      <c r="M19" s="77">
        <f>L19/G19*100</f>
        <v>0</v>
      </c>
      <c r="N19"/>
      <c r="O19"/>
      <c r="P19"/>
      <c r="Q19"/>
      <c r="R19"/>
      <c r="S19"/>
      <c r="T19"/>
      <c r="U19"/>
      <c r="V19"/>
      <c r="W19"/>
      <c r="X19"/>
      <c r="Y19"/>
      <c r="Z19"/>
      <c r="AA19"/>
      <c r="AB19"/>
      <c r="AC19"/>
      <c r="AD19"/>
      <c r="AE19"/>
      <c r="AF19"/>
      <c r="AG19"/>
      <c r="AH19"/>
      <c r="AI19"/>
      <c r="AJ19"/>
      <c r="AK19"/>
      <c r="AL19"/>
      <c r="AM19"/>
      <c r="AN19"/>
      <c r="AO19"/>
      <c r="AP19"/>
      <c r="AQ19"/>
      <c r="AR19"/>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row>
    <row r="20" spans="1:101" s="74" customFormat="1" ht="35.25" customHeight="1" x14ac:dyDescent="0.25">
      <c r="A20" s="71"/>
      <c r="B20" s="118">
        <v>17</v>
      </c>
      <c r="C20" s="18">
        <v>17</v>
      </c>
      <c r="D20" s="139"/>
      <c r="E20" s="9" t="s">
        <v>205</v>
      </c>
      <c r="F20" s="6" t="s">
        <v>260</v>
      </c>
      <c r="G20" s="7">
        <v>216489320</v>
      </c>
      <c r="H20" s="7">
        <v>86595728</v>
      </c>
      <c r="I20" s="7">
        <f>H20/G20*100</f>
        <v>40</v>
      </c>
      <c r="J20" s="7">
        <f>G20-H20-L20</f>
        <v>129893592</v>
      </c>
      <c r="K20" s="7">
        <f>100-I20-M20</f>
        <v>60</v>
      </c>
      <c r="L20" s="7">
        <v>0</v>
      </c>
      <c r="M20" s="69">
        <f>L20/G20*100</f>
        <v>0</v>
      </c>
      <c r="N20"/>
      <c r="O20"/>
      <c r="P20"/>
      <c r="Q20"/>
      <c r="R20"/>
      <c r="S20"/>
      <c r="T20"/>
      <c r="U20"/>
      <c r="V20"/>
      <c r="W20"/>
      <c r="X20"/>
      <c r="Y20"/>
      <c r="Z20"/>
      <c r="AA20"/>
      <c r="AB20"/>
      <c r="AC20"/>
      <c r="AD20"/>
      <c r="AE20"/>
      <c r="AF20"/>
      <c r="AG20"/>
      <c r="AH20"/>
      <c r="AI20"/>
      <c r="AJ20"/>
      <c r="AK20"/>
      <c r="AL20"/>
      <c r="AM20"/>
      <c r="AN20"/>
      <c r="AO20"/>
      <c r="AP20"/>
      <c r="AQ20"/>
      <c r="AR20"/>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row>
    <row r="21" spans="1:101" s="74" customFormat="1" ht="54.75" customHeight="1" x14ac:dyDescent="0.25">
      <c r="A21" s="71"/>
      <c r="B21" s="118">
        <v>18</v>
      </c>
      <c r="C21" s="18">
        <v>18</v>
      </c>
      <c r="D21" s="139"/>
      <c r="E21" s="9" t="s">
        <v>205</v>
      </c>
      <c r="F21" s="6" t="s">
        <v>206</v>
      </c>
      <c r="G21" s="7">
        <v>792025340</v>
      </c>
      <c r="H21" s="7">
        <v>514816471</v>
      </c>
      <c r="I21" s="7">
        <f t="shared" ref="I21" si="4">H21/G21*100</f>
        <v>65</v>
      </c>
      <c r="J21" s="7">
        <f t="shared" ref="J21" si="5">G21-H21-L21</f>
        <v>277208869</v>
      </c>
      <c r="K21" s="7">
        <f t="shared" ref="K21" si="6">100-I21-M21</f>
        <v>35</v>
      </c>
      <c r="L21" s="7">
        <v>0</v>
      </c>
      <c r="M21" s="69">
        <f t="shared" ref="M21" si="7">L21/G21*100</f>
        <v>0</v>
      </c>
      <c r="N21"/>
      <c r="O21"/>
      <c r="P21"/>
      <c r="Q21"/>
      <c r="R21"/>
      <c r="S21"/>
      <c r="T21"/>
      <c r="U21"/>
      <c r="V21"/>
      <c r="W21"/>
      <c r="X21"/>
      <c r="Y21"/>
      <c r="Z21"/>
      <c r="AA21"/>
      <c r="AB21"/>
      <c r="AC21"/>
      <c r="AD21"/>
      <c r="AE21"/>
      <c r="AF21"/>
      <c r="AG21"/>
      <c r="AH21"/>
      <c r="AI21"/>
      <c r="AJ21"/>
      <c r="AK21"/>
      <c r="AL21"/>
      <c r="AM21"/>
      <c r="AN21"/>
      <c r="AO21"/>
      <c r="AP21"/>
      <c r="AQ21"/>
      <c r="AR21"/>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row>
    <row r="22" spans="1:101" s="74" customFormat="1" ht="35.25" customHeight="1" x14ac:dyDescent="0.25">
      <c r="A22" s="71"/>
      <c r="B22" s="118">
        <v>19</v>
      </c>
      <c r="C22" s="18">
        <v>19</v>
      </c>
      <c r="D22" s="139"/>
      <c r="E22" s="9" t="s">
        <v>23</v>
      </c>
      <c r="F22" s="6" t="s">
        <v>24</v>
      </c>
      <c r="G22" s="7">
        <v>34010350</v>
      </c>
      <c r="H22" s="7">
        <v>22106727</v>
      </c>
      <c r="I22" s="7">
        <f>H22/G22*100</f>
        <v>64.999998529859297</v>
      </c>
      <c r="J22" s="7">
        <f>G22-H22-L22</f>
        <v>11903623</v>
      </c>
      <c r="K22" s="7">
        <f>100-I22-M22</f>
        <v>35.000001470140703</v>
      </c>
      <c r="L22" s="7">
        <v>0</v>
      </c>
      <c r="M22" s="69">
        <f>L22/G22*100</f>
        <v>0</v>
      </c>
      <c r="N22"/>
      <c r="O22"/>
      <c r="P22"/>
      <c r="Q22"/>
      <c r="R22"/>
      <c r="S22"/>
      <c r="T22"/>
      <c r="U22"/>
      <c r="V22"/>
      <c r="W22"/>
      <c r="X22"/>
      <c r="Y22"/>
      <c r="Z22"/>
      <c r="AA22"/>
      <c r="AB22"/>
      <c r="AC22"/>
      <c r="AD22"/>
      <c r="AE22"/>
      <c r="AF22"/>
      <c r="AG22"/>
      <c r="AH22"/>
      <c r="AI22"/>
      <c r="AJ22"/>
      <c r="AK22"/>
      <c r="AL22"/>
      <c r="AM22"/>
      <c r="AN22"/>
      <c r="AO22"/>
      <c r="AP22"/>
      <c r="AQ22"/>
      <c r="AR22"/>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row>
    <row r="23" spans="1:101" s="74" customFormat="1" ht="35.25" customHeight="1" x14ac:dyDescent="0.25">
      <c r="A23" s="71"/>
      <c r="B23" s="118">
        <v>20</v>
      </c>
      <c r="C23" s="18">
        <v>20</v>
      </c>
      <c r="D23" s="139"/>
      <c r="E23" s="9" t="s">
        <v>25</v>
      </c>
      <c r="F23" s="6" t="s">
        <v>26</v>
      </c>
      <c r="G23" s="7">
        <v>34965071</v>
      </c>
      <c r="H23" s="7">
        <v>1748254</v>
      </c>
      <c r="I23" s="7">
        <f>H23/G23*100</f>
        <v>5.0000012869986739</v>
      </c>
      <c r="J23" s="7">
        <f>G23-H23-L23</f>
        <v>26223803</v>
      </c>
      <c r="K23" s="7">
        <f>100-I23-M23</f>
        <v>74.99999928500074</v>
      </c>
      <c r="L23" s="7">
        <v>6993014</v>
      </c>
      <c r="M23" s="69">
        <f>L23/G23*100</f>
        <v>19.999999428000589</v>
      </c>
      <c r="N23"/>
      <c r="O23"/>
      <c r="P23"/>
      <c r="Q23"/>
      <c r="R23"/>
      <c r="S23"/>
      <c r="T23"/>
      <c r="U23"/>
      <c r="V23"/>
      <c r="W23"/>
      <c r="X23"/>
      <c r="Y23"/>
      <c r="Z23"/>
      <c r="AA23"/>
      <c r="AB23"/>
      <c r="AC23"/>
      <c r="AD23"/>
      <c r="AE23"/>
      <c r="AF23"/>
      <c r="AG23"/>
      <c r="AH23"/>
      <c r="AI23"/>
      <c r="AJ23"/>
      <c r="AK23"/>
      <c r="AL23"/>
      <c r="AM23"/>
      <c r="AN23"/>
      <c r="AO23"/>
      <c r="AP23"/>
      <c r="AQ23"/>
      <c r="AR2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row>
    <row r="24" spans="1:101" s="80" customFormat="1" ht="20.25" x14ac:dyDescent="0.25">
      <c r="A24" s="78"/>
      <c r="B24" s="129" t="s">
        <v>27</v>
      </c>
      <c r="C24" s="130"/>
      <c r="D24" s="130"/>
      <c r="E24" s="130"/>
      <c r="F24" s="131"/>
      <c r="G24" s="119">
        <f>SUM(G4:G23)</f>
        <v>7247495108</v>
      </c>
      <c r="H24" s="119">
        <f>SUM(H4:H23)</f>
        <v>3974487672</v>
      </c>
      <c r="I24" s="119"/>
      <c r="J24" s="119">
        <f>SUM(J4:J23)</f>
        <v>3266014422</v>
      </c>
      <c r="K24" s="119"/>
      <c r="L24" s="119">
        <f>SUM(L4:L23)</f>
        <v>6993014</v>
      </c>
      <c r="M24" s="79"/>
      <c r="N24"/>
      <c r="O24"/>
      <c r="P24"/>
      <c r="Q24"/>
      <c r="R24"/>
      <c r="S24"/>
      <c r="T24"/>
      <c r="U24"/>
      <c r="V24"/>
      <c r="W24"/>
      <c r="X24"/>
      <c r="Y24"/>
      <c r="Z24"/>
      <c r="AA24"/>
      <c r="AB24"/>
      <c r="AC24"/>
      <c r="AD24"/>
      <c r="AE24"/>
      <c r="AF24"/>
      <c r="AG24"/>
      <c r="AH24"/>
      <c r="AI24"/>
      <c r="AJ24"/>
      <c r="AK24"/>
      <c r="AL24"/>
      <c r="AM24"/>
      <c r="AN24"/>
      <c r="AO24"/>
      <c r="AP24"/>
      <c r="AQ24"/>
      <c r="AR24"/>
    </row>
    <row r="25" spans="1:101" s="74" customFormat="1" ht="33.75" customHeight="1" x14ac:dyDescent="0.25">
      <c r="A25" s="65"/>
      <c r="B25" s="118">
        <f>1+B23</f>
        <v>21</v>
      </c>
      <c r="C25" s="21">
        <v>1</v>
      </c>
      <c r="D25" s="139" t="s">
        <v>4</v>
      </c>
      <c r="E25" s="9" t="s">
        <v>4</v>
      </c>
      <c r="F25" s="6" t="s">
        <v>138</v>
      </c>
      <c r="G25" s="7">
        <v>100000000</v>
      </c>
      <c r="H25" s="7">
        <v>40000000</v>
      </c>
      <c r="I25" s="7">
        <f t="shared" ref="I25:I35" si="8">H25/G25*100</f>
        <v>40</v>
      </c>
      <c r="J25" s="7">
        <f t="shared" ref="J25:J33" si="9">G25*K25/100</f>
        <v>60000000</v>
      </c>
      <c r="K25" s="7">
        <f t="shared" ref="K25:K35" si="10">100-I25-M25</f>
        <v>60</v>
      </c>
      <c r="L25" s="7">
        <v>0</v>
      </c>
      <c r="M25" s="69">
        <v>0</v>
      </c>
      <c r="N25" s="81"/>
      <c r="O25" s="81"/>
      <c r="P25" s="81"/>
      <c r="Q25" s="81"/>
      <c r="R25" s="81"/>
      <c r="S25" s="81"/>
      <c r="T25" s="81"/>
      <c r="U25" s="81"/>
      <c r="V25" s="67"/>
      <c r="W25" s="67"/>
      <c r="X25" s="67"/>
      <c r="Y25" s="68"/>
      <c r="Z25" s="68"/>
      <c r="AA25" s="69"/>
      <c r="AB25" s="68"/>
      <c r="AC25" s="69"/>
      <c r="AD25" s="68"/>
      <c r="AE25" s="69"/>
      <c r="AF25"/>
      <c r="AG25"/>
      <c r="AH25"/>
      <c r="AI25"/>
      <c r="AJ25"/>
      <c r="AK25"/>
      <c r="AL25"/>
      <c r="AM25"/>
      <c r="AN25"/>
      <c r="AO25"/>
      <c r="AP25"/>
      <c r="AQ25"/>
      <c r="AR25"/>
    </row>
    <row r="26" spans="1:101" s="74" customFormat="1" ht="33.75" customHeight="1" x14ac:dyDescent="0.25">
      <c r="A26" s="75"/>
      <c r="B26" s="11">
        <f>1+B25</f>
        <v>22</v>
      </c>
      <c r="C26" s="21">
        <f>1+C25</f>
        <v>2</v>
      </c>
      <c r="D26" s="139"/>
      <c r="E26" s="9" t="s">
        <v>4</v>
      </c>
      <c r="F26" s="6" t="s">
        <v>147</v>
      </c>
      <c r="G26" s="7">
        <v>195114060</v>
      </c>
      <c r="H26" s="7">
        <v>58534218</v>
      </c>
      <c r="I26" s="7">
        <f t="shared" si="8"/>
        <v>30</v>
      </c>
      <c r="J26" s="7">
        <f t="shared" si="9"/>
        <v>136579842</v>
      </c>
      <c r="K26" s="7">
        <f t="shared" si="10"/>
        <v>70</v>
      </c>
      <c r="L26" s="7">
        <v>0</v>
      </c>
      <c r="M26" s="69">
        <f>L26/G26*100</f>
        <v>0</v>
      </c>
      <c r="N26" s="81"/>
      <c r="O26" s="81"/>
      <c r="P26" s="81"/>
      <c r="Q26" s="81"/>
      <c r="R26" s="81"/>
      <c r="S26" s="81"/>
      <c r="T26" s="81"/>
      <c r="U26" s="81"/>
      <c r="V26" s="67"/>
      <c r="W26" s="67"/>
      <c r="X26" s="67"/>
      <c r="Y26" s="68"/>
      <c r="Z26" s="68"/>
      <c r="AA26" s="69"/>
      <c r="AB26" s="68"/>
      <c r="AC26" s="69"/>
      <c r="AD26" s="68"/>
      <c r="AE26" s="69"/>
    </row>
    <row r="27" spans="1:101" s="83" customFormat="1" ht="47.25" customHeight="1" x14ac:dyDescent="0.25">
      <c r="A27" s="82"/>
      <c r="B27" s="11">
        <f t="shared" ref="B27:B57" si="11">1+B26</f>
        <v>23</v>
      </c>
      <c r="C27" s="18">
        <v>3</v>
      </c>
      <c r="D27" s="139"/>
      <c r="E27" s="9" t="s">
        <v>4</v>
      </c>
      <c r="F27" s="6" t="s">
        <v>148</v>
      </c>
      <c r="G27" s="7">
        <v>117834430</v>
      </c>
      <c r="H27" s="7">
        <v>35350329</v>
      </c>
      <c r="I27" s="7">
        <f t="shared" si="8"/>
        <v>30</v>
      </c>
      <c r="J27" s="7">
        <f t="shared" si="9"/>
        <v>82484101</v>
      </c>
      <c r="K27" s="7">
        <f t="shared" si="10"/>
        <v>70</v>
      </c>
      <c r="L27" s="7">
        <v>0</v>
      </c>
      <c r="M27" s="69">
        <f>L27/G27*100</f>
        <v>0</v>
      </c>
      <c r="N27" s="81"/>
      <c r="O27" s="81"/>
      <c r="P27" s="81"/>
      <c r="Q27" s="81"/>
      <c r="R27" s="81"/>
      <c r="S27" s="81"/>
      <c r="T27" s="81"/>
      <c r="U27" s="81"/>
      <c r="V27" s="67"/>
      <c r="W27" s="67"/>
      <c r="X27" s="67"/>
      <c r="Y27" s="68"/>
      <c r="Z27" s="68"/>
      <c r="AA27" s="69"/>
      <c r="AB27" s="68"/>
      <c r="AC27" s="69"/>
      <c r="AD27" s="68"/>
      <c r="AE27" s="69"/>
    </row>
    <row r="28" spans="1:101" s="83" customFormat="1" ht="33.75" customHeight="1" x14ac:dyDescent="0.25">
      <c r="A28" s="82"/>
      <c r="B28" s="11">
        <f t="shared" si="11"/>
        <v>24</v>
      </c>
      <c r="C28" s="18">
        <v>4</v>
      </c>
      <c r="D28" s="139"/>
      <c r="E28" s="9" t="s">
        <v>4</v>
      </c>
      <c r="F28" s="6" t="s">
        <v>149</v>
      </c>
      <c r="G28" s="7">
        <v>566637440</v>
      </c>
      <c r="H28" s="7">
        <v>254986830</v>
      </c>
      <c r="I28" s="7">
        <f t="shared" si="8"/>
        <v>44.999996823365571</v>
      </c>
      <c r="J28" s="7">
        <f t="shared" si="9"/>
        <v>311650610</v>
      </c>
      <c r="K28" s="7">
        <f t="shared" si="10"/>
        <v>55.000003176634429</v>
      </c>
      <c r="L28" s="7">
        <v>0</v>
      </c>
      <c r="M28" s="69">
        <f>L28/G28*100</f>
        <v>0</v>
      </c>
      <c r="N28" s="81"/>
      <c r="O28" s="81"/>
      <c r="P28" s="81"/>
      <c r="Q28" s="81"/>
      <c r="R28" s="81"/>
      <c r="S28" s="81"/>
      <c r="T28" s="81"/>
      <c r="U28" s="81"/>
      <c r="V28" s="67"/>
      <c r="W28" s="67"/>
      <c r="X28" s="67"/>
      <c r="Y28" s="68"/>
      <c r="Z28" s="68"/>
      <c r="AA28" s="69"/>
      <c r="AB28" s="68"/>
      <c r="AC28" s="69"/>
      <c r="AD28" s="68"/>
      <c r="AE28" s="69"/>
    </row>
    <row r="29" spans="1:101" s="73" customFormat="1" ht="33.75" customHeight="1" x14ac:dyDescent="0.25">
      <c r="A29" s="66"/>
      <c r="B29" s="11">
        <f t="shared" si="11"/>
        <v>25</v>
      </c>
      <c r="C29" s="21">
        <v>5</v>
      </c>
      <c r="D29" s="139"/>
      <c r="E29" s="9" t="s">
        <v>4</v>
      </c>
      <c r="F29" s="6" t="s">
        <v>151</v>
      </c>
      <c r="G29" s="7">
        <v>174452210</v>
      </c>
      <c r="H29" s="7">
        <v>52335663</v>
      </c>
      <c r="I29" s="7">
        <f t="shared" si="8"/>
        <v>30</v>
      </c>
      <c r="J29" s="7">
        <f t="shared" si="9"/>
        <v>122116547</v>
      </c>
      <c r="K29" s="7">
        <f t="shared" si="10"/>
        <v>70</v>
      </c>
      <c r="L29" s="7">
        <v>0</v>
      </c>
      <c r="M29" s="69">
        <f>L29/G29*100</f>
        <v>0</v>
      </c>
      <c r="N29" s="81"/>
      <c r="O29" s="81"/>
      <c r="P29" s="81"/>
      <c r="Q29" s="81"/>
      <c r="R29" s="81"/>
      <c r="S29" s="81"/>
      <c r="T29" s="81"/>
      <c r="U29" s="81"/>
      <c r="V29" s="67"/>
      <c r="W29" s="67"/>
      <c r="X29" s="67"/>
      <c r="Y29" s="68"/>
      <c r="Z29" s="68"/>
      <c r="AA29" s="69"/>
      <c r="AB29" s="68"/>
      <c r="AC29" s="69"/>
      <c r="AD29" s="68"/>
      <c r="AE29" s="69"/>
    </row>
    <row r="30" spans="1:101" s="73" customFormat="1" ht="33.75" customHeight="1" x14ac:dyDescent="0.25">
      <c r="A30" s="66"/>
      <c r="B30" s="11">
        <f t="shared" si="11"/>
        <v>26</v>
      </c>
      <c r="C30" s="21">
        <v>6</v>
      </c>
      <c r="D30" s="139"/>
      <c r="E30" s="9" t="s">
        <v>4</v>
      </c>
      <c r="F30" s="6" t="s">
        <v>208</v>
      </c>
      <c r="G30" s="7">
        <v>102915890</v>
      </c>
      <c r="H30" s="7">
        <v>41166356</v>
      </c>
      <c r="I30" s="7">
        <f t="shared" si="8"/>
        <v>40</v>
      </c>
      <c r="J30" s="7">
        <f t="shared" si="9"/>
        <v>41166356</v>
      </c>
      <c r="K30" s="7">
        <f t="shared" si="10"/>
        <v>40</v>
      </c>
      <c r="L30" s="7">
        <v>20583178</v>
      </c>
      <c r="M30" s="69">
        <f t="shared" ref="M30:M31" si="12">L30/G30*100</f>
        <v>20</v>
      </c>
      <c r="N30" s="81"/>
      <c r="O30" s="81"/>
      <c r="P30" s="81"/>
      <c r="Q30" s="81"/>
      <c r="R30" s="81"/>
      <c r="S30" s="81"/>
      <c r="T30" s="81"/>
      <c r="U30" s="81"/>
      <c r="V30" s="67"/>
      <c r="W30" s="67"/>
      <c r="X30" s="67"/>
      <c r="Y30" s="68"/>
      <c r="Z30" s="68"/>
      <c r="AA30" s="69"/>
      <c r="AB30" s="68"/>
      <c r="AC30" s="69"/>
      <c r="AD30" s="68"/>
      <c r="AE30" s="69"/>
    </row>
    <row r="31" spans="1:101" s="73" customFormat="1" ht="47.25" customHeight="1" x14ac:dyDescent="0.25">
      <c r="A31" s="66"/>
      <c r="B31" s="11">
        <f t="shared" si="11"/>
        <v>27</v>
      </c>
      <c r="C31" s="21">
        <v>7</v>
      </c>
      <c r="D31" s="139"/>
      <c r="E31" s="9" t="s">
        <v>4</v>
      </c>
      <c r="F31" s="45" t="s">
        <v>209</v>
      </c>
      <c r="G31" s="7">
        <v>116604230</v>
      </c>
      <c r="H31" s="7">
        <v>34981269</v>
      </c>
      <c r="I31" s="7">
        <f t="shared" si="8"/>
        <v>30</v>
      </c>
      <c r="J31" s="7">
        <f t="shared" si="9"/>
        <v>81622961</v>
      </c>
      <c r="K31" s="7">
        <f t="shared" si="10"/>
        <v>70</v>
      </c>
      <c r="L31" s="7">
        <v>0</v>
      </c>
      <c r="M31" s="69">
        <f t="shared" si="12"/>
        <v>0</v>
      </c>
      <c r="N31" s="81"/>
      <c r="O31" s="81"/>
      <c r="P31" s="81"/>
      <c r="Q31" s="81"/>
      <c r="R31" s="81"/>
      <c r="S31" s="81"/>
      <c r="T31" s="81"/>
      <c r="U31" s="81"/>
      <c r="V31" s="67"/>
      <c r="W31" s="67"/>
      <c r="X31" s="67"/>
      <c r="Y31" s="68"/>
      <c r="Z31" s="68"/>
      <c r="AA31" s="69"/>
      <c r="AB31" s="68"/>
      <c r="AC31" s="69"/>
      <c r="AD31" s="68"/>
      <c r="AE31" s="69"/>
    </row>
    <row r="32" spans="1:101" s="84" customFormat="1" ht="33.75" customHeight="1" x14ac:dyDescent="0.25">
      <c r="B32" s="11">
        <f t="shared" si="11"/>
        <v>28</v>
      </c>
      <c r="C32" s="21">
        <v>8</v>
      </c>
      <c r="D32" s="139"/>
      <c r="E32" s="9" t="s">
        <v>4</v>
      </c>
      <c r="F32" s="6" t="s">
        <v>150</v>
      </c>
      <c r="G32" s="7">
        <v>413805050</v>
      </c>
      <c r="H32" s="7">
        <v>144831767.5</v>
      </c>
      <c r="I32" s="7">
        <f t="shared" si="8"/>
        <v>35</v>
      </c>
      <c r="J32" s="7">
        <f t="shared" si="9"/>
        <v>268973282.5</v>
      </c>
      <c r="K32" s="7">
        <f t="shared" si="10"/>
        <v>65</v>
      </c>
      <c r="L32" s="7">
        <v>0</v>
      </c>
      <c r="M32" s="69">
        <f>L32/G32*100</f>
        <v>0</v>
      </c>
      <c r="N32" s="81"/>
      <c r="O32" s="81"/>
      <c r="P32" s="81"/>
      <c r="Q32" s="81"/>
      <c r="R32" s="81"/>
      <c r="S32" s="81"/>
      <c r="T32" s="81"/>
      <c r="U32" s="81"/>
      <c r="V32" s="67"/>
      <c r="W32" s="67"/>
      <c r="X32" s="67"/>
      <c r="Y32" s="68"/>
      <c r="Z32" s="68"/>
      <c r="AA32" s="69"/>
      <c r="AB32" s="68"/>
      <c r="AC32" s="69"/>
      <c r="AD32" s="68"/>
      <c r="AE32" s="69"/>
    </row>
    <row r="33" spans="2:31" s="84" customFormat="1" ht="33.75" customHeight="1" x14ac:dyDescent="0.25">
      <c r="B33" s="11">
        <f t="shared" si="11"/>
        <v>29</v>
      </c>
      <c r="C33" s="21">
        <v>9</v>
      </c>
      <c r="D33" s="139"/>
      <c r="E33" s="6" t="s">
        <v>4</v>
      </c>
      <c r="F33" s="45" t="s">
        <v>295</v>
      </c>
      <c r="G33" s="7">
        <v>607347340</v>
      </c>
      <c r="H33" s="7">
        <v>91102101</v>
      </c>
      <c r="I33" s="7">
        <f t="shared" si="8"/>
        <v>15</v>
      </c>
      <c r="J33" s="7">
        <f t="shared" si="9"/>
        <v>394775771</v>
      </c>
      <c r="K33" s="7">
        <f t="shared" si="10"/>
        <v>65</v>
      </c>
      <c r="L33" s="7">
        <v>121469468</v>
      </c>
      <c r="M33" s="69">
        <f>L33/G33*100</f>
        <v>20</v>
      </c>
      <c r="N33" s="85"/>
      <c r="O33" s="81"/>
      <c r="P33" s="81"/>
      <c r="Q33" s="81"/>
      <c r="R33" s="81"/>
      <c r="S33" s="81"/>
      <c r="T33" s="81"/>
      <c r="U33" s="81"/>
      <c r="V33" s="67"/>
      <c r="W33" s="67"/>
      <c r="X33" s="67"/>
      <c r="Y33" s="68"/>
      <c r="Z33" s="68"/>
      <c r="AA33" s="69"/>
      <c r="AB33" s="68"/>
      <c r="AC33" s="69"/>
      <c r="AD33" s="68"/>
      <c r="AE33" s="69"/>
    </row>
    <row r="34" spans="2:31" s="84" customFormat="1" ht="33.75" customHeight="1" x14ac:dyDescent="0.25">
      <c r="B34" s="11">
        <f t="shared" si="11"/>
        <v>30</v>
      </c>
      <c r="C34" s="21">
        <v>10</v>
      </c>
      <c r="D34" s="139"/>
      <c r="E34" s="9" t="s">
        <v>74</v>
      </c>
      <c r="F34" s="6" t="s">
        <v>207</v>
      </c>
      <c r="G34" s="7">
        <v>225913220</v>
      </c>
      <c r="H34" s="7">
        <v>124252271</v>
      </c>
      <c r="I34" s="7">
        <f t="shared" si="8"/>
        <v>55.000000000000007</v>
      </c>
      <c r="J34" s="7">
        <v>79069627</v>
      </c>
      <c r="K34" s="7">
        <f t="shared" si="10"/>
        <v>34.999999999999993</v>
      </c>
      <c r="L34" s="7">
        <v>22591322</v>
      </c>
      <c r="M34" s="69">
        <f>L34/G34*100</f>
        <v>10</v>
      </c>
      <c r="N34" s="81"/>
      <c r="O34" s="81"/>
      <c r="P34" s="81"/>
      <c r="Q34" s="81"/>
      <c r="R34" s="81"/>
      <c r="S34" s="81"/>
      <c r="T34" s="81"/>
      <c r="U34" s="81"/>
      <c r="V34" s="67"/>
      <c r="W34" s="67"/>
      <c r="X34" s="67"/>
      <c r="Y34" s="68"/>
      <c r="Z34" s="68"/>
      <c r="AA34" s="69"/>
      <c r="AB34" s="68"/>
      <c r="AC34" s="69"/>
      <c r="AD34" s="68"/>
      <c r="AE34" s="69"/>
    </row>
    <row r="35" spans="2:31" s="84" customFormat="1" ht="33.75" customHeight="1" x14ac:dyDescent="0.25">
      <c r="B35" s="11">
        <f t="shared" si="11"/>
        <v>31</v>
      </c>
      <c r="C35" s="21">
        <v>11</v>
      </c>
      <c r="D35" s="139"/>
      <c r="E35" s="6" t="s">
        <v>74</v>
      </c>
      <c r="F35" s="6" t="s">
        <v>75</v>
      </c>
      <c r="G35" s="7">
        <v>1105046970</v>
      </c>
      <c r="H35" s="7">
        <v>607775833</v>
      </c>
      <c r="I35" s="7">
        <f t="shared" si="8"/>
        <v>54.999999954753051</v>
      </c>
      <c r="J35" s="7">
        <f>G35*K35/100</f>
        <v>497271137.00000006</v>
      </c>
      <c r="K35" s="7">
        <f t="shared" si="10"/>
        <v>45.000000045246949</v>
      </c>
      <c r="L35" s="7">
        <v>0</v>
      </c>
      <c r="M35" s="87">
        <v>0</v>
      </c>
      <c r="N35" s="88"/>
      <c r="O35" s="88"/>
      <c r="P35" s="88"/>
      <c r="Q35" s="88"/>
      <c r="R35" s="88"/>
      <c r="S35" s="88"/>
      <c r="T35" s="88"/>
      <c r="U35" s="88"/>
      <c r="V35" s="89"/>
      <c r="W35" s="89"/>
      <c r="X35" s="89"/>
      <c r="Y35" s="86"/>
      <c r="Z35" s="86"/>
      <c r="AA35" s="87"/>
      <c r="AB35" s="86"/>
      <c r="AC35" s="87"/>
      <c r="AD35" s="86"/>
      <c r="AE35" s="87"/>
    </row>
    <row r="36" spans="2:31" s="84" customFormat="1" ht="33.75" customHeight="1" x14ac:dyDescent="0.25">
      <c r="B36" s="11">
        <f t="shared" si="11"/>
        <v>32</v>
      </c>
      <c r="C36" s="21">
        <v>12</v>
      </c>
      <c r="D36" s="139"/>
      <c r="E36" s="6" t="s">
        <v>74</v>
      </c>
      <c r="F36" s="6" t="s">
        <v>76</v>
      </c>
      <c r="G36" s="7">
        <v>1552736630</v>
      </c>
      <c r="H36" s="7">
        <v>854005147</v>
      </c>
      <c r="I36" s="7">
        <v>55</v>
      </c>
      <c r="J36" s="7">
        <v>698731484</v>
      </c>
      <c r="K36" s="7">
        <v>45</v>
      </c>
      <c r="L36" s="7"/>
      <c r="M36" s="87"/>
      <c r="N36" s="88"/>
      <c r="O36" s="88"/>
      <c r="P36" s="88"/>
      <c r="Q36" s="88"/>
      <c r="R36" s="88"/>
      <c r="S36" s="88"/>
      <c r="T36" s="88"/>
      <c r="U36" s="88"/>
      <c r="V36" s="89"/>
      <c r="W36" s="89"/>
      <c r="X36" s="89"/>
      <c r="Y36" s="86"/>
      <c r="Z36" s="86"/>
      <c r="AA36" s="87"/>
      <c r="AB36" s="86"/>
      <c r="AC36" s="87"/>
      <c r="AD36" s="86"/>
      <c r="AE36" s="87"/>
    </row>
    <row r="37" spans="2:31" s="84" customFormat="1" ht="45" customHeight="1" x14ac:dyDescent="0.25">
      <c r="B37" s="11">
        <f t="shared" si="11"/>
        <v>33</v>
      </c>
      <c r="C37" s="21">
        <v>13</v>
      </c>
      <c r="D37" s="139"/>
      <c r="E37" s="9" t="s">
        <v>74</v>
      </c>
      <c r="F37" s="6" t="s">
        <v>146</v>
      </c>
      <c r="G37" s="7">
        <v>2605166290</v>
      </c>
      <c r="H37" s="7">
        <v>1042066516</v>
      </c>
      <c r="I37" s="7">
        <f t="shared" ref="I37:I56" si="13">H37/G37*100</f>
        <v>40</v>
      </c>
      <c r="J37" s="7">
        <f t="shared" ref="J37" si="14">G37*K37/100</f>
        <v>1563099774</v>
      </c>
      <c r="K37" s="7">
        <f t="shared" ref="K37:K56" si="15">100-I37-M37</f>
        <v>60</v>
      </c>
      <c r="L37" s="7">
        <v>0</v>
      </c>
      <c r="M37" s="69">
        <f>L37/G37*100</f>
        <v>0</v>
      </c>
      <c r="N37" s="81"/>
      <c r="O37" s="81"/>
      <c r="P37" s="81"/>
      <c r="Q37" s="81"/>
      <c r="R37" s="81"/>
      <c r="S37" s="81"/>
      <c r="T37" s="81"/>
      <c r="U37" s="81"/>
      <c r="V37" s="67"/>
      <c r="W37" s="67"/>
      <c r="X37" s="67"/>
      <c r="Y37" s="68"/>
      <c r="Z37" s="68"/>
      <c r="AA37" s="69"/>
      <c r="AB37" s="68"/>
      <c r="AC37" s="69"/>
      <c r="AD37" s="68"/>
      <c r="AE37" s="69"/>
    </row>
    <row r="38" spans="2:31" s="84" customFormat="1" ht="45.75" customHeight="1" x14ac:dyDescent="0.25">
      <c r="B38" s="11">
        <f t="shared" si="11"/>
        <v>34</v>
      </c>
      <c r="C38" s="21">
        <v>14</v>
      </c>
      <c r="D38" s="139"/>
      <c r="E38" s="9" t="s">
        <v>74</v>
      </c>
      <c r="F38" s="6" t="s">
        <v>293</v>
      </c>
      <c r="G38" s="7">
        <v>2907237180</v>
      </c>
      <c r="H38" s="7">
        <v>1889704167</v>
      </c>
      <c r="I38" s="7">
        <f>H38/G38*100</f>
        <v>65</v>
      </c>
      <c r="J38" s="7">
        <f>G38*K38/100</f>
        <v>1017533013</v>
      </c>
      <c r="K38" s="7">
        <f>100-I38-M38</f>
        <v>35</v>
      </c>
      <c r="L38" s="7">
        <v>0</v>
      </c>
      <c r="M38" s="69">
        <v>0</v>
      </c>
      <c r="N38" s="81"/>
      <c r="O38" s="81"/>
      <c r="P38" s="81"/>
      <c r="Q38" s="81"/>
      <c r="R38" s="81"/>
      <c r="S38" s="81"/>
      <c r="T38" s="81"/>
      <c r="U38" s="81"/>
      <c r="V38" s="67"/>
      <c r="W38" s="67"/>
      <c r="X38" s="67"/>
      <c r="Y38" s="68"/>
      <c r="Z38" s="68"/>
      <c r="AA38" s="69"/>
      <c r="AB38" s="68"/>
      <c r="AC38" s="69"/>
      <c r="AD38" s="68"/>
      <c r="AE38" s="69"/>
    </row>
    <row r="39" spans="2:31" s="84" customFormat="1" ht="33.75" customHeight="1" x14ac:dyDescent="0.25">
      <c r="B39" s="11">
        <f t="shared" si="11"/>
        <v>35</v>
      </c>
      <c r="C39" s="21">
        <v>15</v>
      </c>
      <c r="D39" s="139"/>
      <c r="E39" s="9" t="s">
        <v>74</v>
      </c>
      <c r="F39" s="6" t="s">
        <v>294</v>
      </c>
      <c r="G39" s="7">
        <v>1328176700</v>
      </c>
      <c r="H39" s="7">
        <v>531270680</v>
      </c>
      <c r="I39" s="7">
        <f>H39/G39*100</f>
        <v>40</v>
      </c>
      <c r="J39" s="7">
        <f>G39*K39/100</f>
        <v>796906020</v>
      </c>
      <c r="K39" s="7">
        <f>100-I39-M39</f>
        <v>60</v>
      </c>
      <c r="L39" s="7">
        <v>0</v>
      </c>
      <c r="M39" s="69">
        <f>L39/G39*100</f>
        <v>0</v>
      </c>
      <c r="N39" s="81"/>
      <c r="O39" s="81"/>
      <c r="P39" s="81"/>
      <c r="Q39" s="81"/>
      <c r="R39" s="81"/>
      <c r="S39" s="81"/>
      <c r="T39" s="81"/>
      <c r="U39" s="81"/>
      <c r="V39" s="67"/>
      <c r="W39" s="67"/>
      <c r="X39" s="67"/>
      <c r="Y39" s="68"/>
      <c r="Z39" s="68"/>
      <c r="AA39" s="69"/>
      <c r="AB39" s="68"/>
      <c r="AC39" s="69"/>
      <c r="AD39" s="68"/>
      <c r="AE39" s="69"/>
    </row>
    <row r="40" spans="2:31" s="84" customFormat="1" ht="33.75" customHeight="1" x14ac:dyDescent="0.25">
      <c r="B40" s="11">
        <f t="shared" si="11"/>
        <v>36</v>
      </c>
      <c r="C40" s="21">
        <v>16</v>
      </c>
      <c r="D40" s="139"/>
      <c r="E40" s="9" t="s">
        <v>152</v>
      </c>
      <c r="F40" s="6" t="s">
        <v>153</v>
      </c>
      <c r="G40" s="7">
        <v>923866770</v>
      </c>
      <c r="H40" s="7">
        <v>369546708</v>
      </c>
      <c r="I40" s="7">
        <f t="shared" si="13"/>
        <v>40</v>
      </c>
      <c r="J40" s="7">
        <v>554320062</v>
      </c>
      <c r="K40" s="7">
        <f t="shared" si="15"/>
        <v>60</v>
      </c>
      <c r="L40" s="7">
        <v>0</v>
      </c>
      <c r="M40" s="69">
        <f t="shared" ref="M40:M44" si="16">L40/G40*100</f>
        <v>0</v>
      </c>
      <c r="N40" s="81"/>
      <c r="O40" s="81"/>
      <c r="P40" s="81"/>
      <c r="Q40" s="81"/>
      <c r="R40" s="81"/>
      <c r="S40" s="81"/>
      <c r="T40" s="81"/>
      <c r="U40" s="81"/>
      <c r="V40" s="67"/>
      <c r="W40" s="67"/>
      <c r="X40" s="67"/>
      <c r="Y40" s="68"/>
      <c r="Z40" s="68"/>
      <c r="AA40" s="69"/>
      <c r="AB40" s="68"/>
      <c r="AC40" s="69"/>
      <c r="AD40" s="68"/>
      <c r="AE40" s="69"/>
    </row>
    <row r="41" spans="2:31" s="84" customFormat="1" ht="33.75" customHeight="1" x14ac:dyDescent="0.25">
      <c r="B41" s="11">
        <f t="shared" si="11"/>
        <v>37</v>
      </c>
      <c r="C41" s="21">
        <v>17</v>
      </c>
      <c r="D41" s="139"/>
      <c r="E41" s="9" t="s">
        <v>152</v>
      </c>
      <c r="F41" s="6" t="s">
        <v>154</v>
      </c>
      <c r="G41" s="7">
        <v>302436700</v>
      </c>
      <c r="H41" s="7">
        <v>90731010</v>
      </c>
      <c r="I41" s="7">
        <f t="shared" si="13"/>
        <v>30</v>
      </c>
      <c r="J41" s="7">
        <v>181462020</v>
      </c>
      <c r="K41" s="7">
        <f t="shared" si="15"/>
        <v>60</v>
      </c>
      <c r="L41" s="7">
        <v>30243670</v>
      </c>
      <c r="M41" s="69">
        <f t="shared" si="16"/>
        <v>10</v>
      </c>
      <c r="N41" s="81"/>
      <c r="O41" s="81"/>
      <c r="P41" s="81"/>
      <c r="Q41" s="81"/>
      <c r="R41" s="81"/>
      <c r="S41" s="81"/>
      <c r="T41" s="81"/>
      <c r="U41" s="81"/>
      <c r="V41" s="67"/>
      <c r="W41" s="67"/>
      <c r="X41" s="67"/>
      <c r="Y41" s="68"/>
      <c r="Z41" s="68"/>
      <c r="AA41" s="69"/>
      <c r="AB41" s="68"/>
      <c r="AC41" s="69"/>
      <c r="AD41" s="68"/>
      <c r="AE41" s="69"/>
    </row>
    <row r="42" spans="2:31" s="84" customFormat="1" ht="33.75" customHeight="1" x14ac:dyDescent="0.25">
      <c r="B42" s="11">
        <f t="shared" si="11"/>
        <v>38</v>
      </c>
      <c r="C42" s="21">
        <v>18</v>
      </c>
      <c r="D42" s="139"/>
      <c r="E42" s="9" t="s">
        <v>152</v>
      </c>
      <c r="F42" s="6" t="s">
        <v>155</v>
      </c>
      <c r="G42" s="7">
        <v>313527600</v>
      </c>
      <c r="H42" s="7">
        <v>109734660</v>
      </c>
      <c r="I42" s="7">
        <f t="shared" si="13"/>
        <v>35</v>
      </c>
      <c r="J42" s="7">
        <v>203792940</v>
      </c>
      <c r="K42" s="7">
        <f t="shared" si="15"/>
        <v>65</v>
      </c>
      <c r="L42" s="7">
        <v>0</v>
      </c>
      <c r="M42" s="69">
        <f t="shared" si="16"/>
        <v>0</v>
      </c>
      <c r="N42" s="81"/>
      <c r="O42" s="81"/>
      <c r="P42" s="81"/>
      <c r="Q42" s="81"/>
      <c r="R42" s="81"/>
      <c r="S42" s="81"/>
      <c r="T42" s="81"/>
      <c r="U42" s="81"/>
      <c r="V42" s="67"/>
      <c r="W42" s="67"/>
      <c r="X42" s="67"/>
      <c r="Y42" s="68"/>
      <c r="Z42" s="68"/>
      <c r="AA42" s="69"/>
      <c r="AB42" s="68"/>
      <c r="AC42" s="69"/>
      <c r="AD42" s="68"/>
      <c r="AE42" s="69"/>
    </row>
    <row r="43" spans="2:31" s="84" customFormat="1" ht="33.75" customHeight="1" x14ac:dyDescent="0.25">
      <c r="B43" s="11">
        <f t="shared" si="11"/>
        <v>39</v>
      </c>
      <c r="C43" s="21">
        <v>19</v>
      </c>
      <c r="D43" s="139"/>
      <c r="E43" s="9" t="s">
        <v>152</v>
      </c>
      <c r="F43" s="6" t="s">
        <v>156</v>
      </c>
      <c r="G43" s="7">
        <v>197295880</v>
      </c>
      <c r="H43" s="7">
        <v>78918352</v>
      </c>
      <c r="I43" s="7">
        <f t="shared" si="13"/>
        <v>40</v>
      </c>
      <c r="J43" s="7">
        <v>118377528</v>
      </c>
      <c r="K43" s="7">
        <f t="shared" si="15"/>
        <v>60</v>
      </c>
      <c r="L43" s="7">
        <v>0</v>
      </c>
      <c r="M43" s="69">
        <f t="shared" si="16"/>
        <v>0</v>
      </c>
      <c r="N43" s="81"/>
      <c r="O43" s="81"/>
      <c r="P43" s="81"/>
      <c r="Q43" s="81"/>
      <c r="R43" s="81"/>
      <c r="S43" s="81"/>
      <c r="T43" s="81"/>
      <c r="U43" s="81"/>
      <c r="V43" s="67"/>
      <c r="W43" s="67"/>
      <c r="X43" s="67"/>
      <c r="Y43" s="68"/>
      <c r="Z43" s="68"/>
      <c r="AA43" s="69"/>
      <c r="AB43" s="68"/>
      <c r="AC43" s="69"/>
      <c r="AD43" s="68"/>
      <c r="AE43" s="69"/>
    </row>
    <row r="44" spans="2:31" s="84" customFormat="1" ht="33.75" customHeight="1" x14ac:dyDescent="0.25">
      <c r="B44" s="11">
        <f t="shared" si="11"/>
        <v>40</v>
      </c>
      <c r="C44" s="21">
        <v>20</v>
      </c>
      <c r="D44" s="139"/>
      <c r="E44" s="9" t="s">
        <v>152</v>
      </c>
      <c r="F44" s="45" t="s">
        <v>157</v>
      </c>
      <c r="G44" s="7">
        <v>111909498</v>
      </c>
      <c r="H44" s="7">
        <v>61550223.899999999</v>
      </c>
      <c r="I44" s="7">
        <f t="shared" si="13"/>
        <v>54.999999999999993</v>
      </c>
      <c r="J44" s="7">
        <v>50359274.100000001</v>
      </c>
      <c r="K44" s="7">
        <f t="shared" si="15"/>
        <v>45.000000000000007</v>
      </c>
      <c r="L44" s="7">
        <v>0</v>
      </c>
      <c r="M44" s="69">
        <f t="shared" si="16"/>
        <v>0</v>
      </c>
      <c r="N44" s="81"/>
      <c r="O44" s="81"/>
      <c r="P44" s="81"/>
      <c r="Q44" s="81"/>
      <c r="R44" s="81"/>
      <c r="S44" s="81"/>
      <c r="T44" s="81"/>
      <c r="U44" s="81"/>
      <c r="V44" s="67"/>
      <c r="W44" s="67"/>
      <c r="X44" s="67"/>
      <c r="Y44" s="68"/>
      <c r="Z44" s="68"/>
      <c r="AA44" s="69"/>
      <c r="AB44" s="68"/>
      <c r="AC44" s="69"/>
      <c r="AD44" s="68"/>
      <c r="AE44" s="69"/>
    </row>
    <row r="45" spans="2:31" s="84" customFormat="1" ht="33.75" customHeight="1" x14ac:dyDescent="0.25">
      <c r="B45" s="11">
        <f t="shared" si="11"/>
        <v>41</v>
      </c>
      <c r="C45" s="21">
        <v>21</v>
      </c>
      <c r="D45" s="139"/>
      <c r="E45" s="9" t="s">
        <v>152</v>
      </c>
      <c r="F45" s="6" t="s">
        <v>158</v>
      </c>
      <c r="G45" s="7">
        <v>1119954520</v>
      </c>
      <c r="H45" s="7">
        <v>447981808</v>
      </c>
      <c r="I45" s="7">
        <f t="shared" si="13"/>
        <v>40</v>
      </c>
      <c r="J45" s="7">
        <f>G45*K45/100</f>
        <v>671972712</v>
      </c>
      <c r="K45" s="7">
        <f t="shared" si="15"/>
        <v>60</v>
      </c>
      <c r="L45" s="7">
        <v>0</v>
      </c>
      <c r="M45" s="69">
        <v>0</v>
      </c>
      <c r="N45" s="85"/>
      <c r="O45" s="81"/>
      <c r="P45" s="81"/>
      <c r="Q45" s="81"/>
      <c r="R45" s="81"/>
      <c r="S45" s="81"/>
      <c r="T45" s="81"/>
      <c r="U45" s="81"/>
      <c r="V45" s="67"/>
      <c r="W45" s="67"/>
      <c r="X45" s="67"/>
      <c r="Y45" s="68"/>
      <c r="Z45" s="68"/>
      <c r="AA45" s="69"/>
      <c r="AB45" s="68"/>
      <c r="AC45" s="69"/>
      <c r="AD45" s="68"/>
      <c r="AE45" s="69"/>
    </row>
    <row r="46" spans="2:31" s="84" customFormat="1" ht="33.75" customHeight="1" x14ac:dyDescent="0.25">
      <c r="B46" s="11">
        <f t="shared" si="11"/>
        <v>42</v>
      </c>
      <c r="C46" s="21">
        <v>22</v>
      </c>
      <c r="D46" s="139"/>
      <c r="E46" s="9" t="s">
        <v>152</v>
      </c>
      <c r="F46" s="6" t="s">
        <v>159</v>
      </c>
      <c r="G46" s="7">
        <v>529858040</v>
      </c>
      <c r="H46" s="7">
        <v>158957412</v>
      </c>
      <c r="I46" s="7">
        <f t="shared" si="13"/>
        <v>30</v>
      </c>
      <c r="J46" s="7">
        <f>G46*K46/100</f>
        <v>370900628</v>
      </c>
      <c r="K46" s="7">
        <f t="shared" si="15"/>
        <v>70</v>
      </c>
      <c r="L46" s="7">
        <v>0</v>
      </c>
      <c r="M46" s="69">
        <f>L46/G46*100</f>
        <v>0</v>
      </c>
      <c r="N46" s="85"/>
      <c r="O46" s="81"/>
      <c r="P46" s="81"/>
      <c r="Q46" s="81"/>
      <c r="R46" s="81"/>
      <c r="S46" s="81"/>
      <c r="T46" s="81"/>
      <c r="U46" s="81"/>
      <c r="V46" s="67"/>
      <c r="W46" s="67"/>
      <c r="X46" s="67"/>
      <c r="Y46" s="68"/>
      <c r="Z46" s="68"/>
      <c r="AA46" s="69"/>
      <c r="AB46" s="68"/>
      <c r="AC46" s="69"/>
      <c r="AD46" s="68"/>
      <c r="AE46" s="69"/>
    </row>
    <row r="47" spans="2:31" s="84" customFormat="1" ht="33.75" customHeight="1" x14ac:dyDescent="0.25">
      <c r="B47" s="11">
        <f t="shared" si="11"/>
        <v>43</v>
      </c>
      <c r="C47" s="21">
        <v>23</v>
      </c>
      <c r="D47" s="139"/>
      <c r="E47" s="9" t="s">
        <v>152</v>
      </c>
      <c r="F47" s="6" t="s">
        <v>160</v>
      </c>
      <c r="G47" s="7">
        <v>336337720</v>
      </c>
      <c r="H47" s="7">
        <v>100901316</v>
      </c>
      <c r="I47" s="7">
        <f t="shared" si="13"/>
        <v>30</v>
      </c>
      <c r="J47" s="7">
        <f>G47*K47/100</f>
        <v>235436404</v>
      </c>
      <c r="K47" s="7">
        <f t="shared" si="15"/>
        <v>70</v>
      </c>
      <c r="L47" s="7">
        <v>0</v>
      </c>
      <c r="M47" s="69">
        <v>0</v>
      </c>
      <c r="N47" s="85"/>
      <c r="O47" s="81"/>
      <c r="P47" s="81"/>
      <c r="Q47" s="81"/>
      <c r="R47" s="81"/>
      <c r="S47" s="81"/>
      <c r="T47" s="81"/>
      <c r="U47" s="81"/>
      <c r="V47" s="67"/>
      <c r="W47" s="67"/>
      <c r="X47" s="67"/>
      <c r="Y47" s="68"/>
      <c r="Z47" s="68"/>
      <c r="AA47" s="69"/>
      <c r="AB47" s="68"/>
      <c r="AC47" s="69"/>
      <c r="AD47" s="68"/>
      <c r="AE47" s="69"/>
    </row>
    <row r="48" spans="2:31" s="84" customFormat="1" ht="33.75" customHeight="1" x14ac:dyDescent="0.25">
      <c r="B48" s="11">
        <f t="shared" si="11"/>
        <v>44</v>
      </c>
      <c r="C48" s="21">
        <v>24</v>
      </c>
      <c r="D48" s="139"/>
      <c r="E48" s="9" t="s">
        <v>152</v>
      </c>
      <c r="F48" s="6" t="s">
        <v>161</v>
      </c>
      <c r="G48" s="7">
        <v>154318200</v>
      </c>
      <c r="H48" s="7">
        <v>84875010</v>
      </c>
      <c r="I48" s="7">
        <f t="shared" si="13"/>
        <v>55.000000000000007</v>
      </c>
      <c r="J48" s="7">
        <v>69443190</v>
      </c>
      <c r="K48" s="7">
        <f t="shared" si="15"/>
        <v>44.999999999999993</v>
      </c>
      <c r="L48" s="7">
        <v>0</v>
      </c>
      <c r="M48" s="69">
        <f t="shared" ref="M48" si="17">L48/G48*100</f>
        <v>0</v>
      </c>
      <c r="N48" s="81"/>
      <c r="O48" s="81"/>
      <c r="P48" s="81"/>
      <c r="Q48" s="81"/>
      <c r="R48" s="81"/>
      <c r="S48" s="81"/>
      <c r="T48" s="81"/>
      <c r="U48" s="81"/>
      <c r="V48" s="67"/>
      <c r="W48" s="67"/>
      <c r="X48" s="67"/>
      <c r="Y48" s="68"/>
      <c r="Z48" s="68"/>
      <c r="AA48" s="69"/>
      <c r="AB48" s="68"/>
      <c r="AC48" s="69"/>
      <c r="AD48" s="68"/>
      <c r="AE48" s="69"/>
    </row>
    <row r="49" spans="1:31" s="84" customFormat="1" ht="33.75" customHeight="1" x14ac:dyDescent="0.25">
      <c r="B49" s="11">
        <f t="shared" si="11"/>
        <v>45</v>
      </c>
      <c r="C49" s="21">
        <v>25</v>
      </c>
      <c r="D49" s="139"/>
      <c r="E49" s="9" t="s">
        <v>152</v>
      </c>
      <c r="F49" s="45" t="s">
        <v>301</v>
      </c>
      <c r="G49" s="7">
        <v>222900900</v>
      </c>
      <c r="H49" s="7">
        <v>100305405</v>
      </c>
      <c r="I49" s="7">
        <f>H49/G49*100</f>
        <v>45</v>
      </c>
      <c r="J49" s="7">
        <v>122595495</v>
      </c>
      <c r="K49" s="7">
        <f>100-I49-M49</f>
        <v>55</v>
      </c>
      <c r="L49" s="7">
        <v>0</v>
      </c>
      <c r="M49" s="69">
        <f>L49/G49*100</f>
        <v>0</v>
      </c>
      <c r="N49" s="81"/>
      <c r="O49" s="81"/>
      <c r="P49" s="81"/>
      <c r="Q49" s="81"/>
      <c r="R49" s="81"/>
      <c r="S49" s="81"/>
      <c r="T49" s="81"/>
      <c r="U49" s="81"/>
      <c r="V49" s="67"/>
      <c r="W49" s="67"/>
      <c r="X49" s="67"/>
      <c r="Y49" s="68"/>
      <c r="Z49" s="68"/>
      <c r="AA49" s="69"/>
      <c r="AB49" s="68"/>
      <c r="AC49" s="69"/>
      <c r="AD49" s="68"/>
      <c r="AE49" s="69"/>
    </row>
    <row r="50" spans="1:31" s="84" customFormat="1" ht="33.75" customHeight="1" x14ac:dyDescent="0.25">
      <c r="B50" s="11">
        <f t="shared" si="11"/>
        <v>46</v>
      </c>
      <c r="C50" s="21">
        <v>26</v>
      </c>
      <c r="D50" s="139"/>
      <c r="E50" s="9" t="s">
        <v>152</v>
      </c>
      <c r="F50" s="45" t="s">
        <v>300</v>
      </c>
      <c r="G50" s="7">
        <v>226142100</v>
      </c>
      <c r="H50" s="7">
        <v>146992365</v>
      </c>
      <c r="I50" s="7">
        <f>H50/G50*100</f>
        <v>65</v>
      </c>
      <c r="J50" s="7">
        <v>79149735</v>
      </c>
      <c r="K50" s="7">
        <f>100-I50-M50</f>
        <v>35</v>
      </c>
      <c r="L50" s="7">
        <v>0</v>
      </c>
      <c r="M50" s="69">
        <f>L50/G50*100</f>
        <v>0</v>
      </c>
      <c r="N50" s="81"/>
      <c r="O50" s="81"/>
      <c r="P50" s="81"/>
      <c r="Q50" s="81"/>
      <c r="R50" s="81"/>
      <c r="S50" s="81"/>
      <c r="T50" s="81"/>
      <c r="U50" s="81"/>
      <c r="V50" s="67"/>
      <c r="W50" s="67"/>
      <c r="X50" s="67"/>
      <c r="Y50" s="68"/>
      <c r="Z50" s="68"/>
      <c r="AA50" s="69"/>
      <c r="AB50" s="68"/>
      <c r="AC50" s="69"/>
      <c r="AD50" s="68"/>
      <c r="AE50" s="69"/>
    </row>
    <row r="51" spans="1:31" s="84" customFormat="1" ht="33.75" customHeight="1" x14ac:dyDescent="0.25">
      <c r="B51" s="11">
        <f t="shared" si="11"/>
        <v>47</v>
      </c>
      <c r="C51" s="21">
        <v>27</v>
      </c>
      <c r="D51" s="139"/>
      <c r="E51" s="6" t="s">
        <v>210</v>
      </c>
      <c r="F51" s="45" t="s">
        <v>211</v>
      </c>
      <c r="G51" s="7">
        <v>352165510</v>
      </c>
      <c r="H51" s="7">
        <v>140866204</v>
      </c>
      <c r="I51" s="7">
        <f t="shared" si="13"/>
        <v>40</v>
      </c>
      <c r="J51" s="7">
        <f t="shared" ref="J51:J56" si="18">G51*K51/100</f>
        <v>211299306</v>
      </c>
      <c r="K51" s="7">
        <f t="shared" si="15"/>
        <v>60</v>
      </c>
      <c r="L51" s="7">
        <v>0</v>
      </c>
      <c r="M51" s="69">
        <v>0</v>
      </c>
      <c r="N51" s="81"/>
      <c r="O51" s="81"/>
      <c r="P51" s="81"/>
      <c r="Q51" s="81"/>
      <c r="R51" s="81"/>
      <c r="S51" s="81"/>
      <c r="T51" s="81"/>
      <c r="U51" s="81"/>
      <c r="V51" s="67"/>
      <c r="W51" s="67"/>
      <c r="X51" s="67"/>
      <c r="Y51" s="68"/>
      <c r="Z51" s="68"/>
      <c r="AA51" s="69"/>
      <c r="AB51" s="68"/>
      <c r="AC51" s="69"/>
      <c r="AD51" s="68"/>
      <c r="AE51" s="69"/>
    </row>
    <row r="52" spans="1:31" s="84" customFormat="1" ht="49.5" customHeight="1" x14ac:dyDescent="0.25">
      <c r="B52" s="11">
        <f t="shared" si="11"/>
        <v>48</v>
      </c>
      <c r="C52" s="21">
        <v>28</v>
      </c>
      <c r="D52" s="139"/>
      <c r="E52" s="6" t="s">
        <v>210</v>
      </c>
      <c r="F52" s="45" t="s">
        <v>212</v>
      </c>
      <c r="G52" s="7">
        <v>1976482538</v>
      </c>
      <c r="H52" s="7">
        <v>1284713650</v>
      </c>
      <c r="I52" s="7">
        <f t="shared" si="13"/>
        <v>65.000000015178486</v>
      </c>
      <c r="J52" s="7">
        <f t="shared" si="18"/>
        <v>691768887.99999988</v>
      </c>
      <c r="K52" s="7">
        <f t="shared" si="15"/>
        <v>34.999999984821514</v>
      </c>
      <c r="L52" s="7">
        <v>0</v>
      </c>
      <c r="M52" s="69">
        <v>0</v>
      </c>
      <c r="N52" s="81"/>
      <c r="O52" s="81"/>
      <c r="P52" s="81"/>
      <c r="Q52" s="81"/>
      <c r="R52" s="81"/>
      <c r="S52" s="81"/>
      <c r="T52" s="81"/>
      <c r="U52" s="81"/>
      <c r="V52" s="67"/>
      <c r="W52" s="67"/>
      <c r="X52" s="67"/>
      <c r="Y52" s="68"/>
      <c r="Z52" s="68"/>
      <c r="AA52" s="69"/>
      <c r="AB52" s="68"/>
      <c r="AC52" s="69"/>
      <c r="AD52" s="68"/>
      <c r="AE52" s="69"/>
    </row>
    <row r="53" spans="1:31" s="84" customFormat="1" ht="42" customHeight="1" x14ac:dyDescent="0.25">
      <c r="B53" s="11">
        <f t="shared" si="11"/>
        <v>49</v>
      </c>
      <c r="C53" s="21">
        <v>29</v>
      </c>
      <c r="D53" s="139"/>
      <c r="E53" s="6" t="s">
        <v>210</v>
      </c>
      <c r="F53" s="45" t="s">
        <v>296</v>
      </c>
      <c r="G53" s="7">
        <v>460881500</v>
      </c>
      <c r="H53" s="7">
        <v>184352600</v>
      </c>
      <c r="I53" s="7">
        <f t="shared" si="13"/>
        <v>40</v>
      </c>
      <c r="J53" s="7">
        <f t="shared" si="18"/>
        <v>276528900</v>
      </c>
      <c r="K53" s="7">
        <f t="shared" si="15"/>
        <v>60</v>
      </c>
      <c r="L53" s="7">
        <v>0</v>
      </c>
      <c r="M53" s="69">
        <v>0</v>
      </c>
      <c r="N53" s="81"/>
      <c r="O53" s="81"/>
      <c r="P53" s="81"/>
      <c r="Q53" s="81"/>
      <c r="R53" s="81"/>
      <c r="S53" s="81"/>
      <c r="T53" s="81"/>
      <c r="U53" s="81"/>
      <c r="V53" s="67"/>
      <c r="W53" s="67"/>
      <c r="X53" s="67"/>
      <c r="Y53" s="68"/>
      <c r="Z53" s="68"/>
      <c r="AA53" s="69"/>
      <c r="AB53" s="68"/>
      <c r="AC53" s="69"/>
      <c r="AD53" s="68"/>
      <c r="AE53" s="69"/>
    </row>
    <row r="54" spans="1:31" s="84" customFormat="1" ht="42" customHeight="1" x14ac:dyDescent="0.25">
      <c r="B54" s="11">
        <f t="shared" si="11"/>
        <v>50</v>
      </c>
      <c r="C54" s="21">
        <v>30</v>
      </c>
      <c r="D54" s="139"/>
      <c r="E54" s="6" t="s">
        <v>210</v>
      </c>
      <c r="F54" s="45" t="s">
        <v>297</v>
      </c>
      <c r="G54" s="7">
        <v>123102120</v>
      </c>
      <c r="H54" s="7">
        <v>67706166</v>
      </c>
      <c r="I54" s="7">
        <f t="shared" si="13"/>
        <v>55.000000000000007</v>
      </c>
      <c r="J54" s="7">
        <f t="shared" si="18"/>
        <v>55395953.999999993</v>
      </c>
      <c r="K54" s="7">
        <f t="shared" si="15"/>
        <v>44.999999999999993</v>
      </c>
      <c r="L54" s="7">
        <v>0</v>
      </c>
      <c r="M54" s="69">
        <v>0</v>
      </c>
      <c r="N54" s="81"/>
      <c r="O54" s="81"/>
      <c r="P54" s="81"/>
      <c r="Q54" s="81"/>
      <c r="R54" s="81"/>
      <c r="S54" s="81"/>
      <c r="T54" s="81"/>
      <c r="U54" s="81"/>
      <c r="V54" s="67"/>
      <c r="W54" s="67"/>
      <c r="X54" s="67"/>
      <c r="Y54" s="68"/>
      <c r="Z54" s="68"/>
      <c r="AA54" s="69"/>
      <c r="AB54" s="68"/>
      <c r="AC54" s="69"/>
      <c r="AD54" s="68"/>
      <c r="AE54" s="69"/>
    </row>
    <row r="55" spans="1:31" s="84" customFormat="1" ht="42" customHeight="1" x14ac:dyDescent="0.25">
      <c r="B55" s="11">
        <f t="shared" si="11"/>
        <v>51</v>
      </c>
      <c r="C55" s="21">
        <v>31</v>
      </c>
      <c r="D55" s="139"/>
      <c r="E55" s="6" t="s">
        <v>210</v>
      </c>
      <c r="F55" s="45" t="s">
        <v>299</v>
      </c>
      <c r="G55" s="7">
        <v>520046790</v>
      </c>
      <c r="H55" s="7">
        <v>338030414</v>
      </c>
      <c r="I55" s="7">
        <f t="shared" si="13"/>
        <v>65.0000000961452</v>
      </c>
      <c r="J55" s="7">
        <f t="shared" si="18"/>
        <v>182016375.99999997</v>
      </c>
      <c r="K55" s="7">
        <f t="shared" si="15"/>
        <v>34.9999999038548</v>
      </c>
      <c r="L55" s="7">
        <v>0</v>
      </c>
      <c r="M55" s="69">
        <v>0</v>
      </c>
      <c r="N55" s="81"/>
      <c r="O55" s="81"/>
      <c r="P55" s="81"/>
      <c r="Q55" s="81"/>
      <c r="R55" s="81"/>
      <c r="S55" s="81"/>
      <c r="T55" s="81"/>
      <c r="U55" s="81"/>
      <c r="V55" s="67"/>
      <c r="W55" s="67"/>
      <c r="X55" s="67"/>
      <c r="Y55" s="68"/>
      <c r="Z55" s="68"/>
      <c r="AA55" s="69"/>
      <c r="AB55" s="68"/>
      <c r="AC55" s="69"/>
      <c r="AD55" s="68"/>
      <c r="AE55" s="69"/>
    </row>
    <row r="56" spans="1:31" s="84" customFormat="1" ht="54.75" customHeight="1" x14ac:dyDescent="0.25">
      <c r="B56" s="11">
        <f t="shared" si="11"/>
        <v>52</v>
      </c>
      <c r="C56" s="21">
        <v>32</v>
      </c>
      <c r="D56" s="139"/>
      <c r="E56" s="6" t="s">
        <v>210</v>
      </c>
      <c r="F56" s="45" t="s">
        <v>298</v>
      </c>
      <c r="G56" s="7">
        <v>411141622</v>
      </c>
      <c r="H56" s="7">
        <v>226127893</v>
      </c>
      <c r="I56" s="7">
        <f t="shared" si="13"/>
        <v>55.000000218902677</v>
      </c>
      <c r="J56" s="7">
        <f t="shared" si="18"/>
        <v>143899565.99999997</v>
      </c>
      <c r="K56" s="7">
        <f t="shared" si="15"/>
        <v>34.99999958651717</v>
      </c>
      <c r="L56" s="7">
        <v>41114163</v>
      </c>
      <c r="M56" s="69">
        <f>L56/G56*100</f>
        <v>10.000000194580155</v>
      </c>
      <c r="N56" s="81"/>
      <c r="O56" s="81"/>
      <c r="P56" s="81"/>
      <c r="Q56" s="81"/>
      <c r="R56" s="81"/>
      <c r="S56" s="81"/>
      <c r="T56" s="81"/>
      <c r="U56" s="81"/>
      <c r="V56" s="67"/>
      <c r="W56" s="67"/>
      <c r="X56" s="67"/>
      <c r="Y56" s="68"/>
      <c r="Z56" s="68"/>
      <c r="AA56" s="69"/>
      <c r="AB56" s="68"/>
      <c r="AC56" s="69"/>
      <c r="AD56" s="68"/>
      <c r="AE56" s="69"/>
    </row>
    <row r="57" spans="1:31" s="84" customFormat="1" ht="42" customHeight="1" x14ac:dyDescent="0.25">
      <c r="B57" s="11">
        <f t="shared" si="11"/>
        <v>53</v>
      </c>
      <c r="C57" s="21">
        <v>33</v>
      </c>
      <c r="D57" s="139"/>
      <c r="E57" s="9" t="s">
        <v>12</v>
      </c>
      <c r="F57" s="6" t="s">
        <v>13</v>
      </c>
      <c r="G57" s="7">
        <v>38807788</v>
      </c>
      <c r="H57" s="7">
        <v>21344283</v>
      </c>
      <c r="I57" s="7">
        <f>H57/G57*100</f>
        <v>54.999998969279048</v>
      </c>
      <c r="J57" s="7">
        <f>G57*K57/100</f>
        <v>17463505.000000004</v>
      </c>
      <c r="K57" s="7">
        <f>100-I57-M57</f>
        <v>45.000001030720952</v>
      </c>
      <c r="L57" s="7">
        <v>0</v>
      </c>
      <c r="M57" s="69">
        <v>0</v>
      </c>
      <c r="N57" s="81"/>
      <c r="O57" s="81"/>
      <c r="P57" s="81"/>
      <c r="Q57" s="81"/>
      <c r="R57" s="81"/>
      <c r="S57" s="81"/>
      <c r="T57" s="81"/>
      <c r="U57" s="81"/>
      <c r="V57" s="67"/>
      <c r="W57" s="67"/>
      <c r="X57" s="67"/>
      <c r="Y57" s="68"/>
      <c r="Z57" s="68"/>
      <c r="AA57" s="69"/>
      <c r="AB57" s="68"/>
      <c r="AC57" s="69"/>
      <c r="AD57" s="68"/>
      <c r="AE57" s="69"/>
    </row>
    <row r="58" spans="1:31" s="74" customFormat="1" ht="17.25" x14ac:dyDescent="0.25">
      <c r="A58" s="90" t="s">
        <v>7</v>
      </c>
      <c r="B58" s="129" t="s">
        <v>4</v>
      </c>
      <c r="C58" s="130"/>
      <c r="D58" s="130"/>
      <c r="E58" s="130"/>
      <c r="F58" s="131"/>
      <c r="G58" s="51">
        <f>SUM(G25:G57)</f>
        <v>20440163436</v>
      </c>
      <c r="H58" s="51">
        <f>SUM(H25:H57)</f>
        <v>9815998627.3999996</v>
      </c>
      <c r="I58" s="51"/>
      <c r="J58" s="51">
        <f>SUM(J25:J57)</f>
        <v>10388163008.6</v>
      </c>
      <c r="K58" s="51"/>
      <c r="L58" s="51">
        <f>SUM(L25:L57)</f>
        <v>236001801</v>
      </c>
      <c r="M58" s="91"/>
      <c r="N58"/>
      <c r="O58"/>
      <c r="P58"/>
      <c r="Q58"/>
      <c r="R58"/>
      <c r="S58"/>
    </row>
    <row r="59" spans="1:31" s="73" customFormat="1" ht="27" x14ac:dyDescent="0.25">
      <c r="A59" s="92"/>
      <c r="B59" s="11">
        <f>1+B57</f>
        <v>54</v>
      </c>
      <c r="C59" s="56">
        <v>1</v>
      </c>
      <c r="D59" s="136" t="s">
        <v>28</v>
      </c>
      <c r="E59" s="31" t="s">
        <v>323</v>
      </c>
      <c r="F59" s="32" t="s">
        <v>322</v>
      </c>
      <c r="G59" s="7">
        <v>761542510</v>
      </c>
      <c r="H59" s="7">
        <f>G59*I59/100</f>
        <v>228462753</v>
      </c>
      <c r="I59" s="7">
        <v>30</v>
      </c>
      <c r="J59" s="7">
        <f>G59*K59/100</f>
        <v>533079757</v>
      </c>
      <c r="K59" s="7">
        <v>70</v>
      </c>
      <c r="L59" s="7"/>
      <c r="M59" s="95"/>
      <c r="N59"/>
      <c r="O59"/>
      <c r="P59"/>
      <c r="Q59"/>
      <c r="R59"/>
      <c r="S59"/>
    </row>
    <row r="60" spans="1:31" s="73" customFormat="1" ht="81" x14ac:dyDescent="0.25">
      <c r="A60" s="92"/>
      <c r="B60" s="11">
        <f>1+B59</f>
        <v>55</v>
      </c>
      <c r="C60" s="56">
        <v>2</v>
      </c>
      <c r="D60" s="137"/>
      <c r="E60" s="31" t="s">
        <v>28</v>
      </c>
      <c r="F60" s="143" t="s">
        <v>370</v>
      </c>
      <c r="G60" s="7">
        <v>1398169860</v>
      </c>
      <c r="H60" s="7">
        <f>G60*I60/100</f>
        <v>908810409</v>
      </c>
      <c r="I60" s="7">
        <v>65</v>
      </c>
      <c r="J60" s="7">
        <f>G60*K60/100</f>
        <v>489359451</v>
      </c>
      <c r="K60" s="7">
        <f>100-I60-M60</f>
        <v>35</v>
      </c>
      <c r="L60" s="7"/>
      <c r="M60" s="96"/>
      <c r="N60"/>
      <c r="O60"/>
    </row>
    <row r="61" spans="1:31" s="73" customFormat="1" ht="61.5" customHeight="1" x14ac:dyDescent="0.25">
      <c r="A61" s="92"/>
      <c r="B61" s="11">
        <f t="shared" ref="B61:B87" si="19">1+B60</f>
        <v>56</v>
      </c>
      <c r="C61" s="56">
        <v>3</v>
      </c>
      <c r="D61" s="137"/>
      <c r="E61" s="32" t="s">
        <v>28</v>
      </c>
      <c r="F61" s="45" t="s">
        <v>369</v>
      </c>
      <c r="G61" s="7">
        <v>142788800</v>
      </c>
      <c r="H61" s="7">
        <f>G61*I61/100</f>
        <v>92812720</v>
      </c>
      <c r="I61" s="7">
        <v>65</v>
      </c>
      <c r="J61" s="7">
        <f>G61*K61/100</f>
        <v>49976080</v>
      </c>
      <c r="K61" s="7">
        <f>100-I61-M61</f>
        <v>35</v>
      </c>
      <c r="L61" s="7"/>
      <c r="M61" s="96"/>
      <c r="N61"/>
      <c r="O61"/>
    </row>
    <row r="62" spans="1:31" s="73" customFormat="1" ht="54" x14ac:dyDescent="0.25">
      <c r="A62" s="92"/>
      <c r="B62" s="11">
        <f t="shared" si="19"/>
        <v>57</v>
      </c>
      <c r="C62" s="56">
        <v>4</v>
      </c>
      <c r="D62" s="137"/>
      <c r="E62" s="32" t="s">
        <v>28</v>
      </c>
      <c r="F62" s="142" t="s">
        <v>368</v>
      </c>
      <c r="G62" s="7">
        <v>382462570</v>
      </c>
      <c r="H62" s="7">
        <f>G62*I62/100</f>
        <v>267723799</v>
      </c>
      <c r="I62" s="7">
        <v>70</v>
      </c>
      <c r="J62" s="7">
        <f>G62*K62/100</f>
        <v>114738771</v>
      </c>
      <c r="K62" s="7">
        <f>100-I62-M62</f>
        <v>30</v>
      </c>
      <c r="L62" s="7"/>
      <c r="M62" s="96"/>
      <c r="N62"/>
      <c r="O62"/>
    </row>
    <row r="63" spans="1:31" s="88" customFormat="1" ht="54" x14ac:dyDescent="0.25">
      <c r="A63" s="97"/>
      <c r="B63" s="11">
        <f t="shared" si="19"/>
        <v>58</v>
      </c>
      <c r="C63" s="18">
        <v>5</v>
      </c>
      <c r="D63" s="137"/>
      <c r="E63" s="19" t="s">
        <v>28</v>
      </c>
      <c r="F63" s="45" t="s">
        <v>367</v>
      </c>
      <c r="G63" s="7">
        <v>421830750</v>
      </c>
      <c r="H63" s="7">
        <v>168732300</v>
      </c>
      <c r="I63" s="7">
        <v>40</v>
      </c>
      <c r="J63" s="7">
        <v>253098450</v>
      </c>
      <c r="K63" s="7">
        <v>60</v>
      </c>
      <c r="L63" s="7"/>
      <c r="M63" s="100"/>
    </row>
    <row r="64" spans="1:31" s="88" customFormat="1" ht="43.5" customHeight="1" x14ac:dyDescent="0.25">
      <c r="A64" s="101"/>
      <c r="B64" s="11">
        <f t="shared" si="19"/>
        <v>59</v>
      </c>
      <c r="C64" s="18">
        <v>6</v>
      </c>
      <c r="D64" s="137"/>
      <c r="E64" s="32" t="s">
        <v>28</v>
      </c>
      <c r="F64" s="45" t="s">
        <v>328</v>
      </c>
      <c r="G64" s="7">
        <v>548229290</v>
      </c>
      <c r="H64" s="7">
        <f>G64*I64/100</f>
        <v>164468787</v>
      </c>
      <c r="I64" s="7">
        <v>30</v>
      </c>
      <c r="J64" s="7">
        <f>G64*K64/100</f>
        <v>383760503</v>
      </c>
      <c r="K64" s="7">
        <f>100-I64-M64</f>
        <v>70</v>
      </c>
      <c r="L64" s="7"/>
      <c r="M64" s="96"/>
    </row>
    <row r="65" spans="1:23" s="73" customFormat="1" ht="43.5" customHeight="1" x14ac:dyDescent="0.2">
      <c r="A65" s="92"/>
      <c r="B65" s="11">
        <f t="shared" si="19"/>
        <v>60</v>
      </c>
      <c r="C65" s="19">
        <v>7</v>
      </c>
      <c r="D65" s="137"/>
      <c r="E65" s="32" t="s">
        <v>60</v>
      </c>
      <c r="F65" s="45" t="s">
        <v>59</v>
      </c>
      <c r="G65" s="7">
        <v>78880000</v>
      </c>
      <c r="H65" s="7">
        <f>G65*I65/100</f>
        <v>43384000</v>
      </c>
      <c r="I65" s="7">
        <v>55</v>
      </c>
      <c r="J65" s="7">
        <f>G65*K65/100</f>
        <v>27608000</v>
      </c>
      <c r="K65" s="7">
        <f>100-I65-M65</f>
        <v>35</v>
      </c>
      <c r="L65" s="7">
        <f>G65*M65/100</f>
        <v>7888000</v>
      </c>
      <c r="M65" s="96">
        <v>10</v>
      </c>
      <c r="N65" s="100"/>
      <c r="O65" s="100"/>
      <c r="P65" s="100"/>
      <c r="Q65" s="100"/>
      <c r="R65" s="100"/>
      <c r="S65" s="100"/>
      <c r="T65" s="100"/>
      <c r="U65" s="100"/>
      <c r="V65" s="100"/>
      <c r="W65" s="100"/>
    </row>
    <row r="66" spans="1:23" s="73" customFormat="1" ht="57.75" customHeight="1" x14ac:dyDescent="0.2">
      <c r="A66" s="92"/>
      <c r="B66" s="11">
        <f t="shared" si="19"/>
        <v>61</v>
      </c>
      <c r="C66" s="19">
        <v>8</v>
      </c>
      <c r="D66" s="137"/>
      <c r="E66" s="19" t="s">
        <v>60</v>
      </c>
      <c r="F66" s="45" t="s">
        <v>141</v>
      </c>
      <c r="G66" s="7">
        <v>2582609568</v>
      </c>
      <c r="H66" s="7">
        <v>1033043827.2</v>
      </c>
      <c r="I66" s="7">
        <v>40</v>
      </c>
      <c r="J66" s="7">
        <v>1549565740.8</v>
      </c>
      <c r="K66" s="7">
        <v>60</v>
      </c>
      <c r="L66" s="7"/>
      <c r="M66" s="99"/>
      <c r="N66" s="100"/>
      <c r="O66" s="100"/>
      <c r="P66" s="100"/>
      <c r="Q66" s="100"/>
      <c r="R66" s="100"/>
      <c r="S66" s="100"/>
      <c r="T66" s="100"/>
      <c r="U66" s="100"/>
      <c r="V66" s="100"/>
      <c r="W66" s="100"/>
    </row>
    <row r="67" spans="1:23" s="73" customFormat="1" ht="67.5" x14ac:dyDescent="0.2">
      <c r="A67" s="92"/>
      <c r="B67" s="11">
        <f t="shared" si="19"/>
        <v>62</v>
      </c>
      <c r="C67" s="120">
        <v>9</v>
      </c>
      <c r="D67" s="137"/>
      <c r="E67" s="32" t="s">
        <v>60</v>
      </c>
      <c r="F67" s="45" t="s">
        <v>330</v>
      </c>
      <c r="G67" s="7">
        <v>672283640</v>
      </c>
      <c r="H67" s="7">
        <f>G67*I67/100</f>
        <v>201685092</v>
      </c>
      <c r="I67" s="7">
        <v>30</v>
      </c>
      <c r="J67" s="7">
        <f>G67*K67/100</f>
        <v>470598548</v>
      </c>
      <c r="K67" s="7">
        <f>100-I67-M67</f>
        <v>70</v>
      </c>
      <c r="L67" s="7"/>
      <c r="M67" s="96"/>
      <c r="N67" s="100"/>
      <c r="O67" s="100"/>
      <c r="P67" s="100"/>
      <c r="Q67" s="100"/>
      <c r="R67" s="100"/>
      <c r="S67" s="100"/>
      <c r="T67" s="100"/>
      <c r="U67" s="100"/>
      <c r="V67" s="100"/>
      <c r="W67" s="100"/>
    </row>
    <row r="68" spans="1:23" s="73" customFormat="1" ht="45" customHeight="1" x14ac:dyDescent="0.2">
      <c r="A68" s="92"/>
      <c r="B68" s="11">
        <f t="shared" si="19"/>
        <v>63</v>
      </c>
      <c r="C68" s="120">
        <v>10</v>
      </c>
      <c r="D68" s="137"/>
      <c r="E68" s="32" t="s">
        <v>60</v>
      </c>
      <c r="F68" s="45" t="s">
        <v>77</v>
      </c>
      <c r="G68" s="7">
        <v>578011160</v>
      </c>
      <c r="H68" s="7">
        <v>375707254</v>
      </c>
      <c r="I68" s="7">
        <v>65</v>
      </c>
      <c r="J68" s="7">
        <v>202303906</v>
      </c>
      <c r="K68" s="7">
        <v>35</v>
      </c>
      <c r="L68" s="7"/>
      <c r="M68" s="87"/>
      <c r="N68" s="100"/>
      <c r="O68" s="100"/>
      <c r="P68" s="100"/>
      <c r="Q68" s="100"/>
      <c r="R68" s="100"/>
      <c r="S68" s="100"/>
      <c r="T68" s="100"/>
      <c r="U68" s="100"/>
      <c r="V68" s="100"/>
      <c r="W68" s="100"/>
    </row>
    <row r="69" spans="1:23" s="73" customFormat="1" ht="38.25" customHeight="1" x14ac:dyDescent="0.2">
      <c r="A69" s="92"/>
      <c r="B69" s="11">
        <f t="shared" si="19"/>
        <v>64</v>
      </c>
      <c r="C69" s="19">
        <v>11</v>
      </c>
      <c r="D69" s="137"/>
      <c r="E69" s="32" t="s">
        <v>78</v>
      </c>
      <c r="F69" s="4" t="s">
        <v>79</v>
      </c>
      <c r="G69" s="7">
        <v>145227100</v>
      </c>
      <c r="H69" s="7">
        <v>43568130</v>
      </c>
      <c r="I69" s="7">
        <v>30</v>
      </c>
      <c r="J69" s="7">
        <v>101658970</v>
      </c>
      <c r="K69" s="7">
        <v>70</v>
      </c>
      <c r="L69" s="7"/>
      <c r="M69" s="87"/>
      <c r="N69" s="100"/>
      <c r="O69" s="100"/>
      <c r="P69" s="100"/>
      <c r="Q69" s="100"/>
      <c r="R69" s="100"/>
      <c r="S69" s="100"/>
      <c r="T69" s="100"/>
      <c r="U69" s="100"/>
      <c r="V69" s="100"/>
      <c r="W69" s="100"/>
    </row>
    <row r="70" spans="1:23" s="73" customFormat="1" ht="54" x14ac:dyDescent="0.25">
      <c r="A70" s="92"/>
      <c r="B70" s="11">
        <f t="shared" si="19"/>
        <v>65</v>
      </c>
      <c r="C70" s="56">
        <v>12</v>
      </c>
      <c r="D70" s="137"/>
      <c r="E70" s="19" t="s">
        <v>78</v>
      </c>
      <c r="F70" s="4" t="s">
        <v>139</v>
      </c>
      <c r="G70" s="7">
        <v>137669346</v>
      </c>
      <c r="H70" s="7">
        <v>41300803.799999997</v>
      </c>
      <c r="I70" s="7">
        <v>30</v>
      </c>
      <c r="J70" s="7">
        <v>96368542.200000003</v>
      </c>
      <c r="K70" s="7">
        <v>70</v>
      </c>
      <c r="L70" s="7"/>
      <c r="M70" s="99"/>
      <c r="N70"/>
      <c r="O70"/>
    </row>
    <row r="71" spans="1:23" s="73" customFormat="1" ht="42.75" customHeight="1" x14ac:dyDescent="0.2">
      <c r="A71" s="92"/>
      <c r="B71" s="11">
        <f t="shared" si="19"/>
        <v>66</v>
      </c>
      <c r="C71" s="19">
        <v>13</v>
      </c>
      <c r="D71" s="137"/>
      <c r="E71" s="19" t="s">
        <v>78</v>
      </c>
      <c r="F71" s="4" t="s">
        <v>140</v>
      </c>
      <c r="G71" s="7">
        <v>228471903</v>
      </c>
      <c r="H71" s="7">
        <v>68541570.900000006</v>
      </c>
      <c r="I71" s="7">
        <v>30</v>
      </c>
      <c r="J71" s="7">
        <v>159930332.09999999</v>
      </c>
      <c r="K71" s="7">
        <v>70</v>
      </c>
      <c r="L71" s="7"/>
      <c r="M71" s="99"/>
      <c r="N71" s="100"/>
      <c r="O71" s="100"/>
      <c r="P71" s="100"/>
      <c r="Q71" s="100"/>
      <c r="R71" s="100"/>
      <c r="S71" s="100"/>
      <c r="T71" s="100"/>
      <c r="U71" s="100"/>
      <c r="V71" s="100"/>
      <c r="W71" s="100"/>
    </row>
    <row r="72" spans="1:23" s="73" customFormat="1" ht="44.25" customHeight="1" x14ac:dyDescent="0.2">
      <c r="A72" s="92"/>
      <c r="B72" s="11">
        <f t="shared" si="19"/>
        <v>67</v>
      </c>
      <c r="C72" s="19">
        <v>14</v>
      </c>
      <c r="D72" s="137"/>
      <c r="E72" s="31" t="s">
        <v>78</v>
      </c>
      <c r="F72" s="32" t="s">
        <v>321</v>
      </c>
      <c r="G72" s="7">
        <v>812087640</v>
      </c>
      <c r="H72" s="7">
        <f>G72*I72/100</f>
        <v>284230674</v>
      </c>
      <c r="I72" s="7">
        <v>35</v>
      </c>
      <c r="J72" s="7">
        <f>G72*K72/100</f>
        <v>527856966</v>
      </c>
      <c r="K72" s="7">
        <f>100-I72-M72</f>
        <v>65</v>
      </c>
      <c r="L72" s="7"/>
      <c r="M72" s="96"/>
      <c r="N72" s="100"/>
      <c r="O72" s="100"/>
      <c r="P72" s="100"/>
      <c r="Q72" s="100"/>
      <c r="R72" s="100"/>
      <c r="S72" s="100"/>
      <c r="T72" s="100"/>
      <c r="U72" s="100"/>
      <c r="V72" s="100"/>
      <c r="W72" s="100"/>
    </row>
    <row r="73" spans="1:23" s="73" customFormat="1" ht="44.25" customHeight="1" x14ac:dyDescent="0.2">
      <c r="A73" s="92"/>
      <c r="B73" s="11">
        <f t="shared" si="19"/>
        <v>68</v>
      </c>
      <c r="C73" s="19">
        <v>15</v>
      </c>
      <c r="D73" s="137"/>
      <c r="E73" s="19" t="s">
        <v>142</v>
      </c>
      <c r="F73" s="4" t="s">
        <v>143</v>
      </c>
      <c r="G73" s="7">
        <v>266059441</v>
      </c>
      <c r="H73" s="7">
        <v>172938636.65000001</v>
      </c>
      <c r="I73" s="7">
        <v>65</v>
      </c>
      <c r="J73" s="7">
        <v>93120804.349999994</v>
      </c>
      <c r="K73" s="7">
        <v>35</v>
      </c>
      <c r="L73" s="7"/>
      <c r="M73" s="99"/>
      <c r="N73" s="100"/>
      <c r="O73" s="100"/>
      <c r="P73" s="100"/>
      <c r="Q73" s="100"/>
      <c r="R73" s="100"/>
      <c r="S73" s="100"/>
      <c r="T73" s="100"/>
      <c r="U73" s="100"/>
      <c r="V73" s="100"/>
      <c r="W73" s="100"/>
    </row>
    <row r="74" spans="1:23" s="73" customFormat="1" ht="44.25" customHeight="1" x14ac:dyDescent="0.2">
      <c r="A74" s="92"/>
      <c r="B74" s="11">
        <f t="shared" si="19"/>
        <v>69</v>
      </c>
      <c r="C74" s="19">
        <v>16</v>
      </c>
      <c r="D74" s="137"/>
      <c r="E74" s="19" t="s">
        <v>142</v>
      </c>
      <c r="F74" s="4" t="s">
        <v>144</v>
      </c>
      <c r="G74" s="7">
        <v>94370220</v>
      </c>
      <c r="H74" s="7">
        <v>47185110</v>
      </c>
      <c r="I74" s="7">
        <v>50</v>
      </c>
      <c r="J74" s="7">
        <v>47185110</v>
      </c>
      <c r="K74" s="7">
        <v>50</v>
      </c>
      <c r="L74" s="7"/>
      <c r="M74" s="99"/>
      <c r="N74" s="100"/>
      <c r="O74" s="100"/>
      <c r="P74" s="100"/>
      <c r="Q74" s="100"/>
      <c r="R74" s="100"/>
      <c r="S74" s="100"/>
      <c r="T74" s="100"/>
      <c r="U74" s="100"/>
      <c r="V74" s="100"/>
      <c r="W74" s="100"/>
    </row>
    <row r="75" spans="1:23" s="73" customFormat="1" ht="44.25" customHeight="1" x14ac:dyDescent="0.2">
      <c r="A75" s="92"/>
      <c r="B75" s="11">
        <f t="shared" si="19"/>
        <v>70</v>
      </c>
      <c r="C75" s="19">
        <v>17</v>
      </c>
      <c r="D75" s="137"/>
      <c r="E75" s="19" t="s">
        <v>142</v>
      </c>
      <c r="F75" s="4" t="s">
        <v>145</v>
      </c>
      <c r="G75" s="7">
        <v>749418941</v>
      </c>
      <c r="H75" s="7">
        <v>299767576.39999998</v>
      </c>
      <c r="I75" s="7">
        <v>40</v>
      </c>
      <c r="J75" s="7">
        <v>449651364.60000002</v>
      </c>
      <c r="K75" s="7">
        <v>60</v>
      </c>
      <c r="L75" s="7"/>
      <c r="M75" s="99"/>
      <c r="N75" s="100"/>
      <c r="O75" s="100"/>
      <c r="P75" s="100"/>
      <c r="Q75" s="100"/>
      <c r="R75" s="100"/>
      <c r="S75" s="100"/>
      <c r="T75" s="100"/>
      <c r="U75" s="100"/>
      <c r="V75" s="100"/>
      <c r="W75" s="100"/>
    </row>
    <row r="76" spans="1:23" s="73" customFormat="1" ht="44.25" customHeight="1" x14ac:dyDescent="0.2">
      <c r="A76" s="92"/>
      <c r="B76" s="11">
        <f t="shared" si="19"/>
        <v>71</v>
      </c>
      <c r="C76" s="19">
        <v>18</v>
      </c>
      <c r="D76" s="137"/>
      <c r="E76" s="32" t="s">
        <v>142</v>
      </c>
      <c r="F76" s="32" t="s">
        <v>325</v>
      </c>
      <c r="G76" s="7">
        <v>298622870</v>
      </c>
      <c r="H76" s="7">
        <f>G76*I76/100</f>
        <v>164242578.5</v>
      </c>
      <c r="I76" s="7">
        <v>55</v>
      </c>
      <c r="J76" s="7">
        <f>G76*K76/100</f>
        <v>134380291.5</v>
      </c>
      <c r="K76" s="7">
        <f>100-I76-M76</f>
        <v>45</v>
      </c>
      <c r="L76" s="7"/>
      <c r="M76" s="94"/>
      <c r="N76" s="100"/>
      <c r="O76" s="100"/>
      <c r="P76" s="100"/>
      <c r="Q76" s="100"/>
      <c r="R76" s="100"/>
      <c r="S76" s="100"/>
      <c r="T76" s="100"/>
      <c r="U76" s="100"/>
      <c r="V76" s="100"/>
      <c r="W76" s="100"/>
    </row>
    <row r="77" spans="1:23" s="102" customFormat="1" ht="44.25" customHeight="1" x14ac:dyDescent="0.25">
      <c r="B77" s="11">
        <f t="shared" si="19"/>
        <v>72</v>
      </c>
      <c r="C77" s="56">
        <v>19</v>
      </c>
      <c r="D77" s="137"/>
      <c r="E77" s="32" t="s">
        <v>142</v>
      </c>
      <c r="F77" s="32" t="s">
        <v>326</v>
      </c>
      <c r="G77" s="7">
        <v>54657400</v>
      </c>
      <c r="H77" s="7">
        <f>G77*I77/100</f>
        <v>30061570</v>
      </c>
      <c r="I77" s="7">
        <v>55</v>
      </c>
      <c r="J77" s="7">
        <f>G77*K77/100</f>
        <v>24595830</v>
      </c>
      <c r="K77" s="7">
        <f>100-I77-M77</f>
        <v>45</v>
      </c>
      <c r="L77" s="7"/>
      <c r="M77" s="96"/>
      <c r="N77"/>
      <c r="O77"/>
    </row>
    <row r="78" spans="1:23" s="102" customFormat="1" ht="44.25" customHeight="1" x14ac:dyDescent="0.25">
      <c r="B78" s="11">
        <f t="shared" si="19"/>
        <v>73</v>
      </c>
      <c r="C78" s="56">
        <v>20</v>
      </c>
      <c r="D78" s="137"/>
      <c r="E78" s="31" t="s">
        <v>142</v>
      </c>
      <c r="F78" s="32" t="s">
        <v>331</v>
      </c>
      <c r="G78" s="7">
        <v>319324000</v>
      </c>
      <c r="H78" s="7">
        <f>G78*I78/100</f>
        <v>95797200</v>
      </c>
      <c r="I78" s="7">
        <v>30</v>
      </c>
      <c r="J78" s="7">
        <f>G78*K78/100</f>
        <v>223526800</v>
      </c>
      <c r="K78" s="7">
        <f>100-I78-M78</f>
        <v>70</v>
      </c>
      <c r="L78" s="7"/>
      <c r="M78" s="96"/>
      <c r="N78" s="81"/>
      <c r="O78" s="81"/>
    </row>
    <row r="79" spans="1:23" s="102" customFormat="1" ht="148.5" x14ac:dyDescent="0.25">
      <c r="B79" s="11">
        <f t="shared" si="19"/>
        <v>74</v>
      </c>
      <c r="C79" s="56">
        <v>21</v>
      </c>
      <c r="D79" s="137"/>
      <c r="E79" s="49" t="s">
        <v>213</v>
      </c>
      <c r="F79" s="32" t="s">
        <v>214</v>
      </c>
      <c r="G79" s="7">
        <v>735264150</v>
      </c>
      <c r="H79" s="7">
        <f t="shared" ref="H79:H82" si="20">G79*I79/100</f>
        <v>441158490</v>
      </c>
      <c r="I79" s="7">
        <v>60</v>
      </c>
      <c r="J79" s="7">
        <f t="shared" ref="J79:J82" si="21">G79*K79/100</f>
        <v>294105660</v>
      </c>
      <c r="K79" s="7">
        <f t="shared" ref="K79:K82" si="22">100-I79-M79</f>
        <v>40</v>
      </c>
      <c r="L79" s="7"/>
      <c r="M79" s="96"/>
      <c r="N79" s="81"/>
      <c r="O79" s="81"/>
    </row>
    <row r="80" spans="1:23" s="102" customFormat="1" ht="45" customHeight="1" x14ac:dyDescent="0.25">
      <c r="B80" s="11">
        <f t="shared" si="19"/>
        <v>75</v>
      </c>
      <c r="C80" s="56">
        <v>22</v>
      </c>
      <c r="D80" s="137"/>
      <c r="E80" s="49" t="s">
        <v>213</v>
      </c>
      <c r="F80" s="32" t="s">
        <v>215</v>
      </c>
      <c r="G80" s="7">
        <v>41917150</v>
      </c>
      <c r="H80" s="7">
        <f t="shared" si="20"/>
        <v>23054432.5</v>
      </c>
      <c r="I80" s="7">
        <v>55</v>
      </c>
      <c r="J80" s="7">
        <f t="shared" si="21"/>
        <v>16766860</v>
      </c>
      <c r="K80" s="7">
        <f t="shared" si="22"/>
        <v>40</v>
      </c>
      <c r="L80" s="7">
        <f>G80*M80/100</f>
        <v>2095857.5</v>
      </c>
      <c r="M80" s="96">
        <v>5</v>
      </c>
      <c r="N80" s="81"/>
      <c r="O80" s="81"/>
    </row>
    <row r="81" spans="1:26" s="102" customFormat="1" ht="45" customHeight="1" x14ac:dyDescent="0.25">
      <c r="B81" s="11">
        <f t="shared" si="19"/>
        <v>76</v>
      </c>
      <c r="C81" s="56">
        <v>23</v>
      </c>
      <c r="D81" s="137"/>
      <c r="E81" s="49" t="s">
        <v>213</v>
      </c>
      <c r="F81" s="32" t="s">
        <v>216</v>
      </c>
      <c r="G81" s="7">
        <v>26314991</v>
      </c>
      <c r="H81" s="7">
        <f t="shared" si="20"/>
        <v>14999544.869999999</v>
      </c>
      <c r="I81" s="7">
        <v>57</v>
      </c>
      <c r="J81" s="7">
        <f t="shared" si="21"/>
        <v>11315446.130000001</v>
      </c>
      <c r="K81" s="7">
        <f t="shared" si="22"/>
        <v>43</v>
      </c>
      <c r="L81" s="7"/>
      <c r="M81" s="96"/>
      <c r="N81" s="81"/>
      <c r="O81" s="81"/>
    </row>
    <row r="82" spans="1:26" s="102" customFormat="1" ht="45" customHeight="1" x14ac:dyDescent="0.25">
      <c r="B82" s="11">
        <f t="shared" si="19"/>
        <v>77</v>
      </c>
      <c r="C82" s="56">
        <v>24</v>
      </c>
      <c r="D82" s="137"/>
      <c r="E82" s="49" t="s">
        <v>213</v>
      </c>
      <c r="F82" s="32" t="s">
        <v>217</v>
      </c>
      <c r="G82" s="7">
        <v>41143100</v>
      </c>
      <c r="H82" s="7">
        <f t="shared" si="20"/>
        <v>16457240</v>
      </c>
      <c r="I82" s="7">
        <v>40</v>
      </c>
      <c r="J82" s="7">
        <f t="shared" si="21"/>
        <v>24685860</v>
      </c>
      <c r="K82" s="7">
        <f t="shared" si="22"/>
        <v>60</v>
      </c>
      <c r="L82" s="7"/>
      <c r="M82" s="96"/>
      <c r="N82" s="81"/>
      <c r="O82" s="81"/>
    </row>
    <row r="83" spans="1:26" s="102" customFormat="1" ht="103.5" customHeight="1" x14ac:dyDescent="0.25">
      <c r="B83" s="11">
        <f t="shared" si="19"/>
        <v>78</v>
      </c>
      <c r="C83" s="56">
        <v>25</v>
      </c>
      <c r="D83" s="137"/>
      <c r="E83" s="49" t="s">
        <v>213</v>
      </c>
      <c r="F83" s="32" t="s">
        <v>218</v>
      </c>
      <c r="G83" s="7">
        <v>332089680</v>
      </c>
      <c r="H83" s="7">
        <f>G83*I83/100</f>
        <v>132835872</v>
      </c>
      <c r="I83" s="7">
        <v>40</v>
      </c>
      <c r="J83" s="7">
        <f>G83*K83/100</f>
        <v>199253808</v>
      </c>
      <c r="K83" s="7">
        <f>100-I83-M83</f>
        <v>60</v>
      </c>
      <c r="L83" s="7"/>
      <c r="M83" s="96"/>
      <c r="N83" s="81"/>
      <c r="O83" s="81"/>
    </row>
    <row r="84" spans="1:26" s="102" customFormat="1" ht="80.25" customHeight="1" x14ac:dyDescent="0.25">
      <c r="B84" s="11">
        <f t="shared" si="19"/>
        <v>79</v>
      </c>
      <c r="C84" s="56">
        <v>26</v>
      </c>
      <c r="D84" s="137"/>
      <c r="E84" s="32" t="s">
        <v>213</v>
      </c>
      <c r="F84" s="32" t="s">
        <v>329</v>
      </c>
      <c r="G84" s="7">
        <v>96379333</v>
      </c>
      <c r="H84" s="7">
        <f>G84*I84/100</f>
        <v>28913799.899999999</v>
      </c>
      <c r="I84" s="7">
        <v>30</v>
      </c>
      <c r="J84" s="7">
        <f>G84*K84/100</f>
        <v>67465533.099999994</v>
      </c>
      <c r="K84" s="7">
        <f>100-I84-M84</f>
        <v>70</v>
      </c>
      <c r="L84" s="7"/>
      <c r="M84" s="96"/>
      <c r="N84" s="81"/>
      <c r="O84" s="81"/>
    </row>
    <row r="85" spans="1:26" s="102" customFormat="1" ht="42" customHeight="1" x14ac:dyDescent="0.25">
      <c r="B85" s="11">
        <f t="shared" si="19"/>
        <v>80</v>
      </c>
      <c r="C85" s="56">
        <v>27</v>
      </c>
      <c r="D85" s="137"/>
      <c r="E85" s="32" t="s">
        <v>219</v>
      </c>
      <c r="F85" s="32" t="s">
        <v>220</v>
      </c>
      <c r="G85" s="7">
        <v>52718461</v>
      </c>
      <c r="H85" s="7">
        <v>29996804</v>
      </c>
      <c r="I85" s="7">
        <f>H85/G85*100</f>
        <v>56.899999413867562</v>
      </c>
      <c r="J85" s="7">
        <f t="shared" ref="J85" si="23">G85*K85/100</f>
        <v>22721657</v>
      </c>
      <c r="K85" s="7">
        <f t="shared" ref="K85" si="24">100-I85-M85</f>
        <v>43.100000586132438</v>
      </c>
      <c r="L85" s="7"/>
      <c r="M85" s="93"/>
      <c r="N85" s="81"/>
      <c r="O85" s="81"/>
    </row>
    <row r="86" spans="1:26" s="102" customFormat="1" ht="42" customHeight="1" x14ac:dyDescent="0.25">
      <c r="B86" s="11">
        <f t="shared" si="19"/>
        <v>81</v>
      </c>
      <c r="C86" s="56">
        <v>28</v>
      </c>
      <c r="D86" s="137"/>
      <c r="E86" s="32" t="s">
        <v>219</v>
      </c>
      <c r="F86" s="32" t="s">
        <v>324</v>
      </c>
      <c r="G86" s="7">
        <v>63338800</v>
      </c>
      <c r="H86" s="7">
        <f t="shared" ref="H86:H87" si="25">G86*I86/100</f>
        <v>31669400</v>
      </c>
      <c r="I86" s="7">
        <v>50</v>
      </c>
      <c r="J86" s="7">
        <f>G86*K86/100</f>
        <v>31669400</v>
      </c>
      <c r="K86" s="7">
        <v>50</v>
      </c>
      <c r="L86" s="7"/>
      <c r="M86" s="103"/>
      <c r="N86" s="81"/>
      <c r="O86" s="81"/>
    </row>
    <row r="87" spans="1:26" s="102" customFormat="1" ht="42" customHeight="1" x14ac:dyDescent="0.25">
      <c r="B87" s="11">
        <f t="shared" si="19"/>
        <v>82</v>
      </c>
      <c r="C87" s="56">
        <v>29</v>
      </c>
      <c r="D87" s="138"/>
      <c r="E87" s="32" t="s">
        <v>219</v>
      </c>
      <c r="F87" s="32" t="s">
        <v>327</v>
      </c>
      <c r="G87" s="7">
        <v>432248770</v>
      </c>
      <c r="H87" s="7">
        <f t="shared" si="25"/>
        <v>129674631</v>
      </c>
      <c r="I87" s="7">
        <v>30</v>
      </c>
      <c r="J87" s="7">
        <f t="shared" ref="J87" si="26">G87*K87/100</f>
        <v>302574139</v>
      </c>
      <c r="K87" s="7">
        <f t="shared" ref="K87" si="27">100-I87-M87</f>
        <v>70</v>
      </c>
      <c r="L87" s="7"/>
      <c r="M87" s="96"/>
      <c r="N87" s="81"/>
      <c r="O87" s="81"/>
    </row>
    <row r="88" spans="1:26" s="73" customFormat="1" ht="17.25" x14ac:dyDescent="0.25">
      <c r="A88" s="90" t="s">
        <v>29</v>
      </c>
      <c r="B88" s="129" t="s">
        <v>28</v>
      </c>
      <c r="C88" s="130"/>
      <c r="D88" s="130"/>
      <c r="E88" s="130"/>
      <c r="F88" s="131"/>
      <c r="G88" s="51">
        <f>SUM(G59:G87)</f>
        <v>12494131444</v>
      </c>
      <c r="H88" s="51">
        <f t="shared" ref="H88:L88" si="28">SUM(H59:H87)</f>
        <v>5581225005.7199993</v>
      </c>
      <c r="I88" s="51"/>
      <c r="J88" s="51">
        <f t="shared" si="28"/>
        <v>6902922580.7800016</v>
      </c>
      <c r="K88" s="51"/>
      <c r="L88" s="51">
        <f t="shared" si="28"/>
        <v>9983857.5</v>
      </c>
      <c r="M88" s="104"/>
      <c r="N88"/>
      <c r="O88"/>
    </row>
    <row r="89" spans="1:26" s="74" customFormat="1" ht="39.75" customHeight="1" x14ac:dyDescent="0.2">
      <c r="A89" s="75"/>
      <c r="B89" s="11">
        <f>1+B87</f>
        <v>83</v>
      </c>
      <c r="C89" s="58">
        <v>1</v>
      </c>
      <c r="D89" s="136" t="s">
        <v>5</v>
      </c>
      <c r="E89" s="9" t="s">
        <v>80</v>
      </c>
      <c r="F89" s="6" t="s">
        <v>81</v>
      </c>
      <c r="G89" s="7">
        <v>171504450</v>
      </c>
      <c r="H89" s="7">
        <v>68601780</v>
      </c>
      <c r="I89" s="7">
        <f>H89/G89*100</f>
        <v>40</v>
      </c>
      <c r="J89" s="7">
        <f>G89*K89/100</f>
        <v>85752225</v>
      </c>
      <c r="K89" s="7">
        <f>100-I89-M89</f>
        <v>50</v>
      </c>
      <c r="L89" s="7">
        <v>17150445</v>
      </c>
      <c r="M89" s="69">
        <f>L89/G89*100</f>
        <v>10</v>
      </c>
    </row>
    <row r="90" spans="1:26" s="74" customFormat="1" ht="39.75" customHeight="1" x14ac:dyDescent="0.2">
      <c r="A90" s="75"/>
      <c r="B90" s="11">
        <f t="shared" ref="B90:B199" si="29">1+B89</f>
        <v>84</v>
      </c>
      <c r="C90" s="58">
        <v>2</v>
      </c>
      <c r="D90" s="137"/>
      <c r="E90" s="9" t="s">
        <v>80</v>
      </c>
      <c r="F90" s="6" t="s">
        <v>83</v>
      </c>
      <c r="G90" s="7">
        <v>283812700</v>
      </c>
      <c r="H90" s="7">
        <v>85143810</v>
      </c>
      <c r="I90" s="7">
        <f t="shared" ref="I90:I98" si="30">H90/G90*100</f>
        <v>30</v>
      </c>
      <c r="J90" s="7">
        <f t="shared" ref="J90:J98" si="31">G90*K90/100</f>
        <v>198668890</v>
      </c>
      <c r="K90" s="7">
        <f t="shared" ref="K90:K98" si="32">100-I90-M90</f>
        <v>70</v>
      </c>
      <c r="L90" s="7">
        <v>0</v>
      </c>
      <c r="M90" s="69">
        <f t="shared" ref="M90:M98" si="33">L90/G90*100</f>
        <v>0</v>
      </c>
    </row>
    <row r="91" spans="1:26" s="74" customFormat="1" ht="39.75" customHeight="1" x14ac:dyDescent="0.2">
      <c r="A91" s="75"/>
      <c r="B91" s="11">
        <f t="shared" si="29"/>
        <v>85</v>
      </c>
      <c r="C91" s="58">
        <v>3</v>
      </c>
      <c r="D91" s="137"/>
      <c r="E91" s="9" t="s">
        <v>80</v>
      </c>
      <c r="F91" s="6" t="s">
        <v>84</v>
      </c>
      <c r="G91" s="7">
        <v>102740820</v>
      </c>
      <c r="H91" s="7">
        <v>41096328</v>
      </c>
      <c r="I91" s="7">
        <f t="shared" si="30"/>
        <v>40</v>
      </c>
      <c r="J91" s="7">
        <f t="shared" si="31"/>
        <v>51370410</v>
      </c>
      <c r="K91" s="7">
        <f t="shared" si="32"/>
        <v>50</v>
      </c>
      <c r="L91" s="7">
        <v>10274082</v>
      </c>
      <c r="M91" s="69">
        <f t="shared" si="33"/>
        <v>10</v>
      </c>
    </row>
    <row r="92" spans="1:26" s="74" customFormat="1" ht="39.75" customHeight="1" x14ac:dyDescent="0.2">
      <c r="A92" s="75"/>
      <c r="B92" s="11">
        <f t="shared" si="29"/>
        <v>86</v>
      </c>
      <c r="C92" s="58">
        <v>4</v>
      </c>
      <c r="D92" s="137"/>
      <c r="E92" s="11" t="s">
        <v>80</v>
      </c>
      <c r="F92" s="4" t="s">
        <v>162</v>
      </c>
      <c r="G92" s="7">
        <v>1522612300</v>
      </c>
      <c r="H92" s="7">
        <v>456783630</v>
      </c>
      <c r="I92" s="7">
        <f t="shared" si="30"/>
        <v>29.999996059403962</v>
      </c>
      <c r="J92" s="7">
        <f t="shared" si="31"/>
        <v>1065828669.9999999</v>
      </c>
      <c r="K92" s="7">
        <f t="shared" si="32"/>
        <v>70.000003940596031</v>
      </c>
      <c r="L92" s="7">
        <v>0</v>
      </c>
      <c r="M92" s="105">
        <v>0</v>
      </c>
    </row>
    <row r="93" spans="1:26" s="74" customFormat="1" ht="39.75" customHeight="1" x14ac:dyDescent="0.2">
      <c r="A93" s="75"/>
      <c r="B93" s="11">
        <f t="shared" si="29"/>
        <v>87</v>
      </c>
      <c r="C93" s="58">
        <v>5</v>
      </c>
      <c r="D93" s="137"/>
      <c r="E93" s="9" t="s">
        <v>80</v>
      </c>
      <c r="F93" s="6" t="s">
        <v>223</v>
      </c>
      <c r="G93" s="7">
        <v>150124287</v>
      </c>
      <c r="H93" s="7">
        <v>45037286</v>
      </c>
      <c r="I93" s="7">
        <f t="shared" si="30"/>
        <v>29.999999933388526</v>
      </c>
      <c r="J93" s="7">
        <f t="shared" si="31"/>
        <v>105087001</v>
      </c>
      <c r="K93" s="7">
        <f t="shared" si="32"/>
        <v>70.000000066611477</v>
      </c>
      <c r="L93" s="7">
        <v>0</v>
      </c>
      <c r="M93" s="69">
        <f>L93/G93*100</f>
        <v>0</v>
      </c>
    </row>
    <row r="94" spans="1:26" s="74" customFormat="1" ht="39.75" customHeight="1" x14ac:dyDescent="0.25">
      <c r="A94" s="75"/>
      <c r="B94" s="11">
        <f t="shared" si="29"/>
        <v>88</v>
      </c>
      <c r="C94" s="58">
        <v>6</v>
      </c>
      <c r="D94" s="137"/>
      <c r="E94" s="6" t="s">
        <v>80</v>
      </c>
      <c r="F94" s="28" t="s">
        <v>307</v>
      </c>
      <c r="G94" s="7">
        <v>92309100</v>
      </c>
      <c r="H94" s="7">
        <v>32308185</v>
      </c>
      <c r="I94" s="7">
        <f t="shared" si="30"/>
        <v>35</v>
      </c>
      <c r="J94" s="7">
        <f t="shared" si="31"/>
        <v>60000915</v>
      </c>
      <c r="K94" s="7">
        <f t="shared" si="32"/>
        <v>65</v>
      </c>
      <c r="L94" s="7">
        <v>0</v>
      </c>
      <c r="M94" s="69">
        <f>L94/G94*100</f>
        <v>0</v>
      </c>
      <c r="N94"/>
      <c r="O94"/>
      <c r="P94"/>
      <c r="Q94"/>
      <c r="R94"/>
      <c r="S94"/>
      <c r="T94"/>
      <c r="U94"/>
      <c r="V94"/>
      <c r="W94"/>
      <c r="X94"/>
      <c r="Y94"/>
      <c r="Z94"/>
    </row>
    <row r="95" spans="1:26" s="74" customFormat="1" ht="39.75" customHeight="1" x14ac:dyDescent="0.25">
      <c r="A95" s="75"/>
      <c r="B95" s="11">
        <f t="shared" si="29"/>
        <v>89</v>
      </c>
      <c r="C95" s="58">
        <v>7</v>
      </c>
      <c r="D95" s="137"/>
      <c r="E95" s="9" t="s">
        <v>80</v>
      </c>
      <c r="F95" s="6" t="s">
        <v>221</v>
      </c>
      <c r="G95" s="7">
        <v>448091300</v>
      </c>
      <c r="H95" s="7">
        <v>84689256</v>
      </c>
      <c r="I95" s="7">
        <f t="shared" si="30"/>
        <v>18.900000066950643</v>
      </c>
      <c r="J95" s="7">
        <f t="shared" si="31"/>
        <v>313402044.00000006</v>
      </c>
      <c r="K95" s="7">
        <f t="shared" si="32"/>
        <v>69.941559677681767</v>
      </c>
      <c r="L95" s="7">
        <v>50000000</v>
      </c>
      <c r="M95" s="69">
        <f>L95/G95*100</f>
        <v>11.158440255367601</v>
      </c>
      <c r="N95"/>
      <c r="O95"/>
      <c r="P95"/>
      <c r="Q95"/>
      <c r="R95"/>
      <c r="S95"/>
      <c r="T95"/>
      <c r="U95"/>
      <c r="V95"/>
      <c r="W95"/>
      <c r="X95"/>
      <c r="Y95"/>
      <c r="Z95"/>
    </row>
    <row r="96" spans="1:26" s="74" customFormat="1" ht="39.75" customHeight="1" x14ac:dyDescent="0.25">
      <c r="A96" s="75"/>
      <c r="B96" s="11">
        <f t="shared" si="29"/>
        <v>90</v>
      </c>
      <c r="C96" s="58">
        <v>8</v>
      </c>
      <c r="D96" s="137"/>
      <c r="E96" s="9" t="s">
        <v>82</v>
      </c>
      <c r="F96" s="27" t="s">
        <v>371</v>
      </c>
      <c r="G96" s="7">
        <v>64337000</v>
      </c>
      <c r="H96" s="7">
        <v>32168500</v>
      </c>
      <c r="I96" s="7">
        <f t="shared" si="30"/>
        <v>50</v>
      </c>
      <c r="J96" s="7">
        <f t="shared" si="31"/>
        <v>32168500</v>
      </c>
      <c r="K96" s="7">
        <f t="shared" si="32"/>
        <v>50</v>
      </c>
      <c r="L96" s="7">
        <v>0</v>
      </c>
      <c r="M96" s="69">
        <f>L96/G96*100</f>
        <v>0</v>
      </c>
      <c r="N96"/>
      <c r="O96"/>
      <c r="P96"/>
      <c r="Q96"/>
      <c r="R96"/>
      <c r="S96"/>
      <c r="T96"/>
      <c r="U96"/>
      <c r="V96"/>
      <c r="W96"/>
      <c r="X96"/>
      <c r="Y96"/>
      <c r="Z96"/>
    </row>
    <row r="97" spans="1:26" s="74" customFormat="1" ht="39.75" customHeight="1" x14ac:dyDescent="0.25">
      <c r="A97" s="75"/>
      <c r="B97" s="11">
        <f t="shared" si="29"/>
        <v>91</v>
      </c>
      <c r="C97" s="58">
        <v>9</v>
      </c>
      <c r="D97" s="137"/>
      <c r="E97" s="6" t="s">
        <v>305</v>
      </c>
      <c r="F97" s="6" t="s">
        <v>304</v>
      </c>
      <c r="G97" s="7">
        <v>130168930</v>
      </c>
      <c r="H97" s="7">
        <v>52067572</v>
      </c>
      <c r="I97" s="7">
        <f t="shared" si="30"/>
        <v>40</v>
      </c>
      <c r="J97" s="7">
        <f t="shared" si="31"/>
        <v>78101358</v>
      </c>
      <c r="K97" s="7">
        <f t="shared" si="32"/>
        <v>60</v>
      </c>
      <c r="L97" s="7">
        <v>0</v>
      </c>
      <c r="M97" s="69">
        <f>L97/G97*100</f>
        <v>0</v>
      </c>
      <c r="N97"/>
      <c r="O97"/>
      <c r="P97"/>
      <c r="Q97"/>
      <c r="R97"/>
      <c r="S97"/>
      <c r="T97"/>
      <c r="U97"/>
      <c r="V97"/>
      <c r="W97"/>
      <c r="X97"/>
      <c r="Y97"/>
      <c r="Z97"/>
    </row>
    <row r="98" spans="1:26" s="74" customFormat="1" ht="39.75" customHeight="1" x14ac:dyDescent="0.25">
      <c r="A98" s="75"/>
      <c r="B98" s="11">
        <f t="shared" si="29"/>
        <v>92</v>
      </c>
      <c r="C98" s="58">
        <v>10</v>
      </c>
      <c r="D98" s="137"/>
      <c r="E98" s="9" t="s">
        <v>82</v>
      </c>
      <c r="F98" s="6" t="s">
        <v>85</v>
      </c>
      <c r="G98" s="7">
        <v>1460021410</v>
      </c>
      <c r="H98" s="7">
        <v>730010705</v>
      </c>
      <c r="I98" s="7">
        <f t="shared" si="30"/>
        <v>50</v>
      </c>
      <c r="J98" s="7">
        <f t="shared" si="31"/>
        <v>730010705</v>
      </c>
      <c r="K98" s="7">
        <f t="shared" si="32"/>
        <v>50</v>
      </c>
      <c r="L98" s="7">
        <v>0</v>
      </c>
      <c r="M98" s="69">
        <f t="shared" si="33"/>
        <v>0</v>
      </c>
      <c r="N98"/>
      <c r="O98"/>
      <c r="P98"/>
      <c r="Q98"/>
      <c r="R98"/>
      <c r="S98"/>
      <c r="T98"/>
      <c r="U98"/>
      <c r="V98"/>
      <c r="W98"/>
      <c r="X98"/>
      <c r="Y98"/>
      <c r="Z98"/>
    </row>
    <row r="99" spans="1:26" s="74" customFormat="1" ht="39.75" customHeight="1" x14ac:dyDescent="0.25">
      <c r="A99" s="75"/>
      <c r="B99" s="11">
        <f t="shared" si="29"/>
        <v>93</v>
      </c>
      <c r="C99" s="21">
        <v>11</v>
      </c>
      <c r="D99" s="137"/>
      <c r="E99" s="47" t="s">
        <v>310</v>
      </c>
      <c r="F99" s="45" t="s">
        <v>309</v>
      </c>
      <c r="G99" s="7">
        <v>103759050</v>
      </c>
      <c r="H99" s="7">
        <v>51879525</v>
      </c>
      <c r="I99" s="7">
        <f>H99/G99*100</f>
        <v>50</v>
      </c>
      <c r="J99" s="7">
        <f>G99*K99/100</f>
        <v>46691573</v>
      </c>
      <c r="K99" s="7">
        <f>100-I99-M99</f>
        <v>45.000000481885678</v>
      </c>
      <c r="L99" s="7">
        <v>5187952</v>
      </c>
      <c r="M99" s="106">
        <f>L99/G99*100</f>
        <v>4.9999995181143237</v>
      </c>
      <c r="N99"/>
      <c r="O99"/>
      <c r="P99"/>
      <c r="Q99"/>
      <c r="R99"/>
      <c r="S99"/>
      <c r="T99"/>
      <c r="U99"/>
      <c r="V99"/>
      <c r="W99"/>
      <c r="X99"/>
      <c r="Y99"/>
      <c r="Z99"/>
    </row>
    <row r="100" spans="1:26" s="74" customFormat="1" ht="39.75" customHeight="1" x14ac:dyDescent="0.25">
      <c r="A100" s="75"/>
      <c r="B100" s="11">
        <f t="shared" si="29"/>
        <v>94</v>
      </c>
      <c r="C100" s="21">
        <v>12</v>
      </c>
      <c r="D100" s="137"/>
      <c r="E100" s="6" t="s">
        <v>305</v>
      </c>
      <c r="F100" s="28" t="s">
        <v>308</v>
      </c>
      <c r="G100" s="7">
        <v>152150960</v>
      </c>
      <c r="H100" s="7">
        <v>60860384</v>
      </c>
      <c r="I100" s="7">
        <f>H100/G100*100</f>
        <v>40</v>
      </c>
      <c r="J100" s="7">
        <f>G100*K100/100</f>
        <v>76075480</v>
      </c>
      <c r="K100" s="7">
        <f>100-I100-M100</f>
        <v>50</v>
      </c>
      <c r="L100" s="7">
        <v>15215096</v>
      </c>
      <c r="M100" s="106">
        <f>L100/G100*100</f>
        <v>10</v>
      </c>
      <c r="N100"/>
      <c r="O100"/>
      <c r="P100"/>
      <c r="Q100"/>
      <c r="R100"/>
      <c r="S100"/>
      <c r="T100"/>
      <c r="U100"/>
      <c r="V100"/>
      <c r="W100"/>
      <c r="X100"/>
      <c r="Y100"/>
      <c r="Z100"/>
    </row>
    <row r="101" spans="1:26" s="74" customFormat="1" ht="39.75" customHeight="1" x14ac:dyDescent="0.25">
      <c r="A101" s="75"/>
      <c r="B101" s="11">
        <f t="shared" si="29"/>
        <v>95</v>
      </c>
      <c r="C101" s="21">
        <v>13</v>
      </c>
      <c r="D101" s="137"/>
      <c r="E101" s="6" t="s">
        <v>305</v>
      </c>
      <c r="F101" s="28" t="s">
        <v>311</v>
      </c>
      <c r="G101" s="7">
        <v>877294770</v>
      </c>
      <c r="H101" s="7">
        <v>263188431</v>
      </c>
      <c r="I101" s="7">
        <f>H101/G101*100</f>
        <v>30</v>
      </c>
      <c r="J101" s="7">
        <f>G101*K101/100</f>
        <v>614106339</v>
      </c>
      <c r="K101" s="7">
        <f>100-I101-M101</f>
        <v>70</v>
      </c>
      <c r="L101" s="7">
        <v>0</v>
      </c>
      <c r="M101" s="106">
        <f>L101/G101*100</f>
        <v>0</v>
      </c>
      <c r="N101"/>
      <c r="O101"/>
      <c r="P101"/>
      <c r="Q101"/>
      <c r="R101"/>
      <c r="S101"/>
      <c r="T101"/>
      <c r="U101"/>
      <c r="V101"/>
      <c r="W101"/>
      <c r="X101"/>
      <c r="Y101"/>
      <c r="Z101"/>
    </row>
    <row r="102" spans="1:26" s="74" customFormat="1" ht="55.5" customHeight="1" x14ac:dyDescent="0.25">
      <c r="A102" s="75"/>
      <c r="B102" s="11">
        <f t="shared" si="29"/>
        <v>96</v>
      </c>
      <c r="C102" s="21">
        <v>14</v>
      </c>
      <c r="D102" s="137"/>
      <c r="E102" s="6" t="s">
        <v>305</v>
      </c>
      <c r="F102" s="28" t="s">
        <v>312</v>
      </c>
      <c r="G102" s="7">
        <v>630837510</v>
      </c>
      <c r="H102" s="7">
        <v>220793130</v>
      </c>
      <c r="I102" s="7">
        <f>H102/G102*100</f>
        <v>35.00000023777914</v>
      </c>
      <c r="J102" s="7">
        <f>G102*K102/100</f>
        <v>410044379.99999994</v>
      </c>
      <c r="K102" s="7">
        <f>100-I102-M102</f>
        <v>64.999999762220853</v>
      </c>
      <c r="L102" s="7">
        <v>0</v>
      </c>
      <c r="M102" s="106">
        <f>L102/G102*100</f>
        <v>0</v>
      </c>
      <c r="N102"/>
      <c r="O102"/>
      <c r="P102"/>
      <c r="Q102"/>
      <c r="R102"/>
      <c r="S102"/>
      <c r="T102"/>
      <c r="U102"/>
      <c r="V102"/>
      <c r="W102"/>
      <c r="X102"/>
      <c r="Y102"/>
      <c r="Z102"/>
    </row>
    <row r="103" spans="1:26" s="74" customFormat="1" ht="51.75" customHeight="1" x14ac:dyDescent="0.25">
      <c r="A103" s="75"/>
      <c r="B103" s="11">
        <f t="shared" si="29"/>
        <v>97</v>
      </c>
      <c r="C103" s="21">
        <v>15</v>
      </c>
      <c r="D103" s="137"/>
      <c r="E103" s="6" t="s">
        <v>305</v>
      </c>
      <c r="F103" s="28" t="s">
        <v>313</v>
      </c>
      <c r="G103" s="7">
        <v>1567733182</v>
      </c>
      <c r="H103" s="7">
        <v>470319955</v>
      </c>
      <c r="I103" s="7">
        <f>H103/G103*100</f>
        <v>30.000000025514545</v>
      </c>
      <c r="J103" s="7">
        <f>G103*K103/100</f>
        <v>1097413227.0000002</v>
      </c>
      <c r="K103" s="7">
        <f>100-I103-M103</f>
        <v>69.999999974485462</v>
      </c>
      <c r="L103" s="7">
        <v>0</v>
      </c>
      <c r="M103" s="106">
        <f>L103/G103*100</f>
        <v>0</v>
      </c>
      <c r="N103"/>
      <c r="O103"/>
      <c r="P103"/>
      <c r="Q103"/>
      <c r="R103"/>
      <c r="S103"/>
      <c r="T103"/>
      <c r="U103"/>
      <c r="V103"/>
      <c r="W103"/>
      <c r="X103"/>
      <c r="Y103"/>
      <c r="Z103"/>
    </row>
    <row r="104" spans="1:26" s="74" customFormat="1" ht="56.25" customHeight="1" x14ac:dyDescent="0.25">
      <c r="A104" s="75"/>
      <c r="B104" s="11">
        <f t="shared" si="29"/>
        <v>98</v>
      </c>
      <c r="C104" s="21">
        <v>16</v>
      </c>
      <c r="D104" s="137"/>
      <c r="E104" s="11" t="s">
        <v>163</v>
      </c>
      <c r="F104" s="4" t="s">
        <v>164</v>
      </c>
      <c r="G104" s="7">
        <v>106569600</v>
      </c>
      <c r="H104" s="7">
        <v>31970800</v>
      </c>
      <c r="I104" s="7">
        <f t="shared" ref="I104:I108" si="34">H104/G104*100</f>
        <v>29.999924931687836</v>
      </c>
      <c r="J104" s="7">
        <f t="shared" ref="J104:J108" si="35">G104*K104/100</f>
        <v>74598799.999999985</v>
      </c>
      <c r="K104" s="7">
        <f t="shared" ref="K104:K108" si="36">100-I104-M104</f>
        <v>70.000075068312157</v>
      </c>
      <c r="L104" s="7">
        <v>0</v>
      </c>
      <c r="M104" s="105">
        <f t="shared" ref="M104:M108" si="37">L104/G104*100</f>
        <v>0</v>
      </c>
      <c r="N104"/>
      <c r="O104"/>
      <c r="P104"/>
      <c r="Q104"/>
      <c r="R104"/>
      <c r="S104"/>
      <c r="T104"/>
      <c r="U104"/>
      <c r="V104"/>
      <c r="W104"/>
      <c r="X104"/>
      <c r="Y104"/>
      <c r="Z104"/>
    </row>
    <row r="105" spans="1:26" s="74" customFormat="1" ht="39.75" customHeight="1" x14ac:dyDescent="0.25">
      <c r="A105" s="75"/>
      <c r="B105" s="11">
        <f t="shared" si="29"/>
        <v>99</v>
      </c>
      <c r="C105" s="21">
        <v>17</v>
      </c>
      <c r="D105" s="137"/>
      <c r="E105" s="11" t="s">
        <v>163</v>
      </c>
      <c r="F105" s="15" t="s">
        <v>165</v>
      </c>
      <c r="G105" s="7">
        <v>154854050</v>
      </c>
      <c r="H105" s="7">
        <v>46456200</v>
      </c>
      <c r="I105" s="7">
        <f t="shared" si="34"/>
        <v>29.999990313459673</v>
      </c>
      <c r="J105" s="7">
        <f t="shared" si="35"/>
        <v>108397850</v>
      </c>
      <c r="K105" s="7">
        <f t="shared" si="36"/>
        <v>70.000009686540324</v>
      </c>
      <c r="L105" s="7">
        <v>0</v>
      </c>
      <c r="M105" s="105">
        <f t="shared" si="37"/>
        <v>0</v>
      </c>
      <c r="N105"/>
      <c r="O105"/>
      <c r="P105"/>
      <c r="Q105"/>
      <c r="R105"/>
      <c r="S105"/>
      <c r="T105"/>
      <c r="U105"/>
      <c r="V105"/>
      <c r="W105"/>
      <c r="X105"/>
      <c r="Y105"/>
      <c r="Z105"/>
    </row>
    <row r="106" spans="1:26" s="74" customFormat="1" ht="39.75" customHeight="1" x14ac:dyDescent="0.25">
      <c r="A106" s="75"/>
      <c r="B106" s="11">
        <f t="shared" si="29"/>
        <v>100</v>
      </c>
      <c r="C106" s="21">
        <v>18</v>
      </c>
      <c r="D106" s="137"/>
      <c r="E106" s="11" t="s">
        <v>163</v>
      </c>
      <c r="F106" s="4" t="s">
        <v>166</v>
      </c>
      <c r="G106" s="7">
        <v>88511490</v>
      </c>
      <c r="H106" s="7">
        <v>15000000</v>
      </c>
      <c r="I106" s="7">
        <f t="shared" si="34"/>
        <v>16.946952310937256</v>
      </c>
      <c r="J106" s="7">
        <f t="shared" si="35"/>
        <v>61958090</v>
      </c>
      <c r="K106" s="7">
        <f t="shared" si="36"/>
        <v>70.000053100450572</v>
      </c>
      <c r="L106" s="7">
        <v>11553400</v>
      </c>
      <c r="M106" s="105">
        <f t="shared" si="37"/>
        <v>13.052994588612169</v>
      </c>
      <c r="N106"/>
      <c r="O106"/>
      <c r="P106"/>
      <c r="Q106"/>
      <c r="R106"/>
      <c r="S106"/>
      <c r="T106"/>
      <c r="U106"/>
      <c r="V106"/>
      <c r="W106"/>
      <c r="X106"/>
      <c r="Y106"/>
      <c r="Z106"/>
    </row>
    <row r="107" spans="1:26" s="74" customFormat="1" ht="39.75" customHeight="1" x14ac:dyDescent="0.25">
      <c r="A107" s="75"/>
      <c r="B107" s="11">
        <f t="shared" si="29"/>
        <v>101</v>
      </c>
      <c r="C107" s="21">
        <v>19</v>
      </c>
      <c r="D107" s="137"/>
      <c r="E107" s="9" t="s">
        <v>163</v>
      </c>
      <c r="F107" s="6" t="s">
        <v>222</v>
      </c>
      <c r="G107" s="7">
        <v>64079520</v>
      </c>
      <c r="H107" s="7">
        <v>19223800</v>
      </c>
      <c r="I107" s="7">
        <f t="shared" si="34"/>
        <v>29.999912608583834</v>
      </c>
      <c r="J107" s="7">
        <f t="shared" si="35"/>
        <v>44855720.000000007</v>
      </c>
      <c r="K107" s="7">
        <f t="shared" si="36"/>
        <v>70.000087391416173</v>
      </c>
      <c r="L107" s="7">
        <v>0</v>
      </c>
      <c r="M107" s="69">
        <f t="shared" si="37"/>
        <v>0</v>
      </c>
      <c r="N107"/>
      <c r="O107"/>
      <c r="P107"/>
      <c r="Q107"/>
      <c r="R107"/>
      <c r="S107"/>
      <c r="T107"/>
      <c r="U107"/>
      <c r="V107"/>
      <c r="W107"/>
      <c r="X107"/>
      <c r="Y107"/>
      <c r="Z107"/>
    </row>
    <row r="108" spans="1:26" s="74" customFormat="1" ht="57.75" customHeight="1" x14ac:dyDescent="0.25">
      <c r="A108" s="75"/>
      <c r="B108" s="11">
        <f t="shared" si="29"/>
        <v>102</v>
      </c>
      <c r="C108" s="21">
        <v>20</v>
      </c>
      <c r="D108" s="137"/>
      <c r="E108" s="9" t="s">
        <v>163</v>
      </c>
      <c r="F108" s="15" t="s">
        <v>306</v>
      </c>
      <c r="G108" s="7">
        <v>159611960</v>
      </c>
      <c r="H108" s="7">
        <v>71825380</v>
      </c>
      <c r="I108" s="7">
        <f t="shared" si="34"/>
        <v>44.999998746961069</v>
      </c>
      <c r="J108" s="7">
        <f t="shared" si="35"/>
        <v>87786580</v>
      </c>
      <c r="K108" s="7">
        <f t="shared" si="36"/>
        <v>55.000001253038931</v>
      </c>
      <c r="L108" s="7">
        <v>0</v>
      </c>
      <c r="M108" s="69">
        <f t="shared" si="37"/>
        <v>0</v>
      </c>
      <c r="N108"/>
      <c r="O108"/>
      <c r="P108"/>
      <c r="Q108"/>
      <c r="R108"/>
      <c r="S108"/>
      <c r="T108"/>
      <c r="U108"/>
      <c r="V108"/>
      <c r="W108"/>
      <c r="X108"/>
      <c r="Y108"/>
      <c r="Z108"/>
    </row>
    <row r="109" spans="1:26" s="74" customFormat="1" ht="39.75" customHeight="1" x14ac:dyDescent="0.25">
      <c r="A109" s="75"/>
      <c r="B109" s="11">
        <f t="shared" si="29"/>
        <v>103</v>
      </c>
      <c r="C109" s="21">
        <v>21</v>
      </c>
      <c r="D109" s="137"/>
      <c r="E109" s="9" t="s">
        <v>86</v>
      </c>
      <c r="F109" s="15" t="s">
        <v>87</v>
      </c>
      <c r="G109" s="7">
        <v>486729240</v>
      </c>
      <c r="H109" s="7">
        <v>121682310</v>
      </c>
      <c r="I109" s="7">
        <f>H109/G109*100</f>
        <v>25</v>
      </c>
      <c r="J109" s="7">
        <f>G109*K109/100</f>
        <v>365046930</v>
      </c>
      <c r="K109" s="7">
        <f>100-I109-M109</f>
        <v>75</v>
      </c>
      <c r="L109" s="7">
        <v>0</v>
      </c>
      <c r="M109" s="69">
        <f>L109/G109*100</f>
        <v>0</v>
      </c>
      <c r="N109"/>
      <c r="O109"/>
      <c r="P109"/>
      <c r="Q109"/>
      <c r="R109"/>
      <c r="S109"/>
      <c r="T109"/>
      <c r="U109"/>
      <c r="V109"/>
      <c r="W109"/>
      <c r="X109"/>
      <c r="Y109"/>
      <c r="Z109"/>
    </row>
    <row r="110" spans="1:26" s="74" customFormat="1" ht="39.75" customHeight="1" x14ac:dyDescent="0.25">
      <c r="A110" s="75"/>
      <c r="B110" s="11">
        <f t="shared" si="29"/>
        <v>104</v>
      </c>
      <c r="C110" s="21">
        <v>22</v>
      </c>
      <c r="D110" s="138"/>
      <c r="E110" s="45" t="s">
        <v>303</v>
      </c>
      <c r="F110" s="45" t="s">
        <v>302</v>
      </c>
      <c r="G110" s="7">
        <v>1225465490</v>
      </c>
      <c r="H110" s="7">
        <v>733827294</v>
      </c>
      <c r="I110" s="7">
        <f>H110/G110*100</f>
        <v>59.881514411311578</v>
      </c>
      <c r="J110" s="7">
        <f>G110*K110/100</f>
        <v>491638195.99999994</v>
      </c>
      <c r="K110" s="7">
        <f>100-I110-M110</f>
        <v>40.118485588688422</v>
      </c>
      <c r="L110" s="7">
        <v>0</v>
      </c>
      <c r="M110" s="106">
        <v>0</v>
      </c>
      <c r="N110"/>
      <c r="O110"/>
      <c r="P110"/>
      <c r="Q110"/>
      <c r="R110"/>
      <c r="S110"/>
      <c r="T110"/>
      <c r="U110"/>
      <c r="V110"/>
      <c r="W110"/>
      <c r="X110"/>
      <c r="Y110"/>
      <c r="Z110"/>
    </row>
    <row r="111" spans="1:26" ht="27" x14ac:dyDescent="0.25">
      <c r="A111" s="62" t="s">
        <v>6</v>
      </c>
      <c r="B111" s="129" t="s">
        <v>5</v>
      </c>
      <c r="C111" s="130"/>
      <c r="D111" s="130"/>
      <c r="E111" s="130"/>
      <c r="F111" s="131"/>
      <c r="G111" s="121">
        <f>SUM(G89:G110)</f>
        <v>10043319119</v>
      </c>
      <c r="H111" s="121">
        <f>SUM(H89:H110)</f>
        <v>3734934261</v>
      </c>
      <c r="I111" s="121"/>
      <c r="J111" s="121">
        <f>SUM(J89:J110)</f>
        <v>6199003883</v>
      </c>
      <c r="K111" s="121"/>
      <c r="L111" s="121">
        <f>SUM(L89:L110)</f>
        <v>109380975</v>
      </c>
      <c r="M111" s="107"/>
      <c r="N111"/>
    </row>
    <row r="112" spans="1:26" s="83" customFormat="1" ht="33.75" customHeight="1" x14ac:dyDescent="0.25">
      <c r="A112" s="101"/>
      <c r="B112" s="11">
        <f>1+B110</f>
        <v>105</v>
      </c>
      <c r="C112" s="18">
        <v>1</v>
      </c>
      <c r="D112" s="139" t="s">
        <v>34</v>
      </c>
      <c r="E112" s="9" t="s">
        <v>275</v>
      </c>
      <c r="F112" s="6" t="s">
        <v>281</v>
      </c>
      <c r="G112" s="7">
        <v>80682780</v>
      </c>
      <c r="H112" s="7">
        <v>24204834</v>
      </c>
      <c r="I112" s="7">
        <f t="shared" ref="I112:I127" si="38">H112/G112*100</f>
        <v>30</v>
      </c>
      <c r="J112" s="7">
        <f t="shared" ref="J112:J127" si="39">G112-H112-L112</f>
        <v>56477946</v>
      </c>
      <c r="K112" s="7">
        <f t="shared" ref="K112:K127" si="40">100-I112-M112</f>
        <v>70</v>
      </c>
      <c r="L112" s="7">
        <v>0</v>
      </c>
      <c r="M112" s="69">
        <f t="shared" ref="M112:M127" si="41">L112/G112*100</f>
        <v>0</v>
      </c>
    </row>
    <row r="113" spans="1:13" s="83" customFormat="1" ht="33.75" customHeight="1" x14ac:dyDescent="0.25">
      <c r="A113" s="101"/>
      <c r="B113" s="11">
        <f t="shared" ref="B113:B155" si="42">1+B112</f>
        <v>106</v>
      </c>
      <c r="C113" s="18">
        <f t="shared" ref="C113" si="43">1+C112</f>
        <v>2</v>
      </c>
      <c r="D113" s="139"/>
      <c r="E113" s="9" t="s">
        <v>275</v>
      </c>
      <c r="F113" s="6" t="s">
        <v>280</v>
      </c>
      <c r="G113" s="7">
        <v>90213161</v>
      </c>
      <c r="H113" s="7">
        <v>27063948</v>
      </c>
      <c r="I113" s="7">
        <f t="shared" si="38"/>
        <v>29.999999667454286</v>
      </c>
      <c r="J113" s="7">
        <f t="shared" si="39"/>
        <v>63149213</v>
      </c>
      <c r="K113" s="7">
        <f t="shared" si="40"/>
        <v>70.00000033254571</v>
      </c>
      <c r="L113" s="7">
        <v>0</v>
      </c>
      <c r="M113" s="69">
        <f t="shared" si="41"/>
        <v>0</v>
      </c>
    </row>
    <row r="114" spans="1:13" s="83" customFormat="1" ht="33.75" customHeight="1" x14ac:dyDescent="0.25">
      <c r="A114" s="82"/>
      <c r="B114" s="11">
        <f t="shared" si="42"/>
        <v>107</v>
      </c>
      <c r="C114" s="18">
        <v>3</v>
      </c>
      <c r="D114" s="139"/>
      <c r="E114" s="9" t="s">
        <v>275</v>
      </c>
      <c r="F114" s="6" t="s">
        <v>274</v>
      </c>
      <c r="G114" s="7">
        <v>198064890</v>
      </c>
      <c r="H114" s="7">
        <v>89129200</v>
      </c>
      <c r="I114" s="7">
        <f t="shared" si="38"/>
        <v>44.999999747557482</v>
      </c>
      <c r="J114" s="7">
        <f t="shared" si="39"/>
        <v>108935690</v>
      </c>
      <c r="K114" s="7">
        <f t="shared" si="40"/>
        <v>55.000000252442518</v>
      </c>
      <c r="L114" s="7">
        <v>0</v>
      </c>
      <c r="M114" s="69">
        <f t="shared" si="41"/>
        <v>0</v>
      </c>
    </row>
    <row r="115" spans="1:13" s="83" customFormat="1" ht="33.75" customHeight="1" x14ac:dyDescent="0.25">
      <c r="A115" s="82"/>
      <c r="B115" s="11">
        <f t="shared" si="42"/>
        <v>108</v>
      </c>
      <c r="C115" s="18">
        <v>4</v>
      </c>
      <c r="D115" s="139"/>
      <c r="E115" s="9" t="s">
        <v>105</v>
      </c>
      <c r="F115" s="6" t="s">
        <v>224</v>
      </c>
      <c r="G115" s="7">
        <v>213233118</v>
      </c>
      <c r="H115" s="7">
        <v>63969935</v>
      </c>
      <c r="I115" s="7">
        <f t="shared" si="38"/>
        <v>29.999999812411875</v>
      </c>
      <c r="J115" s="7">
        <f t="shared" si="39"/>
        <v>106616560</v>
      </c>
      <c r="K115" s="7">
        <f t="shared" si="40"/>
        <v>50.000000468970313</v>
      </c>
      <c r="L115" s="7">
        <v>42646623</v>
      </c>
      <c r="M115" s="69">
        <f t="shared" si="41"/>
        <v>19.999999718617818</v>
      </c>
    </row>
    <row r="116" spans="1:13" s="83" customFormat="1" ht="33.75" customHeight="1" x14ac:dyDescent="0.25">
      <c r="A116" s="82"/>
      <c r="B116" s="11">
        <f t="shared" si="42"/>
        <v>109</v>
      </c>
      <c r="C116" s="18">
        <v>5</v>
      </c>
      <c r="D116" s="139"/>
      <c r="E116" s="6" t="s">
        <v>225</v>
      </c>
      <c r="F116" s="6" t="s">
        <v>226</v>
      </c>
      <c r="G116" s="7">
        <v>581278510</v>
      </c>
      <c r="H116" s="7">
        <v>116255702</v>
      </c>
      <c r="I116" s="7">
        <f t="shared" si="38"/>
        <v>20</v>
      </c>
      <c r="J116" s="7">
        <f t="shared" si="39"/>
        <v>348767106</v>
      </c>
      <c r="K116" s="7">
        <f t="shared" si="40"/>
        <v>60</v>
      </c>
      <c r="L116" s="7">
        <v>116255702</v>
      </c>
      <c r="M116" s="69">
        <f t="shared" si="41"/>
        <v>20</v>
      </c>
    </row>
    <row r="117" spans="1:13" s="83" customFormat="1" ht="33.75" customHeight="1" x14ac:dyDescent="0.25">
      <c r="A117" s="82"/>
      <c r="B117" s="11">
        <f t="shared" si="42"/>
        <v>110</v>
      </c>
      <c r="C117" s="18">
        <v>6</v>
      </c>
      <c r="D117" s="139"/>
      <c r="E117" s="6" t="s">
        <v>225</v>
      </c>
      <c r="F117" s="6" t="s">
        <v>227</v>
      </c>
      <c r="G117" s="7">
        <v>424001400</v>
      </c>
      <c r="H117" s="7">
        <v>127200420</v>
      </c>
      <c r="I117" s="7">
        <f t="shared" si="38"/>
        <v>30</v>
      </c>
      <c r="J117" s="7">
        <f t="shared" si="39"/>
        <v>212000700</v>
      </c>
      <c r="K117" s="7">
        <f t="shared" si="40"/>
        <v>50</v>
      </c>
      <c r="L117" s="7">
        <v>84800280</v>
      </c>
      <c r="M117" s="69">
        <f t="shared" si="41"/>
        <v>20</v>
      </c>
    </row>
    <row r="118" spans="1:13" s="83" customFormat="1" ht="33.75" customHeight="1" x14ac:dyDescent="0.25">
      <c r="A118" s="82"/>
      <c r="B118" s="11">
        <f t="shared" si="42"/>
        <v>111</v>
      </c>
      <c r="C118" s="18">
        <v>7</v>
      </c>
      <c r="D118" s="139"/>
      <c r="E118" s="14" t="s">
        <v>105</v>
      </c>
      <c r="F118" s="28" t="s">
        <v>106</v>
      </c>
      <c r="G118" s="7">
        <v>395133406</v>
      </c>
      <c r="H118" s="7">
        <v>138296692</v>
      </c>
      <c r="I118" s="7">
        <f t="shared" si="38"/>
        <v>34.999999974692095</v>
      </c>
      <c r="J118" s="7">
        <f t="shared" si="39"/>
        <v>177810033</v>
      </c>
      <c r="K118" s="7">
        <f t="shared" si="40"/>
        <v>45.00000007592373</v>
      </c>
      <c r="L118" s="7">
        <v>79026681</v>
      </c>
      <c r="M118" s="87">
        <f t="shared" si="41"/>
        <v>19.999999949384183</v>
      </c>
    </row>
    <row r="119" spans="1:13" s="83" customFormat="1" ht="33.75" customHeight="1" x14ac:dyDescent="0.25">
      <c r="A119" s="82"/>
      <c r="B119" s="11">
        <f t="shared" si="42"/>
        <v>112</v>
      </c>
      <c r="C119" s="18">
        <v>8</v>
      </c>
      <c r="D119" s="139"/>
      <c r="E119" s="14" t="s">
        <v>105</v>
      </c>
      <c r="F119" s="28" t="s">
        <v>107</v>
      </c>
      <c r="G119" s="7">
        <v>282387895</v>
      </c>
      <c r="H119" s="7">
        <v>73420852</v>
      </c>
      <c r="I119" s="7">
        <f t="shared" si="38"/>
        <v>25.999999752114022</v>
      </c>
      <c r="J119" s="7">
        <f t="shared" si="39"/>
        <v>141193949</v>
      </c>
      <c r="K119" s="7">
        <f t="shared" si="40"/>
        <v>50.000000531184241</v>
      </c>
      <c r="L119" s="7">
        <v>67773094</v>
      </c>
      <c r="M119" s="87">
        <f t="shared" si="41"/>
        <v>23.999999716701737</v>
      </c>
    </row>
    <row r="120" spans="1:13" s="83" customFormat="1" ht="33.75" customHeight="1" x14ac:dyDescent="0.25">
      <c r="A120" s="82"/>
      <c r="B120" s="11">
        <f t="shared" si="42"/>
        <v>113</v>
      </c>
      <c r="C120" s="18">
        <v>9</v>
      </c>
      <c r="D120" s="139"/>
      <c r="E120" s="14" t="s">
        <v>105</v>
      </c>
      <c r="F120" s="28" t="s">
        <v>108</v>
      </c>
      <c r="G120" s="7">
        <v>134089980</v>
      </c>
      <c r="H120" s="7">
        <v>53635992</v>
      </c>
      <c r="I120" s="7">
        <f t="shared" si="38"/>
        <v>40</v>
      </c>
      <c r="J120" s="7">
        <f t="shared" si="39"/>
        <v>80453988</v>
      </c>
      <c r="K120" s="7">
        <f t="shared" si="40"/>
        <v>60</v>
      </c>
      <c r="L120" s="7">
        <v>0</v>
      </c>
      <c r="M120" s="87">
        <f t="shared" si="41"/>
        <v>0</v>
      </c>
    </row>
    <row r="121" spans="1:13" s="83" customFormat="1" ht="33.75" customHeight="1" x14ac:dyDescent="0.25">
      <c r="A121" s="82"/>
      <c r="B121" s="11">
        <f t="shared" si="42"/>
        <v>114</v>
      </c>
      <c r="C121" s="18">
        <v>10</v>
      </c>
      <c r="D121" s="139"/>
      <c r="E121" s="14" t="s">
        <v>174</v>
      </c>
      <c r="F121" s="6" t="s">
        <v>172</v>
      </c>
      <c r="G121" s="7">
        <v>102919192</v>
      </c>
      <c r="H121" s="7">
        <v>41167677</v>
      </c>
      <c r="I121" s="7">
        <f t="shared" si="38"/>
        <v>40.000000194327221</v>
      </c>
      <c r="J121" s="7">
        <f t="shared" si="39"/>
        <v>61751515</v>
      </c>
      <c r="K121" s="7">
        <f t="shared" si="40"/>
        <v>59.999999805672779</v>
      </c>
      <c r="L121" s="7">
        <v>0</v>
      </c>
      <c r="M121" s="69">
        <f t="shared" si="41"/>
        <v>0</v>
      </c>
    </row>
    <row r="122" spans="1:13" s="83" customFormat="1" ht="33.75" customHeight="1" x14ac:dyDescent="0.25">
      <c r="A122" s="82"/>
      <c r="B122" s="11">
        <f t="shared" si="42"/>
        <v>115</v>
      </c>
      <c r="C122" s="18">
        <v>11</v>
      </c>
      <c r="D122" s="139"/>
      <c r="E122" s="14" t="s">
        <v>174</v>
      </c>
      <c r="F122" s="6" t="s">
        <v>173</v>
      </c>
      <c r="G122" s="7">
        <v>125527032</v>
      </c>
      <c r="H122" s="7">
        <v>69039868</v>
      </c>
      <c r="I122" s="7">
        <f t="shared" si="38"/>
        <v>55.000000318656461</v>
      </c>
      <c r="J122" s="7">
        <f t="shared" si="39"/>
        <v>56487164</v>
      </c>
      <c r="K122" s="7">
        <f t="shared" si="40"/>
        <v>44.999999681343539</v>
      </c>
      <c r="L122" s="7">
        <v>0</v>
      </c>
      <c r="M122" s="69">
        <f t="shared" si="41"/>
        <v>0</v>
      </c>
    </row>
    <row r="123" spans="1:13" s="83" customFormat="1" ht="33.75" customHeight="1" x14ac:dyDescent="0.25">
      <c r="A123" s="82"/>
      <c r="B123" s="11">
        <f t="shared" si="42"/>
        <v>116</v>
      </c>
      <c r="C123" s="18">
        <v>12</v>
      </c>
      <c r="D123" s="139"/>
      <c r="E123" s="14" t="s">
        <v>174</v>
      </c>
      <c r="F123" s="6" t="s">
        <v>175</v>
      </c>
      <c r="G123" s="7">
        <v>79109838</v>
      </c>
      <c r="H123" s="7">
        <v>43510410</v>
      </c>
      <c r="I123" s="7">
        <f t="shared" si="38"/>
        <v>54.999998862341236</v>
      </c>
      <c r="J123" s="7">
        <f t="shared" si="39"/>
        <v>35599428</v>
      </c>
      <c r="K123" s="7">
        <f t="shared" si="40"/>
        <v>45.000001137658764</v>
      </c>
      <c r="L123" s="7">
        <v>0</v>
      </c>
      <c r="M123" s="69">
        <f t="shared" si="41"/>
        <v>0</v>
      </c>
    </row>
    <row r="124" spans="1:13" s="83" customFormat="1" ht="33.75" customHeight="1" x14ac:dyDescent="0.25">
      <c r="A124" s="82"/>
      <c r="B124" s="11">
        <f t="shared" si="42"/>
        <v>117</v>
      </c>
      <c r="C124" s="18">
        <v>13</v>
      </c>
      <c r="D124" s="139"/>
      <c r="E124" s="6" t="s">
        <v>361</v>
      </c>
      <c r="F124" s="6" t="s">
        <v>278</v>
      </c>
      <c r="G124" s="7">
        <v>45680372</v>
      </c>
      <c r="H124" s="7">
        <v>15000000</v>
      </c>
      <c r="I124" s="7">
        <f>H124/G124*100</f>
        <v>32.836860435374739</v>
      </c>
      <c r="J124" s="7">
        <f>G124-H124-L124</f>
        <v>30680372</v>
      </c>
      <c r="K124" s="7">
        <f>100-I124-M124</f>
        <v>67.163139564625254</v>
      </c>
      <c r="L124" s="7">
        <v>0</v>
      </c>
      <c r="M124" s="69">
        <f>L124/G124*100</f>
        <v>0</v>
      </c>
    </row>
    <row r="125" spans="1:13" s="83" customFormat="1" ht="68.25" customHeight="1" x14ac:dyDescent="0.25">
      <c r="A125" s="82"/>
      <c r="B125" s="11">
        <f t="shared" si="42"/>
        <v>118</v>
      </c>
      <c r="C125" s="18">
        <v>14</v>
      </c>
      <c r="D125" s="139"/>
      <c r="E125" s="9" t="s">
        <v>178</v>
      </c>
      <c r="F125" s="6" t="s">
        <v>269</v>
      </c>
      <c r="G125" s="7">
        <v>235364962</v>
      </c>
      <c r="H125" s="7">
        <v>82377736</v>
      </c>
      <c r="I125" s="7">
        <f>H125/G125*100</f>
        <v>34.999999702589548</v>
      </c>
      <c r="J125" s="7">
        <f>G125-H125-L125</f>
        <v>152987226</v>
      </c>
      <c r="K125" s="7">
        <f>100-I125-M125</f>
        <v>65.000000297410452</v>
      </c>
      <c r="L125" s="7">
        <v>0</v>
      </c>
      <c r="M125" s="69">
        <f>L125/G125*100</f>
        <v>0</v>
      </c>
    </row>
    <row r="126" spans="1:13" s="83" customFormat="1" ht="57.75" customHeight="1" x14ac:dyDescent="0.25">
      <c r="A126" s="82"/>
      <c r="B126" s="11">
        <f t="shared" si="42"/>
        <v>119</v>
      </c>
      <c r="C126" s="18">
        <v>15</v>
      </c>
      <c r="D126" s="139"/>
      <c r="E126" s="9" t="s">
        <v>178</v>
      </c>
      <c r="F126" s="6" t="s">
        <v>270</v>
      </c>
      <c r="G126" s="7">
        <v>133790217</v>
      </c>
      <c r="H126" s="7">
        <v>73584619</v>
      </c>
      <c r="I126" s="7">
        <f>H126/G126*100</f>
        <v>54.999999738396419</v>
      </c>
      <c r="J126" s="7">
        <f>G126-H126-L126</f>
        <v>60205598</v>
      </c>
      <c r="K126" s="7">
        <f>100-I126-M126</f>
        <v>45.000000261603581</v>
      </c>
      <c r="L126" s="7">
        <v>0</v>
      </c>
      <c r="M126" s="69">
        <f>L126/G126*100</f>
        <v>0</v>
      </c>
    </row>
    <row r="127" spans="1:13" s="83" customFormat="1" ht="33.75" customHeight="1" x14ac:dyDescent="0.25">
      <c r="A127" s="82"/>
      <c r="B127" s="11">
        <f t="shared" si="42"/>
        <v>120</v>
      </c>
      <c r="C127" s="18">
        <v>16</v>
      </c>
      <c r="D127" s="139"/>
      <c r="E127" s="9" t="s">
        <v>178</v>
      </c>
      <c r="F127" s="6" t="s">
        <v>179</v>
      </c>
      <c r="G127" s="7">
        <v>153803840</v>
      </c>
      <c r="H127" s="7">
        <v>69211728</v>
      </c>
      <c r="I127" s="7">
        <f t="shared" si="38"/>
        <v>45</v>
      </c>
      <c r="J127" s="7">
        <f t="shared" si="39"/>
        <v>84592112</v>
      </c>
      <c r="K127" s="7">
        <f t="shared" si="40"/>
        <v>55</v>
      </c>
      <c r="L127" s="7">
        <v>0</v>
      </c>
      <c r="M127" s="69">
        <f t="shared" si="41"/>
        <v>0</v>
      </c>
    </row>
    <row r="128" spans="1:13" s="83" customFormat="1" ht="33.75" customHeight="1" x14ac:dyDescent="0.25">
      <c r="A128" s="82"/>
      <c r="B128" s="11">
        <f t="shared" si="42"/>
        <v>121</v>
      </c>
      <c r="C128" s="18">
        <v>17</v>
      </c>
      <c r="D128" s="139"/>
      <c r="E128" s="9" t="s">
        <v>178</v>
      </c>
      <c r="F128" s="6" t="s">
        <v>180</v>
      </c>
      <c r="G128" s="7">
        <v>70127762</v>
      </c>
      <c r="H128" s="7">
        <v>31557492</v>
      </c>
      <c r="I128" s="7">
        <f>H128/G128*100</f>
        <v>44.999998716628085</v>
      </c>
      <c r="J128" s="7">
        <f>G128-H128-L128</f>
        <v>38570270</v>
      </c>
      <c r="K128" s="7">
        <f>100-I128-M128</f>
        <v>55.000001283371915</v>
      </c>
      <c r="L128" s="7">
        <v>0</v>
      </c>
      <c r="M128" s="69">
        <f>L128/G128*100</f>
        <v>0</v>
      </c>
    </row>
    <row r="129" spans="1:13" s="83" customFormat="1" ht="33.75" customHeight="1" x14ac:dyDescent="0.25">
      <c r="A129" s="82"/>
      <c r="B129" s="11">
        <f t="shared" si="42"/>
        <v>122</v>
      </c>
      <c r="C129" s="18">
        <v>18</v>
      </c>
      <c r="D129" s="139"/>
      <c r="E129" s="9" t="s">
        <v>178</v>
      </c>
      <c r="F129" s="6" t="s">
        <v>181</v>
      </c>
      <c r="G129" s="7">
        <v>168678922</v>
      </c>
      <c r="H129" s="7">
        <v>67471568</v>
      </c>
      <c r="I129" s="7">
        <f t="shared" ref="I129" si="44">H129/G129*100</f>
        <v>39.99999952572616</v>
      </c>
      <c r="J129" s="7">
        <f t="shared" ref="J129:J151" si="45">G129-H129-L129</f>
        <v>101207354</v>
      </c>
      <c r="K129" s="7">
        <f t="shared" ref="K129:K151" si="46">100-I129-M129</f>
        <v>60.00000047427384</v>
      </c>
      <c r="L129" s="7">
        <v>0</v>
      </c>
      <c r="M129" s="69">
        <f t="shared" ref="M129:M151" si="47">L129/G129*100</f>
        <v>0</v>
      </c>
    </row>
    <row r="130" spans="1:13" s="83" customFormat="1" ht="33.75" customHeight="1" x14ac:dyDescent="0.25">
      <c r="A130" s="82"/>
      <c r="B130" s="11">
        <f t="shared" si="42"/>
        <v>123</v>
      </c>
      <c r="C130" s="18">
        <v>19</v>
      </c>
      <c r="D130" s="139"/>
      <c r="E130" s="9" t="s">
        <v>178</v>
      </c>
      <c r="F130" s="6" t="s">
        <v>182</v>
      </c>
      <c r="G130" s="7">
        <v>51775142</v>
      </c>
      <c r="H130" s="7">
        <v>33653842</v>
      </c>
      <c r="I130" s="7">
        <f>H130/G130*100</f>
        <v>64.99999942057137</v>
      </c>
      <c r="J130" s="7">
        <f t="shared" si="45"/>
        <v>18121300</v>
      </c>
      <c r="K130" s="7">
        <f t="shared" si="46"/>
        <v>35.00000057942863</v>
      </c>
      <c r="L130" s="7">
        <v>0</v>
      </c>
      <c r="M130" s="69">
        <f t="shared" si="47"/>
        <v>0</v>
      </c>
    </row>
    <row r="131" spans="1:13" s="83" customFormat="1" ht="33.75" customHeight="1" x14ac:dyDescent="0.25">
      <c r="A131" s="82"/>
      <c r="B131" s="11">
        <f t="shared" si="42"/>
        <v>124</v>
      </c>
      <c r="C131" s="18">
        <v>20</v>
      </c>
      <c r="D131" s="139"/>
      <c r="E131" s="9" t="s">
        <v>183</v>
      </c>
      <c r="F131" s="6" t="s">
        <v>184</v>
      </c>
      <c r="G131" s="7">
        <v>34374510</v>
      </c>
      <c r="H131" s="7">
        <v>15468529</v>
      </c>
      <c r="I131" s="7">
        <f t="shared" ref="I131:I133" si="48">H131/G131*100</f>
        <v>44.999998545433812</v>
      </c>
      <c r="J131" s="7">
        <f t="shared" si="45"/>
        <v>18905981</v>
      </c>
      <c r="K131" s="7">
        <f t="shared" si="46"/>
        <v>55.000001454566188</v>
      </c>
      <c r="L131" s="7">
        <v>0</v>
      </c>
      <c r="M131" s="69">
        <f t="shared" si="47"/>
        <v>0</v>
      </c>
    </row>
    <row r="132" spans="1:13" s="83" customFormat="1" ht="33.75" customHeight="1" x14ac:dyDescent="0.25">
      <c r="A132" s="82"/>
      <c r="B132" s="11">
        <f t="shared" si="42"/>
        <v>125</v>
      </c>
      <c r="C132" s="18">
        <v>21</v>
      </c>
      <c r="D132" s="139"/>
      <c r="E132" s="9" t="s">
        <v>183</v>
      </c>
      <c r="F132" s="6" t="s">
        <v>185</v>
      </c>
      <c r="G132" s="7">
        <v>57096108</v>
      </c>
      <c r="H132" s="7">
        <v>22838443</v>
      </c>
      <c r="I132" s="7">
        <f t="shared" si="48"/>
        <v>39.999999649713423</v>
      </c>
      <c r="J132" s="7">
        <f t="shared" si="45"/>
        <v>34257665</v>
      </c>
      <c r="K132" s="7">
        <f t="shared" si="46"/>
        <v>60.000000350286577</v>
      </c>
      <c r="L132" s="7">
        <v>0</v>
      </c>
      <c r="M132" s="69">
        <f t="shared" si="47"/>
        <v>0</v>
      </c>
    </row>
    <row r="133" spans="1:13" s="83" customFormat="1" ht="33.75" customHeight="1" x14ac:dyDescent="0.25">
      <c r="A133" s="82"/>
      <c r="B133" s="11">
        <f t="shared" si="42"/>
        <v>126</v>
      </c>
      <c r="C133" s="18">
        <v>22</v>
      </c>
      <c r="D133" s="139"/>
      <c r="E133" s="9" t="s">
        <v>183</v>
      </c>
      <c r="F133" s="6" t="s">
        <v>186</v>
      </c>
      <c r="G133" s="7">
        <v>35000000</v>
      </c>
      <c r="H133" s="7">
        <v>19250000</v>
      </c>
      <c r="I133" s="7">
        <f t="shared" si="48"/>
        <v>55.000000000000007</v>
      </c>
      <c r="J133" s="7">
        <f t="shared" si="45"/>
        <v>15750000</v>
      </c>
      <c r="K133" s="7">
        <f t="shared" si="46"/>
        <v>44.999999999999993</v>
      </c>
      <c r="L133" s="7">
        <v>0</v>
      </c>
      <c r="M133" s="69">
        <f t="shared" si="47"/>
        <v>0</v>
      </c>
    </row>
    <row r="134" spans="1:13" s="83" customFormat="1" ht="33.75" customHeight="1" x14ac:dyDescent="0.25">
      <c r="A134" s="82"/>
      <c r="B134" s="11">
        <f t="shared" si="42"/>
        <v>127</v>
      </c>
      <c r="C134" s="18">
        <v>23</v>
      </c>
      <c r="D134" s="139"/>
      <c r="E134" s="6" t="s">
        <v>187</v>
      </c>
      <c r="F134" s="6" t="s">
        <v>188</v>
      </c>
      <c r="G134" s="7">
        <v>27836899</v>
      </c>
      <c r="H134" s="7">
        <v>12526604</v>
      </c>
      <c r="I134" s="7">
        <f>H134/G134*100</f>
        <v>44.999998024205212</v>
      </c>
      <c r="J134" s="7">
        <f t="shared" si="45"/>
        <v>15310295</v>
      </c>
      <c r="K134" s="7">
        <f t="shared" si="46"/>
        <v>55.000001975794788</v>
      </c>
      <c r="L134" s="7">
        <v>0</v>
      </c>
      <c r="M134" s="69">
        <f t="shared" si="47"/>
        <v>0</v>
      </c>
    </row>
    <row r="135" spans="1:13" s="83" customFormat="1" ht="33.75" customHeight="1" x14ac:dyDescent="0.25">
      <c r="A135" s="82"/>
      <c r="B135" s="11">
        <f t="shared" si="42"/>
        <v>128</v>
      </c>
      <c r="C135" s="18">
        <v>24</v>
      </c>
      <c r="D135" s="139"/>
      <c r="E135" s="9" t="s">
        <v>183</v>
      </c>
      <c r="F135" s="6" t="s">
        <v>228</v>
      </c>
      <c r="G135" s="7">
        <v>45279374</v>
      </c>
      <c r="H135" s="7">
        <v>15847780</v>
      </c>
      <c r="I135" s="7">
        <f>H135/G135*100</f>
        <v>34.999998012340008</v>
      </c>
      <c r="J135" s="7">
        <f t="shared" si="45"/>
        <v>29431594</v>
      </c>
      <c r="K135" s="7">
        <f t="shared" si="46"/>
        <v>65.000001987659999</v>
      </c>
      <c r="L135" s="7">
        <v>0</v>
      </c>
      <c r="M135" s="69">
        <f t="shared" si="47"/>
        <v>0</v>
      </c>
    </row>
    <row r="136" spans="1:13" s="83" customFormat="1" ht="33.75" customHeight="1" x14ac:dyDescent="0.25">
      <c r="A136" s="82"/>
      <c r="B136" s="11">
        <f t="shared" si="42"/>
        <v>129</v>
      </c>
      <c r="C136" s="18">
        <v>25</v>
      </c>
      <c r="D136" s="139"/>
      <c r="E136" s="9" t="s">
        <v>183</v>
      </c>
      <c r="F136" s="6" t="s">
        <v>268</v>
      </c>
      <c r="G136" s="7">
        <v>40711194</v>
      </c>
      <c r="H136" s="7">
        <v>14248917</v>
      </c>
      <c r="I136" s="7">
        <f>H136/G136*100</f>
        <v>34.999997789305809</v>
      </c>
      <c r="J136" s="7">
        <f t="shared" si="45"/>
        <v>26462277</v>
      </c>
      <c r="K136" s="7">
        <f t="shared" si="46"/>
        <v>65.000002210694191</v>
      </c>
      <c r="L136" s="7">
        <v>0</v>
      </c>
      <c r="M136" s="69">
        <f t="shared" si="47"/>
        <v>0</v>
      </c>
    </row>
    <row r="137" spans="1:13" s="83" customFormat="1" ht="33.75" customHeight="1" x14ac:dyDescent="0.25">
      <c r="A137" s="82"/>
      <c r="B137" s="11">
        <f t="shared" si="42"/>
        <v>130</v>
      </c>
      <c r="C137" s="18">
        <v>26</v>
      </c>
      <c r="D137" s="139"/>
      <c r="E137" s="9" t="s">
        <v>234</v>
      </c>
      <c r="F137" s="6" t="s">
        <v>277</v>
      </c>
      <c r="G137" s="7">
        <v>334426722</v>
      </c>
      <c r="H137" s="7">
        <v>30000000</v>
      </c>
      <c r="I137" s="7">
        <f>H137/G137*100</f>
        <v>8.9705750248031908</v>
      </c>
      <c r="J137" s="7">
        <f t="shared" si="45"/>
        <v>236581056</v>
      </c>
      <c r="K137" s="7">
        <f t="shared" si="46"/>
        <v>70.742270409838838</v>
      </c>
      <c r="L137" s="7">
        <v>67845666</v>
      </c>
      <c r="M137" s="69">
        <f t="shared" si="47"/>
        <v>20.287154565357966</v>
      </c>
    </row>
    <row r="138" spans="1:13" s="83" customFormat="1" ht="33.75" customHeight="1" x14ac:dyDescent="0.25">
      <c r="A138" s="82"/>
      <c r="B138" s="11">
        <f t="shared" si="42"/>
        <v>131</v>
      </c>
      <c r="C138" s="18">
        <v>27</v>
      </c>
      <c r="D138" s="139"/>
      <c r="E138" s="9" t="s">
        <v>234</v>
      </c>
      <c r="F138" s="6" t="s">
        <v>235</v>
      </c>
      <c r="G138" s="7">
        <v>233585402</v>
      </c>
      <c r="H138" s="7">
        <v>35037810</v>
      </c>
      <c r="I138" s="7">
        <v>15</v>
      </c>
      <c r="J138" s="7">
        <f t="shared" si="45"/>
        <v>151830512</v>
      </c>
      <c r="K138" s="7">
        <f t="shared" si="46"/>
        <v>65.000000171243585</v>
      </c>
      <c r="L138" s="7">
        <v>46717080</v>
      </c>
      <c r="M138" s="69">
        <f t="shared" si="47"/>
        <v>19.999999828756422</v>
      </c>
    </row>
    <row r="139" spans="1:13" s="83" customFormat="1" ht="33.75" customHeight="1" x14ac:dyDescent="0.25">
      <c r="A139" s="82"/>
      <c r="B139" s="11">
        <f t="shared" si="42"/>
        <v>132</v>
      </c>
      <c r="C139" s="18">
        <v>28</v>
      </c>
      <c r="D139" s="139"/>
      <c r="E139" s="6" t="s">
        <v>236</v>
      </c>
      <c r="F139" s="6" t="s">
        <v>237</v>
      </c>
      <c r="G139" s="7">
        <v>415826921</v>
      </c>
      <c r="H139" s="7">
        <v>124748076</v>
      </c>
      <c r="I139" s="7">
        <f>H139/G139*100</f>
        <v>29.999999927854599</v>
      </c>
      <c r="J139" s="7">
        <f t="shared" si="45"/>
        <v>207913461</v>
      </c>
      <c r="K139" s="7">
        <f t="shared" si="46"/>
        <v>50.000000120242333</v>
      </c>
      <c r="L139" s="7">
        <v>83165384</v>
      </c>
      <c r="M139" s="69">
        <f t="shared" si="47"/>
        <v>19.999999951903067</v>
      </c>
    </row>
    <row r="140" spans="1:13" s="83" customFormat="1" ht="33.75" customHeight="1" x14ac:dyDescent="0.25">
      <c r="A140" s="82"/>
      <c r="B140" s="11">
        <f t="shared" si="42"/>
        <v>133</v>
      </c>
      <c r="C140" s="18">
        <v>29</v>
      </c>
      <c r="D140" s="139"/>
      <c r="E140" s="9" t="s">
        <v>234</v>
      </c>
      <c r="F140" s="6" t="s">
        <v>238</v>
      </c>
      <c r="G140" s="7">
        <v>558386388</v>
      </c>
      <c r="H140" s="7">
        <v>166913951</v>
      </c>
      <c r="I140" s="7">
        <f>H140/G140*100</f>
        <v>29.8921955454258</v>
      </c>
      <c r="J140" s="7">
        <f t="shared" si="45"/>
        <v>279193194</v>
      </c>
      <c r="K140" s="7">
        <f t="shared" si="46"/>
        <v>49.999999999999986</v>
      </c>
      <c r="L140" s="7">
        <v>112279243</v>
      </c>
      <c r="M140" s="69">
        <f t="shared" si="47"/>
        <v>20.107804454574204</v>
      </c>
    </row>
    <row r="141" spans="1:13" s="83" customFormat="1" ht="33.75" customHeight="1" x14ac:dyDescent="0.25">
      <c r="A141" s="82"/>
      <c r="B141" s="11">
        <f t="shared" si="42"/>
        <v>134</v>
      </c>
      <c r="C141" s="18">
        <v>30</v>
      </c>
      <c r="D141" s="139"/>
      <c r="E141" s="9" t="s">
        <v>234</v>
      </c>
      <c r="F141" s="6" t="s">
        <v>239</v>
      </c>
      <c r="G141" s="7">
        <v>125868239</v>
      </c>
      <c r="H141" s="7">
        <v>44053883</v>
      </c>
      <c r="I141" s="7">
        <f>H141/G141*100</f>
        <v>34.999999483586954</v>
      </c>
      <c r="J141" s="7">
        <f t="shared" si="45"/>
        <v>81814356</v>
      </c>
      <c r="K141" s="7">
        <f t="shared" si="46"/>
        <v>65.000000516413053</v>
      </c>
      <c r="L141" s="7">
        <v>0</v>
      </c>
      <c r="M141" s="69">
        <f t="shared" si="47"/>
        <v>0</v>
      </c>
    </row>
    <row r="142" spans="1:13" s="83" customFormat="1" ht="33.75" customHeight="1" x14ac:dyDescent="0.25">
      <c r="A142" s="82"/>
      <c r="B142" s="11">
        <f t="shared" si="42"/>
        <v>135</v>
      </c>
      <c r="C142" s="18">
        <v>31</v>
      </c>
      <c r="D142" s="139"/>
      <c r="E142" s="6" t="s">
        <v>362</v>
      </c>
      <c r="F142" s="6" t="s">
        <v>271</v>
      </c>
      <c r="G142" s="7">
        <v>134536956</v>
      </c>
      <c r="H142" s="7">
        <v>30000000</v>
      </c>
      <c r="I142" s="7">
        <f>H142/G142*100</f>
        <v>22.29870579203531</v>
      </c>
      <c r="J142" s="7">
        <f t="shared" si="45"/>
        <v>87449021</v>
      </c>
      <c r="K142" s="7">
        <f t="shared" si="46"/>
        <v>64.999999702683937</v>
      </c>
      <c r="L142" s="7">
        <v>17087935</v>
      </c>
      <c r="M142" s="69">
        <f t="shared" si="47"/>
        <v>12.701294505280764</v>
      </c>
    </row>
    <row r="143" spans="1:13" s="88" customFormat="1" ht="33.75" customHeight="1" x14ac:dyDescent="0.25">
      <c r="A143" s="101"/>
      <c r="B143" s="11">
        <f t="shared" si="42"/>
        <v>136</v>
      </c>
      <c r="C143" s="18">
        <v>32</v>
      </c>
      <c r="D143" s="139"/>
      <c r="E143" s="9" t="s">
        <v>229</v>
      </c>
      <c r="F143" s="6" t="s">
        <v>230</v>
      </c>
      <c r="G143" s="7">
        <v>208155672</v>
      </c>
      <c r="H143" s="7">
        <v>62446701</v>
      </c>
      <c r="I143" s="7">
        <f t="shared" ref="I143:I151" si="49">H143/G143*100</f>
        <v>29.999999711754192</v>
      </c>
      <c r="J143" s="7">
        <f t="shared" si="45"/>
        <v>145708971</v>
      </c>
      <c r="K143" s="7">
        <f t="shared" si="46"/>
        <v>70.000000288245815</v>
      </c>
      <c r="L143" s="7">
        <v>0</v>
      </c>
      <c r="M143" s="69">
        <f t="shared" si="47"/>
        <v>0</v>
      </c>
    </row>
    <row r="144" spans="1:13" s="88" customFormat="1" ht="33.75" customHeight="1" x14ac:dyDescent="0.25">
      <c r="A144" s="101"/>
      <c r="B144" s="11">
        <f t="shared" si="42"/>
        <v>137</v>
      </c>
      <c r="C144" s="18">
        <v>33</v>
      </c>
      <c r="D144" s="139"/>
      <c r="E144" s="9" t="s">
        <v>229</v>
      </c>
      <c r="F144" s="6" t="s">
        <v>231</v>
      </c>
      <c r="G144" s="7">
        <v>97486730</v>
      </c>
      <c r="H144" s="7">
        <v>34120356</v>
      </c>
      <c r="I144" s="7">
        <f t="shared" si="49"/>
        <v>35.000000512890317</v>
      </c>
      <c r="J144" s="7">
        <f t="shared" si="45"/>
        <v>63366374</v>
      </c>
      <c r="K144" s="7">
        <f t="shared" si="46"/>
        <v>64.999999487109676</v>
      </c>
      <c r="L144" s="7">
        <v>0</v>
      </c>
      <c r="M144" s="69">
        <f t="shared" si="47"/>
        <v>0</v>
      </c>
    </row>
    <row r="145" spans="1:15" s="88" customFormat="1" ht="33.75" customHeight="1" x14ac:dyDescent="0.25">
      <c r="A145" s="101"/>
      <c r="B145" s="11">
        <f t="shared" si="42"/>
        <v>138</v>
      </c>
      <c r="C145" s="18">
        <v>34</v>
      </c>
      <c r="D145" s="139"/>
      <c r="E145" s="9" t="s">
        <v>229</v>
      </c>
      <c r="F145" s="6" t="s">
        <v>232</v>
      </c>
      <c r="G145" s="7">
        <v>228744036</v>
      </c>
      <c r="H145" s="7">
        <v>68623210</v>
      </c>
      <c r="I145" s="7">
        <f t="shared" si="49"/>
        <v>29.999999650264105</v>
      </c>
      <c r="J145" s="7">
        <f t="shared" si="45"/>
        <v>160120826</v>
      </c>
      <c r="K145" s="7">
        <f t="shared" si="46"/>
        <v>70.000000349735899</v>
      </c>
      <c r="L145" s="7">
        <v>0</v>
      </c>
      <c r="M145" s="69">
        <f t="shared" si="47"/>
        <v>0</v>
      </c>
    </row>
    <row r="146" spans="1:15" s="88" customFormat="1" ht="33.75" customHeight="1" x14ac:dyDescent="0.25">
      <c r="A146" s="101"/>
      <c r="B146" s="11">
        <f t="shared" si="42"/>
        <v>139</v>
      </c>
      <c r="C146" s="18">
        <v>35</v>
      </c>
      <c r="D146" s="139"/>
      <c r="E146" s="9" t="s">
        <v>229</v>
      </c>
      <c r="F146" s="6" t="s">
        <v>233</v>
      </c>
      <c r="G146" s="7">
        <v>157394813</v>
      </c>
      <c r="H146" s="7">
        <v>47218444</v>
      </c>
      <c r="I146" s="7">
        <f t="shared" si="49"/>
        <v>30.000000063534493</v>
      </c>
      <c r="J146" s="7">
        <f t="shared" si="45"/>
        <v>78697407</v>
      </c>
      <c r="K146" s="7">
        <f t="shared" si="46"/>
        <v>50.000000317672487</v>
      </c>
      <c r="L146" s="7">
        <v>31478962</v>
      </c>
      <c r="M146" s="69">
        <f t="shared" si="47"/>
        <v>19.99999961879303</v>
      </c>
    </row>
    <row r="147" spans="1:15" s="88" customFormat="1" ht="33.75" customHeight="1" x14ac:dyDescent="0.25">
      <c r="A147" s="101"/>
      <c r="B147" s="11">
        <f t="shared" si="42"/>
        <v>140</v>
      </c>
      <c r="C147" s="18">
        <v>36</v>
      </c>
      <c r="D147" s="139"/>
      <c r="E147" s="6" t="s">
        <v>241</v>
      </c>
      <c r="F147" s="6" t="s">
        <v>240</v>
      </c>
      <c r="G147" s="7">
        <v>28000000</v>
      </c>
      <c r="H147" s="7">
        <v>15400000</v>
      </c>
      <c r="I147" s="7">
        <f t="shared" si="49"/>
        <v>55.000000000000007</v>
      </c>
      <c r="J147" s="7">
        <f t="shared" si="45"/>
        <v>12600000</v>
      </c>
      <c r="K147" s="7">
        <f t="shared" si="46"/>
        <v>44.999999999999993</v>
      </c>
      <c r="L147" s="7">
        <v>0</v>
      </c>
      <c r="M147" s="69">
        <f t="shared" si="47"/>
        <v>0</v>
      </c>
    </row>
    <row r="148" spans="1:15" s="88" customFormat="1" ht="33.75" customHeight="1" x14ac:dyDescent="0.25">
      <c r="A148" s="101"/>
      <c r="B148" s="11">
        <f t="shared" si="42"/>
        <v>141</v>
      </c>
      <c r="C148" s="18">
        <v>37</v>
      </c>
      <c r="D148" s="139"/>
      <c r="E148" s="9" t="s">
        <v>242</v>
      </c>
      <c r="F148" s="6" t="s">
        <v>243</v>
      </c>
      <c r="G148" s="7">
        <v>75000000</v>
      </c>
      <c r="H148" s="7">
        <v>30000000</v>
      </c>
      <c r="I148" s="7">
        <f t="shared" si="49"/>
        <v>40</v>
      </c>
      <c r="J148" s="7">
        <f t="shared" si="45"/>
        <v>45000000</v>
      </c>
      <c r="K148" s="7">
        <f t="shared" si="46"/>
        <v>60</v>
      </c>
      <c r="L148" s="7">
        <v>0</v>
      </c>
      <c r="M148" s="69">
        <f t="shared" si="47"/>
        <v>0</v>
      </c>
    </row>
    <row r="149" spans="1:15" s="88" customFormat="1" ht="33.75" customHeight="1" x14ac:dyDescent="0.25">
      <c r="A149" s="101"/>
      <c r="B149" s="11">
        <f t="shared" si="42"/>
        <v>142</v>
      </c>
      <c r="C149" s="18">
        <v>38</v>
      </c>
      <c r="D149" s="139"/>
      <c r="E149" s="9" t="s">
        <v>242</v>
      </c>
      <c r="F149" s="6" t="s">
        <v>272</v>
      </c>
      <c r="G149" s="7">
        <v>60000000</v>
      </c>
      <c r="H149" s="7">
        <v>27000000</v>
      </c>
      <c r="I149" s="7">
        <f t="shared" si="49"/>
        <v>45</v>
      </c>
      <c r="J149" s="7">
        <f t="shared" si="45"/>
        <v>33000000</v>
      </c>
      <c r="K149" s="7">
        <f t="shared" si="46"/>
        <v>55</v>
      </c>
      <c r="L149" s="7">
        <v>0</v>
      </c>
      <c r="M149" s="69">
        <f t="shared" si="47"/>
        <v>0</v>
      </c>
    </row>
    <row r="150" spans="1:15" s="88" customFormat="1" ht="33.75" customHeight="1" x14ac:dyDescent="0.25">
      <c r="A150" s="101"/>
      <c r="B150" s="11">
        <f t="shared" si="42"/>
        <v>143</v>
      </c>
      <c r="C150" s="18">
        <v>39</v>
      </c>
      <c r="D150" s="139"/>
      <c r="E150" s="6" t="s">
        <v>241</v>
      </c>
      <c r="F150" s="6" t="s">
        <v>276</v>
      </c>
      <c r="G150" s="7">
        <v>20000000</v>
      </c>
      <c r="H150" s="7">
        <v>7000000</v>
      </c>
      <c r="I150" s="7">
        <f t="shared" si="49"/>
        <v>35</v>
      </c>
      <c r="J150" s="7">
        <f t="shared" si="45"/>
        <v>13000000</v>
      </c>
      <c r="K150" s="7">
        <f t="shared" si="46"/>
        <v>65</v>
      </c>
      <c r="L150" s="7">
        <v>0</v>
      </c>
      <c r="M150" s="69">
        <f t="shared" si="47"/>
        <v>0</v>
      </c>
    </row>
    <row r="151" spans="1:15" s="88" customFormat="1" ht="33.75" customHeight="1" x14ac:dyDescent="0.25">
      <c r="A151" s="101"/>
      <c r="B151" s="11">
        <f t="shared" si="42"/>
        <v>144</v>
      </c>
      <c r="C151" s="18">
        <v>40</v>
      </c>
      <c r="D151" s="139"/>
      <c r="E151" s="9" t="s">
        <v>242</v>
      </c>
      <c r="F151" s="6" t="s">
        <v>279</v>
      </c>
      <c r="G151" s="7">
        <v>60000000</v>
      </c>
      <c r="H151" s="7">
        <v>18000000</v>
      </c>
      <c r="I151" s="7">
        <f t="shared" si="49"/>
        <v>30</v>
      </c>
      <c r="J151" s="7">
        <f t="shared" si="45"/>
        <v>42000000</v>
      </c>
      <c r="K151" s="7">
        <f t="shared" si="46"/>
        <v>70</v>
      </c>
      <c r="L151" s="7">
        <v>0</v>
      </c>
      <c r="M151" s="69">
        <f t="shared" si="47"/>
        <v>0</v>
      </c>
    </row>
    <row r="152" spans="1:15" s="88" customFormat="1" ht="33.75" customHeight="1" x14ac:dyDescent="0.25">
      <c r="A152" s="101"/>
      <c r="B152" s="11">
        <f t="shared" si="42"/>
        <v>145</v>
      </c>
      <c r="C152" s="18">
        <v>41</v>
      </c>
      <c r="D152" s="139"/>
      <c r="E152" s="9" t="s">
        <v>189</v>
      </c>
      <c r="F152" s="6" t="s">
        <v>273</v>
      </c>
      <c r="G152" s="7">
        <v>277913280</v>
      </c>
      <c r="H152" s="7">
        <v>97269648</v>
      </c>
      <c r="I152" s="7">
        <f>H152/G152*100</f>
        <v>35</v>
      </c>
      <c r="J152" s="7">
        <f>G152-H152-L152</f>
        <v>180643632</v>
      </c>
      <c r="K152" s="7">
        <f>100-I152-M152</f>
        <v>65</v>
      </c>
      <c r="L152" s="7">
        <v>0</v>
      </c>
      <c r="M152" s="69">
        <f>L152/G152*100</f>
        <v>0</v>
      </c>
    </row>
    <row r="153" spans="1:15" s="88" customFormat="1" ht="33.75" customHeight="1" x14ac:dyDescent="0.25">
      <c r="A153" s="101"/>
      <c r="B153" s="11">
        <f t="shared" si="42"/>
        <v>146</v>
      </c>
      <c r="C153" s="18">
        <v>42</v>
      </c>
      <c r="D153" s="139"/>
      <c r="E153" s="9" t="s">
        <v>189</v>
      </c>
      <c r="F153" s="6" t="s">
        <v>190</v>
      </c>
      <c r="G153" s="7">
        <v>51691660</v>
      </c>
      <c r="H153" s="7">
        <v>23261247</v>
      </c>
      <c r="I153" s="7">
        <f>H153/G153*100</f>
        <v>45</v>
      </c>
      <c r="J153" s="7">
        <f>G153-H153-L153</f>
        <v>28430413</v>
      </c>
      <c r="K153" s="7">
        <f>100-I153-M153</f>
        <v>55</v>
      </c>
      <c r="L153" s="7">
        <v>0</v>
      </c>
      <c r="M153" s="69">
        <f>L153/G153*100</f>
        <v>0</v>
      </c>
    </row>
    <row r="154" spans="1:15" s="88" customFormat="1" ht="33.75" customHeight="1" x14ac:dyDescent="0.25">
      <c r="A154" s="101"/>
      <c r="B154" s="11">
        <f t="shared" si="42"/>
        <v>147</v>
      </c>
      <c r="C154" s="18">
        <v>43</v>
      </c>
      <c r="D154" s="139"/>
      <c r="E154" s="6" t="s">
        <v>191</v>
      </c>
      <c r="F154" s="6" t="s">
        <v>192</v>
      </c>
      <c r="G154" s="7">
        <v>57629154</v>
      </c>
      <c r="H154" s="7">
        <v>20170204</v>
      </c>
      <c r="I154" s="7">
        <f>H154/G154*100</f>
        <v>35.000000173523283</v>
      </c>
      <c r="J154" s="7">
        <f>G154-H154-L154</f>
        <v>37458950</v>
      </c>
      <c r="K154" s="7">
        <f>100-I154-M154</f>
        <v>64.99999982647671</v>
      </c>
      <c r="L154" s="7">
        <v>0</v>
      </c>
      <c r="M154" s="69">
        <f>L154/G154*100</f>
        <v>0</v>
      </c>
    </row>
    <row r="155" spans="1:15" s="88" customFormat="1" ht="33.75" customHeight="1" x14ac:dyDescent="0.25">
      <c r="A155" s="101"/>
      <c r="B155" s="11">
        <f t="shared" si="42"/>
        <v>148</v>
      </c>
      <c r="C155" s="18">
        <v>44</v>
      </c>
      <c r="D155" s="139"/>
      <c r="E155" s="9" t="s">
        <v>176</v>
      </c>
      <c r="F155" s="6" t="s">
        <v>177</v>
      </c>
      <c r="G155" s="7">
        <v>23552984</v>
      </c>
      <c r="H155" s="7">
        <v>9421194</v>
      </c>
      <c r="I155" s="7">
        <f>H155/G155*100</f>
        <v>40.000001698298611</v>
      </c>
      <c r="J155" s="7">
        <f>G155-H155-L155</f>
        <v>14131790</v>
      </c>
      <c r="K155" s="7">
        <f>100-I155-M155</f>
        <v>59.999998301701389</v>
      </c>
      <c r="L155" s="7">
        <v>0</v>
      </c>
      <c r="M155" s="69">
        <f>L155/G155*100</f>
        <v>0</v>
      </c>
    </row>
    <row r="156" spans="1:15" s="81" customFormat="1" ht="15.75" x14ac:dyDescent="0.25">
      <c r="A156" s="62" t="s">
        <v>35</v>
      </c>
      <c r="B156" s="129" t="s">
        <v>34</v>
      </c>
      <c r="C156" s="130"/>
      <c r="D156" s="130"/>
      <c r="E156" s="130"/>
      <c r="F156" s="131"/>
      <c r="G156" s="122">
        <f>SUM(G112:G155)</f>
        <v>6954359461</v>
      </c>
      <c r="H156" s="122">
        <f>SUM(H112:H155)</f>
        <v>2230617512</v>
      </c>
      <c r="I156" s="122"/>
      <c r="J156" s="122">
        <f>SUM(J112:J155)</f>
        <v>3974665299</v>
      </c>
      <c r="K156" s="122"/>
      <c r="L156" s="122">
        <f>SUM(L112:L155)</f>
        <v>749076650</v>
      </c>
      <c r="M156" s="108"/>
    </row>
    <row r="157" spans="1:15" s="73" customFormat="1" ht="58.5" customHeight="1" x14ac:dyDescent="0.25">
      <c r="A157" s="92"/>
      <c r="B157" s="11">
        <f>1+B155</f>
        <v>149</v>
      </c>
      <c r="C157" s="5">
        <v>1</v>
      </c>
      <c r="D157" s="135" t="s">
        <v>30</v>
      </c>
      <c r="E157" s="6" t="s">
        <v>167</v>
      </c>
      <c r="F157" s="6" t="s">
        <v>244</v>
      </c>
      <c r="G157" s="33">
        <v>56727484</v>
      </c>
      <c r="H157" s="33">
        <f>G157*I157/100</f>
        <v>31200116.199999999</v>
      </c>
      <c r="I157" s="34">
        <v>55</v>
      </c>
      <c r="J157" s="33">
        <f>G157*K157/100</f>
        <v>25527367.800000001</v>
      </c>
      <c r="K157" s="34">
        <f>100-I157-M157</f>
        <v>45</v>
      </c>
      <c r="L157" s="44"/>
      <c r="M157" s="66"/>
      <c r="N157"/>
      <c r="O157"/>
    </row>
    <row r="158" spans="1:15" s="73" customFormat="1" ht="148.5" x14ac:dyDescent="0.25">
      <c r="A158" s="92"/>
      <c r="B158" s="11">
        <f t="shared" ref="B158:B195" si="50">1+B157</f>
        <v>150</v>
      </c>
      <c r="C158" s="5">
        <v>2</v>
      </c>
      <c r="D158" s="135"/>
      <c r="E158" s="6" t="s">
        <v>167</v>
      </c>
      <c r="F158" s="6" t="s">
        <v>245</v>
      </c>
      <c r="G158" s="33">
        <v>1175067400</v>
      </c>
      <c r="H158" s="33">
        <f>G158*I158/100</f>
        <v>763793810</v>
      </c>
      <c r="I158" s="34">
        <v>65</v>
      </c>
      <c r="J158" s="33">
        <f>G158*K158/100</f>
        <v>411273590</v>
      </c>
      <c r="K158" s="34">
        <f>100-I158-M158</f>
        <v>35</v>
      </c>
      <c r="L158" s="44"/>
      <c r="M158" s="66"/>
      <c r="N158"/>
      <c r="O158"/>
    </row>
    <row r="159" spans="1:15" s="73" customFormat="1" ht="30" customHeight="1" x14ac:dyDescent="0.25">
      <c r="A159" s="92"/>
      <c r="B159" s="11">
        <f t="shared" si="50"/>
        <v>151</v>
      </c>
      <c r="C159" s="56">
        <v>3</v>
      </c>
      <c r="D159" s="135"/>
      <c r="E159" s="22" t="s">
        <v>167</v>
      </c>
      <c r="F159" s="22" t="s">
        <v>168</v>
      </c>
      <c r="G159" s="20">
        <v>178711700</v>
      </c>
      <c r="H159" s="20">
        <v>116162605</v>
      </c>
      <c r="I159" s="23">
        <v>65</v>
      </c>
      <c r="J159" s="20">
        <v>62549095</v>
      </c>
      <c r="K159" s="23">
        <v>35</v>
      </c>
      <c r="L159" s="24"/>
      <c r="M159" s="76"/>
      <c r="N159"/>
      <c r="O159"/>
    </row>
    <row r="160" spans="1:15" s="83" customFormat="1" ht="30" customHeight="1" x14ac:dyDescent="0.25">
      <c r="A160" s="82"/>
      <c r="B160" s="11">
        <f t="shared" si="50"/>
        <v>152</v>
      </c>
      <c r="C160" s="17">
        <v>4</v>
      </c>
      <c r="D160" s="135"/>
      <c r="E160" s="14" t="s">
        <v>88</v>
      </c>
      <c r="F160" s="28" t="s">
        <v>89</v>
      </c>
      <c r="G160" s="29">
        <v>126491580</v>
      </c>
      <c r="H160" s="29">
        <v>50596632</v>
      </c>
      <c r="I160" s="29">
        <v>40</v>
      </c>
      <c r="J160" s="29">
        <v>75894948</v>
      </c>
      <c r="K160" s="29">
        <v>60</v>
      </c>
      <c r="L160" s="28"/>
      <c r="M160" s="89"/>
    </row>
    <row r="161" spans="1:15" s="83" customFormat="1" ht="30" customHeight="1" x14ac:dyDescent="0.25">
      <c r="A161" s="82"/>
      <c r="B161" s="11">
        <f t="shared" si="50"/>
        <v>153</v>
      </c>
      <c r="C161" s="17">
        <v>5</v>
      </c>
      <c r="D161" s="135"/>
      <c r="E161" s="14" t="s">
        <v>88</v>
      </c>
      <c r="F161" s="28" t="s">
        <v>90</v>
      </c>
      <c r="G161" s="29">
        <v>95302730</v>
      </c>
      <c r="H161" s="29">
        <v>66711911</v>
      </c>
      <c r="I161" s="29">
        <v>70</v>
      </c>
      <c r="J161" s="29">
        <v>28590819</v>
      </c>
      <c r="K161" s="29">
        <v>30</v>
      </c>
      <c r="L161" s="28"/>
      <c r="M161" s="89"/>
    </row>
    <row r="162" spans="1:15" s="83" customFormat="1" ht="30" customHeight="1" x14ac:dyDescent="0.25">
      <c r="A162" s="82"/>
      <c r="B162" s="11">
        <f t="shared" si="50"/>
        <v>154</v>
      </c>
      <c r="C162" s="17">
        <v>6</v>
      </c>
      <c r="D162" s="135"/>
      <c r="E162" s="22" t="s">
        <v>88</v>
      </c>
      <c r="F162" s="22" t="s">
        <v>169</v>
      </c>
      <c r="G162" s="20">
        <v>76149370</v>
      </c>
      <c r="H162" s="20">
        <v>49497090.5</v>
      </c>
      <c r="I162" s="23">
        <v>65</v>
      </c>
      <c r="J162" s="23">
        <v>26652279.5</v>
      </c>
      <c r="K162" s="23">
        <v>35</v>
      </c>
      <c r="L162" s="25"/>
      <c r="M162" s="109"/>
    </row>
    <row r="163" spans="1:15" s="83" customFormat="1" ht="30" customHeight="1" x14ac:dyDescent="0.25">
      <c r="A163" s="82"/>
      <c r="B163" s="11">
        <f t="shared" si="50"/>
        <v>155</v>
      </c>
      <c r="C163" s="17">
        <v>7</v>
      </c>
      <c r="D163" s="135"/>
      <c r="E163" s="22" t="s">
        <v>88</v>
      </c>
      <c r="F163" s="22" t="s">
        <v>170</v>
      </c>
      <c r="G163" s="20">
        <v>658250390</v>
      </c>
      <c r="H163" s="20">
        <v>427862753.5</v>
      </c>
      <c r="I163" s="23">
        <v>65</v>
      </c>
      <c r="J163" s="23">
        <v>230387636.5</v>
      </c>
      <c r="K163" s="23">
        <v>35</v>
      </c>
      <c r="L163" s="26"/>
      <c r="M163" s="109"/>
    </row>
    <row r="164" spans="1:15" s="83" customFormat="1" ht="30" customHeight="1" x14ac:dyDescent="0.25">
      <c r="A164" s="82"/>
      <c r="B164" s="11">
        <f t="shared" si="50"/>
        <v>156</v>
      </c>
      <c r="C164" s="17">
        <v>8</v>
      </c>
      <c r="D164" s="135"/>
      <c r="E164" s="6" t="s">
        <v>63</v>
      </c>
      <c r="F164" s="6" t="s">
        <v>64</v>
      </c>
      <c r="G164" s="33">
        <v>234113300</v>
      </c>
      <c r="H164" s="33">
        <f>G164*I164/100</f>
        <v>152173645</v>
      </c>
      <c r="I164" s="33">
        <v>65</v>
      </c>
      <c r="J164" s="34">
        <f>G164-H164</f>
        <v>81939655</v>
      </c>
      <c r="K164" s="34">
        <f>100-I164-M164</f>
        <v>35</v>
      </c>
      <c r="L164" s="35"/>
      <c r="M164" s="109"/>
    </row>
    <row r="165" spans="1:15" s="83" customFormat="1" ht="30" customHeight="1" x14ac:dyDescent="0.25">
      <c r="A165" s="82"/>
      <c r="B165" s="11">
        <f t="shared" si="50"/>
        <v>157</v>
      </c>
      <c r="C165" s="17">
        <v>9</v>
      </c>
      <c r="D165" s="135"/>
      <c r="E165" s="6" t="s">
        <v>63</v>
      </c>
      <c r="F165" s="6" t="s">
        <v>65</v>
      </c>
      <c r="G165" s="36">
        <v>105949256</v>
      </c>
      <c r="H165" s="36">
        <f>G165*I165/100</f>
        <v>42379702.399999999</v>
      </c>
      <c r="I165" s="36">
        <v>40</v>
      </c>
      <c r="J165" s="36">
        <f>G165-H165</f>
        <v>63569553.600000001</v>
      </c>
      <c r="K165" s="6">
        <f>100-I165-M165</f>
        <v>60</v>
      </c>
      <c r="L165" s="6"/>
      <c r="M165" s="67"/>
    </row>
    <row r="166" spans="1:15" s="88" customFormat="1" ht="30" customHeight="1" x14ac:dyDescent="0.25">
      <c r="A166" s="101"/>
      <c r="B166" s="11">
        <f t="shared" si="50"/>
        <v>158</v>
      </c>
      <c r="C166" s="18">
        <v>10</v>
      </c>
      <c r="D166" s="135"/>
      <c r="E166" s="6" t="s">
        <v>63</v>
      </c>
      <c r="F166" s="6" t="s">
        <v>204</v>
      </c>
      <c r="G166" s="33">
        <v>825987200</v>
      </c>
      <c r="H166" s="33">
        <f t="shared" ref="H166:H168" si="51">G166*I166/100</f>
        <v>536891680</v>
      </c>
      <c r="I166" s="33">
        <v>65</v>
      </c>
      <c r="J166" s="33">
        <f t="shared" ref="J166:J168" si="52">G166*K166/100</f>
        <v>289095520</v>
      </c>
      <c r="K166" s="34">
        <f t="shared" ref="K166:K168" si="53">100-I166-M166</f>
        <v>35</v>
      </c>
      <c r="L166" s="33"/>
      <c r="M166" s="109"/>
    </row>
    <row r="167" spans="1:15" s="83" customFormat="1" ht="30" customHeight="1" x14ac:dyDescent="0.25">
      <c r="A167" s="82"/>
      <c r="B167" s="11">
        <f t="shared" si="50"/>
        <v>159</v>
      </c>
      <c r="C167" s="17">
        <v>11</v>
      </c>
      <c r="D167" s="135"/>
      <c r="E167" s="6" t="s">
        <v>91</v>
      </c>
      <c r="F167" s="6" t="s">
        <v>247</v>
      </c>
      <c r="G167" s="36">
        <v>316862200</v>
      </c>
      <c r="H167" s="33">
        <f t="shared" si="51"/>
        <v>126744880</v>
      </c>
      <c r="I167" s="36">
        <v>40</v>
      </c>
      <c r="J167" s="33">
        <f t="shared" si="52"/>
        <v>190117320</v>
      </c>
      <c r="K167" s="34">
        <f t="shared" si="53"/>
        <v>60</v>
      </c>
      <c r="L167" s="6"/>
      <c r="M167" s="67"/>
    </row>
    <row r="168" spans="1:15" s="83" customFormat="1" ht="30" customHeight="1" x14ac:dyDescent="0.25">
      <c r="A168" s="82"/>
      <c r="B168" s="11">
        <f t="shared" si="50"/>
        <v>160</v>
      </c>
      <c r="C168" s="17">
        <v>12</v>
      </c>
      <c r="D168" s="135"/>
      <c r="E168" s="6" t="s">
        <v>91</v>
      </c>
      <c r="F168" s="6" t="s">
        <v>248</v>
      </c>
      <c r="G168" s="36">
        <v>81905970</v>
      </c>
      <c r="H168" s="33">
        <f t="shared" si="51"/>
        <v>53238880.5</v>
      </c>
      <c r="I168" s="36">
        <v>65</v>
      </c>
      <c r="J168" s="33">
        <f t="shared" si="52"/>
        <v>28667089.5</v>
      </c>
      <c r="K168" s="34">
        <f t="shared" si="53"/>
        <v>35</v>
      </c>
      <c r="L168" s="6"/>
      <c r="M168" s="67"/>
    </row>
    <row r="169" spans="1:15" s="83" customFormat="1" ht="30" customHeight="1" x14ac:dyDescent="0.25">
      <c r="A169" s="82"/>
      <c r="B169" s="11">
        <f t="shared" si="50"/>
        <v>161</v>
      </c>
      <c r="C169" s="17">
        <v>13</v>
      </c>
      <c r="D169" s="135"/>
      <c r="E169" s="14" t="s">
        <v>91</v>
      </c>
      <c r="F169" s="28" t="s">
        <v>92</v>
      </c>
      <c r="G169" s="29">
        <v>75175110</v>
      </c>
      <c r="H169" s="29">
        <v>45105066</v>
      </c>
      <c r="I169" s="29">
        <v>60</v>
      </c>
      <c r="J169" s="29">
        <v>30070044</v>
      </c>
      <c r="K169" s="29">
        <v>40</v>
      </c>
      <c r="L169" s="28"/>
      <c r="M169" s="89"/>
    </row>
    <row r="170" spans="1:15" s="83" customFormat="1" ht="30" customHeight="1" x14ac:dyDescent="0.25">
      <c r="A170" s="82"/>
      <c r="B170" s="11">
        <f t="shared" si="50"/>
        <v>162</v>
      </c>
      <c r="C170" s="17">
        <v>14</v>
      </c>
      <c r="D170" s="135"/>
      <c r="E170" s="14" t="s">
        <v>91</v>
      </c>
      <c r="F170" s="28" t="s">
        <v>93</v>
      </c>
      <c r="G170" s="29">
        <v>36418100</v>
      </c>
      <c r="H170" s="29">
        <v>14567240</v>
      </c>
      <c r="I170" s="29">
        <v>40</v>
      </c>
      <c r="J170" s="29">
        <v>21850860</v>
      </c>
      <c r="K170" s="29">
        <v>60</v>
      </c>
      <c r="L170" s="28"/>
      <c r="M170" s="89"/>
    </row>
    <row r="171" spans="1:15" s="83" customFormat="1" ht="30" customHeight="1" x14ac:dyDescent="0.25">
      <c r="A171" s="82"/>
      <c r="B171" s="11">
        <f t="shared" si="50"/>
        <v>163</v>
      </c>
      <c r="C171" s="17">
        <v>15</v>
      </c>
      <c r="D171" s="135"/>
      <c r="E171" s="14" t="s">
        <v>91</v>
      </c>
      <c r="F171" s="28" t="s">
        <v>94</v>
      </c>
      <c r="G171" s="29">
        <v>90607630</v>
      </c>
      <c r="H171" s="29">
        <v>54364578</v>
      </c>
      <c r="I171" s="29">
        <v>60</v>
      </c>
      <c r="J171" s="29">
        <v>36243052</v>
      </c>
      <c r="K171" s="29">
        <v>40</v>
      </c>
      <c r="L171" s="28"/>
      <c r="M171" s="89"/>
    </row>
    <row r="172" spans="1:15" s="83" customFormat="1" ht="30" customHeight="1" x14ac:dyDescent="0.25">
      <c r="A172" s="82"/>
      <c r="B172" s="11">
        <f t="shared" si="50"/>
        <v>164</v>
      </c>
      <c r="C172" s="17">
        <v>16</v>
      </c>
      <c r="D172" s="135"/>
      <c r="E172" s="14" t="s">
        <v>91</v>
      </c>
      <c r="F172" s="28" t="s">
        <v>95</v>
      </c>
      <c r="G172" s="29">
        <v>209265750</v>
      </c>
      <c r="H172" s="29">
        <v>125559450</v>
      </c>
      <c r="I172" s="29">
        <v>60</v>
      </c>
      <c r="J172" s="29">
        <v>83706300</v>
      </c>
      <c r="K172" s="29">
        <v>40</v>
      </c>
      <c r="L172" s="28"/>
      <c r="M172" s="89"/>
    </row>
    <row r="173" spans="1:15" s="73" customFormat="1" ht="30" customHeight="1" x14ac:dyDescent="0.25">
      <c r="A173" s="92"/>
      <c r="B173" s="11">
        <f t="shared" si="50"/>
        <v>165</v>
      </c>
      <c r="C173" s="56">
        <v>17</v>
      </c>
      <c r="D173" s="135"/>
      <c r="E173" s="6" t="s">
        <v>91</v>
      </c>
      <c r="F173" s="6" t="s">
        <v>337</v>
      </c>
      <c r="G173" s="33">
        <v>249494563</v>
      </c>
      <c r="H173" s="33">
        <v>99797825.200000003</v>
      </c>
      <c r="I173" s="33">
        <v>40</v>
      </c>
      <c r="J173" s="34">
        <v>149696737.80000001</v>
      </c>
      <c r="K173" s="33">
        <v>60</v>
      </c>
      <c r="L173" s="34"/>
      <c r="M173" s="110"/>
      <c r="N173"/>
      <c r="O173"/>
    </row>
    <row r="174" spans="1:15" s="73" customFormat="1" ht="30" customHeight="1" x14ac:dyDescent="0.25">
      <c r="A174" s="92"/>
      <c r="B174" s="11">
        <f t="shared" si="50"/>
        <v>166</v>
      </c>
      <c r="C174" s="56">
        <v>18</v>
      </c>
      <c r="D174" s="135"/>
      <c r="E174" s="6" t="s">
        <v>91</v>
      </c>
      <c r="F174" s="6" t="s">
        <v>340</v>
      </c>
      <c r="G174" s="33">
        <v>383628800</v>
      </c>
      <c r="H174" s="33">
        <v>153451520</v>
      </c>
      <c r="I174" s="33">
        <v>40</v>
      </c>
      <c r="J174" s="34">
        <v>230177280</v>
      </c>
      <c r="K174" s="33">
        <v>60</v>
      </c>
      <c r="L174" s="34"/>
      <c r="M174" s="110"/>
      <c r="N174"/>
      <c r="O174"/>
    </row>
    <row r="175" spans="1:15" s="73" customFormat="1" ht="30" customHeight="1" x14ac:dyDescent="0.25">
      <c r="A175" s="92"/>
      <c r="B175" s="11">
        <f t="shared" si="50"/>
        <v>167</v>
      </c>
      <c r="C175" s="56">
        <v>19</v>
      </c>
      <c r="D175" s="135"/>
      <c r="E175" s="14" t="s">
        <v>96</v>
      </c>
      <c r="F175" s="28" t="s">
        <v>97</v>
      </c>
      <c r="G175" s="29">
        <v>71364700</v>
      </c>
      <c r="H175" s="29">
        <v>39250585</v>
      </c>
      <c r="I175" s="29">
        <v>55</v>
      </c>
      <c r="J175" s="29">
        <v>32114115</v>
      </c>
      <c r="K175" s="29">
        <f t="shared" ref="K175:K183" si="54">100-I175</f>
        <v>45</v>
      </c>
      <c r="L175" s="28"/>
      <c r="M175" s="89"/>
      <c r="N175"/>
      <c r="O175"/>
    </row>
    <row r="176" spans="1:15" s="73" customFormat="1" ht="30" customHeight="1" x14ac:dyDescent="0.25">
      <c r="A176" s="92"/>
      <c r="B176" s="11">
        <f t="shared" si="50"/>
        <v>168</v>
      </c>
      <c r="C176" s="56">
        <v>20</v>
      </c>
      <c r="D176" s="135"/>
      <c r="E176" s="9" t="s">
        <v>96</v>
      </c>
      <c r="F176" s="6" t="s">
        <v>171</v>
      </c>
      <c r="G176" s="33">
        <v>177223800</v>
      </c>
      <c r="H176" s="33">
        <f t="shared" ref="H176:H178" si="55">G176*I176/100</f>
        <v>115195470</v>
      </c>
      <c r="I176" s="34">
        <v>65</v>
      </c>
      <c r="J176" s="33">
        <f t="shared" ref="J176:J178" si="56">G176*K176/100</f>
        <v>62028330</v>
      </c>
      <c r="K176" s="34">
        <f t="shared" ref="K176:K178" si="57">100-I176-M176</f>
        <v>35</v>
      </c>
      <c r="L176" s="43"/>
      <c r="M176" s="109"/>
      <c r="N176"/>
      <c r="O176"/>
    </row>
    <row r="177" spans="1:15" s="73" customFormat="1" ht="30" customHeight="1" x14ac:dyDescent="0.25">
      <c r="A177" s="92"/>
      <c r="B177" s="11">
        <f t="shared" si="50"/>
        <v>169</v>
      </c>
      <c r="C177" s="56">
        <v>21</v>
      </c>
      <c r="D177" s="135"/>
      <c r="E177" s="6" t="s">
        <v>96</v>
      </c>
      <c r="F177" s="6" t="s">
        <v>336</v>
      </c>
      <c r="G177" s="33">
        <v>296316258</v>
      </c>
      <c r="H177" s="33">
        <v>192605567.69999999</v>
      </c>
      <c r="I177" s="34">
        <v>65</v>
      </c>
      <c r="J177" s="33">
        <v>103710690.3</v>
      </c>
      <c r="K177" s="34">
        <v>35</v>
      </c>
      <c r="L177" s="42"/>
      <c r="M177" s="109"/>
      <c r="N177"/>
      <c r="O177"/>
    </row>
    <row r="178" spans="1:15" s="73" customFormat="1" ht="30" customHeight="1" x14ac:dyDescent="0.25">
      <c r="A178" s="92"/>
      <c r="B178" s="11">
        <f t="shared" si="50"/>
        <v>170</v>
      </c>
      <c r="C178" s="56">
        <v>22</v>
      </c>
      <c r="D178" s="135"/>
      <c r="E178" s="9" t="s">
        <v>96</v>
      </c>
      <c r="F178" s="45" t="s">
        <v>246</v>
      </c>
      <c r="G178" s="46">
        <v>138953660</v>
      </c>
      <c r="H178" s="33">
        <f t="shared" si="55"/>
        <v>55581464</v>
      </c>
      <c r="I178" s="46">
        <v>40</v>
      </c>
      <c r="J178" s="33">
        <f t="shared" si="56"/>
        <v>83372196</v>
      </c>
      <c r="K178" s="34">
        <f t="shared" si="57"/>
        <v>60</v>
      </c>
      <c r="L178" s="46"/>
      <c r="M178" s="111"/>
      <c r="N178"/>
      <c r="O178"/>
    </row>
    <row r="179" spans="1:15" s="73" customFormat="1" ht="30" customHeight="1" x14ac:dyDescent="0.25">
      <c r="A179" s="92"/>
      <c r="B179" s="11">
        <f t="shared" si="50"/>
        <v>171</v>
      </c>
      <c r="C179" s="56">
        <v>23</v>
      </c>
      <c r="D179" s="135"/>
      <c r="E179" s="14" t="s">
        <v>99</v>
      </c>
      <c r="F179" s="28" t="s">
        <v>100</v>
      </c>
      <c r="G179" s="29">
        <v>180146110</v>
      </c>
      <c r="H179" s="29">
        <v>72058444</v>
      </c>
      <c r="I179" s="29">
        <v>40</v>
      </c>
      <c r="J179" s="29">
        <v>108087666</v>
      </c>
      <c r="K179" s="29">
        <f t="shared" si="54"/>
        <v>60</v>
      </c>
      <c r="L179" s="28"/>
      <c r="M179" s="89"/>
      <c r="N179"/>
      <c r="O179"/>
    </row>
    <row r="180" spans="1:15" s="73" customFormat="1" ht="30" customHeight="1" x14ac:dyDescent="0.25">
      <c r="A180" s="92"/>
      <c r="B180" s="11">
        <f t="shared" si="50"/>
        <v>172</v>
      </c>
      <c r="C180" s="56">
        <v>24</v>
      </c>
      <c r="D180" s="135"/>
      <c r="E180" s="14" t="s">
        <v>99</v>
      </c>
      <c r="F180" s="28" t="s">
        <v>101</v>
      </c>
      <c r="G180" s="29">
        <v>421862490</v>
      </c>
      <c r="H180" s="29">
        <v>168744996</v>
      </c>
      <c r="I180" s="29">
        <v>40</v>
      </c>
      <c r="J180" s="29">
        <v>253117494</v>
      </c>
      <c r="K180" s="29">
        <f t="shared" si="54"/>
        <v>60</v>
      </c>
      <c r="L180" s="28"/>
      <c r="M180" s="89"/>
      <c r="N180"/>
      <c r="O180"/>
    </row>
    <row r="181" spans="1:15" s="73" customFormat="1" ht="30" customHeight="1" x14ac:dyDescent="0.25">
      <c r="A181" s="92"/>
      <c r="B181" s="11">
        <f t="shared" si="50"/>
        <v>173</v>
      </c>
      <c r="C181" s="56">
        <v>25</v>
      </c>
      <c r="D181" s="135"/>
      <c r="E181" s="14" t="s">
        <v>99</v>
      </c>
      <c r="F181" s="28" t="s">
        <v>102</v>
      </c>
      <c r="G181" s="29">
        <v>300827070</v>
      </c>
      <c r="H181" s="29">
        <v>165454888.5</v>
      </c>
      <c r="I181" s="29">
        <v>55</v>
      </c>
      <c r="J181" s="29">
        <v>135372181.5</v>
      </c>
      <c r="K181" s="29">
        <f t="shared" si="54"/>
        <v>45</v>
      </c>
      <c r="L181" s="28"/>
      <c r="M181" s="89"/>
      <c r="N181"/>
      <c r="O181"/>
    </row>
    <row r="182" spans="1:15" s="73" customFormat="1" ht="30" customHeight="1" x14ac:dyDescent="0.25">
      <c r="A182" s="92"/>
      <c r="B182" s="11">
        <f t="shared" si="50"/>
        <v>174</v>
      </c>
      <c r="C182" s="56">
        <v>26</v>
      </c>
      <c r="D182" s="135"/>
      <c r="E182" s="14" t="s">
        <v>99</v>
      </c>
      <c r="F182" s="28" t="s">
        <v>103</v>
      </c>
      <c r="G182" s="29">
        <v>495944920</v>
      </c>
      <c r="H182" s="29">
        <v>272769706</v>
      </c>
      <c r="I182" s="29">
        <v>55</v>
      </c>
      <c r="J182" s="29">
        <v>223175214</v>
      </c>
      <c r="K182" s="29">
        <f t="shared" si="54"/>
        <v>45</v>
      </c>
      <c r="L182" s="28"/>
      <c r="M182" s="89"/>
      <c r="N182"/>
      <c r="O182"/>
    </row>
    <row r="183" spans="1:15" s="73" customFormat="1" ht="30" customHeight="1" x14ac:dyDescent="0.25">
      <c r="A183" s="92"/>
      <c r="B183" s="11">
        <f t="shared" si="50"/>
        <v>175</v>
      </c>
      <c r="C183" s="56">
        <v>27</v>
      </c>
      <c r="D183" s="135"/>
      <c r="E183" s="14" t="s">
        <v>99</v>
      </c>
      <c r="F183" s="28" t="s">
        <v>104</v>
      </c>
      <c r="G183" s="29">
        <v>86787690</v>
      </c>
      <c r="H183" s="29">
        <v>34715076</v>
      </c>
      <c r="I183" s="29">
        <v>40</v>
      </c>
      <c r="J183" s="29">
        <f>G183*K183/100</f>
        <v>52072614</v>
      </c>
      <c r="K183" s="29">
        <f t="shared" si="54"/>
        <v>60</v>
      </c>
      <c r="L183" s="28"/>
      <c r="M183" s="89"/>
      <c r="N183" s="81"/>
      <c r="O183" s="81"/>
    </row>
    <row r="184" spans="1:15" s="73" customFormat="1" ht="30" customHeight="1" x14ac:dyDescent="0.25">
      <c r="A184" s="92"/>
      <c r="B184" s="11">
        <f t="shared" si="50"/>
        <v>176</v>
      </c>
      <c r="C184" s="56">
        <v>28</v>
      </c>
      <c r="D184" s="135"/>
      <c r="E184" s="6" t="s">
        <v>99</v>
      </c>
      <c r="F184" s="6" t="s">
        <v>332</v>
      </c>
      <c r="G184" s="33">
        <v>1144588040</v>
      </c>
      <c r="H184" s="33">
        <v>743982226</v>
      </c>
      <c r="I184" s="34">
        <v>65</v>
      </c>
      <c r="J184" s="33">
        <v>400605814</v>
      </c>
      <c r="K184" s="34">
        <v>35</v>
      </c>
      <c r="L184" s="42"/>
      <c r="M184" s="109"/>
      <c r="N184" s="81"/>
      <c r="O184" s="81"/>
    </row>
    <row r="185" spans="1:15" s="73" customFormat="1" ht="30" customHeight="1" x14ac:dyDescent="0.25">
      <c r="A185" s="92"/>
      <c r="B185" s="11">
        <f t="shared" si="50"/>
        <v>177</v>
      </c>
      <c r="C185" s="56">
        <v>29</v>
      </c>
      <c r="D185" s="135"/>
      <c r="E185" s="6" t="s">
        <v>99</v>
      </c>
      <c r="F185" s="6" t="s">
        <v>345</v>
      </c>
      <c r="G185" s="33">
        <v>154688371</v>
      </c>
      <c r="H185" s="33">
        <v>46406511.299999997</v>
      </c>
      <c r="I185" s="34">
        <v>30</v>
      </c>
      <c r="J185" s="33">
        <v>108281859.7</v>
      </c>
      <c r="K185" s="34">
        <v>70</v>
      </c>
      <c r="L185" s="42"/>
      <c r="M185" s="109"/>
      <c r="N185" s="81"/>
      <c r="O185" s="81"/>
    </row>
    <row r="186" spans="1:15" s="73" customFormat="1" ht="30" customHeight="1" x14ac:dyDescent="0.25">
      <c r="A186" s="92"/>
      <c r="B186" s="11">
        <f t="shared" si="50"/>
        <v>178</v>
      </c>
      <c r="C186" s="56">
        <v>30</v>
      </c>
      <c r="D186" s="135"/>
      <c r="E186" s="6" t="s">
        <v>99</v>
      </c>
      <c r="F186" s="6" t="s">
        <v>344</v>
      </c>
      <c r="G186" s="33">
        <v>429559260</v>
      </c>
      <c r="H186" s="33">
        <v>128867778</v>
      </c>
      <c r="I186" s="34">
        <v>30</v>
      </c>
      <c r="J186" s="33">
        <v>300691482</v>
      </c>
      <c r="K186" s="34">
        <v>70</v>
      </c>
      <c r="L186" s="42"/>
      <c r="M186" s="109"/>
      <c r="N186" s="81"/>
      <c r="O186" s="81"/>
    </row>
    <row r="187" spans="1:15" s="73" customFormat="1" ht="30" customHeight="1" x14ac:dyDescent="0.25">
      <c r="A187" s="92"/>
      <c r="B187" s="11">
        <f t="shared" si="50"/>
        <v>179</v>
      </c>
      <c r="C187" s="56">
        <v>31</v>
      </c>
      <c r="D187" s="135"/>
      <c r="E187" s="6" t="s">
        <v>62</v>
      </c>
      <c r="F187" s="6" t="s">
        <v>61</v>
      </c>
      <c r="G187" s="33">
        <v>48610000</v>
      </c>
      <c r="H187" s="33">
        <f>G187*I187/100</f>
        <v>24305000</v>
      </c>
      <c r="I187" s="23">
        <v>50</v>
      </c>
      <c r="J187" s="33">
        <v>24305000</v>
      </c>
      <c r="K187" s="34">
        <f>100-I187-M187</f>
        <v>50</v>
      </c>
      <c r="L187" s="35"/>
      <c r="M187" s="66"/>
      <c r="N187"/>
      <c r="O187"/>
    </row>
    <row r="188" spans="1:15" s="73" customFormat="1" ht="30" customHeight="1" x14ac:dyDescent="0.25">
      <c r="A188" s="92"/>
      <c r="B188" s="11">
        <f t="shared" si="50"/>
        <v>180</v>
      </c>
      <c r="C188" s="56">
        <v>32</v>
      </c>
      <c r="D188" s="135"/>
      <c r="E188" s="14" t="s">
        <v>62</v>
      </c>
      <c r="F188" s="28" t="s">
        <v>98</v>
      </c>
      <c r="G188" s="29">
        <v>82176600</v>
      </c>
      <c r="H188" s="29">
        <v>32870640</v>
      </c>
      <c r="I188" s="29">
        <v>40</v>
      </c>
      <c r="J188" s="29">
        <v>49305960</v>
      </c>
      <c r="K188" s="29">
        <f>100-I188</f>
        <v>60</v>
      </c>
      <c r="L188" s="28"/>
      <c r="M188" s="89"/>
      <c r="N188"/>
      <c r="O188"/>
    </row>
    <row r="189" spans="1:15" s="73" customFormat="1" ht="30" customHeight="1" x14ac:dyDescent="0.25">
      <c r="A189" s="92"/>
      <c r="B189" s="11">
        <f t="shared" si="50"/>
        <v>181</v>
      </c>
      <c r="C189" s="56">
        <v>33</v>
      </c>
      <c r="D189" s="135"/>
      <c r="E189" s="6" t="s">
        <v>62</v>
      </c>
      <c r="F189" s="6" t="s">
        <v>333</v>
      </c>
      <c r="G189" s="33">
        <v>96562720</v>
      </c>
      <c r="H189" s="33">
        <v>48281360</v>
      </c>
      <c r="I189" s="34">
        <v>50</v>
      </c>
      <c r="J189" s="33">
        <v>48281360</v>
      </c>
      <c r="K189" s="34">
        <v>50</v>
      </c>
      <c r="L189" s="44"/>
      <c r="M189" s="66"/>
      <c r="N189"/>
      <c r="O189"/>
    </row>
    <row r="190" spans="1:15" s="73" customFormat="1" ht="30" customHeight="1" x14ac:dyDescent="0.25">
      <c r="A190" s="92"/>
      <c r="B190" s="11">
        <f t="shared" si="50"/>
        <v>182</v>
      </c>
      <c r="C190" s="56">
        <v>34</v>
      </c>
      <c r="D190" s="135"/>
      <c r="E190" s="6" t="s">
        <v>62</v>
      </c>
      <c r="F190" s="6" t="s">
        <v>346</v>
      </c>
      <c r="G190" s="33">
        <v>51114450</v>
      </c>
      <c r="H190" s="33">
        <v>33224392.5</v>
      </c>
      <c r="I190" s="34">
        <v>65</v>
      </c>
      <c r="J190" s="33">
        <v>17890057.5</v>
      </c>
      <c r="K190" s="34">
        <v>35</v>
      </c>
      <c r="L190" s="44"/>
      <c r="M190" s="66"/>
      <c r="N190"/>
      <c r="O190"/>
    </row>
    <row r="191" spans="1:15" s="73" customFormat="1" ht="52.5" customHeight="1" x14ac:dyDescent="0.25">
      <c r="A191" s="92"/>
      <c r="B191" s="11">
        <f t="shared" si="50"/>
        <v>183</v>
      </c>
      <c r="C191" s="56">
        <v>35</v>
      </c>
      <c r="D191" s="135"/>
      <c r="E191" s="6" t="s">
        <v>364</v>
      </c>
      <c r="F191" s="6" t="s">
        <v>341</v>
      </c>
      <c r="G191" s="33">
        <v>134742740</v>
      </c>
      <c r="H191" s="33">
        <v>74108507</v>
      </c>
      <c r="I191" s="34">
        <v>55</v>
      </c>
      <c r="J191" s="33">
        <v>60634233</v>
      </c>
      <c r="K191" s="34">
        <v>45</v>
      </c>
      <c r="L191" s="42"/>
      <c r="M191" s="109"/>
      <c r="N191"/>
      <c r="O191"/>
    </row>
    <row r="192" spans="1:15" s="73" customFormat="1" ht="30" customHeight="1" x14ac:dyDescent="0.25">
      <c r="A192" s="92"/>
      <c r="B192" s="11">
        <f t="shared" si="50"/>
        <v>184</v>
      </c>
      <c r="C192" s="56">
        <v>36</v>
      </c>
      <c r="D192" s="135"/>
      <c r="E192" s="6" t="s">
        <v>364</v>
      </c>
      <c r="F192" s="6" t="s">
        <v>342</v>
      </c>
      <c r="G192" s="33">
        <v>451729550</v>
      </c>
      <c r="H192" s="33">
        <v>293624207.5</v>
      </c>
      <c r="I192" s="34">
        <v>65</v>
      </c>
      <c r="J192" s="33">
        <v>158105342.5</v>
      </c>
      <c r="K192" s="34">
        <v>35</v>
      </c>
      <c r="L192" s="42"/>
      <c r="M192" s="109"/>
      <c r="N192"/>
      <c r="O192"/>
    </row>
    <row r="193" spans="1:17" s="73" customFormat="1" ht="30" customHeight="1" x14ac:dyDescent="0.25">
      <c r="A193" s="92"/>
      <c r="B193" s="11">
        <f t="shared" si="50"/>
        <v>185</v>
      </c>
      <c r="C193" s="56">
        <v>37</v>
      </c>
      <c r="D193" s="135"/>
      <c r="E193" s="6" t="s">
        <v>364</v>
      </c>
      <c r="F193" s="6" t="s">
        <v>343</v>
      </c>
      <c r="G193" s="33">
        <v>743369060</v>
      </c>
      <c r="H193" s="33">
        <v>483189889</v>
      </c>
      <c r="I193" s="34">
        <v>65</v>
      </c>
      <c r="J193" s="33">
        <v>260179171</v>
      </c>
      <c r="K193" s="34">
        <v>35</v>
      </c>
      <c r="L193" s="42"/>
      <c r="M193" s="109"/>
      <c r="N193"/>
      <c r="O193"/>
    </row>
    <row r="194" spans="1:17" s="73" customFormat="1" ht="30" customHeight="1" x14ac:dyDescent="0.25">
      <c r="A194" s="92"/>
      <c r="B194" s="11">
        <f t="shared" si="50"/>
        <v>186</v>
      </c>
      <c r="C194" s="56">
        <v>38</v>
      </c>
      <c r="D194" s="135"/>
      <c r="E194" s="6" t="s">
        <v>335</v>
      </c>
      <c r="F194" s="6" t="s">
        <v>334</v>
      </c>
      <c r="G194" s="33">
        <v>653473160</v>
      </c>
      <c r="H194" s="33">
        <v>424757554</v>
      </c>
      <c r="I194" s="34">
        <v>65</v>
      </c>
      <c r="J194" s="33">
        <v>228715606</v>
      </c>
      <c r="K194" s="34">
        <v>35</v>
      </c>
      <c r="L194" s="42"/>
      <c r="M194" s="109"/>
      <c r="N194"/>
      <c r="O194"/>
    </row>
    <row r="195" spans="1:17" s="73" customFormat="1" ht="30" customHeight="1" x14ac:dyDescent="0.25">
      <c r="A195" s="92"/>
      <c r="B195" s="11">
        <f t="shared" si="50"/>
        <v>187</v>
      </c>
      <c r="C195" s="56">
        <v>39</v>
      </c>
      <c r="D195" s="135"/>
      <c r="E195" s="6" t="s">
        <v>339</v>
      </c>
      <c r="F195" s="6" t="s">
        <v>338</v>
      </c>
      <c r="G195" s="33">
        <v>574191000</v>
      </c>
      <c r="H195" s="33">
        <v>229676400</v>
      </c>
      <c r="I195" s="34">
        <v>40</v>
      </c>
      <c r="J195" s="33">
        <v>344514600</v>
      </c>
      <c r="K195" s="34">
        <v>60</v>
      </c>
      <c r="L195" s="43"/>
      <c r="M195" s="109"/>
      <c r="N195"/>
      <c r="O195"/>
    </row>
    <row r="196" spans="1:17" s="73" customFormat="1" ht="17.25" x14ac:dyDescent="0.25">
      <c r="A196" s="90" t="s">
        <v>31</v>
      </c>
      <c r="B196" s="132" t="s">
        <v>30</v>
      </c>
      <c r="C196" s="133"/>
      <c r="D196" s="133"/>
      <c r="E196" s="133"/>
      <c r="F196" s="134"/>
      <c r="G196" s="51">
        <f>SUM(G157:G195)</f>
        <v>11710340182</v>
      </c>
      <c r="H196" s="51">
        <f t="shared" ref="H196:L196" si="58">SUM(H157:H195)</f>
        <v>6589770047.8000002</v>
      </c>
      <c r="I196" s="51"/>
      <c r="J196" s="51">
        <f t="shared" si="58"/>
        <v>5120570134.1999998</v>
      </c>
      <c r="K196" s="51"/>
      <c r="L196" s="51">
        <f t="shared" si="58"/>
        <v>0</v>
      </c>
      <c r="M196" s="112"/>
      <c r="N196"/>
      <c r="O196"/>
    </row>
    <row r="197" spans="1:17" s="81" customFormat="1" ht="33.75" customHeight="1" x14ac:dyDescent="0.25">
      <c r="A197" s="113"/>
      <c r="B197" s="11">
        <f>1+B195</f>
        <v>188</v>
      </c>
      <c r="C197" s="57">
        <v>1</v>
      </c>
      <c r="D197" s="139" t="s">
        <v>32</v>
      </c>
      <c r="E197" s="9" t="s">
        <v>50</v>
      </c>
      <c r="F197" s="6" t="s">
        <v>51</v>
      </c>
      <c r="G197" s="7">
        <v>236912000</v>
      </c>
      <c r="H197" s="7">
        <v>130301600</v>
      </c>
      <c r="I197" s="8">
        <v>55.000000000000007</v>
      </c>
      <c r="J197" s="7">
        <v>106610400</v>
      </c>
      <c r="K197" s="8">
        <v>44.999999999999993</v>
      </c>
      <c r="L197" s="7">
        <v>0</v>
      </c>
      <c r="M197" s="69">
        <v>0</v>
      </c>
      <c r="N197"/>
      <c r="O197"/>
      <c r="P197"/>
      <c r="Q197"/>
    </row>
    <row r="198" spans="1:17" s="81" customFormat="1" ht="33.75" customHeight="1" x14ac:dyDescent="0.25">
      <c r="A198" s="113"/>
      <c r="B198" s="11">
        <f t="shared" si="29"/>
        <v>189</v>
      </c>
      <c r="C198" s="57">
        <v>2</v>
      </c>
      <c r="D198" s="139"/>
      <c r="E198" s="9" t="s">
        <v>50</v>
      </c>
      <c r="F198" s="6" t="s">
        <v>52</v>
      </c>
      <c r="G198" s="7">
        <v>315000000</v>
      </c>
      <c r="H198" s="7">
        <v>173250000</v>
      </c>
      <c r="I198" s="8">
        <v>55.000000000000007</v>
      </c>
      <c r="J198" s="7">
        <v>141750000</v>
      </c>
      <c r="K198" s="8">
        <v>44.999999999999993</v>
      </c>
      <c r="L198" s="7">
        <v>0</v>
      </c>
      <c r="M198" s="69">
        <v>0</v>
      </c>
      <c r="N198"/>
      <c r="O198"/>
    </row>
    <row r="199" spans="1:17" s="81" customFormat="1" ht="33.75" customHeight="1" x14ac:dyDescent="0.25">
      <c r="A199" s="113"/>
      <c r="B199" s="11">
        <f t="shared" si="29"/>
        <v>190</v>
      </c>
      <c r="C199" s="57">
        <v>3</v>
      </c>
      <c r="D199" s="139"/>
      <c r="E199" s="28" t="s">
        <v>111</v>
      </c>
      <c r="F199" s="28" t="s">
        <v>112</v>
      </c>
      <c r="G199" s="7">
        <v>212962100</v>
      </c>
      <c r="H199" s="7">
        <v>42592420</v>
      </c>
      <c r="I199" s="8">
        <v>20</v>
      </c>
      <c r="J199" s="7">
        <v>106481050</v>
      </c>
      <c r="K199" s="8">
        <v>50</v>
      </c>
      <c r="L199" s="7">
        <v>63888630</v>
      </c>
      <c r="M199" s="69">
        <v>30</v>
      </c>
      <c r="N199"/>
      <c r="O199"/>
    </row>
    <row r="200" spans="1:17" s="81" customFormat="1" ht="33.75" customHeight="1" x14ac:dyDescent="0.25">
      <c r="A200" s="113"/>
      <c r="B200" s="11">
        <f t="shared" ref="B200:B222" si="59">1+B199</f>
        <v>191</v>
      </c>
      <c r="C200" s="57">
        <v>4</v>
      </c>
      <c r="D200" s="139"/>
      <c r="E200" s="6" t="s">
        <v>195</v>
      </c>
      <c r="F200" s="6" t="s">
        <v>194</v>
      </c>
      <c r="G200" s="7">
        <v>2551075187</v>
      </c>
      <c r="H200" s="7">
        <v>1403091353</v>
      </c>
      <c r="I200" s="8">
        <v>55.000000005879876</v>
      </c>
      <c r="J200" s="7">
        <v>1147983834</v>
      </c>
      <c r="K200" s="8">
        <v>44.999999994120124</v>
      </c>
      <c r="L200" s="7">
        <v>0</v>
      </c>
      <c r="M200" s="69">
        <v>0</v>
      </c>
      <c r="N200"/>
      <c r="O200"/>
    </row>
    <row r="201" spans="1:17" s="81" customFormat="1" ht="33.75" customHeight="1" x14ac:dyDescent="0.25">
      <c r="A201" s="113"/>
      <c r="B201" s="11">
        <f t="shared" si="59"/>
        <v>192</v>
      </c>
      <c r="C201" s="57">
        <v>5</v>
      </c>
      <c r="D201" s="139"/>
      <c r="E201" s="4" t="s">
        <v>195</v>
      </c>
      <c r="F201" s="4" t="s">
        <v>196</v>
      </c>
      <c r="G201" s="7">
        <v>95434620</v>
      </c>
      <c r="H201" s="7">
        <v>42945579</v>
      </c>
      <c r="I201" s="8">
        <v>45</v>
      </c>
      <c r="J201" s="7">
        <v>42945579</v>
      </c>
      <c r="K201" s="8">
        <v>45</v>
      </c>
      <c r="L201" s="7">
        <v>9543462</v>
      </c>
      <c r="M201" s="69">
        <v>10</v>
      </c>
      <c r="N201"/>
      <c r="O201"/>
    </row>
    <row r="202" spans="1:17" s="81" customFormat="1" ht="33.75" customHeight="1" x14ac:dyDescent="0.25">
      <c r="A202" s="113"/>
      <c r="B202" s="11">
        <f t="shared" si="59"/>
        <v>193</v>
      </c>
      <c r="C202" s="57">
        <v>6</v>
      </c>
      <c r="D202" s="139"/>
      <c r="E202" s="9" t="s">
        <v>50</v>
      </c>
      <c r="F202" s="6" t="s">
        <v>249</v>
      </c>
      <c r="G202" s="7">
        <v>149992879</v>
      </c>
      <c r="H202" s="7">
        <v>89995727</v>
      </c>
      <c r="I202" s="8">
        <v>59.999999733320678</v>
      </c>
      <c r="J202" s="7">
        <v>59997152</v>
      </c>
      <c r="K202" s="8">
        <v>40.000000266679322</v>
      </c>
      <c r="L202" s="7">
        <v>0</v>
      </c>
      <c r="M202" s="69">
        <v>0</v>
      </c>
      <c r="N202"/>
      <c r="O202"/>
    </row>
    <row r="203" spans="1:17" s="81" customFormat="1" ht="33.75" customHeight="1" x14ac:dyDescent="0.25">
      <c r="A203" s="113"/>
      <c r="B203" s="11">
        <f t="shared" si="59"/>
        <v>194</v>
      </c>
      <c r="C203" s="57">
        <v>7</v>
      </c>
      <c r="D203" s="139"/>
      <c r="E203" s="6" t="s">
        <v>355</v>
      </c>
      <c r="F203" s="6" t="s">
        <v>285</v>
      </c>
      <c r="G203" s="7">
        <v>670000000</v>
      </c>
      <c r="H203" s="7">
        <v>368500000</v>
      </c>
      <c r="I203" s="8">
        <v>55.000000000000007</v>
      </c>
      <c r="J203" s="7">
        <v>301500000</v>
      </c>
      <c r="K203" s="8">
        <v>44.999999999999993</v>
      </c>
      <c r="L203" s="7">
        <v>0</v>
      </c>
      <c r="M203" s="69">
        <v>0</v>
      </c>
      <c r="N203"/>
      <c r="O203"/>
    </row>
    <row r="204" spans="1:17" s="81" customFormat="1" ht="33.75" customHeight="1" x14ac:dyDescent="0.25">
      <c r="A204" s="113"/>
      <c r="B204" s="11">
        <f t="shared" si="59"/>
        <v>195</v>
      </c>
      <c r="C204" s="57">
        <v>8</v>
      </c>
      <c r="D204" s="139"/>
      <c r="E204" s="6" t="s">
        <v>356</v>
      </c>
      <c r="F204" s="6" t="s">
        <v>42</v>
      </c>
      <c r="G204" s="7">
        <v>348844986</v>
      </c>
      <c r="H204" s="7">
        <v>87211246</v>
      </c>
      <c r="I204" s="8">
        <v>24.999999856669859</v>
      </c>
      <c r="J204" s="7">
        <v>261633740</v>
      </c>
      <c r="K204" s="8">
        <v>75.000000143330141</v>
      </c>
      <c r="L204" s="7">
        <v>0</v>
      </c>
      <c r="M204" s="69">
        <v>0</v>
      </c>
      <c r="N204"/>
      <c r="O204"/>
    </row>
    <row r="205" spans="1:17" s="83" customFormat="1" ht="33.75" customHeight="1" x14ac:dyDescent="0.25">
      <c r="A205" s="82"/>
      <c r="B205" s="11">
        <f t="shared" si="59"/>
        <v>196</v>
      </c>
      <c r="C205" s="17">
        <v>9</v>
      </c>
      <c r="D205" s="139"/>
      <c r="E205" s="6" t="s">
        <v>43</v>
      </c>
      <c r="F205" s="6" t="s">
        <v>44</v>
      </c>
      <c r="G205" s="29">
        <v>225001300</v>
      </c>
      <c r="H205" s="29">
        <v>90000520</v>
      </c>
      <c r="I205" s="30">
        <v>40</v>
      </c>
      <c r="J205" s="29">
        <v>135000780</v>
      </c>
      <c r="K205" s="30">
        <v>60</v>
      </c>
      <c r="L205" s="29">
        <v>0</v>
      </c>
      <c r="M205" s="87">
        <v>0</v>
      </c>
    </row>
    <row r="206" spans="1:17" s="83" customFormat="1" ht="33.75" customHeight="1" x14ac:dyDescent="0.25">
      <c r="A206" s="82"/>
      <c r="B206" s="11">
        <f t="shared" si="59"/>
        <v>197</v>
      </c>
      <c r="C206" s="17">
        <f t="shared" ref="C206:C211" si="60">C205+1</f>
        <v>10</v>
      </c>
      <c r="D206" s="139"/>
      <c r="E206" s="28" t="s">
        <v>113</v>
      </c>
      <c r="F206" s="28" t="s">
        <v>114</v>
      </c>
      <c r="G206" s="29">
        <v>158883012</v>
      </c>
      <c r="H206" s="29">
        <v>71497355</v>
      </c>
      <c r="I206" s="30">
        <v>44.999999748242438</v>
      </c>
      <c r="J206" s="29">
        <v>71497356</v>
      </c>
      <c r="K206" s="30">
        <v>45.00000037763634</v>
      </c>
      <c r="L206" s="29">
        <v>15888301</v>
      </c>
      <c r="M206" s="87">
        <v>9.9999998741212188</v>
      </c>
    </row>
    <row r="207" spans="1:17" s="83" customFormat="1" ht="33.75" customHeight="1" x14ac:dyDescent="0.25">
      <c r="A207" s="82"/>
      <c r="B207" s="11">
        <f t="shared" si="59"/>
        <v>198</v>
      </c>
      <c r="C207" s="17">
        <v>11</v>
      </c>
      <c r="D207" s="139"/>
      <c r="E207" s="9" t="s">
        <v>40</v>
      </c>
      <c r="F207" s="6" t="s">
        <v>115</v>
      </c>
      <c r="G207" s="29">
        <v>80702905</v>
      </c>
      <c r="H207" s="29">
        <v>30667103</v>
      </c>
      <c r="I207" s="30">
        <v>37.999998884798508</v>
      </c>
      <c r="J207" s="29">
        <v>50035802</v>
      </c>
      <c r="K207" s="30">
        <v>62.000001115201492</v>
      </c>
      <c r="L207" s="29">
        <v>0</v>
      </c>
      <c r="M207" s="87">
        <v>0</v>
      </c>
    </row>
    <row r="208" spans="1:17" s="83" customFormat="1" ht="33.75" customHeight="1" x14ac:dyDescent="0.25">
      <c r="A208" s="82"/>
      <c r="B208" s="11">
        <f t="shared" si="59"/>
        <v>199</v>
      </c>
      <c r="C208" s="17">
        <f t="shared" si="60"/>
        <v>12</v>
      </c>
      <c r="D208" s="139"/>
      <c r="E208" s="9" t="s">
        <v>40</v>
      </c>
      <c r="F208" s="6" t="s">
        <v>116</v>
      </c>
      <c r="G208" s="29">
        <v>108250970</v>
      </c>
      <c r="H208" s="29">
        <v>48712936</v>
      </c>
      <c r="I208" s="30">
        <v>44.999999538110373</v>
      </c>
      <c r="J208" s="29">
        <v>59538034</v>
      </c>
      <c r="K208" s="30">
        <v>55.000000461889627</v>
      </c>
      <c r="L208" s="29">
        <v>0</v>
      </c>
      <c r="M208" s="87">
        <v>0</v>
      </c>
    </row>
    <row r="209" spans="1:15" s="74" customFormat="1" ht="33.75" customHeight="1" x14ac:dyDescent="0.2">
      <c r="A209" s="82"/>
      <c r="B209" s="11">
        <f t="shared" si="59"/>
        <v>200</v>
      </c>
      <c r="C209" s="17">
        <f t="shared" si="60"/>
        <v>13</v>
      </c>
      <c r="D209" s="139"/>
      <c r="E209" s="14" t="s">
        <v>40</v>
      </c>
      <c r="F209" s="28" t="s">
        <v>117</v>
      </c>
      <c r="G209" s="7">
        <v>292208500</v>
      </c>
      <c r="H209" s="7">
        <v>160714675</v>
      </c>
      <c r="I209" s="8">
        <v>55.000000000000007</v>
      </c>
      <c r="J209" s="7">
        <v>131493825</v>
      </c>
      <c r="K209" s="8">
        <v>44.999999999999993</v>
      </c>
      <c r="L209" s="7">
        <v>0</v>
      </c>
      <c r="M209" s="69">
        <v>0</v>
      </c>
    </row>
    <row r="210" spans="1:15" s="74" customFormat="1" ht="33.75" customHeight="1" x14ac:dyDescent="0.2">
      <c r="A210" s="82"/>
      <c r="B210" s="11">
        <f t="shared" si="59"/>
        <v>201</v>
      </c>
      <c r="C210" s="17">
        <f t="shared" si="60"/>
        <v>14</v>
      </c>
      <c r="D210" s="139"/>
      <c r="E210" s="9" t="s">
        <v>40</v>
      </c>
      <c r="F210" s="6" t="s">
        <v>193</v>
      </c>
      <c r="G210" s="7">
        <v>108408557</v>
      </c>
      <c r="H210" s="7">
        <v>48783850</v>
      </c>
      <c r="I210" s="8">
        <v>44.999999400416336</v>
      </c>
      <c r="J210" s="7">
        <v>59624707</v>
      </c>
      <c r="K210" s="8">
        <v>55.000000599583664</v>
      </c>
      <c r="L210" s="7">
        <v>0</v>
      </c>
      <c r="M210" s="69">
        <v>0</v>
      </c>
    </row>
    <row r="211" spans="1:15" s="83" customFormat="1" ht="33.75" customHeight="1" x14ac:dyDescent="0.25">
      <c r="A211" s="82"/>
      <c r="B211" s="11">
        <f t="shared" si="59"/>
        <v>202</v>
      </c>
      <c r="C211" s="17">
        <f t="shared" si="60"/>
        <v>15</v>
      </c>
      <c r="D211" s="139"/>
      <c r="E211" s="14" t="s">
        <v>40</v>
      </c>
      <c r="F211" s="28" t="s">
        <v>110</v>
      </c>
      <c r="G211" s="29">
        <v>167419605</v>
      </c>
      <c r="H211" s="29">
        <v>58596862</v>
      </c>
      <c r="I211" s="30">
        <v>35.000000149325402</v>
      </c>
      <c r="J211" s="29">
        <v>108822743</v>
      </c>
      <c r="K211" s="30">
        <v>64.999999850674598</v>
      </c>
      <c r="L211" s="29">
        <v>0</v>
      </c>
      <c r="M211" s="87">
        <v>0</v>
      </c>
    </row>
    <row r="212" spans="1:15" s="83" customFormat="1" ht="33.75" customHeight="1" x14ac:dyDescent="0.25">
      <c r="A212" s="82"/>
      <c r="B212" s="11">
        <f t="shared" si="59"/>
        <v>203</v>
      </c>
      <c r="C212" s="17">
        <v>16</v>
      </c>
      <c r="D212" s="139"/>
      <c r="E212" s="9" t="s">
        <v>40</v>
      </c>
      <c r="F212" s="6" t="s">
        <v>41</v>
      </c>
      <c r="G212" s="7">
        <v>128568200</v>
      </c>
      <c r="H212" s="7">
        <v>57855690</v>
      </c>
      <c r="I212" s="8">
        <v>45</v>
      </c>
      <c r="J212" s="7">
        <v>70712510</v>
      </c>
      <c r="K212" s="8">
        <v>55</v>
      </c>
      <c r="L212" s="7">
        <v>0</v>
      </c>
      <c r="M212" s="69">
        <v>0</v>
      </c>
    </row>
    <row r="213" spans="1:15" s="83" customFormat="1" ht="33.75" customHeight="1" x14ac:dyDescent="0.25">
      <c r="A213" s="82"/>
      <c r="B213" s="11">
        <f t="shared" si="59"/>
        <v>204</v>
      </c>
      <c r="C213" s="17">
        <v>17</v>
      </c>
      <c r="D213" s="139"/>
      <c r="E213" s="6" t="s">
        <v>357</v>
      </c>
      <c r="F213" s="6" t="s">
        <v>284</v>
      </c>
      <c r="G213" s="7">
        <v>273969210</v>
      </c>
      <c r="H213" s="7">
        <v>82190763</v>
      </c>
      <c r="I213" s="8">
        <v>30</v>
      </c>
      <c r="J213" s="7">
        <v>191778445</v>
      </c>
      <c r="K213" s="8">
        <v>69.999999269990965</v>
      </c>
      <c r="L213" s="7">
        <v>2</v>
      </c>
      <c r="M213" s="69">
        <v>7.3000904006694765E-7</v>
      </c>
    </row>
    <row r="214" spans="1:15" s="83" customFormat="1" ht="33.75" customHeight="1" x14ac:dyDescent="0.25">
      <c r="A214" s="82"/>
      <c r="B214" s="11">
        <f t="shared" si="59"/>
        <v>205</v>
      </c>
      <c r="C214" s="17">
        <v>18</v>
      </c>
      <c r="D214" s="139"/>
      <c r="E214" s="14" t="s">
        <v>40</v>
      </c>
      <c r="F214" s="4" t="s">
        <v>198</v>
      </c>
      <c r="G214" s="12">
        <v>331910820</v>
      </c>
      <c r="H214" s="12">
        <v>182550951</v>
      </c>
      <c r="I214" s="13">
        <v>55.000000000000007</v>
      </c>
      <c r="J214" s="12">
        <v>149359869</v>
      </c>
      <c r="K214" s="13">
        <v>44.999999999999993</v>
      </c>
      <c r="L214" s="12">
        <v>0</v>
      </c>
      <c r="M214" s="105">
        <v>0</v>
      </c>
    </row>
    <row r="215" spans="1:15" s="83" customFormat="1" ht="33.75" customHeight="1" x14ac:dyDescent="0.25">
      <c r="A215" s="82"/>
      <c r="B215" s="11">
        <f t="shared" si="59"/>
        <v>206</v>
      </c>
      <c r="C215" s="17">
        <v>19</v>
      </c>
      <c r="D215" s="139"/>
      <c r="E215" s="6" t="s">
        <v>358</v>
      </c>
      <c r="F215" s="6" t="s">
        <v>283</v>
      </c>
      <c r="G215" s="12">
        <v>90929550</v>
      </c>
      <c r="H215" s="12">
        <v>50011252</v>
      </c>
      <c r="I215" s="13">
        <v>54.999999450123752</v>
      </c>
      <c r="J215" s="12">
        <v>40918298</v>
      </c>
      <c r="K215" s="13">
        <v>45.000000549876248</v>
      </c>
      <c r="L215" s="12">
        <v>0</v>
      </c>
      <c r="M215" s="105">
        <v>0</v>
      </c>
    </row>
    <row r="216" spans="1:15" s="83" customFormat="1" ht="33.75" customHeight="1" x14ac:dyDescent="0.25">
      <c r="A216" s="82"/>
      <c r="B216" s="11">
        <f t="shared" si="59"/>
        <v>207</v>
      </c>
      <c r="C216" s="17">
        <v>20</v>
      </c>
      <c r="D216" s="139"/>
      <c r="E216" s="9" t="s">
        <v>45</v>
      </c>
      <c r="F216" s="6" t="s">
        <v>46</v>
      </c>
      <c r="G216" s="12">
        <v>44032580</v>
      </c>
      <c r="H216" s="12">
        <v>15411403</v>
      </c>
      <c r="I216" s="13">
        <v>35</v>
      </c>
      <c r="J216" s="12">
        <v>28621177</v>
      </c>
      <c r="K216" s="13">
        <v>65</v>
      </c>
      <c r="L216" s="12">
        <v>0</v>
      </c>
      <c r="M216" s="105">
        <v>0</v>
      </c>
    </row>
    <row r="217" spans="1:15" s="83" customFormat="1" ht="33.75" customHeight="1" x14ac:dyDescent="0.25">
      <c r="A217" s="82"/>
      <c r="B217" s="11">
        <f t="shared" si="59"/>
        <v>208</v>
      </c>
      <c r="C217" s="17">
        <v>21</v>
      </c>
      <c r="D217" s="139"/>
      <c r="E217" s="6" t="s">
        <v>45</v>
      </c>
      <c r="F217" s="6" t="s">
        <v>47</v>
      </c>
      <c r="G217" s="7">
        <v>119496880</v>
      </c>
      <c r="H217" s="7">
        <v>35849064</v>
      </c>
      <c r="I217" s="8">
        <v>30</v>
      </c>
      <c r="J217" s="7">
        <v>83647816</v>
      </c>
      <c r="K217" s="8">
        <v>70</v>
      </c>
      <c r="L217" s="7">
        <v>0</v>
      </c>
      <c r="M217" s="69">
        <v>0</v>
      </c>
    </row>
    <row r="218" spans="1:15" s="83" customFormat="1" ht="33.75" customHeight="1" x14ac:dyDescent="0.25">
      <c r="A218" s="82"/>
      <c r="B218" s="11">
        <f t="shared" si="59"/>
        <v>209</v>
      </c>
      <c r="C218" s="17">
        <v>22</v>
      </c>
      <c r="D218" s="139"/>
      <c r="E218" s="14" t="s">
        <v>45</v>
      </c>
      <c r="F218" s="28" t="s">
        <v>109</v>
      </c>
      <c r="G218" s="7">
        <v>128125004</v>
      </c>
      <c r="H218" s="7">
        <v>64062502</v>
      </c>
      <c r="I218" s="8">
        <v>50</v>
      </c>
      <c r="J218" s="7">
        <v>64062502</v>
      </c>
      <c r="K218" s="8">
        <v>50</v>
      </c>
      <c r="L218" s="7">
        <v>0</v>
      </c>
      <c r="M218" s="69">
        <v>0</v>
      </c>
    </row>
    <row r="219" spans="1:15" s="83" customFormat="1" ht="33.75" customHeight="1" x14ac:dyDescent="0.25">
      <c r="A219" s="82"/>
      <c r="B219" s="11">
        <f t="shared" si="59"/>
        <v>210</v>
      </c>
      <c r="C219" s="17">
        <v>23</v>
      </c>
      <c r="D219" s="139"/>
      <c r="E219" s="14" t="s">
        <v>45</v>
      </c>
      <c r="F219" s="4" t="s">
        <v>197</v>
      </c>
      <c r="G219" s="7">
        <v>47995920</v>
      </c>
      <c r="H219" s="7">
        <v>19198368</v>
      </c>
      <c r="I219" s="8">
        <v>40</v>
      </c>
      <c r="J219" s="7">
        <v>28797552</v>
      </c>
      <c r="K219" s="8">
        <v>60</v>
      </c>
      <c r="L219" s="7">
        <v>0</v>
      </c>
      <c r="M219" s="69">
        <v>0</v>
      </c>
    </row>
    <row r="220" spans="1:15" s="83" customFormat="1" ht="33.75" customHeight="1" x14ac:dyDescent="0.25">
      <c r="A220" s="82"/>
      <c r="B220" s="11">
        <f t="shared" si="59"/>
        <v>211</v>
      </c>
      <c r="C220" s="17">
        <v>24</v>
      </c>
      <c r="D220" s="139"/>
      <c r="E220" s="9" t="s">
        <v>48</v>
      </c>
      <c r="F220" s="6" t="s">
        <v>49</v>
      </c>
      <c r="G220" s="40">
        <v>12388939</v>
      </c>
      <c r="H220" s="40">
        <v>5079465</v>
      </c>
      <c r="I220" s="48">
        <v>41.000000080717165</v>
      </c>
      <c r="J220" s="40">
        <v>7309474</v>
      </c>
      <c r="K220" s="48">
        <v>58.999999919282835</v>
      </c>
      <c r="L220" s="7">
        <v>0</v>
      </c>
      <c r="M220" s="69">
        <v>0</v>
      </c>
    </row>
    <row r="221" spans="1:15" s="83" customFormat="1" ht="33.75" customHeight="1" x14ac:dyDescent="0.25">
      <c r="A221" s="82"/>
      <c r="B221" s="11">
        <f t="shared" si="59"/>
        <v>212</v>
      </c>
      <c r="C221" s="17">
        <v>25</v>
      </c>
      <c r="D221" s="139"/>
      <c r="E221" s="6" t="s">
        <v>359</v>
      </c>
      <c r="F221" s="6" t="s">
        <v>282</v>
      </c>
      <c r="G221" s="7">
        <v>81565637</v>
      </c>
      <c r="H221" s="7">
        <v>44861100</v>
      </c>
      <c r="I221" s="8">
        <v>54.999999570897728</v>
      </c>
      <c r="J221" s="7">
        <v>36704537</v>
      </c>
      <c r="K221" s="8">
        <v>45.000000429102272</v>
      </c>
      <c r="L221" s="7">
        <v>0</v>
      </c>
      <c r="M221" s="69">
        <v>0</v>
      </c>
    </row>
    <row r="222" spans="1:15" s="83" customFormat="1" ht="33.75" customHeight="1" x14ac:dyDescent="0.25">
      <c r="A222" s="82"/>
      <c r="B222" s="11">
        <f t="shared" si="59"/>
        <v>213</v>
      </c>
      <c r="C222" s="17">
        <v>26</v>
      </c>
      <c r="D222" s="139"/>
      <c r="E222" s="6" t="s">
        <v>360</v>
      </c>
      <c r="F222" s="6" t="s">
        <v>286</v>
      </c>
      <c r="G222" s="7">
        <v>483701665</v>
      </c>
      <c r="H222" s="7">
        <v>96740333</v>
      </c>
      <c r="I222" s="8">
        <v>20</v>
      </c>
      <c r="J222" s="7">
        <v>386961332</v>
      </c>
      <c r="K222" s="8">
        <v>80</v>
      </c>
      <c r="L222" s="7">
        <v>0</v>
      </c>
      <c r="M222" s="69">
        <v>0</v>
      </c>
    </row>
    <row r="223" spans="1:15" s="81" customFormat="1" ht="15.75" x14ac:dyDescent="0.25">
      <c r="A223" s="62" t="s">
        <v>33</v>
      </c>
      <c r="B223" s="129" t="s">
        <v>32</v>
      </c>
      <c r="C223" s="130"/>
      <c r="D223" s="130"/>
      <c r="E223" s="130"/>
      <c r="F223" s="131"/>
      <c r="G223" s="122">
        <f>SUM(G197:G222)</f>
        <v>7463781026</v>
      </c>
      <c r="H223" s="122">
        <f>SUM(H197:H222)</f>
        <v>3500672117</v>
      </c>
      <c r="I223" s="122"/>
      <c r="J223" s="122">
        <f>SUM(J197:J222)</f>
        <v>3873788514</v>
      </c>
      <c r="K223" s="122"/>
      <c r="L223" s="122">
        <f>SUM(L197:L222)</f>
        <v>89320395</v>
      </c>
      <c r="M223" s="108"/>
      <c r="N223"/>
      <c r="O223"/>
    </row>
    <row r="224" spans="1:15" s="74" customFormat="1" ht="30" customHeight="1" x14ac:dyDescent="0.25">
      <c r="A224" s="98"/>
      <c r="B224" s="11">
        <f>1+B222</f>
        <v>214</v>
      </c>
      <c r="C224" s="59">
        <f>1+C111</f>
        <v>1</v>
      </c>
      <c r="D224" s="139" t="s">
        <v>8</v>
      </c>
      <c r="E224" s="14" t="s">
        <v>11</v>
      </c>
      <c r="F224" s="6" t="s">
        <v>128</v>
      </c>
      <c r="G224" s="29">
        <v>99138010</v>
      </c>
      <c r="H224" s="29">
        <v>44612109</v>
      </c>
      <c r="I224" s="30">
        <f>H224/G224*100</f>
        <v>45.00000453912682</v>
      </c>
      <c r="J224" s="29">
        <f>G224*K224/100</f>
        <v>54525901</v>
      </c>
      <c r="K224" s="30">
        <f>100-I224-M224</f>
        <v>54.99999546087318</v>
      </c>
      <c r="L224" s="29">
        <v>0</v>
      </c>
      <c r="M224" s="87">
        <f>L224/G224*100</f>
        <v>0</v>
      </c>
      <c r="N224"/>
      <c r="O224"/>
    </row>
    <row r="225" spans="1:15" s="74" customFormat="1" ht="30" customHeight="1" x14ac:dyDescent="0.25">
      <c r="A225" s="98"/>
      <c r="B225" s="11">
        <f t="shared" ref="B225:B245" si="61">1+B224</f>
        <v>215</v>
      </c>
      <c r="C225" s="59">
        <f>1+C224</f>
        <v>2</v>
      </c>
      <c r="D225" s="139"/>
      <c r="E225" s="6" t="s">
        <v>11</v>
      </c>
      <c r="F225" s="6" t="s">
        <v>16</v>
      </c>
      <c r="G225" s="7">
        <v>154136200</v>
      </c>
      <c r="H225" s="7">
        <v>46240860</v>
      </c>
      <c r="I225" s="8">
        <f>H225/G225*100</f>
        <v>30</v>
      </c>
      <c r="J225" s="7">
        <f>G225*K225/100</f>
        <v>107895340</v>
      </c>
      <c r="K225" s="8">
        <f>100-I225-M225</f>
        <v>70</v>
      </c>
      <c r="L225" s="7">
        <v>0</v>
      </c>
      <c r="M225" s="69">
        <v>0</v>
      </c>
      <c r="N225"/>
      <c r="O225"/>
    </row>
    <row r="226" spans="1:15" s="74" customFormat="1" ht="30" customHeight="1" x14ac:dyDescent="0.25">
      <c r="A226" s="98"/>
      <c r="B226" s="11">
        <f t="shared" si="61"/>
        <v>216</v>
      </c>
      <c r="C226" s="59">
        <f>1+C225</f>
        <v>3</v>
      </c>
      <c r="D226" s="139"/>
      <c r="E226" s="6" t="s">
        <v>11</v>
      </c>
      <c r="F226" s="6" t="s">
        <v>17</v>
      </c>
      <c r="G226" s="7">
        <v>1025712200</v>
      </c>
      <c r="H226" s="7">
        <v>410284880</v>
      </c>
      <c r="I226" s="8">
        <f>H226/G226*100</f>
        <v>40</v>
      </c>
      <c r="J226" s="7">
        <f>G226*K226/100</f>
        <v>615427320</v>
      </c>
      <c r="K226" s="8">
        <f>100-I226-M226</f>
        <v>60</v>
      </c>
      <c r="L226" s="7">
        <v>0</v>
      </c>
      <c r="M226" s="69">
        <v>0</v>
      </c>
      <c r="N226"/>
      <c r="O226"/>
    </row>
    <row r="227" spans="1:15" s="74" customFormat="1" ht="30" customHeight="1" x14ac:dyDescent="0.25">
      <c r="A227" s="98"/>
      <c r="B227" s="11">
        <f t="shared" si="61"/>
        <v>217</v>
      </c>
      <c r="C227" s="59">
        <f>1+C226</f>
        <v>4</v>
      </c>
      <c r="D227" s="139"/>
      <c r="E227" s="6" t="s">
        <v>11</v>
      </c>
      <c r="F227" s="123" t="s">
        <v>363</v>
      </c>
      <c r="G227" s="7">
        <v>90441330</v>
      </c>
      <c r="H227" s="7">
        <v>36176532</v>
      </c>
      <c r="I227" s="8">
        <f>H227/G227*100</f>
        <v>40</v>
      </c>
      <c r="J227" s="7">
        <f>G227*K227/100</f>
        <v>54264798</v>
      </c>
      <c r="K227" s="8">
        <f>100-I227-M227</f>
        <v>60</v>
      </c>
      <c r="L227" s="7">
        <v>0</v>
      </c>
      <c r="M227" s="69">
        <v>0</v>
      </c>
      <c r="N227"/>
      <c r="O227"/>
    </row>
    <row r="228" spans="1:15" s="74" customFormat="1" ht="46.5" customHeight="1" x14ac:dyDescent="0.25">
      <c r="A228" s="98"/>
      <c r="B228" s="11">
        <f t="shared" si="61"/>
        <v>218</v>
      </c>
      <c r="C228" s="59">
        <f>1+C227</f>
        <v>5</v>
      </c>
      <c r="D228" s="139"/>
      <c r="E228" s="6" t="s">
        <v>11</v>
      </c>
      <c r="F228" s="6" t="s">
        <v>15</v>
      </c>
      <c r="G228" s="7">
        <v>85522420</v>
      </c>
      <c r="H228" s="7">
        <v>38485089</v>
      </c>
      <c r="I228" s="8">
        <f>H228/G228*100</f>
        <v>45</v>
      </c>
      <c r="J228" s="7">
        <f>G228*K228/100</f>
        <v>47037331</v>
      </c>
      <c r="K228" s="8">
        <f>100-I228-M228</f>
        <v>55</v>
      </c>
      <c r="L228" s="7">
        <v>0</v>
      </c>
      <c r="M228" s="69">
        <v>0</v>
      </c>
      <c r="N228"/>
      <c r="O228"/>
    </row>
    <row r="229" spans="1:15" s="83" customFormat="1" ht="30" customHeight="1" x14ac:dyDescent="0.25">
      <c r="A229" s="82"/>
      <c r="B229" s="11">
        <f t="shared" si="61"/>
        <v>219</v>
      </c>
      <c r="C229" s="17">
        <f t="shared" ref="C229" si="62">C228+1</f>
        <v>6</v>
      </c>
      <c r="D229" s="139"/>
      <c r="E229" s="37" t="s">
        <v>11</v>
      </c>
      <c r="F229" s="27" t="s">
        <v>122</v>
      </c>
      <c r="G229" s="29">
        <v>90192840</v>
      </c>
      <c r="H229" s="29">
        <v>36077136</v>
      </c>
      <c r="I229" s="30">
        <f t="shared" ref="I229:I242" si="63">H229/G229*100</f>
        <v>40</v>
      </c>
      <c r="J229" s="29">
        <f t="shared" ref="J229:J242" si="64">G229*K229/100</f>
        <v>54115704</v>
      </c>
      <c r="K229" s="30">
        <f t="shared" ref="K229:K242" si="65">100-I229-M229</f>
        <v>60</v>
      </c>
      <c r="L229" s="29">
        <v>0</v>
      </c>
      <c r="M229" s="87">
        <v>0</v>
      </c>
    </row>
    <row r="230" spans="1:15" s="83" customFormat="1" ht="30" customHeight="1" x14ac:dyDescent="0.25">
      <c r="A230" s="82"/>
      <c r="B230" s="11">
        <f t="shared" si="61"/>
        <v>220</v>
      </c>
      <c r="C230" s="17">
        <f t="shared" ref="C230:C238" si="66">C229+1</f>
        <v>7</v>
      </c>
      <c r="D230" s="139"/>
      <c r="E230" s="37" t="s">
        <v>11</v>
      </c>
      <c r="F230" s="27" t="s">
        <v>123</v>
      </c>
      <c r="G230" s="29">
        <v>125204925</v>
      </c>
      <c r="H230" s="29">
        <v>50081970</v>
      </c>
      <c r="I230" s="30">
        <f t="shared" si="63"/>
        <v>40</v>
      </c>
      <c r="J230" s="29">
        <f t="shared" si="64"/>
        <v>75122955</v>
      </c>
      <c r="K230" s="30">
        <f t="shared" si="65"/>
        <v>60</v>
      </c>
      <c r="L230" s="29">
        <v>0</v>
      </c>
      <c r="M230" s="87">
        <v>0</v>
      </c>
    </row>
    <row r="231" spans="1:15" s="83" customFormat="1" ht="30" customHeight="1" x14ac:dyDescent="0.25">
      <c r="A231" s="82"/>
      <c r="B231" s="11">
        <f t="shared" si="61"/>
        <v>221</v>
      </c>
      <c r="C231" s="17">
        <v>8</v>
      </c>
      <c r="D231" s="139"/>
      <c r="E231" s="14" t="s">
        <v>11</v>
      </c>
      <c r="F231" s="28" t="s">
        <v>129</v>
      </c>
      <c r="G231" s="29">
        <v>103555970</v>
      </c>
      <c r="H231" s="29">
        <v>46600187</v>
      </c>
      <c r="I231" s="30">
        <f t="shared" si="63"/>
        <v>45.000000482830686</v>
      </c>
      <c r="J231" s="29">
        <f t="shared" si="64"/>
        <v>56955783</v>
      </c>
      <c r="K231" s="30">
        <f t="shared" si="65"/>
        <v>54.999999517169314</v>
      </c>
      <c r="L231" s="29">
        <v>0</v>
      </c>
      <c r="M231" s="87">
        <f>L231/G231*100</f>
        <v>0</v>
      </c>
    </row>
    <row r="232" spans="1:15" s="83" customFormat="1" ht="30" customHeight="1" x14ac:dyDescent="0.25">
      <c r="A232" s="82"/>
      <c r="B232" s="11">
        <f t="shared" si="61"/>
        <v>222</v>
      </c>
      <c r="C232" s="17">
        <v>9</v>
      </c>
      <c r="D232" s="139"/>
      <c r="E232" s="14" t="s">
        <v>11</v>
      </c>
      <c r="F232" s="28" t="s">
        <v>130</v>
      </c>
      <c r="G232" s="29">
        <v>132357110</v>
      </c>
      <c r="H232" s="29">
        <v>39707133</v>
      </c>
      <c r="I232" s="30">
        <f t="shared" si="63"/>
        <v>30</v>
      </c>
      <c r="J232" s="29">
        <f t="shared" si="64"/>
        <v>92649977</v>
      </c>
      <c r="K232" s="30">
        <f t="shared" si="65"/>
        <v>70</v>
      </c>
      <c r="L232" s="29">
        <v>0</v>
      </c>
      <c r="M232" s="87">
        <f>L232/G232*100</f>
        <v>0</v>
      </c>
    </row>
    <row r="233" spans="1:15" s="83" customFormat="1" ht="30" customHeight="1" x14ac:dyDescent="0.25">
      <c r="A233" s="82"/>
      <c r="B233" s="11">
        <f t="shared" si="61"/>
        <v>223</v>
      </c>
      <c r="C233" s="17">
        <v>10</v>
      </c>
      <c r="D233" s="139"/>
      <c r="E233" s="9" t="s">
        <v>11</v>
      </c>
      <c r="F233" s="6" t="s">
        <v>250</v>
      </c>
      <c r="G233" s="7">
        <v>523028210</v>
      </c>
      <c r="H233" s="7">
        <v>104605642</v>
      </c>
      <c r="I233" s="8">
        <f t="shared" si="63"/>
        <v>20</v>
      </c>
      <c r="J233" s="7">
        <f t="shared" si="64"/>
        <v>418422568</v>
      </c>
      <c r="K233" s="8">
        <f t="shared" si="65"/>
        <v>80</v>
      </c>
      <c r="L233" s="7">
        <v>0</v>
      </c>
      <c r="M233" s="69">
        <v>0</v>
      </c>
    </row>
    <row r="234" spans="1:15" s="83" customFormat="1" ht="30" customHeight="1" x14ac:dyDescent="0.25">
      <c r="A234" s="82"/>
      <c r="B234" s="11">
        <f t="shared" si="61"/>
        <v>224</v>
      </c>
      <c r="C234" s="17">
        <f t="shared" si="66"/>
        <v>11</v>
      </c>
      <c r="D234" s="139"/>
      <c r="E234" s="11" t="s">
        <v>11</v>
      </c>
      <c r="F234" s="4" t="s">
        <v>316</v>
      </c>
      <c r="G234" s="12">
        <v>396338200</v>
      </c>
      <c r="H234" s="12">
        <v>79267640</v>
      </c>
      <c r="I234" s="13">
        <f t="shared" si="63"/>
        <v>20</v>
      </c>
      <c r="J234" s="12">
        <f t="shared" si="64"/>
        <v>317070560</v>
      </c>
      <c r="K234" s="13">
        <f t="shared" si="65"/>
        <v>80</v>
      </c>
      <c r="L234" s="12">
        <v>0</v>
      </c>
      <c r="M234" s="105">
        <v>0</v>
      </c>
    </row>
    <row r="235" spans="1:15" s="83" customFormat="1" ht="30" customHeight="1" x14ac:dyDescent="0.25">
      <c r="A235" s="82"/>
      <c r="B235" s="11">
        <f t="shared" si="61"/>
        <v>225</v>
      </c>
      <c r="C235" s="17">
        <f t="shared" si="66"/>
        <v>12</v>
      </c>
      <c r="D235" s="139"/>
      <c r="E235" s="37" t="s">
        <v>131</v>
      </c>
      <c r="F235" s="27" t="s">
        <v>132</v>
      </c>
      <c r="G235" s="38">
        <v>126830000</v>
      </c>
      <c r="H235" s="38">
        <v>15000000</v>
      </c>
      <c r="I235" s="39">
        <f t="shared" si="63"/>
        <v>11.826854845068201</v>
      </c>
      <c r="J235" s="38">
        <f t="shared" si="64"/>
        <v>76100000.000000015</v>
      </c>
      <c r="K235" s="39">
        <f t="shared" si="65"/>
        <v>60.001576913979349</v>
      </c>
      <c r="L235" s="38">
        <v>35730000</v>
      </c>
      <c r="M235" s="114">
        <f>L235/G235*100</f>
        <v>28.171568240952453</v>
      </c>
    </row>
    <row r="236" spans="1:15" s="83" customFormat="1" ht="30" customHeight="1" x14ac:dyDescent="0.25">
      <c r="A236" s="82"/>
      <c r="B236" s="11">
        <f t="shared" si="61"/>
        <v>226</v>
      </c>
      <c r="C236" s="17">
        <f t="shared" si="66"/>
        <v>13</v>
      </c>
      <c r="D236" s="139"/>
      <c r="E236" s="14" t="s">
        <v>131</v>
      </c>
      <c r="F236" s="28" t="s">
        <v>203</v>
      </c>
      <c r="G236" s="29">
        <v>1081270000</v>
      </c>
      <c r="H236" s="29">
        <v>25000000</v>
      </c>
      <c r="I236" s="30">
        <f t="shared" si="63"/>
        <v>2.3120959612307748</v>
      </c>
      <c r="J236" s="29">
        <f t="shared" si="64"/>
        <v>648639999.99999988</v>
      </c>
      <c r="K236" s="30">
        <f t="shared" si="65"/>
        <v>59.988716971709188</v>
      </c>
      <c r="L236" s="29">
        <v>407630000</v>
      </c>
      <c r="M236" s="87">
        <f t="shared" ref="M236" si="67">L236/G236*100</f>
        <v>37.699187067060031</v>
      </c>
    </row>
    <row r="237" spans="1:15" s="83" customFormat="1" ht="30" customHeight="1" x14ac:dyDescent="0.25">
      <c r="A237" s="82"/>
      <c r="B237" s="11">
        <f t="shared" si="61"/>
        <v>227</v>
      </c>
      <c r="C237" s="17">
        <f t="shared" si="66"/>
        <v>14</v>
      </c>
      <c r="D237" s="139"/>
      <c r="E237" s="14" t="s">
        <v>124</v>
      </c>
      <c r="F237" s="28" t="s">
        <v>125</v>
      </c>
      <c r="G237" s="29">
        <v>80994297</v>
      </c>
      <c r="H237" s="29">
        <v>16198860</v>
      </c>
      <c r="I237" s="30">
        <f t="shared" si="63"/>
        <v>20.000000740792899</v>
      </c>
      <c r="J237" s="29">
        <f t="shared" si="64"/>
        <v>48596577</v>
      </c>
      <c r="K237" s="30">
        <f t="shared" si="65"/>
        <v>59.999998518414202</v>
      </c>
      <c r="L237" s="29">
        <v>16198860</v>
      </c>
      <c r="M237" s="87">
        <f>L237/G237*100</f>
        <v>20.000000740792899</v>
      </c>
    </row>
    <row r="238" spans="1:15" s="83" customFormat="1" ht="30" customHeight="1" x14ac:dyDescent="0.25">
      <c r="A238" s="82"/>
      <c r="B238" s="11">
        <f t="shared" si="61"/>
        <v>228</v>
      </c>
      <c r="C238" s="17">
        <f t="shared" si="66"/>
        <v>15</v>
      </c>
      <c r="D238" s="139"/>
      <c r="E238" s="14" t="s">
        <v>124</v>
      </c>
      <c r="F238" s="28" t="s">
        <v>126</v>
      </c>
      <c r="G238" s="29">
        <v>147143702</v>
      </c>
      <c r="H238" s="29">
        <v>14714370</v>
      </c>
      <c r="I238" s="29">
        <f t="shared" si="63"/>
        <v>9.9999998640784504</v>
      </c>
      <c r="J238" s="29">
        <f t="shared" si="64"/>
        <v>103000592</v>
      </c>
      <c r="K238" s="29">
        <f t="shared" si="65"/>
        <v>70.000000407764645</v>
      </c>
      <c r="L238" s="29">
        <v>29428740</v>
      </c>
      <c r="M238" s="87">
        <f t="shared" ref="M238:M239" si="68">L238/G238*100</f>
        <v>19.999999728156901</v>
      </c>
    </row>
    <row r="239" spans="1:15" s="73" customFormat="1" ht="30" customHeight="1" x14ac:dyDescent="0.25">
      <c r="A239" s="67"/>
      <c r="B239" s="11">
        <f t="shared" si="61"/>
        <v>229</v>
      </c>
      <c r="C239" s="22">
        <v>16</v>
      </c>
      <c r="D239" s="139"/>
      <c r="E239" s="14" t="s">
        <v>124</v>
      </c>
      <c r="F239" s="28" t="s">
        <v>127</v>
      </c>
      <c r="G239" s="29">
        <v>146386452</v>
      </c>
      <c r="H239" s="29">
        <v>7319323</v>
      </c>
      <c r="I239" s="29">
        <f t="shared" si="63"/>
        <v>5.0000002732493307</v>
      </c>
      <c r="J239" s="29">
        <f t="shared" si="64"/>
        <v>87831871</v>
      </c>
      <c r="K239" s="29">
        <f t="shared" si="65"/>
        <v>59.999999863375336</v>
      </c>
      <c r="L239" s="29">
        <v>51235258</v>
      </c>
      <c r="M239" s="87">
        <f t="shared" si="68"/>
        <v>34.999999863375336</v>
      </c>
      <c r="N239" s="81"/>
      <c r="O239" s="81"/>
    </row>
    <row r="240" spans="1:15" s="73" customFormat="1" ht="30" customHeight="1" x14ac:dyDescent="0.25">
      <c r="A240" s="67"/>
      <c r="B240" s="11">
        <f t="shared" si="61"/>
        <v>230</v>
      </c>
      <c r="C240" s="22">
        <v>17</v>
      </c>
      <c r="D240" s="139"/>
      <c r="E240" s="11" t="s">
        <v>124</v>
      </c>
      <c r="F240" s="4" t="s">
        <v>320</v>
      </c>
      <c r="G240" s="29">
        <v>35026821</v>
      </c>
      <c r="H240" s="29">
        <v>7005364</v>
      </c>
      <c r="I240" s="29">
        <f>H240/G240*100</f>
        <v>19.999999429008987</v>
      </c>
      <c r="J240" s="29">
        <f>G240*K240/100</f>
        <v>28021456.999999996</v>
      </c>
      <c r="K240" s="29">
        <f>100-I240-M240</f>
        <v>80.000000570991006</v>
      </c>
      <c r="L240" s="29">
        <v>0</v>
      </c>
      <c r="M240" s="105">
        <v>0</v>
      </c>
      <c r="N240" s="81"/>
      <c r="O240" s="81"/>
    </row>
    <row r="241" spans="1:15" s="73" customFormat="1" ht="30" customHeight="1" x14ac:dyDescent="0.25">
      <c r="A241" s="67"/>
      <c r="B241" s="11">
        <f t="shared" si="61"/>
        <v>231</v>
      </c>
      <c r="C241" s="22">
        <v>18</v>
      </c>
      <c r="D241" s="139"/>
      <c r="E241" s="11" t="s">
        <v>133</v>
      </c>
      <c r="F241" s="4" t="s">
        <v>317</v>
      </c>
      <c r="G241" s="29">
        <v>420152987</v>
      </c>
      <c r="H241" s="29">
        <v>168061195</v>
      </c>
      <c r="I241" s="29">
        <f>H241/G241*100</f>
        <v>40.000000047601709</v>
      </c>
      <c r="J241" s="29">
        <f>G241*K241/100</f>
        <v>252091792</v>
      </c>
      <c r="K241" s="29">
        <f>100-I241-M241</f>
        <v>59.999999952398291</v>
      </c>
      <c r="L241" s="29">
        <v>0</v>
      </c>
      <c r="M241" s="105">
        <v>0</v>
      </c>
      <c r="N241" s="81"/>
      <c r="O241" s="81"/>
    </row>
    <row r="242" spans="1:15" s="73" customFormat="1" ht="51" customHeight="1" x14ac:dyDescent="0.25">
      <c r="A242" s="67"/>
      <c r="B242" s="11">
        <f t="shared" si="61"/>
        <v>232</v>
      </c>
      <c r="C242" s="22">
        <v>19</v>
      </c>
      <c r="D242" s="139"/>
      <c r="E242" s="14" t="s">
        <v>133</v>
      </c>
      <c r="F242" s="28" t="s">
        <v>134</v>
      </c>
      <c r="G242" s="29">
        <v>866938530</v>
      </c>
      <c r="H242" s="29">
        <v>390122339</v>
      </c>
      <c r="I242" s="29">
        <f t="shared" si="63"/>
        <v>45.000000057674214</v>
      </c>
      <c r="J242" s="29">
        <f t="shared" si="64"/>
        <v>476816191</v>
      </c>
      <c r="K242" s="29">
        <f t="shared" si="65"/>
        <v>54.999999942325786</v>
      </c>
      <c r="L242" s="29">
        <v>0</v>
      </c>
      <c r="M242" s="87">
        <v>0</v>
      </c>
      <c r="N242" s="81"/>
      <c r="O242" s="81"/>
    </row>
    <row r="243" spans="1:15" s="73" customFormat="1" ht="30" customHeight="1" x14ac:dyDescent="0.25">
      <c r="A243" s="67"/>
      <c r="B243" s="11">
        <f t="shared" si="61"/>
        <v>233</v>
      </c>
      <c r="C243" s="22">
        <v>20</v>
      </c>
      <c r="D243" s="139"/>
      <c r="E243" s="11" t="s">
        <v>315</v>
      </c>
      <c r="F243" s="4" t="s">
        <v>314</v>
      </c>
      <c r="G243" s="29">
        <v>89937459</v>
      </c>
      <c r="H243" s="29">
        <v>40471856</v>
      </c>
      <c r="I243" s="29">
        <f>H243/G243*100</f>
        <v>44.999999388463934</v>
      </c>
      <c r="J243" s="29">
        <f>G243*K243/100</f>
        <v>49465603</v>
      </c>
      <c r="K243" s="29">
        <f>100-I243-M243</f>
        <v>55.000000611536066</v>
      </c>
      <c r="L243" s="29">
        <v>0</v>
      </c>
      <c r="M243" s="69">
        <v>0</v>
      </c>
      <c r="N243" s="81"/>
      <c r="O243" s="81"/>
    </row>
    <row r="244" spans="1:15" s="73" customFormat="1" ht="30" customHeight="1" x14ac:dyDescent="0.25">
      <c r="A244" s="67"/>
      <c r="B244" s="11">
        <f t="shared" si="61"/>
        <v>234</v>
      </c>
      <c r="C244" s="22">
        <v>21</v>
      </c>
      <c r="D244" s="139"/>
      <c r="E244" s="11" t="s">
        <v>319</v>
      </c>
      <c r="F244" s="4" t="s">
        <v>318</v>
      </c>
      <c r="G244" s="29">
        <v>126474110</v>
      </c>
      <c r="H244" s="29">
        <v>25294822</v>
      </c>
      <c r="I244" s="29">
        <f>H244/G244*100</f>
        <v>20</v>
      </c>
      <c r="J244" s="29">
        <f>G244*K244/100</f>
        <v>101179288</v>
      </c>
      <c r="K244" s="29">
        <f>100-I244-M244</f>
        <v>80</v>
      </c>
      <c r="L244" s="29">
        <v>0</v>
      </c>
      <c r="M244" s="105">
        <v>0</v>
      </c>
      <c r="N244" s="81"/>
      <c r="O244" s="81"/>
    </row>
    <row r="245" spans="1:15" s="73" customFormat="1" ht="30" customHeight="1" x14ac:dyDescent="0.25">
      <c r="A245" s="67"/>
      <c r="B245" s="11">
        <f t="shared" si="61"/>
        <v>235</v>
      </c>
      <c r="C245" s="22">
        <v>22</v>
      </c>
      <c r="D245" s="139"/>
      <c r="E245" s="6" t="s">
        <v>10</v>
      </c>
      <c r="F245" s="6" t="s">
        <v>14</v>
      </c>
      <c r="G245" s="29">
        <v>21072976</v>
      </c>
      <c r="H245" s="29">
        <v>9482839</v>
      </c>
      <c r="I245" s="29">
        <f>H245/G245*100</f>
        <v>44.999999050917154</v>
      </c>
      <c r="J245" s="29">
        <f>G245*K245/100</f>
        <v>11590137</v>
      </c>
      <c r="K245" s="29">
        <f>100-I245-M245</f>
        <v>55.000000949082846</v>
      </c>
      <c r="L245" s="29">
        <v>0</v>
      </c>
      <c r="M245" s="69">
        <v>0</v>
      </c>
      <c r="N245" s="81"/>
      <c r="O245" s="81"/>
    </row>
    <row r="246" spans="1:15" ht="17.25" x14ac:dyDescent="0.25">
      <c r="A246" s="62" t="s">
        <v>9</v>
      </c>
      <c r="B246" s="128" t="s">
        <v>8</v>
      </c>
      <c r="C246" s="128"/>
      <c r="D246" s="128"/>
      <c r="E246" s="128"/>
      <c r="F246" s="128"/>
      <c r="G246" s="53">
        <f>SUM(G224:G245)</f>
        <v>5967854749</v>
      </c>
      <c r="H246" s="53">
        <f t="shared" ref="H246:L246" si="69">SUM(H224:H245)</f>
        <v>1650810146</v>
      </c>
      <c r="I246" s="53"/>
      <c r="J246" s="53">
        <f t="shared" si="69"/>
        <v>3776821745</v>
      </c>
      <c r="K246" s="53"/>
      <c r="L246" s="53">
        <f t="shared" si="69"/>
        <v>540222858</v>
      </c>
      <c r="M246" s="115"/>
      <c r="N246"/>
    </row>
    <row r="247" spans="1:15" s="81" customFormat="1" ht="43.5" customHeight="1" x14ac:dyDescent="0.25">
      <c r="A247" s="113"/>
      <c r="B247" s="11">
        <f>1+B245</f>
        <v>236</v>
      </c>
      <c r="C247" s="57">
        <v>1</v>
      </c>
      <c r="D247" s="139" t="s">
        <v>38</v>
      </c>
      <c r="E247" s="6" t="s">
        <v>66</v>
      </c>
      <c r="F247" s="6" t="s">
        <v>67</v>
      </c>
      <c r="G247" s="29">
        <v>92907500</v>
      </c>
      <c r="H247" s="29">
        <v>46453750</v>
      </c>
      <c r="I247" s="29">
        <v>50</v>
      </c>
      <c r="J247" s="29">
        <v>46453750</v>
      </c>
      <c r="K247" s="29">
        <v>50</v>
      </c>
      <c r="L247" s="29">
        <v>0</v>
      </c>
      <c r="M247" s="67"/>
      <c r="N247"/>
      <c r="O247"/>
    </row>
    <row r="248" spans="1:15" s="81" customFormat="1" ht="43.5" customHeight="1" x14ac:dyDescent="0.25">
      <c r="A248" s="113"/>
      <c r="B248" s="11">
        <f t="shared" ref="B248:B256" si="70">1+B247</f>
        <v>237</v>
      </c>
      <c r="C248" s="57">
        <v>2</v>
      </c>
      <c r="D248" s="139"/>
      <c r="E248" s="6" t="s">
        <v>66</v>
      </c>
      <c r="F248" s="6" t="s">
        <v>68</v>
      </c>
      <c r="G248" s="29">
        <v>44612884</v>
      </c>
      <c r="H248" s="29">
        <v>17845153.600000001</v>
      </c>
      <c r="I248" s="29">
        <v>40</v>
      </c>
      <c r="J248" s="29">
        <v>26767730.399999999</v>
      </c>
      <c r="K248" s="29">
        <v>60</v>
      </c>
      <c r="L248" s="29">
        <v>0</v>
      </c>
      <c r="M248" s="67"/>
      <c r="N248"/>
      <c r="O248"/>
    </row>
    <row r="249" spans="1:15" s="81" customFormat="1" ht="43.5" customHeight="1" x14ac:dyDescent="0.25">
      <c r="A249" s="113"/>
      <c r="B249" s="11">
        <f t="shared" si="70"/>
        <v>238</v>
      </c>
      <c r="C249" s="57">
        <v>3</v>
      </c>
      <c r="D249" s="139"/>
      <c r="E249" s="28" t="s">
        <v>66</v>
      </c>
      <c r="F249" s="28" t="s">
        <v>135</v>
      </c>
      <c r="G249" s="29">
        <v>64840848</v>
      </c>
      <c r="H249" s="29">
        <v>19452254.399999999</v>
      </c>
      <c r="I249" s="29">
        <v>30</v>
      </c>
      <c r="J249" s="29">
        <f>G249*K249/100</f>
        <v>45388593.600000001</v>
      </c>
      <c r="K249" s="29">
        <v>70</v>
      </c>
      <c r="L249" s="29">
        <v>0</v>
      </c>
      <c r="M249" s="89"/>
      <c r="N249"/>
      <c r="O249"/>
    </row>
    <row r="250" spans="1:15" s="83" customFormat="1" ht="43.5" customHeight="1" x14ac:dyDescent="0.25">
      <c r="A250" s="82"/>
      <c r="B250" s="11">
        <f t="shared" si="70"/>
        <v>239</v>
      </c>
      <c r="C250" s="17">
        <v>4</v>
      </c>
      <c r="D250" s="139"/>
      <c r="E250" s="55" t="s">
        <v>251</v>
      </c>
      <c r="F250" s="55" t="s">
        <v>252</v>
      </c>
      <c r="G250" s="29">
        <v>179368782</v>
      </c>
      <c r="H250" s="29">
        <f t="shared" ref="H250:H252" si="71">G250*I250/100</f>
        <v>62779073.700000003</v>
      </c>
      <c r="I250" s="29">
        <v>35</v>
      </c>
      <c r="J250" s="29">
        <f>G250-H250-L250</f>
        <v>116589708.3</v>
      </c>
      <c r="K250" s="29">
        <f>100-I250-M250</f>
        <v>65</v>
      </c>
      <c r="L250" s="29">
        <v>0</v>
      </c>
      <c r="M250" s="116"/>
    </row>
    <row r="251" spans="1:15" s="81" customFormat="1" ht="43.5" customHeight="1" x14ac:dyDescent="0.25">
      <c r="A251" s="113"/>
      <c r="B251" s="11">
        <f t="shared" si="70"/>
        <v>240</v>
      </c>
      <c r="C251" s="57">
        <v>5</v>
      </c>
      <c r="D251" s="139"/>
      <c r="E251" s="6" t="s">
        <v>251</v>
      </c>
      <c r="F251" s="6" t="s">
        <v>253</v>
      </c>
      <c r="G251" s="29">
        <v>50099771</v>
      </c>
      <c r="H251" s="29">
        <f t="shared" si="71"/>
        <v>17534919.850000001</v>
      </c>
      <c r="I251" s="29">
        <v>35</v>
      </c>
      <c r="J251" s="29">
        <f t="shared" ref="J251:J254" si="72">G251-H251-L251</f>
        <v>32564851.149999999</v>
      </c>
      <c r="K251" s="29">
        <f t="shared" ref="K251:K254" si="73">100-I251-M251</f>
        <v>65</v>
      </c>
      <c r="L251" s="29">
        <v>0</v>
      </c>
      <c r="M251" s="67"/>
      <c r="N251"/>
      <c r="O251"/>
    </row>
    <row r="252" spans="1:15" s="81" customFormat="1" ht="43.5" customHeight="1" x14ac:dyDescent="0.25">
      <c r="A252" s="113"/>
      <c r="B252" s="11">
        <f t="shared" si="70"/>
        <v>241</v>
      </c>
      <c r="C252" s="57">
        <v>6</v>
      </c>
      <c r="D252" s="139"/>
      <c r="E252" s="6" t="s">
        <v>251</v>
      </c>
      <c r="F252" s="6" t="s">
        <v>254</v>
      </c>
      <c r="G252" s="29">
        <v>43147887</v>
      </c>
      <c r="H252" s="29">
        <f t="shared" si="71"/>
        <v>19416549.149999999</v>
      </c>
      <c r="I252" s="29">
        <v>45</v>
      </c>
      <c r="J252" s="29">
        <f t="shared" si="72"/>
        <v>23731337.850000001</v>
      </c>
      <c r="K252" s="29">
        <f t="shared" si="73"/>
        <v>55</v>
      </c>
      <c r="L252" s="29">
        <v>0</v>
      </c>
      <c r="M252" s="67"/>
      <c r="N252"/>
      <c r="O252"/>
    </row>
    <row r="253" spans="1:15" s="81" customFormat="1" ht="43.5" customHeight="1" x14ac:dyDescent="0.25">
      <c r="A253" s="113"/>
      <c r="B253" s="11">
        <f t="shared" si="70"/>
        <v>242</v>
      </c>
      <c r="C253" s="57">
        <v>7</v>
      </c>
      <c r="D253" s="139"/>
      <c r="E253" s="6" t="s">
        <v>70</v>
      </c>
      <c r="F253" s="6" t="s">
        <v>69</v>
      </c>
      <c r="G253" s="29">
        <v>63866200</v>
      </c>
      <c r="H253" s="29">
        <v>19159860</v>
      </c>
      <c r="I253" s="29">
        <v>30</v>
      </c>
      <c r="J253" s="29">
        <v>44706340</v>
      </c>
      <c r="K253" s="29">
        <v>70</v>
      </c>
      <c r="L253" s="29">
        <v>0</v>
      </c>
      <c r="M253" s="109"/>
      <c r="N253"/>
      <c r="O253"/>
    </row>
    <row r="254" spans="1:15" s="81" customFormat="1" ht="43.5" customHeight="1" x14ac:dyDescent="0.25">
      <c r="A254" s="113"/>
      <c r="B254" s="11">
        <f t="shared" si="70"/>
        <v>243</v>
      </c>
      <c r="C254" s="57">
        <v>8</v>
      </c>
      <c r="D254" s="139"/>
      <c r="E254" s="6" t="s">
        <v>70</v>
      </c>
      <c r="F254" s="6" t="s">
        <v>255</v>
      </c>
      <c r="G254" s="29">
        <v>132965790</v>
      </c>
      <c r="H254" s="29">
        <f>G254*I254/100</f>
        <v>39889737</v>
      </c>
      <c r="I254" s="29">
        <v>30</v>
      </c>
      <c r="J254" s="29">
        <f t="shared" si="72"/>
        <v>93076053</v>
      </c>
      <c r="K254" s="29">
        <f t="shared" si="73"/>
        <v>70</v>
      </c>
      <c r="L254" s="29">
        <v>0</v>
      </c>
      <c r="M254" s="109"/>
      <c r="N254"/>
      <c r="O254"/>
    </row>
    <row r="255" spans="1:15" s="81" customFormat="1" ht="43.5" customHeight="1" x14ac:dyDescent="0.25">
      <c r="A255" s="113"/>
      <c r="B255" s="11">
        <f t="shared" si="70"/>
        <v>244</v>
      </c>
      <c r="C255" s="57">
        <v>9</v>
      </c>
      <c r="D255" s="139"/>
      <c r="E255" s="6" t="s">
        <v>348</v>
      </c>
      <c r="F255" s="6" t="s">
        <v>347</v>
      </c>
      <c r="G255" s="29">
        <v>24402470</v>
      </c>
      <c r="H255" s="29">
        <f>G255*I255/100</f>
        <v>7320741</v>
      </c>
      <c r="I255" s="29">
        <v>30</v>
      </c>
      <c r="J255" s="29">
        <f>G255*K255/100</f>
        <v>17081729</v>
      </c>
      <c r="K255" s="29">
        <f>100-I255</f>
        <v>70</v>
      </c>
      <c r="L255" s="29">
        <v>0</v>
      </c>
      <c r="M255" s="67"/>
    </row>
    <row r="256" spans="1:15" s="81" customFormat="1" ht="43.5" customHeight="1" x14ac:dyDescent="0.25">
      <c r="A256" s="113"/>
      <c r="B256" s="11">
        <f t="shared" si="70"/>
        <v>245</v>
      </c>
      <c r="C256" s="57">
        <v>10</v>
      </c>
      <c r="D256" s="139"/>
      <c r="E256" s="6" t="s">
        <v>348</v>
      </c>
      <c r="F256" s="6" t="s">
        <v>349</v>
      </c>
      <c r="G256" s="29">
        <v>56201670</v>
      </c>
      <c r="H256" s="29">
        <f>G256*I256/100</f>
        <v>16860501</v>
      </c>
      <c r="I256" s="29">
        <v>30</v>
      </c>
      <c r="J256" s="29">
        <f>G256*K256/100</f>
        <v>39341169</v>
      </c>
      <c r="K256" s="29">
        <f>100-I256</f>
        <v>70</v>
      </c>
      <c r="L256" s="29">
        <v>0</v>
      </c>
      <c r="M256" s="67"/>
    </row>
    <row r="257" spans="1:15" s="81" customFormat="1" ht="15.75" x14ac:dyDescent="0.25">
      <c r="A257" s="62" t="s">
        <v>39</v>
      </c>
      <c r="B257" s="10"/>
      <c r="C257" s="52"/>
      <c r="D257" s="128" t="s">
        <v>38</v>
      </c>
      <c r="E257" s="128"/>
      <c r="F257" s="128"/>
      <c r="G257" s="124">
        <f>SUM(G247:G256)</f>
        <v>752413802</v>
      </c>
      <c r="H257" s="124">
        <f>SUM(H247:H256)</f>
        <v>266712539.69999999</v>
      </c>
      <c r="I257" s="124"/>
      <c r="J257" s="124">
        <f>SUM(J247:J256)</f>
        <v>485701262.30000001</v>
      </c>
      <c r="K257" s="124"/>
      <c r="L257" s="124">
        <f>SUM(L247:L256)</f>
        <v>0</v>
      </c>
      <c r="M257" s="117"/>
      <c r="N257"/>
      <c r="O257"/>
    </row>
    <row r="258" spans="1:15" s="81" customFormat="1" ht="35.25" customHeight="1" x14ac:dyDescent="0.25">
      <c r="A258" s="113"/>
      <c r="B258" s="11">
        <f>1+B256</f>
        <v>246</v>
      </c>
      <c r="C258" s="57">
        <v>1</v>
      </c>
      <c r="D258" s="139" t="s">
        <v>36</v>
      </c>
      <c r="E258" s="9" t="s">
        <v>53</v>
      </c>
      <c r="F258" s="6" t="s">
        <v>54</v>
      </c>
      <c r="G258" s="29">
        <v>138322530</v>
      </c>
      <c r="H258" s="29">
        <v>62245138</v>
      </c>
      <c r="I258" s="29">
        <f t="shared" ref="I258:I263" si="74">H258/G258*100</f>
        <v>44.999999638525992</v>
      </c>
      <c r="J258" s="29">
        <f>G258-H258-L258</f>
        <v>76077392</v>
      </c>
      <c r="K258" s="29">
        <f>100-I258-M258</f>
        <v>55.000000361474008</v>
      </c>
      <c r="L258" s="29">
        <v>0</v>
      </c>
      <c r="M258" s="69">
        <f>L258/G258*100</f>
        <v>0</v>
      </c>
      <c r="N258"/>
      <c r="O258"/>
    </row>
    <row r="259" spans="1:15" s="81" customFormat="1" ht="35.25" customHeight="1" x14ac:dyDescent="0.25">
      <c r="A259" s="113"/>
      <c r="B259" s="11">
        <f t="shared" ref="B259:B271" si="75">1+B258</f>
        <v>247</v>
      </c>
      <c r="C259" s="57">
        <v>2</v>
      </c>
      <c r="D259" s="139"/>
      <c r="E259" s="9" t="s">
        <v>55</v>
      </c>
      <c r="F259" s="6" t="s">
        <v>56</v>
      </c>
      <c r="G259" s="29">
        <v>200300000</v>
      </c>
      <c r="H259" s="29">
        <v>110165000</v>
      </c>
      <c r="I259" s="29">
        <f t="shared" si="74"/>
        <v>55.000000000000007</v>
      </c>
      <c r="J259" s="29">
        <f>G259-H259-L259</f>
        <v>90135000</v>
      </c>
      <c r="K259" s="29">
        <f>100-I259-M259</f>
        <v>44.999999999999993</v>
      </c>
      <c r="L259" s="29">
        <v>0</v>
      </c>
      <c r="M259" s="69">
        <f>L259/G259*100</f>
        <v>0</v>
      </c>
      <c r="N259"/>
      <c r="O259"/>
    </row>
    <row r="260" spans="1:15" s="81" customFormat="1" ht="35.25" customHeight="1" x14ac:dyDescent="0.25">
      <c r="A260" s="113"/>
      <c r="B260" s="11">
        <f t="shared" si="75"/>
        <v>248</v>
      </c>
      <c r="C260" s="57">
        <v>3</v>
      </c>
      <c r="D260" s="139"/>
      <c r="E260" s="6" t="s">
        <v>57</v>
      </c>
      <c r="F260" s="6" t="s">
        <v>58</v>
      </c>
      <c r="G260" s="29">
        <v>58528490</v>
      </c>
      <c r="H260" s="29">
        <v>32190669</v>
      </c>
      <c r="I260" s="29">
        <f t="shared" si="74"/>
        <v>54.999999145715186</v>
      </c>
      <c r="J260" s="29">
        <f>G260-H260-L260</f>
        <v>26337821</v>
      </c>
      <c r="K260" s="29">
        <f>100-I260-M260</f>
        <v>45.000000854284814</v>
      </c>
      <c r="L260" s="29">
        <v>0</v>
      </c>
      <c r="M260" s="69">
        <f>L260/G260*100</f>
        <v>0</v>
      </c>
      <c r="N260"/>
      <c r="O260"/>
    </row>
    <row r="261" spans="1:15" s="83" customFormat="1" ht="35.25" customHeight="1" x14ac:dyDescent="0.25">
      <c r="A261" s="82"/>
      <c r="B261" s="11">
        <f t="shared" si="75"/>
        <v>249</v>
      </c>
      <c r="C261" s="17">
        <v>4</v>
      </c>
      <c r="D261" s="139"/>
      <c r="E261" s="28" t="s">
        <v>57</v>
      </c>
      <c r="F261" s="28" t="s">
        <v>120</v>
      </c>
      <c r="G261" s="29">
        <v>725558640</v>
      </c>
      <c r="H261" s="29">
        <v>435335180</v>
      </c>
      <c r="I261" s="29">
        <f t="shared" si="74"/>
        <v>59.999999448700656</v>
      </c>
      <c r="J261" s="29">
        <f>G261-H261-L261</f>
        <v>290223460</v>
      </c>
      <c r="K261" s="29">
        <f>100-I261-M261</f>
        <v>40.000000551299344</v>
      </c>
      <c r="L261" s="29">
        <v>0</v>
      </c>
      <c r="M261" s="87">
        <f>L261/G261*100</f>
        <v>0</v>
      </c>
    </row>
    <row r="262" spans="1:15" s="83" customFormat="1" ht="35.25" customHeight="1" x14ac:dyDescent="0.25">
      <c r="A262" s="82"/>
      <c r="B262" s="11">
        <f t="shared" si="75"/>
        <v>250</v>
      </c>
      <c r="C262" s="17">
        <v>5</v>
      </c>
      <c r="D262" s="139"/>
      <c r="E262" s="14" t="s">
        <v>55</v>
      </c>
      <c r="F262" s="28" t="s">
        <v>121</v>
      </c>
      <c r="G262" s="29">
        <v>115502048</v>
      </c>
      <c r="H262" s="29">
        <v>57751024</v>
      </c>
      <c r="I262" s="29">
        <f t="shared" si="74"/>
        <v>50</v>
      </c>
      <c r="J262" s="29">
        <f>G262-H262-L262</f>
        <v>46200824</v>
      </c>
      <c r="K262" s="29">
        <f>100-I262-M262</f>
        <v>40.000004155770469</v>
      </c>
      <c r="L262" s="29">
        <v>11550200</v>
      </c>
      <c r="M262" s="87">
        <f>L262/G262*100</f>
        <v>9.9999958442295327</v>
      </c>
    </row>
    <row r="263" spans="1:15" s="83" customFormat="1" ht="35.25" customHeight="1" x14ac:dyDescent="0.25">
      <c r="A263" s="82"/>
      <c r="B263" s="11">
        <f t="shared" si="75"/>
        <v>251</v>
      </c>
      <c r="C263" s="17">
        <v>6</v>
      </c>
      <c r="D263" s="139"/>
      <c r="E263" s="57" t="s">
        <v>55</v>
      </c>
      <c r="F263" s="6" t="s">
        <v>199</v>
      </c>
      <c r="G263" s="29">
        <v>319109620</v>
      </c>
      <c r="H263" s="29">
        <v>143599320</v>
      </c>
      <c r="I263" s="29">
        <f t="shared" si="74"/>
        <v>44.99999717965256</v>
      </c>
      <c r="J263" s="29">
        <f t="shared" ref="J263" si="76">G263-H263-L263</f>
        <v>175510300</v>
      </c>
      <c r="K263" s="29">
        <f t="shared" ref="K263" si="77">100-I263-M263</f>
        <v>55.00000282034744</v>
      </c>
      <c r="L263" s="29">
        <v>0</v>
      </c>
      <c r="M263" s="69">
        <f t="shared" ref="M263" si="78">L263/G263*100</f>
        <v>0</v>
      </c>
    </row>
    <row r="264" spans="1:15" s="81" customFormat="1" ht="35.25" customHeight="1" x14ac:dyDescent="0.25">
      <c r="A264" s="113"/>
      <c r="B264" s="11">
        <f t="shared" si="75"/>
        <v>252</v>
      </c>
      <c r="C264" s="57">
        <v>7</v>
      </c>
      <c r="D264" s="139"/>
      <c r="E264" s="11" t="s">
        <v>200</v>
      </c>
      <c r="F264" s="4" t="s">
        <v>201</v>
      </c>
      <c r="G264" s="29">
        <v>102786000</v>
      </c>
      <c r="H264" s="29">
        <v>46254000</v>
      </c>
      <c r="I264" s="29">
        <f>H264/G264*100</f>
        <v>45.000291868542405</v>
      </c>
      <c r="J264" s="29">
        <f>G264-H264-L264</f>
        <v>56532000</v>
      </c>
      <c r="K264" s="29">
        <f>100-I264-M264</f>
        <v>54.999708131457595</v>
      </c>
      <c r="L264" s="29">
        <v>0</v>
      </c>
      <c r="M264" s="105">
        <f>L264/G264*100</f>
        <v>0</v>
      </c>
      <c r="N264"/>
      <c r="O264"/>
    </row>
    <row r="265" spans="1:15" s="81" customFormat="1" ht="35.25" customHeight="1" x14ac:dyDescent="0.25">
      <c r="A265" s="113"/>
      <c r="B265" s="11">
        <f t="shared" si="75"/>
        <v>253</v>
      </c>
      <c r="C265" s="57">
        <v>8</v>
      </c>
      <c r="D265" s="139"/>
      <c r="E265" s="11" t="s">
        <v>200</v>
      </c>
      <c r="F265" s="4" t="s">
        <v>202</v>
      </c>
      <c r="G265" s="29">
        <v>1181584000</v>
      </c>
      <c r="H265" s="29">
        <v>531712800</v>
      </c>
      <c r="I265" s="29">
        <f>H265/G265*100</f>
        <v>45</v>
      </c>
      <c r="J265" s="29">
        <f>G265-H265-L265</f>
        <v>649871200</v>
      </c>
      <c r="K265" s="29">
        <f>100-I265-M265</f>
        <v>55</v>
      </c>
      <c r="L265" s="29">
        <v>0</v>
      </c>
      <c r="M265" s="105">
        <f>L265/G265*100</f>
        <v>0</v>
      </c>
      <c r="N265"/>
      <c r="O265"/>
    </row>
    <row r="266" spans="1:15" s="81" customFormat="1" ht="35.25" customHeight="1" x14ac:dyDescent="0.25">
      <c r="A266" s="113"/>
      <c r="B266" s="11">
        <f t="shared" si="75"/>
        <v>254</v>
      </c>
      <c r="C266" s="57">
        <v>9</v>
      </c>
      <c r="D266" s="139"/>
      <c r="E266" s="9" t="s">
        <v>289</v>
      </c>
      <c r="F266" s="6" t="s">
        <v>288</v>
      </c>
      <c r="G266" s="29">
        <v>130135600</v>
      </c>
      <c r="H266" s="29">
        <v>39040680</v>
      </c>
      <c r="I266" s="29">
        <f>H266/G266*100</f>
        <v>30</v>
      </c>
      <c r="J266" s="29">
        <f>G266-H266-L266</f>
        <v>91094920</v>
      </c>
      <c r="K266" s="29">
        <f>100-I266-M266</f>
        <v>70</v>
      </c>
      <c r="L266" s="29">
        <v>0</v>
      </c>
      <c r="M266" s="69">
        <f>L266/G266*100</f>
        <v>0</v>
      </c>
      <c r="N266"/>
      <c r="O266"/>
    </row>
    <row r="267" spans="1:15" s="81" customFormat="1" ht="35.25" customHeight="1" x14ac:dyDescent="0.25">
      <c r="A267" s="113"/>
      <c r="B267" s="11">
        <f t="shared" si="75"/>
        <v>255</v>
      </c>
      <c r="C267" s="57">
        <v>10</v>
      </c>
      <c r="D267" s="139"/>
      <c r="E267" s="6" t="s">
        <v>256</v>
      </c>
      <c r="F267" s="6" t="s">
        <v>257</v>
      </c>
      <c r="G267" s="29">
        <v>182118470</v>
      </c>
      <c r="H267" s="29">
        <v>63741464</v>
      </c>
      <c r="I267" s="29">
        <f t="shared" ref="I267" si="79">H267/G267*100</f>
        <v>34.999999725453435</v>
      </c>
      <c r="J267" s="29">
        <f t="shared" ref="J267" si="80">G267-H267-L267</f>
        <v>109271082</v>
      </c>
      <c r="K267" s="29">
        <f t="shared" ref="K267" si="81">100-I267-M267</f>
        <v>60</v>
      </c>
      <c r="L267" s="29">
        <v>9105924</v>
      </c>
      <c r="M267" s="69">
        <f t="shared" ref="M267" si="82">L267/G267*100</f>
        <v>5.0000002745465633</v>
      </c>
      <c r="N267"/>
      <c r="O267"/>
    </row>
    <row r="268" spans="1:15" s="81" customFormat="1" ht="35.25" customHeight="1" x14ac:dyDescent="0.25">
      <c r="A268" s="113"/>
      <c r="B268" s="11">
        <f t="shared" si="75"/>
        <v>256</v>
      </c>
      <c r="C268" s="57">
        <v>11</v>
      </c>
      <c r="D268" s="139"/>
      <c r="E268" s="9" t="s">
        <v>118</v>
      </c>
      <c r="F268" s="6" t="s">
        <v>287</v>
      </c>
      <c r="G268" s="29">
        <v>359394920</v>
      </c>
      <c r="H268" s="29">
        <v>107818476</v>
      </c>
      <c r="I268" s="29">
        <f>H268/G268*100</f>
        <v>30</v>
      </c>
      <c r="J268" s="29">
        <f>G268-H268-L268</f>
        <v>251576444</v>
      </c>
      <c r="K268" s="29">
        <f>100-I268-M268</f>
        <v>70</v>
      </c>
      <c r="L268" s="29">
        <v>0</v>
      </c>
      <c r="M268" s="69">
        <f>L268/G268*100</f>
        <v>0</v>
      </c>
    </row>
    <row r="269" spans="1:15" s="81" customFormat="1" ht="35.25" customHeight="1" x14ac:dyDescent="0.25">
      <c r="A269" s="113"/>
      <c r="B269" s="11">
        <f t="shared" si="75"/>
        <v>257</v>
      </c>
      <c r="C269" s="57">
        <v>12</v>
      </c>
      <c r="D269" s="139"/>
      <c r="E269" s="9" t="s">
        <v>118</v>
      </c>
      <c r="F269" s="6" t="s">
        <v>292</v>
      </c>
      <c r="G269" s="29">
        <v>119653230</v>
      </c>
      <c r="H269" s="29">
        <v>53843954</v>
      </c>
      <c r="I269" s="29">
        <f>H269/G269*100</f>
        <v>45.000000417874219</v>
      </c>
      <c r="J269" s="29">
        <f>G269-H269-L269</f>
        <v>65809276</v>
      </c>
      <c r="K269" s="29">
        <f>100-I269-M269</f>
        <v>54.999999582125781</v>
      </c>
      <c r="L269" s="29">
        <v>0</v>
      </c>
      <c r="M269" s="69">
        <f>L269/G269*100</f>
        <v>0</v>
      </c>
    </row>
    <row r="270" spans="1:15" s="81" customFormat="1" ht="35.25" customHeight="1" x14ac:dyDescent="0.25">
      <c r="A270" s="113"/>
      <c r="B270" s="11">
        <f t="shared" si="75"/>
        <v>258</v>
      </c>
      <c r="C270" s="57">
        <v>13</v>
      </c>
      <c r="D270" s="139"/>
      <c r="E270" s="6" t="s">
        <v>291</v>
      </c>
      <c r="F270" s="6" t="s">
        <v>290</v>
      </c>
      <c r="G270" s="29">
        <v>173893800</v>
      </c>
      <c r="H270" s="29">
        <v>60862830</v>
      </c>
      <c r="I270" s="29">
        <f>H270/G270*100</f>
        <v>35</v>
      </c>
      <c r="J270" s="29">
        <f>G270-H270-L270</f>
        <v>113030970</v>
      </c>
      <c r="K270" s="29">
        <f>100-I270-M270</f>
        <v>65</v>
      </c>
      <c r="L270" s="29">
        <v>0</v>
      </c>
      <c r="M270" s="69">
        <f>L270/G270*100</f>
        <v>0</v>
      </c>
    </row>
    <row r="271" spans="1:15" s="81" customFormat="1" ht="31.5" customHeight="1" x14ac:dyDescent="0.25">
      <c r="A271" s="113"/>
      <c r="B271" s="11">
        <f t="shared" si="75"/>
        <v>259</v>
      </c>
      <c r="C271" s="57">
        <v>14</v>
      </c>
      <c r="D271" s="139"/>
      <c r="E271" s="14" t="s">
        <v>118</v>
      </c>
      <c r="F271" s="28" t="s">
        <v>119</v>
      </c>
      <c r="G271" s="29">
        <v>129112290</v>
      </c>
      <c r="H271" s="29">
        <v>38733687</v>
      </c>
      <c r="I271" s="29">
        <f>H271/G271*100</f>
        <v>30</v>
      </c>
      <c r="J271" s="29">
        <f>G271-H271-L271</f>
        <v>90378603</v>
      </c>
      <c r="K271" s="29">
        <f>100-I271-M271</f>
        <v>70</v>
      </c>
      <c r="L271" s="29">
        <v>0</v>
      </c>
      <c r="M271" s="87">
        <f>L271/G271*100</f>
        <v>0</v>
      </c>
    </row>
    <row r="272" spans="1:15" s="81" customFormat="1" ht="15.75" x14ac:dyDescent="0.25">
      <c r="A272" s="62" t="s">
        <v>37</v>
      </c>
      <c r="B272" s="129" t="s">
        <v>36</v>
      </c>
      <c r="C272" s="130"/>
      <c r="D272" s="130"/>
      <c r="E272" s="130"/>
      <c r="F272" s="131"/>
      <c r="G272" s="144">
        <f>SUM(G258:G271)</f>
        <v>3935999638</v>
      </c>
      <c r="H272" s="144">
        <f>SUM(H258:H271)</f>
        <v>1783294222</v>
      </c>
      <c r="I272" s="144"/>
      <c r="J272" s="144">
        <f>SUM(J258:J271)</f>
        <v>2132049292</v>
      </c>
      <c r="K272" s="144"/>
      <c r="L272" s="144">
        <f>SUM(L258:L271)</f>
        <v>20656124</v>
      </c>
      <c r="M272" s="108"/>
      <c r="N272"/>
      <c r="O272"/>
    </row>
    <row r="273" spans="2:14" ht="17.25" customHeight="1" x14ac:dyDescent="0.25">
      <c r="B273" s="145" t="s">
        <v>365</v>
      </c>
      <c r="C273" s="145"/>
      <c r="D273" s="145"/>
      <c r="E273" s="145"/>
      <c r="F273" s="145"/>
      <c r="G273" s="146">
        <f>G246+G257+G272+G156+G223+G111+G196+G88+G58+G24</f>
        <v>87009857965</v>
      </c>
      <c r="H273" s="146">
        <f>H246+H257+H272+H156+H223+H111+H196+H88+H58+H24</f>
        <v>39128522150.620003</v>
      </c>
      <c r="I273" s="146"/>
      <c r="J273" s="146">
        <f>J246+J257+J272+J156+J223+J111+J196+J88+J58+J24</f>
        <v>46119700140.880005</v>
      </c>
      <c r="K273" s="146"/>
      <c r="L273" s="146">
        <f>L246+L257+L272+L156+L223+L111+L196+L88+L58+L24</f>
        <v>1761635674.5</v>
      </c>
      <c r="M273" s="115"/>
      <c r="N273"/>
    </row>
    <row r="274" spans="2:14" x14ac:dyDescent="0.25">
      <c r="N274"/>
    </row>
    <row r="275" spans="2:14" x14ac:dyDescent="0.25">
      <c r="N275"/>
    </row>
    <row r="276" spans="2:14" x14ac:dyDescent="0.25">
      <c r="N276"/>
    </row>
    <row r="277" spans="2:14" x14ac:dyDescent="0.25">
      <c r="N277"/>
    </row>
    <row r="278" spans="2:14" x14ac:dyDescent="0.25">
      <c r="N278"/>
    </row>
    <row r="279" spans="2:14" x14ac:dyDescent="0.25">
      <c r="N279"/>
    </row>
    <row r="280" spans="2:14" x14ac:dyDescent="0.25">
      <c r="L280" s="16"/>
      <c r="N280"/>
    </row>
    <row r="281" spans="2:14" x14ac:dyDescent="0.25">
      <c r="H281" s="50"/>
      <c r="N281"/>
    </row>
    <row r="282" spans="2:14" x14ac:dyDescent="0.25">
      <c r="H282" s="16"/>
      <c r="N282"/>
    </row>
    <row r="283" spans="2:14" x14ac:dyDescent="0.25">
      <c r="H283" s="50"/>
      <c r="N283"/>
    </row>
    <row r="284" spans="2:14" x14ac:dyDescent="0.25">
      <c r="N284"/>
    </row>
    <row r="285" spans="2:14" x14ac:dyDescent="0.25">
      <c r="N285"/>
    </row>
    <row r="286" spans="2:14" x14ac:dyDescent="0.25">
      <c r="N286"/>
    </row>
    <row r="287" spans="2:14" x14ac:dyDescent="0.25">
      <c r="N287"/>
    </row>
    <row r="288" spans="2:14" x14ac:dyDescent="0.25">
      <c r="N288"/>
    </row>
    <row r="289" spans="14:14" x14ac:dyDescent="0.25">
      <c r="N289"/>
    </row>
    <row r="290" spans="14:14" x14ac:dyDescent="0.25">
      <c r="N290"/>
    </row>
    <row r="291" spans="14:14" x14ac:dyDescent="0.25">
      <c r="N291"/>
    </row>
    <row r="292" spans="14:14" x14ac:dyDescent="0.25">
      <c r="N292"/>
    </row>
    <row r="293" spans="14:14" x14ac:dyDescent="0.25">
      <c r="N293"/>
    </row>
    <row r="294" spans="14:14" x14ac:dyDescent="0.25">
      <c r="N294"/>
    </row>
    <row r="295" spans="14:14" x14ac:dyDescent="0.25">
      <c r="N295"/>
    </row>
    <row r="296" spans="14:14" x14ac:dyDescent="0.25">
      <c r="N296"/>
    </row>
    <row r="297" spans="14:14" x14ac:dyDescent="0.25">
      <c r="N297"/>
    </row>
    <row r="298" spans="14:14" x14ac:dyDescent="0.25">
      <c r="N298"/>
    </row>
    <row r="299" spans="14:14" x14ac:dyDescent="0.25">
      <c r="N299"/>
    </row>
    <row r="300" spans="14:14" x14ac:dyDescent="0.25">
      <c r="N300"/>
    </row>
    <row r="301" spans="14:14" x14ac:dyDescent="0.25">
      <c r="N301"/>
    </row>
    <row r="302" spans="14:14" x14ac:dyDescent="0.25">
      <c r="N302"/>
    </row>
    <row r="303" spans="14:14" x14ac:dyDescent="0.25">
      <c r="N303"/>
    </row>
    <row r="304" spans="14:14" x14ac:dyDescent="0.25">
      <c r="N304"/>
    </row>
    <row r="305" spans="14:14" x14ac:dyDescent="0.25">
      <c r="N305"/>
    </row>
    <row r="306" spans="14:14" x14ac:dyDescent="0.25">
      <c r="N306"/>
    </row>
    <row r="307" spans="14:14" x14ac:dyDescent="0.25">
      <c r="N307"/>
    </row>
    <row r="308" spans="14:14" x14ac:dyDescent="0.25">
      <c r="N308"/>
    </row>
    <row r="309" spans="14:14" x14ac:dyDescent="0.25">
      <c r="N309"/>
    </row>
    <row r="310" spans="14:14" x14ac:dyDescent="0.25">
      <c r="N310"/>
    </row>
    <row r="311" spans="14:14" x14ac:dyDescent="0.25">
      <c r="N311"/>
    </row>
    <row r="312" spans="14:14" x14ac:dyDescent="0.25">
      <c r="N312"/>
    </row>
    <row r="313" spans="14:14" x14ac:dyDescent="0.25">
      <c r="N313"/>
    </row>
    <row r="314" spans="14:14" x14ac:dyDescent="0.25">
      <c r="N314"/>
    </row>
    <row r="315" spans="14:14" x14ac:dyDescent="0.25">
      <c r="N315"/>
    </row>
    <row r="316" spans="14:14" x14ac:dyDescent="0.25">
      <c r="N316"/>
    </row>
    <row r="317" spans="14:14" x14ac:dyDescent="0.25">
      <c r="N317"/>
    </row>
    <row r="318" spans="14:14" x14ac:dyDescent="0.25">
      <c r="N318"/>
    </row>
    <row r="319" spans="14:14" x14ac:dyDescent="0.25">
      <c r="N319"/>
    </row>
    <row r="320" spans="14:14" x14ac:dyDescent="0.25">
      <c r="N320"/>
    </row>
    <row r="321" spans="14:14" x14ac:dyDescent="0.25">
      <c r="N321"/>
    </row>
    <row r="322" spans="14:14" x14ac:dyDescent="0.25">
      <c r="N322"/>
    </row>
    <row r="323" spans="14:14" x14ac:dyDescent="0.25">
      <c r="N323"/>
    </row>
    <row r="324" spans="14:14" x14ac:dyDescent="0.25">
      <c r="N324"/>
    </row>
    <row r="325" spans="14:14" x14ac:dyDescent="0.25">
      <c r="N325"/>
    </row>
    <row r="326" spans="14:14" x14ac:dyDescent="0.25">
      <c r="N326"/>
    </row>
    <row r="327" spans="14:14" x14ac:dyDescent="0.25">
      <c r="N327"/>
    </row>
    <row r="328" spans="14:14" x14ac:dyDescent="0.25">
      <c r="N328"/>
    </row>
    <row r="329" spans="14:14" x14ac:dyDescent="0.25">
      <c r="N329"/>
    </row>
    <row r="330" spans="14:14" x14ac:dyDescent="0.25">
      <c r="N330"/>
    </row>
    <row r="331" spans="14:14" x14ac:dyDescent="0.25">
      <c r="N331"/>
    </row>
    <row r="332" spans="14:14" x14ac:dyDescent="0.25">
      <c r="N332"/>
    </row>
    <row r="333" spans="14:14" x14ac:dyDescent="0.25">
      <c r="N333"/>
    </row>
    <row r="334" spans="14:14" x14ac:dyDescent="0.25">
      <c r="N334"/>
    </row>
    <row r="335" spans="14:14" x14ac:dyDescent="0.25">
      <c r="N335"/>
    </row>
    <row r="336" spans="14:14" x14ac:dyDescent="0.25">
      <c r="N336"/>
    </row>
    <row r="337" spans="14:14" x14ac:dyDescent="0.25">
      <c r="N337"/>
    </row>
    <row r="338" spans="14:14" x14ac:dyDescent="0.25">
      <c r="N338"/>
    </row>
    <row r="339" spans="14:14" x14ac:dyDescent="0.25">
      <c r="N339"/>
    </row>
    <row r="340" spans="14:14" x14ac:dyDescent="0.25">
      <c r="N340"/>
    </row>
    <row r="341" spans="14:14" x14ac:dyDescent="0.25">
      <c r="N341"/>
    </row>
    <row r="342" spans="14:14" x14ac:dyDescent="0.25">
      <c r="N342"/>
    </row>
    <row r="343" spans="14:14" x14ac:dyDescent="0.25">
      <c r="N343"/>
    </row>
    <row r="344" spans="14:14" x14ac:dyDescent="0.25">
      <c r="N344"/>
    </row>
    <row r="345" spans="14:14" x14ac:dyDescent="0.25">
      <c r="N345"/>
    </row>
    <row r="346" spans="14:14" x14ac:dyDescent="0.25">
      <c r="N346"/>
    </row>
    <row r="347" spans="14:14" x14ac:dyDescent="0.25">
      <c r="N347"/>
    </row>
    <row r="348" spans="14:14" x14ac:dyDescent="0.25">
      <c r="N348"/>
    </row>
    <row r="349" spans="14:14" x14ac:dyDescent="0.25">
      <c r="N349"/>
    </row>
    <row r="350" spans="14:14" x14ac:dyDescent="0.25">
      <c r="N350"/>
    </row>
    <row r="351" spans="14:14" x14ac:dyDescent="0.25">
      <c r="N351"/>
    </row>
    <row r="352" spans="14:14" x14ac:dyDescent="0.25">
      <c r="N352"/>
    </row>
    <row r="353" spans="14:14" x14ac:dyDescent="0.25">
      <c r="N353"/>
    </row>
    <row r="354" spans="14:14" x14ac:dyDescent="0.25">
      <c r="N354"/>
    </row>
    <row r="355" spans="14:14" x14ac:dyDescent="0.25">
      <c r="N355"/>
    </row>
    <row r="356" spans="14:14" x14ac:dyDescent="0.25">
      <c r="N356"/>
    </row>
    <row r="357" spans="14:14" x14ac:dyDescent="0.25">
      <c r="N357"/>
    </row>
    <row r="358" spans="14:14" x14ac:dyDescent="0.25">
      <c r="N358"/>
    </row>
    <row r="359" spans="14:14" x14ac:dyDescent="0.25">
      <c r="N359"/>
    </row>
    <row r="360" spans="14:14" x14ac:dyDescent="0.25">
      <c r="N360"/>
    </row>
    <row r="361" spans="14:14" x14ac:dyDescent="0.25">
      <c r="N361"/>
    </row>
    <row r="362" spans="14:14" x14ac:dyDescent="0.25">
      <c r="N362"/>
    </row>
    <row r="363" spans="14:14" x14ac:dyDescent="0.25">
      <c r="N363"/>
    </row>
    <row r="364" spans="14:14" x14ac:dyDescent="0.25">
      <c r="N364"/>
    </row>
    <row r="365" spans="14:14" x14ac:dyDescent="0.25">
      <c r="N365"/>
    </row>
    <row r="366" spans="14:14" x14ac:dyDescent="0.25">
      <c r="N366"/>
    </row>
    <row r="367" spans="14:14" ht="22.5" customHeight="1" x14ac:dyDescent="0.25">
      <c r="N367"/>
    </row>
    <row r="368" spans="14:14" x14ac:dyDescent="0.25">
      <c r="N368"/>
    </row>
    <row r="369" spans="14:14" x14ac:dyDescent="0.25">
      <c r="N369"/>
    </row>
    <row r="370" spans="14:14" x14ac:dyDescent="0.25">
      <c r="N370"/>
    </row>
    <row r="371" spans="14:14" ht="18" customHeight="1" x14ac:dyDescent="0.25">
      <c r="N371"/>
    </row>
    <row r="372" spans="14:14" ht="18" customHeight="1" x14ac:dyDescent="0.25">
      <c r="N372"/>
    </row>
    <row r="373" spans="14:14" ht="18" customHeight="1" x14ac:dyDescent="0.25">
      <c r="N373"/>
    </row>
    <row r="374" spans="14:14" ht="18" customHeight="1" x14ac:dyDescent="0.25">
      <c r="N374"/>
    </row>
    <row r="375" spans="14:14" ht="18" customHeight="1" x14ac:dyDescent="0.25">
      <c r="N375"/>
    </row>
    <row r="376" spans="14:14" x14ac:dyDescent="0.25">
      <c r="N376"/>
    </row>
    <row r="377" spans="14:14" x14ac:dyDescent="0.25">
      <c r="N377"/>
    </row>
    <row r="378" spans="14:14" x14ac:dyDescent="0.25">
      <c r="N378"/>
    </row>
    <row r="379" spans="14:14" x14ac:dyDescent="0.25">
      <c r="N379"/>
    </row>
    <row r="380" spans="14:14" x14ac:dyDescent="0.25">
      <c r="N380"/>
    </row>
    <row r="381" spans="14:14" x14ac:dyDescent="0.25">
      <c r="N381"/>
    </row>
    <row r="382" spans="14:14" x14ac:dyDescent="0.25">
      <c r="N382"/>
    </row>
    <row r="383" spans="14:14" x14ac:dyDescent="0.25">
      <c r="N383"/>
    </row>
    <row r="384" spans="14:14" x14ac:dyDescent="0.25">
      <c r="N384"/>
    </row>
    <row r="385" spans="14:14" x14ac:dyDescent="0.25">
      <c r="N385"/>
    </row>
    <row r="386" spans="14:14" x14ac:dyDescent="0.25">
      <c r="N386"/>
    </row>
    <row r="387" spans="14:14" x14ac:dyDescent="0.25">
      <c r="N387"/>
    </row>
    <row r="388" spans="14:14" x14ac:dyDescent="0.25">
      <c r="N388"/>
    </row>
    <row r="389" spans="14:14" x14ac:dyDescent="0.25">
      <c r="N389"/>
    </row>
    <row r="390" spans="14:14" x14ac:dyDescent="0.25">
      <c r="N390"/>
    </row>
    <row r="391" spans="14:14" x14ac:dyDescent="0.25">
      <c r="N391"/>
    </row>
    <row r="392" spans="14:14" x14ac:dyDescent="0.25">
      <c r="N392"/>
    </row>
    <row r="393" spans="14:14" x14ac:dyDescent="0.25">
      <c r="N393"/>
    </row>
    <row r="394" spans="14:14" x14ac:dyDescent="0.25">
      <c r="N394"/>
    </row>
    <row r="395" spans="14:14" x14ac:dyDescent="0.25">
      <c r="N395"/>
    </row>
    <row r="396" spans="14:14" x14ac:dyDescent="0.25">
      <c r="N396"/>
    </row>
    <row r="397" spans="14:14" x14ac:dyDescent="0.25">
      <c r="N397"/>
    </row>
    <row r="398" spans="14:14" x14ac:dyDescent="0.25">
      <c r="N398"/>
    </row>
    <row r="399" spans="14:14" x14ac:dyDescent="0.25">
      <c r="N399"/>
    </row>
    <row r="400" spans="14:14" x14ac:dyDescent="0.25">
      <c r="N400"/>
    </row>
    <row r="401" spans="14:14" x14ac:dyDescent="0.25">
      <c r="N401"/>
    </row>
    <row r="402" spans="14:14" x14ac:dyDescent="0.25">
      <c r="N402"/>
    </row>
    <row r="403" spans="14:14" x14ac:dyDescent="0.25">
      <c r="N403"/>
    </row>
    <row r="404" spans="14:14" x14ac:dyDescent="0.25">
      <c r="N404"/>
    </row>
    <row r="405" spans="14:14" x14ac:dyDescent="0.25">
      <c r="N405"/>
    </row>
    <row r="406" spans="14:14" x14ac:dyDescent="0.25">
      <c r="N406"/>
    </row>
    <row r="407" spans="14:14" x14ac:dyDescent="0.25">
      <c r="N407"/>
    </row>
    <row r="408" spans="14:14" x14ac:dyDescent="0.25">
      <c r="N408"/>
    </row>
    <row r="409" spans="14:14" x14ac:dyDescent="0.25">
      <c r="N409"/>
    </row>
    <row r="410" spans="14:14" x14ac:dyDescent="0.25">
      <c r="N410"/>
    </row>
    <row r="411" spans="14:14" x14ac:dyDescent="0.25">
      <c r="N411"/>
    </row>
    <row r="412" spans="14:14" x14ac:dyDescent="0.25">
      <c r="N412"/>
    </row>
    <row r="413" spans="14:14" x14ac:dyDescent="0.25">
      <c r="N413"/>
    </row>
    <row r="414" spans="14:14" x14ac:dyDescent="0.25">
      <c r="N414"/>
    </row>
    <row r="415" spans="14:14" x14ac:dyDescent="0.25">
      <c r="N415"/>
    </row>
    <row r="416" spans="14:14" x14ac:dyDescent="0.25">
      <c r="N416"/>
    </row>
    <row r="417" spans="14:14" x14ac:dyDescent="0.25">
      <c r="N417"/>
    </row>
    <row r="418" spans="14:14" x14ac:dyDescent="0.25">
      <c r="N418"/>
    </row>
    <row r="419" spans="14:14" x14ac:dyDescent="0.25">
      <c r="N419"/>
    </row>
    <row r="420" spans="14:14" x14ac:dyDescent="0.25">
      <c r="N420"/>
    </row>
    <row r="421" spans="14:14" x14ac:dyDescent="0.25">
      <c r="N421"/>
    </row>
    <row r="422" spans="14:14" x14ac:dyDescent="0.25">
      <c r="N422"/>
    </row>
    <row r="423" spans="14:14" x14ac:dyDescent="0.25">
      <c r="N423"/>
    </row>
    <row r="424" spans="14:14" x14ac:dyDescent="0.25">
      <c r="N424"/>
    </row>
    <row r="425" spans="14:14" x14ac:dyDescent="0.25">
      <c r="N425"/>
    </row>
    <row r="426" spans="14:14" x14ac:dyDescent="0.25">
      <c r="N426"/>
    </row>
    <row r="427" spans="14:14" x14ac:dyDescent="0.25">
      <c r="N427"/>
    </row>
    <row r="428" spans="14:14" x14ac:dyDescent="0.25">
      <c r="N428"/>
    </row>
    <row r="429" spans="14:14" x14ac:dyDescent="0.25">
      <c r="N429"/>
    </row>
    <row r="430" spans="14:14" x14ac:dyDescent="0.25">
      <c r="N430"/>
    </row>
    <row r="431" spans="14:14" x14ac:dyDescent="0.25">
      <c r="N431"/>
    </row>
    <row r="432" spans="14:14" x14ac:dyDescent="0.25">
      <c r="N432"/>
    </row>
    <row r="433" spans="14:14" x14ac:dyDescent="0.25">
      <c r="N433"/>
    </row>
    <row r="434" spans="14:14" x14ac:dyDescent="0.25">
      <c r="N434"/>
    </row>
    <row r="435" spans="14:14" x14ac:dyDescent="0.25">
      <c r="N435"/>
    </row>
    <row r="436" spans="14:14" x14ac:dyDescent="0.25">
      <c r="N436"/>
    </row>
    <row r="437" spans="14:14" x14ac:dyDescent="0.25">
      <c r="N437"/>
    </row>
    <row r="438" spans="14:14" x14ac:dyDescent="0.25">
      <c r="N438"/>
    </row>
    <row r="439" spans="14:14" x14ac:dyDescent="0.25">
      <c r="N439"/>
    </row>
    <row r="440" spans="14:14" x14ac:dyDescent="0.25">
      <c r="N440"/>
    </row>
    <row r="441" spans="14:14" x14ac:dyDescent="0.25">
      <c r="N441"/>
    </row>
    <row r="442" spans="14:14" x14ac:dyDescent="0.25">
      <c r="N442"/>
    </row>
    <row r="443" spans="14:14" x14ac:dyDescent="0.25">
      <c r="N443"/>
    </row>
    <row r="444" spans="14:14" x14ac:dyDescent="0.25">
      <c r="N444"/>
    </row>
    <row r="445" spans="14:14" x14ac:dyDescent="0.25">
      <c r="N445"/>
    </row>
    <row r="446" spans="14:14" x14ac:dyDescent="0.25">
      <c r="N446"/>
    </row>
    <row r="447" spans="14:14" x14ac:dyDescent="0.25">
      <c r="N447"/>
    </row>
    <row r="448" spans="14:14" x14ac:dyDescent="0.25">
      <c r="N448"/>
    </row>
    <row r="449" spans="14:14" x14ac:dyDescent="0.25">
      <c r="N449"/>
    </row>
    <row r="450" spans="14:14" x14ac:dyDescent="0.25">
      <c r="N450"/>
    </row>
    <row r="451" spans="14:14" x14ac:dyDescent="0.25">
      <c r="N451"/>
    </row>
    <row r="452" spans="14:14" x14ac:dyDescent="0.25">
      <c r="N452"/>
    </row>
    <row r="453" spans="14:14" x14ac:dyDescent="0.25">
      <c r="N453"/>
    </row>
    <row r="454" spans="14:14" x14ac:dyDescent="0.25">
      <c r="N454"/>
    </row>
    <row r="455" spans="14:14" x14ac:dyDescent="0.25">
      <c r="N455"/>
    </row>
    <row r="456" spans="14:14" x14ac:dyDescent="0.25">
      <c r="N456"/>
    </row>
    <row r="457" spans="14:14" x14ac:dyDescent="0.25">
      <c r="N457"/>
    </row>
    <row r="458" spans="14:14" x14ac:dyDescent="0.25">
      <c r="N458"/>
    </row>
    <row r="459" spans="14:14" x14ac:dyDescent="0.25">
      <c r="N459"/>
    </row>
    <row r="460" spans="14:14" x14ac:dyDescent="0.25">
      <c r="N460"/>
    </row>
    <row r="461" spans="14:14" x14ac:dyDescent="0.25">
      <c r="N461"/>
    </row>
    <row r="462" spans="14:14" x14ac:dyDescent="0.25">
      <c r="N462"/>
    </row>
    <row r="463" spans="14:14" x14ac:dyDescent="0.25">
      <c r="N463"/>
    </row>
    <row r="464" spans="14:14" x14ac:dyDescent="0.25">
      <c r="N464"/>
    </row>
    <row r="465" spans="14:14" x14ac:dyDescent="0.25">
      <c r="N465"/>
    </row>
    <row r="466" spans="14:14" x14ac:dyDescent="0.25">
      <c r="N466"/>
    </row>
    <row r="467" spans="14:14" x14ac:dyDescent="0.25">
      <c r="N467"/>
    </row>
    <row r="468" spans="14:14" x14ac:dyDescent="0.25">
      <c r="N468"/>
    </row>
    <row r="469" spans="14:14" x14ac:dyDescent="0.25">
      <c r="N469"/>
    </row>
    <row r="470" spans="14:14" x14ac:dyDescent="0.25">
      <c r="N470"/>
    </row>
    <row r="471" spans="14:14" x14ac:dyDescent="0.25">
      <c r="N471"/>
    </row>
    <row r="472" spans="14:14" x14ac:dyDescent="0.25">
      <c r="N472"/>
    </row>
    <row r="473" spans="14:14" x14ac:dyDescent="0.25">
      <c r="N473"/>
    </row>
    <row r="474" spans="14:14" x14ac:dyDescent="0.25">
      <c r="N474"/>
    </row>
    <row r="475" spans="14:14" x14ac:dyDescent="0.25">
      <c r="N475"/>
    </row>
    <row r="476" spans="14:14" x14ac:dyDescent="0.25">
      <c r="N476"/>
    </row>
    <row r="477" spans="14:14" x14ac:dyDescent="0.25">
      <c r="N477"/>
    </row>
    <row r="478" spans="14:14" x14ac:dyDescent="0.25">
      <c r="N478"/>
    </row>
    <row r="479" spans="14:14" x14ac:dyDescent="0.25">
      <c r="N479"/>
    </row>
    <row r="480" spans="14:14" x14ac:dyDescent="0.25">
      <c r="N480"/>
    </row>
    <row r="481" spans="14:14" x14ac:dyDescent="0.25">
      <c r="N481"/>
    </row>
    <row r="482" spans="14:14" x14ac:dyDescent="0.25">
      <c r="N482"/>
    </row>
    <row r="483" spans="14:14" x14ac:dyDescent="0.25">
      <c r="N483"/>
    </row>
    <row r="484" spans="14:14" x14ac:dyDescent="0.25">
      <c r="N484"/>
    </row>
    <row r="485" spans="14:14" x14ac:dyDescent="0.25">
      <c r="N485"/>
    </row>
    <row r="486" spans="14:14" x14ac:dyDescent="0.25">
      <c r="N486"/>
    </row>
    <row r="487" spans="14:14" x14ac:dyDescent="0.25">
      <c r="N487"/>
    </row>
    <row r="488" spans="14:14" x14ac:dyDescent="0.25">
      <c r="N488"/>
    </row>
    <row r="489" spans="14:14" x14ac:dyDescent="0.25">
      <c r="N489"/>
    </row>
    <row r="490" spans="14:14" x14ac:dyDescent="0.25">
      <c r="N490"/>
    </row>
    <row r="491" spans="14:14" x14ac:dyDescent="0.25">
      <c r="N491"/>
    </row>
    <row r="492" spans="14:14" x14ac:dyDescent="0.25">
      <c r="N492"/>
    </row>
    <row r="493" spans="14:14" x14ac:dyDescent="0.25">
      <c r="N493"/>
    </row>
    <row r="494" spans="14:14" x14ac:dyDescent="0.25">
      <c r="N494"/>
    </row>
    <row r="495" spans="14:14" x14ac:dyDescent="0.25">
      <c r="N495"/>
    </row>
    <row r="496" spans="14:14" x14ac:dyDescent="0.25">
      <c r="N496"/>
    </row>
    <row r="497" spans="14:14" x14ac:dyDescent="0.25">
      <c r="N497"/>
    </row>
    <row r="498" spans="14:14" x14ac:dyDescent="0.25">
      <c r="N498"/>
    </row>
    <row r="499" spans="14:14" x14ac:dyDescent="0.25">
      <c r="N499"/>
    </row>
    <row r="500" spans="14:14" x14ac:dyDescent="0.25">
      <c r="N500"/>
    </row>
    <row r="501" spans="14:14" x14ac:dyDescent="0.25">
      <c r="N501"/>
    </row>
    <row r="502" spans="14:14" x14ac:dyDescent="0.25">
      <c r="N502"/>
    </row>
    <row r="503" spans="14:14" x14ac:dyDescent="0.25">
      <c r="N503"/>
    </row>
    <row r="504" spans="14:14" x14ac:dyDescent="0.25">
      <c r="N504"/>
    </row>
    <row r="505" spans="14:14" x14ac:dyDescent="0.25">
      <c r="N505"/>
    </row>
    <row r="506" spans="14:14" x14ac:dyDescent="0.25">
      <c r="N506"/>
    </row>
    <row r="507" spans="14:14" x14ac:dyDescent="0.25">
      <c r="N507"/>
    </row>
    <row r="508" spans="14:14" x14ac:dyDescent="0.25">
      <c r="N508"/>
    </row>
    <row r="509" spans="14:14" x14ac:dyDescent="0.25">
      <c r="N509"/>
    </row>
    <row r="510" spans="14:14" x14ac:dyDescent="0.25">
      <c r="N510"/>
    </row>
    <row r="511" spans="14:14" x14ac:dyDescent="0.25">
      <c r="N511"/>
    </row>
    <row r="512" spans="14:14" x14ac:dyDescent="0.25">
      <c r="N512"/>
    </row>
    <row r="513" spans="14:14" x14ac:dyDescent="0.25">
      <c r="N513"/>
    </row>
    <row r="514" spans="14:14" x14ac:dyDescent="0.25">
      <c r="N514"/>
    </row>
    <row r="515" spans="14:14" x14ac:dyDescent="0.25">
      <c r="N515"/>
    </row>
    <row r="516" spans="14:14" x14ac:dyDescent="0.25">
      <c r="N516"/>
    </row>
    <row r="517" spans="14:14" x14ac:dyDescent="0.25">
      <c r="N517"/>
    </row>
    <row r="518" spans="14:14" x14ac:dyDescent="0.25">
      <c r="N518"/>
    </row>
    <row r="519" spans="14:14" x14ac:dyDescent="0.25">
      <c r="N519"/>
    </row>
    <row r="520" spans="14:14" x14ac:dyDescent="0.25">
      <c r="N520"/>
    </row>
    <row r="521" spans="14:14" x14ac:dyDescent="0.25">
      <c r="N521"/>
    </row>
    <row r="522" spans="14:14" x14ac:dyDescent="0.25">
      <c r="N522"/>
    </row>
    <row r="523" spans="14:14" x14ac:dyDescent="0.25">
      <c r="N523"/>
    </row>
    <row r="524" spans="14:14" x14ac:dyDescent="0.25">
      <c r="N524"/>
    </row>
    <row r="525" spans="14:14" x14ac:dyDescent="0.25">
      <c r="N525"/>
    </row>
    <row r="526" spans="14:14" x14ac:dyDescent="0.25">
      <c r="N526"/>
    </row>
    <row r="527" spans="14:14" x14ac:dyDescent="0.25">
      <c r="N527"/>
    </row>
    <row r="528" spans="14:14" x14ac:dyDescent="0.25">
      <c r="N528"/>
    </row>
    <row r="529" spans="14:14" x14ac:dyDescent="0.25">
      <c r="N529"/>
    </row>
    <row r="530" spans="14:14" x14ac:dyDescent="0.25">
      <c r="N530"/>
    </row>
    <row r="531" spans="14:14" x14ac:dyDescent="0.25">
      <c r="N531"/>
    </row>
    <row r="532" spans="14:14" x14ac:dyDescent="0.25">
      <c r="N532"/>
    </row>
    <row r="533" spans="14:14" x14ac:dyDescent="0.25">
      <c r="N533"/>
    </row>
    <row r="534" spans="14:14" x14ac:dyDescent="0.25">
      <c r="N534"/>
    </row>
    <row r="535" spans="14:14" x14ac:dyDescent="0.25">
      <c r="N535"/>
    </row>
    <row r="536" spans="14:14" x14ac:dyDescent="0.25">
      <c r="N536"/>
    </row>
    <row r="537" spans="14:14" x14ac:dyDescent="0.25">
      <c r="N537"/>
    </row>
    <row r="538" spans="14:14" x14ac:dyDescent="0.25">
      <c r="N538"/>
    </row>
    <row r="539" spans="14:14" x14ac:dyDescent="0.25">
      <c r="N539"/>
    </row>
    <row r="540" spans="14:14" x14ac:dyDescent="0.25">
      <c r="N540"/>
    </row>
    <row r="541" spans="14:14" x14ac:dyDescent="0.25">
      <c r="N541"/>
    </row>
    <row r="542" spans="14:14" x14ac:dyDescent="0.25">
      <c r="N542"/>
    </row>
    <row r="543" spans="14:14" x14ac:dyDescent="0.25">
      <c r="N543"/>
    </row>
    <row r="544" spans="14:14" x14ac:dyDescent="0.25">
      <c r="N544"/>
    </row>
    <row r="545" spans="14:14" x14ac:dyDescent="0.25">
      <c r="N545"/>
    </row>
    <row r="546" spans="14:14" x14ac:dyDescent="0.25">
      <c r="N546"/>
    </row>
    <row r="547" spans="14:14" x14ac:dyDescent="0.25">
      <c r="N547"/>
    </row>
    <row r="548" spans="14:14" x14ac:dyDescent="0.25">
      <c r="N548"/>
    </row>
    <row r="549" spans="14:14" x14ac:dyDescent="0.25">
      <c r="N549"/>
    </row>
    <row r="550" spans="14:14" x14ac:dyDescent="0.25">
      <c r="N550"/>
    </row>
    <row r="551" spans="14:14" x14ac:dyDescent="0.25">
      <c r="N551"/>
    </row>
    <row r="552" spans="14:14" x14ac:dyDescent="0.25">
      <c r="N552"/>
    </row>
    <row r="553" spans="14:14" x14ac:dyDescent="0.25">
      <c r="N553"/>
    </row>
    <row r="554" spans="14:14" x14ac:dyDescent="0.25">
      <c r="N554"/>
    </row>
    <row r="555" spans="14:14" x14ac:dyDescent="0.25">
      <c r="N555"/>
    </row>
    <row r="556" spans="14:14" x14ac:dyDescent="0.25">
      <c r="N556"/>
    </row>
    <row r="557" spans="14:14" x14ac:dyDescent="0.25">
      <c r="N557"/>
    </row>
    <row r="558" spans="14:14" x14ac:dyDescent="0.25">
      <c r="N558"/>
    </row>
    <row r="559" spans="14:14" x14ac:dyDescent="0.25">
      <c r="N559"/>
    </row>
    <row r="560" spans="14:14" x14ac:dyDescent="0.25">
      <c r="N560"/>
    </row>
    <row r="561" spans="14:14" x14ac:dyDescent="0.25">
      <c r="N561"/>
    </row>
    <row r="562" spans="14:14" x14ac:dyDescent="0.25">
      <c r="N562"/>
    </row>
    <row r="563" spans="14:14" x14ac:dyDescent="0.25">
      <c r="N563"/>
    </row>
    <row r="564" spans="14:14" x14ac:dyDescent="0.25">
      <c r="N564"/>
    </row>
    <row r="565" spans="14:14" x14ac:dyDescent="0.25">
      <c r="N565"/>
    </row>
    <row r="566" spans="14:14" x14ac:dyDescent="0.25">
      <c r="N566"/>
    </row>
    <row r="567" spans="14:14" x14ac:dyDescent="0.25">
      <c r="N567"/>
    </row>
    <row r="568" spans="14:14" x14ac:dyDescent="0.25">
      <c r="N568"/>
    </row>
    <row r="569" spans="14:14" x14ac:dyDescent="0.25">
      <c r="N569"/>
    </row>
    <row r="570" spans="14:14" x14ac:dyDescent="0.25">
      <c r="N570"/>
    </row>
    <row r="571" spans="14:14" x14ac:dyDescent="0.25">
      <c r="N571"/>
    </row>
    <row r="572" spans="14:14" x14ac:dyDescent="0.25">
      <c r="N572"/>
    </row>
    <row r="573" spans="14:14" x14ac:dyDescent="0.25">
      <c r="N573"/>
    </row>
    <row r="574" spans="14:14" x14ac:dyDescent="0.25">
      <c r="N574"/>
    </row>
    <row r="575" spans="14:14" x14ac:dyDescent="0.25">
      <c r="N575"/>
    </row>
    <row r="576" spans="14:14" x14ac:dyDescent="0.25">
      <c r="N576"/>
    </row>
    <row r="577" spans="14:14" x14ac:dyDescent="0.25">
      <c r="N577"/>
    </row>
    <row r="578" spans="14:14" x14ac:dyDescent="0.25">
      <c r="N578"/>
    </row>
    <row r="579" spans="14:14" x14ac:dyDescent="0.25">
      <c r="N579"/>
    </row>
    <row r="580" spans="14:14" x14ac:dyDescent="0.25">
      <c r="N580"/>
    </row>
    <row r="581" spans="14:14" x14ac:dyDescent="0.25">
      <c r="N581"/>
    </row>
    <row r="582" spans="14:14" x14ac:dyDescent="0.25">
      <c r="N582"/>
    </row>
    <row r="583" spans="14:14" x14ac:dyDescent="0.25">
      <c r="N583"/>
    </row>
    <row r="584" spans="14:14" x14ac:dyDescent="0.25">
      <c r="N584"/>
    </row>
    <row r="585" spans="14:14" x14ac:dyDescent="0.25">
      <c r="N585"/>
    </row>
    <row r="586" spans="14:14" x14ac:dyDescent="0.25">
      <c r="N586"/>
    </row>
    <row r="587" spans="14:14" x14ac:dyDescent="0.25">
      <c r="N587"/>
    </row>
    <row r="588" spans="14:14" x14ac:dyDescent="0.25">
      <c r="N588"/>
    </row>
    <row r="589" spans="14:14" x14ac:dyDescent="0.25">
      <c r="N589"/>
    </row>
    <row r="590" spans="14:14" x14ac:dyDescent="0.25">
      <c r="N590"/>
    </row>
    <row r="591" spans="14:14" x14ac:dyDescent="0.25">
      <c r="N591"/>
    </row>
    <row r="592" spans="14:14" x14ac:dyDescent="0.25">
      <c r="N592"/>
    </row>
    <row r="593" spans="14:14" x14ac:dyDescent="0.25">
      <c r="N593"/>
    </row>
    <row r="594" spans="14:14" x14ac:dyDescent="0.25">
      <c r="N594"/>
    </row>
    <row r="595" spans="14:14" x14ac:dyDescent="0.25">
      <c r="N595"/>
    </row>
    <row r="596" spans="14:14" x14ac:dyDescent="0.25">
      <c r="N596"/>
    </row>
    <row r="597" spans="14:14" x14ac:dyDescent="0.25">
      <c r="N597"/>
    </row>
    <row r="598" spans="14:14" x14ac:dyDescent="0.25">
      <c r="N598"/>
    </row>
    <row r="599" spans="14:14" x14ac:dyDescent="0.25">
      <c r="N599"/>
    </row>
    <row r="600" spans="14:14" x14ac:dyDescent="0.25">
      <c r="N600"/>
    </row>
    <row r="601" spans="14:14" x14ac:dyDescent="0.25">
      <c r="N601"/>
    </row>
    <row r="602" spans="14:14" x14ac:dyDescent="0.25">
      <c r="N602"/>
    </row>
    <row r="603" spans="14:14" x14ac:dyDescent="0.25">
      <c r="N603"/>
    </row>
    <row r="604" spans="14:14" x14ac:dyDescent="0.25">
      <c r="N604"/>
    </row>
    <row r="605" spans="14:14" x14ac:dyDescent="0.25">
      <c r="N605"/>
    </row>
    <row r="606" spans="14:14" x14ac:dyDescent="0.25">
      <c r="N606"/>
    </row>
    <row r="607" spans="14:14" x14ac:dyDescent="0.25">
      <c r="N607"/>
    </row>
    <row r="608" spans="14:14" x14ac:dyDescent="0.25">
      <c r="N608"/>
    </row>
    <row r="609" spans="14:14" x14ac:dyDescent="0.25">
      <c r="N609"/>
    </row>
    <row r="610" spans="14:14" x14ac:dyDescent="0.25">
      <c r="N610"/>
    </row>
    <row r="611" spans="14:14" x14ac:dyDescent="0.25">
      <c r="N611"/>
    </row>
    <row r="612" spans="14:14" x14ac:dyDescent="0.25">
      <c r="N612"/>
    </row>
    <row r="613" spans="14:14" x14ac:dyDescent="0.25">
      <c r="N613"/>
    </row>
    <row r="614" spans="14:14" x14ac:dyDescent="0.25">
      <c r="N614"/>
    </row>
    <row r="615" spans="14:14" x14ac:dyDescent="0.25">
      <c r="N615"/>
    </row>
    <row r="616" spans="14:14" x14ac:dyDescent="0.25">
      <c r="N616"/>
    </row>
    <row r="617" spans="14:14" x14ac:dyDescent="0.25">
      <c r="N617"/>
    </row>
    <row r="618" spans="14:14" x14ac:dyDescent="0.25">
      <c r="N618"/>
    </row>
    <row r="619" spans="14:14" x14ac:dyDescent="0.25">
      <c r="N619"/>
    </row>
    <row r="620" spans="14:14" x14ac:dyDescent="0.25">
      <c r="N620"/>
    </row>
    <row r="621" spans="14:14" x14ac:dyDescent="0.25">
      <c r="N621"/>
    </row>
    <row r="622" spans="14:14" x14ac:dyDescent="0.25">
      <c r="N622"/>
    </row>
    <row r="623" spans="14:14" x14ac:dyDescent="0.25">
      <c r="N623"/>
    </row>
    <row r="624" spans="14:14" x14ac:dyDescent="0.25">
      <c r="N624"/>
    </row>
    <row r="625" spans="14:14" x14ac:dyDescent="0.25">
      <c r="N625"/>
    </row>
    <row r="626" spans="14:14" x14ac:dyDescent="0.25">
      <c r="N626"/>
    </row>
    <row r="627" spans="14:14" x14ac:dyDescent="0.25">
      <c r="N627"/>
    </row>
    <row r="628" spans="14:14" x14ac:dyDescent="0.25">
      <c r="N628"/>
    </row>
    <row r="629" spans="14:14" x14ac:dyDescent="0.25">
      <c r="N629"/>
    </row>
    <row r="630" spans="14:14" x14ac:dyDescent="0.25">
      <c r="N630"/>
    </row>
    <row r="631" spans="14:14" x14ac:dyDescent="0.25">
      <c r="N631"/>
    </row>
    <row r="632" spans="14:14" x14ac:dyDescent="0.25">
      <c r="N632"/>
    </row>
    <row r="633" spans="14:14" x14ac:dyDescent="0.25">
      <c r="N633"/>
    </row>
    <row r="634" spans="14:14" x14ac:dyDescent="0.25">
      <c r="N634"/>
    </row>
    <row r="635" spans="14:14" x14ac:dyDescent="0.25">
      <c r="N635"/>
    </row>
    <row r="636" spans="14:14" x14ac:dyDescent="0.25">
      <c r="N636"/>
    </row>
    <row r="637" spans="14:14" x14ac:dyDescent="0.25">
      <c r="N637"/>
    </row>
    <row r="638" spans="14:14" x14ac:dyDescent="0.25">
      <c r="N638"/>
    </row>
    <row r="639" spans="14:14" x14ac:dyDescent="0.25">
      <c r="N639"/>
    </row>
    <row r="640" spans="14:14" x14ac:dyDescent="0.25">
      <c r="N640"/>
    </row>
    <row r="641" spans="14:14" x14ac:dyDescent="0.25">
      <c r="N641"/>
    </row>
    <row r="642" spans="14:14" x14ac:dyDescent="0.25">
      <c r="N642"/>
    </row>
    <row r="643" spans="14:14" x14ac:dyDescent="0.25">
      <c r="N643"/>
    </row>
    <row r="644" spans="14:14" x14ac:dyDescent="0.25">
      <c r="N644"/>
    </row>
    <row r="645" spans="14:14" x14ac:dyDescent="0.25">
      <c r="N645"/>
    </row>
    <row r="646" spans="14:14" x14ac:dyDescent="0.25">
      <c r="N646"/>
    </row>
    <row r="647" spans="14:14" x14ac:dyDescent="0.25">
      <c r="N647"/>
    </row>
    <row r="648" spans="14:14" x14ac:dyDescent="0.25">
      <c r="N648"/>
    </row>
    <row r="649" spans="14:14" x14ac:dyDescent="0.25">
      <c r="N649"/>
    </row>
    <row r="650" spans="14:14" x14ac:dyDescent="0.25">
      <c r="N650"/>
    </row>
    <row r="651" spans="14:14" x14ac:dyDescent="0.25">
      <c r="N651"/>
    </row>
    <row r="652" spans="14:14" x14ac:dyDescent="0.25">
      <c r="N652"/>
    </row>
    <row r="653" spans="14:14" x14ac:dyDescent="0.25">
      <c r="N653"/>
    </row>
    <row r="654" spans="14:14" x14ac:dyDescent="0.25">
      <c r="N654"/>
    </row>
    <row r="655" spans="14:14" x14ac:dyDescent="0.25">
      <c r="N655"/>
    </row>
    <row r="656" spans="14:14" x14ac:dyDescent="0.25">
      <c r="N656"/>
    </row>
    <row r="657" spans="14:14" x14ac:dyDescent="0.25">
      <c r="N657"/>
    </row>
    <row r="658" spans="14:14" x14ac:dyDescent="0.25">
      <c r="N658"/>
    </row>
    <row r="659" spans="14:14" x14ac:dyDescent="0.25">
      <c r="N659"/>
    </row>
    <row r="660" spans="14:14" x14ac:dyDescent="0.25">
      <c r="N660"/>
    </row>
    <row r="661" spans="14:14" x14ac:dyDescent="0.25">
      <c r="N661"/>
    </row>
    <row r="662" spans="14:14" x14ac:dyDescent="0.25">
      <c r="N662"/>
    </row>
    <row r="663" spans="14:14" x14ac:dyDescent="0.25">
      <c r="N663"/>
    </row>
    <row r="664" spans="14:14" x14ac:dyDescent="0.25">
      <c r="N664"/>
    </row>
    <row r="665" spans="14:14" x14ac:dyDescent="0.25">
      <c r="N665"/>
    </row>
    <row r="666" spans="14:14" x14ac:dyDescent="0.25">
      <c r="N666"/>
    </row>
    <row r="667" spans="14:14" x14ac:dyDescent="0.25">
      <c r="N667"/>
    </row>
    <row r="668" spans="14:14" x14ac:dyDescent="0.25">
      <c r="N668"/>
    </row>
    <row r="669" spans="14:14" x14ac:dyDescent="0.25">
      <c r="N669"/>
    </row>
    <row r="670" spans="14:14" x14ac:dyDescent="0.25">
      <c r="N670"/>
    </row>
    <row r="671" spans="14:14" x14ac:dyDescent="0.25">
      <c r="N671"/>
    </row>
    <row r="672" spans="14:14" x14ac:dyDescent="0.25">
      <c r="N672"/>
    </row>
    <row r="673" spans="14:14" x14ac:dyDescent="0.25">
      <c r="N673"/>
    </row>
    <row r="674" spans="14:14" x14ac:dyDescent="0.25">
      <c r="N674"/>
    </row>
    <row r="675" spans="14:14" x14ac:dyDescent="0.25">
      <c r="N675"/>
    </row>
    <row r="676" spans="14:14" x14ac:dyDescent="0.25">
      <c r="N676"/>
    </row>
    <row r="677" spans="14:14" x14ac:dyDescent="0.25">
      <c r="N677"/>
    </row>
    <row r="678" spans="14:14" x14ac:dyDescent="0.25">
      <c r="N678"/>
    </row>
    <row r="679" spans="14:14" x14ac:dyDescent="0.25">
      <c r="N679"/>
    </row>
    <row r="680" spans="14:14" x14ac:dyDescent="0.25">
      <c r="N680"/>
    </row>
    <row r="681" spans="14:14" x14ac:dyDescent="0.25">
      <c r="N681"/>
    </row>
    <row r="682" spans="14:14" x14ac:dyDescent="0.25">
      <c r="N682"/>
    </row>
    <row r="683" spans="14:14" x14ac:dyDescent="0.25">
      <c r="N683"/>
    </row>
    <row r="684" spans="14:14" x14ac:dyDescent="0.25">
      <c r="N684"/>
    </row>
    <row r="685" spans="14:14" x14ac:dyDescent="0.25">
      <c r="N685"/>
    </row>
    <row r="686" spans="14:14" x14ac:dyDescent="0.25">
      <c r="N686"/>
    </row>
    <row r="687" spans="14:14" x14ac:dyDescent="0.25">
      <c r="N687"/>
    </row>
    <row r="688" spans="14:14" x14ac:dyDescent="0.25">
      <c r="N688"/>
    </row>
    <row r="689" spans="14:14" x14ac:dyDescent="0.25">
      <c r="N689"/>
    </row>
    <row r="690" spans="14:14" x14ac:dyDescent="0.25">
      <c r="N690"/>
    </row>
    <row r="691" spans="14:14" x14ac:dyDescent="0.25">
      <c r="N691"/>
    </row>
    <row r="692" spans="14:14" x14ac:dyDescent="0.25">
      <c r="N692"/>
    </row>
    <row r="693" spans="14:14" x14ac:dyDescent="0.25">
      <c r="N693"/>
    </row>
    <row r="694" spans="14:14" x14ac:dyDescent="0.25">
      <c r="N694"/>
    </row>
    <row r="695" spans="14:14" x14ac:dyDescent="0.25">
      <c r="N695"/>
    </row>
    <row r="696" spans="14:14" x14ac:dyDescent="0.25">
      <c r="N696"/>
    </row>
    <row r="697" spans="14:14" x14ac:dyDescent="0.25">
      <c r="N697"/>
    </row>
    <row r="698" spans="14:14" x14ac:dyDescent="0.25">
      <c r="N698"/>
    </row>
    <row r="699" spans="14:14" x14ac:dyDescent="0.25">
      <c r="N699"/>
    </row>
    <row r="700" spans="14:14" x14ac:dyDescent="0.25">
      <c r="N700"/>
    </row>
    <row r="701" spans="14:14" x14ac:dyDescent="0.25">
      <c r="N701"/>
    </row>
    <row r="702" spans="14:14" x14ac:dyDescent="0.25">
      <c r="N702"/>
    </row>
    <row r="703" spans="14:14" x14ac:dyDescent="0.25">
      <c r="N703"/>
    </row>
    <row r="704" spans="14:14" x14ac:dyDescent="0.25">
      <c r="N704"/>
    </row>
    <row r="705" spans="14:14" x14ac:dyDescent="0.25">
      <c r="N705"/>
    </row>
    <row r="706" spans="14:14" x14ac:dyDescent="0.25">
      <c r="N706"/>
    </row>
    <row r="707" spans="14:14" x14ac:dyDescent="0.25">
      <c r="N707"/>
    </row>
    <row r="708" spans="14:14" x14ac:dyDescent="0.25">
      <c r="N708"/>
    </row>
    <row r="709" spans="14:14" x14ac:dyDescent="0.25">
      <c r="N709"/>
    </row>
    <row r="710" spans="14:14" x14ac:dyDescent="0.25">
      <c r="N710"/>
    </row>
    <row r="711" spans="14:14" x14ac:dyDescent="0.25">
      <c r="N711"/>
    </row>
    <row r="712" spans="14:14" x14ac:dyDescent="0.25">
      <c r="N712"/>
    </row>
    <row r="713" spans="14:14" x14ac:dyDescent="0.25">
      <c r="N713"/>
    </row>
    <row r="714" spans="14:14" x14ac:dyDescent="0.25">
      <c r="N714"/>
    </row>
    <row r="715" spans="14:14" x14ac:dyDescent="0.25">
      <c r="N715"/>
    </row>
    <row r="716" spans="14:14" x14ac:dyDescent="0.25">
      <c r="N716"/>
    </row>
    <row r="717" spans="14:14" x14ac:dyDescent="0.25">
      <c r="N717"/>
    </row>
    <row r="718" spans="14:14" x14ac:dyDescent="0.25">
      <c r="N718"/>
    </row>
    <row r="719" spans="14:14" x14ac:dyDescent="0.25">
      <c r="N719"/>
    </row>
    <row r="720" spans="14:14" x14ac:dyDescent="0.25">
      <c r="N720"/>
    </row>
    <row r="721" spans="14:14" x14ac:dyDescent="0.25">
      <c r="N721"/>
    </row>
    <row r="722" spans="14:14" x14ac:dyDescent="0.25">
      <c r="N722"/>
    </row>
    <row r="723" spans="14:14" x14ac:dyDescent="0.25">
      <c r="N723"/>
    </row>
    <row r="724" spans="14:14" x14ac:dyDescent="0.25">
      <c r="N724"/>
    </row>
    <row r="725" spans="14:14" x14ac:dyDescent="0.25">
      <c r="N725"/>
    </row>
    <row r="726" spans="14:14" x14ac:dyDescent="0.25">
      <c r="N726"/>
    </row>
    <row r="727" spans="14:14" x14ac:dyDescent="0.25">
      <c r="N727"/>
    </row>
    <row r="728" spans="14:14" x14ac:dyDescent="0.25">
      <c r="N728"/>
    </row>
    <row r="729" spans="14:14" x14ac:dyDescent="0.25">
      <c r="N729"/>
    </row>
    <row r="730" spans="14:14" x14ac:dyDescent="0.25">
      <c r="N730"/>
    </row>
    <row r="731" spans="14:14" x14ac:dyDescent="0.25">
      <c r="N731"/>
    </row>
    <row r="732" spans="14:14" x14ac:dyDescent="0.25">
      <c r="N732"/>
    </row>
    <row r="733" spans="14:14" x14ac:dyDescent="0.25">
      <c r="N733"/>
    </row>
    <row r="734" spans="14:14" x14ac:dyDescent="0.25">
      <c r="N734"/>
    </row>
    <row r="735" spans="14:14" x14ac:dyDescent="0.25">
      <c r="N735"/>
    </row>
    <row r="736" spans="14:14" x14ac:dyDescent="0.25">
      <c r="N736"/>
    </row>
    <row r="737" spans="14:14" x14ac:dyDescent="0.25">
      <c r="N737"/>
    </row>
    <row r="738" spans="14:14" x14ac:dyDescent="0.25">
      <c r="N738"/>
    </row>
    <row r="739" spans="14:14" x14ac:dyDescent="0.25">
      <c r="N739"/>
    </row>
    <row r="740" spans="14:14" x14ac:dyDescent="0.25">
      <c r="N740"/>
    </row>
    <row r="741" spans="14:14" x14ac:dyDescent="0.25">
      <c r="N741"/>
    </row>
    <row r="742" spans="14:14" x14ac:dyDescent="0.25">
      <c r="N742"/>
    </row>
    <row r="743" spans="14:14" x14ac:dyDescent="0.25">
      <c r="N743"/>
    </row>
    <row r="744" spans="14:14" x14ac:dyDescent="0.25">
      <c r="N744"/>
    </row>
    <row r="745" spans="14:14" x14ac:dyDescent="0.25">
      <c r="N745"/>
    </row>
    <row r="746" spans="14:14" x14ac:dyDescent="0.25">
      <c r="N746"/>
    </row>
    <row r="747" spans="14:14" x14ac:dyDescent="0.25">
      <c r="N747"/>
    </row>
    <row r="748" spans="14:14" x14ac:dyDescent="0.25">
      <c r="N748"/>
    </row>
    <row r="749" spans="14:14" x14ac:dyDescent="0.25">
      <c r="N749"/>
    </row>
    <row r="750" spans="14:14" x14ac:dyDescent="0.25">
      <c r="N750"/>
    </row>
    <row r="751" spans="14:14" x14ac:dyDescent="0.25">
      <c r="N751"/>
    </row>
    <row r="752" spans="14:14" x14ac:dyDescent="0.25">
      <c r="N752"/>
    </row>
    <row r="753" spans="14:14" x14ac:dyDescent="0.25">
      <c r="N753"/>
    </row>
    <row r="754" spans="14:14" x14ac:dyDescent="0.25">
      <c r="N754"/>
    </row>
    <row r="755" spans="14:14" x14ac:dyDescent="0.25">
      <c r="N755"/>
    </row>
    <row r="756" spans="14:14" x14ac:dyDescent="0.25">
      <c r="N756"/>
    </row>
    <row r="757" spans="14:14" x14ac:dyDescent="0.25">
      <c r="N757"/>
    </row>
    <row r="758" spans="14:14" x14ac:dyDescent="0.25">
      <c r="N758"/>
    </row>
    <row r="759" spans="14:14" x14ac:dyDescent="0.25">
      <c r="N759"/>
    </row>
    <row r="760" spans="14:14" x14ac:dyDescent="0.25">
      <c r="N760"/>
    </row>
    <row r="761" spans="14:14" x14ac:dyDescent="0.25">
      <c r="N761"/>
    </row>
    <row r="762" spans="14:14" x14ac:dyDescent="0.25">
      <c r="N762"/>
    </row>
    <row r="763" spans="14:14" x14ac:dyDescent="0.25">
      <c r="N763"/>
    </row>
    <row r="764" spans="14:14" x14ac:dyDescent="0.25">
      <c r="N764"/>
    </row>
    <row r="765" spans="14:14" x14ac:dyDescent="0.25">
      <c r="N765"/>
    </row>
    <row r="766" spans="14:14" x14ac:dyDescent="0.25">
      <c r="N766"/>
    </row>
    <row r="767" spans="14:14" x14ac:dyDescent="0.25">
      <c r="N767"/>
    </row>
    <row r="768" spans="14:14" x14ac:dyDescent="0.25">
      <c r="N768"/>
    </row>
    <row r="769" spans="14:14" x14ac:dyDescent="0.25">
      <c r="N769"/>
    </row>
    <row r="770" spans="14:14" x14ac:dyDescent="0.25">
      <c r="N770"/>
    </row>
    <row r="771" spans="14:14" x14ac:dyDescent="0.25">
      <c r="N771"/>
    </row>
    <row r="772" spans="14:14" x14ac:dyDescent="0.25">
      <c r="N772"/>
    </row>
    <row r="773" spans="14:14" x14ac:dyDescent="0.25">
      <c r="N773"/>
    </row>
    <row r="774" spans="14:14" x14ac:dyDescent="0.25">
      <c r="N774"/>
    </row>
    <row r="775" spans="14:14" x14ac:dyDescent="0.25">
      <c r="N775"/>
    </row>
    <row r="776" spans="14:14" x14ac:dyDescent="0.25">
      <c r="N776"/>
    </row>
    <row r="777" spans="14:14" x14ac:dyDescent="0.25">
      <c r="N777"/>
    </row>
    <row r="778" spans="14:14" x14ac:dyDescent="0.25">
      <c r="N778"/>
    </row>
    <row r="779" spans="14:14" x14ac:dyDescent="0.25">
      <c r="N779"/>
    </row>
    <row r="780" spans="14:14" x14ac:dyDescent="0.25">
      <c r="N780"/>
    </row>
    <row r="781" spans="14:14" x14ac:dyDescent="0.25">
      <c r="N781"/>
    </row>
    <row r="782" spans="14:14" x14ac:dyDescent="0.25">
      <c r="N782"/>
    </row>
    <row r="783" spans="14:14" x14ac:dyDescent="0.25">
      <c r="N783"/>
    </row>
    <row r="784" spans="14:14" x14ac:dyDescent="0.25">
      <c r="N784"/>
    </row>
    <row r="785" spans="14:14" x14ac:dyDescent="0.25">
      <c r="N785"/>
    </row>
    <row r="786" spans="14:14" x14ac:dyDescent="0.25">
      <c r="N786"/>
    </row>
    <row r="787" spans="14:14" x14ac:dyDescent="0.25">
      <c r="N787"/>
    </row>
    <row r="788" spans="14:14" x14ac:dyDescent="0.25">
      <c r="N788"/>
    </row>
    <row r="789" spans="14:14" x14ac:dyDescent="0.25">
      <c r="N789"/>
    </row>
    <row r="790" spans="14:14" x14ac:dyDescent="0.25">
      <c r="N790"/>
    </row>
    <row r="791" spans="14:14" x14ac:dyDescent="0.25">
      <c r="N791"/>
    </row>
    <row r="792" spans="14:14" x14ac:dyDescent="0.25">
      <c r="N792"/>
    </row>
    <row r="793" spans="14:14" x14ac:dyDescent="0.25">
      <c r="N793"/>
    </row>
    <row r="794" spans="14:14" x14ac:dyDescent="0.25">
      <c r="N794"/>
    </row>
    <row r="795" spans="14:14" x14ac:dyDescent="0.25">
      <c r="N795"/>
    </row>
    <row r="796" spans="14:14" x14ac:dyDescent="0.25">
      <c r="N796"/>
    </row>
    <row r="797" spans="14:14" x14ac:dyDescent="0.25">
      <c r="N797"/>
    </row>
    <row r="798" spans="14:14" x14ac:dyDescent="0.25">
      <c r="N798"/>
    </row>
    <row r="799" spans="14:14" x14ac:dyDescent="0.25">
      <c r="N799"/>
    </row>
    <row r="800" spans="14:14" x14ac:dyDescent="0.25">
      <c r="N800"/>
    </row>
    <row r="801" spans="14:14" x14ac:dyDescent="0.25">
      <c r="N801"/>
    </row>
    <row r="802" spans="14:14" x14ac:dyDescent="0.25">
      <c r="N802"/>
    </row>
    <row r="803" spans="14:14" x14ac:dyDescent="0.25">
      <c r="N803"/>
    </row>
    <row r="804" spans="14:14" x14ac:dyDescent="0.25">
      <c r="N804"/>
    </row>
    <row r="805" spans="14:14" x14ac:dyDescent="0.25">
      <c r="N805"/>
    </row>
    <row r="806" spans="14:14" x14ac:dyDescent="0.25">
      <c r="N806"/>
    </row>
    <row r="807" spans="14:14" x14ac:dyDescent="0.25">
      <c r="N807"/>
    </row>
    <row r="808" spans="14:14" x14ac:dyDescent="0.25">
      <c r="N808"/>
    </row>
    <row r="809" spans="14:14" x14ac:dyDescent="0.25">
      <c r="N809"/>
    </row>
    <row r="810" spans="14:14" x14ac:dyDescent="0.25">
      <c r="N810"/>
    </row>
    <row r="811" spans="14:14" x14ac:dyDescent="0.25">
      <c r="N811"/>
    </row>
    <row r="812" spans="14:14" x14ac:dyDescent="0.25">
      <c r="N812"/>
    </row>
    <row r="813" spans="14:14" x14ac:dyDescent="0.25">
      <c r="N813"/>
    </row>
    <row r="814" spans="14:14" x14ac:dyDescent="0.25">
      <c r="N814"/>
    </row>
    <row r="815" spans="14:14" x14ac:dyDescent="0.25">
      <c r="N815"/>
    </row>
    <row r="816" spans="14:14" x14ac:dyDescent="0.25">
      <c r="N816"/>
    </row>
    <row r="817" spans="14:14" x14ac:dyDescent="0.25">
      <c r="N817"/>
    </row>
    <row r="818" spans="14:14" x14ac:dyDescent="0.25">
      <c r="N818"/>
    </row>
    <row r="819" spans="14:14" x14ac:dyDescent="0.25">
      <c r="N819"/>
    </row>
    <row r="820" spans="14:14" x14ac:dyDescent="0.25">
      <c r="N820"/>
    </row>
    <row r="821" spans="14:14" x14ac:dyDescent="0.25">
      <c r="N821"/>
    </row>
    <row r="822" spans="14:14" x14ac:dyDescent="0.25">
      <c r="N822"/>
    </row>
    <row r="823" spans="14:14" x14ac:dyDescent="0.25">
      <c r="N823"/>
    </row>
    <row r="824" spans="14:14" x14ac:dyDescent="0.25">
      <c r="N824"/>
    </row>
    <row r="825" spans="14:14" x14ac:dyDescent="0.25">
      <c r="N825"/>
    </row>
    <row r="826" spans="14:14" x14ac:dyDescent="0.25">
      <c r="N826"/>
    </row>
    <row r="827" spans="14:14" x14ac:dyDescent="0.25">
      <c r="N827"/>
    </row>
    <row r="828" spans="14:14" x14ac:dyDescent="0.25">
      <c r="N828"/>
    </row>
    <row r="829" spans="14:14" x14ac:dyDescent="0.25">
      <c r="N829"/>
    </row>
    <row r="830" spans="14:14" x14ac:dyDescent="0.25">
      <c r="N830"/>
    </row>
    <row r="831" spans="14:14" x14ac:dyDescent="0.25">
      <c r="N831"/>
    </row>
    <row r="832" spans="14:14" x14ac:dyDescent="0.25">
      <c r="N832"/>
    </row>
    <row r="833" spans="14:14" x14ac:dyDescent="0.25">
      <c r="N833"/>
    </row>
    <row r="834" spans="14:14" x14ac:dyDescent="0.25">
      <c r="N834"/>
    </row>
    <row r="835" spans="14:14" x14ac:dyDescent="0.25">
      <c r="N835"/>
    </row>
    <row r="836" spans="14:14" x14ac:dyDescent="0.25">
      <c r="N836"/>
    </row>
    <row r="837" spans="14:14" x14ac:dyDescent="0.25">
      <c r="N837"/>
    </row>
    <row r="838" spans="14:14" x14ac:dyDescent="0.25">
      <c r="N838"/>
    </row>
    <row r="839" spans="14:14" x14ac:dyDescent="0.25">
      <c r="N839"/>
    </row>
    <row r="840" spans="14:14" x14ac:dyDescent="0.25">
      <c r="N840"/>
    </row>
    <row r="841" spans="14:14" x14ac:dyDescent="0.25">
      <c r="N841"/>
    </row>
    <row r="842" spans="14:14" x14ac:dyDescent="0.25">
      <c r="N842"/>
    </row>
    <row r="843" spans="14:14" x14ac:dyDescent="0.25">
      <c r="N843"/>
    </row>
    <row r="844" spans="14:14" x14ac:dyDescent="0.25">
      <c r="N844"/>
    </row>
    <row r="845" spans="14:14" x14ac:dyDescent="0.25">
      <c r="N845"/>
    </row>
    <row r="846" spans="14:14" x14ac:dyDescent="0.25">
      <c r="N846"/>
    </row>
    <row r="847" spans="14:14" x14ac:dyDescent="0.25">
      <c r="N847"/>
    </row>
    <row r="848" spans="14:14" x14ac:dyDescent="0.25">
      <c r="N848"/>
    </row>
    <row r="849" spans="14:14" x14ac:dyDescent="0.25">
      <c r="N849"/>
    </row>
    <row r="850" spans="14:14" x14ac:dyDescent="0.25">
      <c r="N850"/>
    </row>
    <row r="851" spans="14:14" x14ac:dyDescent="0.25">
      <c r="N851"/>
    </row>
    <row r="852" spans="14:14" x14ac:dyDescent="0.25">
      <c r="N852"/>
    </row>
    <row r="853" spans="14:14" x14ac:dyDescent="0.25">
      <c r="N853"/>
    </row>
    <row r="854" spans="14:14" x14ac:dyDescent="0.25">
      <c r="N854"/>
    </row>
    <row r="855" spans="14:14" x14ac:dyDescent="0.25">
      <c r="N855"/>
    </row>
    <row r="856" spans="14:14" x14ac:dyDescent="0.25">
      <c r="N856"/>
    </row>
    <row r="857" spans="14:14" x14ac:dyDescent="0.25">
      <c r="N857"/>
    </row>
    <row r="858" spans="14:14" x14ac:dyDescent="0.25">
      <c r="N858"/>
    </row>
    <row r="859" spans="14:14" x14ac:dyDescent="0.25">
      <c r="N859"/>
    </row>
    <row r="860" spans="14:14" x14ac:dyDescent="0.25">
      <c r="N860"/>
    </row>
    <row r="861" spans="14:14" x14ac:dyDescent="0.25">
      <c r="N861"/>
    </row>
    <row r="862" spans="14:14" x14ac:dyDescent="0.25">
      <c r="N862"/>
    </row>
    <row r="863" spans="14:14" x14ac:dyDescent="0.25">
      <c r="N863"/>
    </row>
    <row r="864" spans="14:14" x14ac:dyDescent="0.25">
      <c r="N864"/>
    </row>
    <row r="865" spans="14:14" x14ac:dyDescent="0.25">
      <c r="N865"/>
    </row>
    <row r="866" spans="14:14" x14ac:dyDescent="0.25">
      <c r="N866"/>
    </row>
    <row r="867" spans="14:14" x14ac:dyDescent="0.25">
      <c r="N867"/>
    </row>
    <row r="868" spans="14:14" x14ac:dyDescent="0.25">
      <c r="N868"/>
    </row>
    <row r="869" spans="14:14" x14ac:dyDescent="0.25">
      <c r="N869"/>
    </row>
    <row r="870" spans="14:14" x14ac:dyDescent="0.25">
      <c r="N870"/>
    </row>
    <row r="871" spans="14:14" x14ac:dyDescent="0.25">
      <c r="N871"/>
    </row>
    <row r="872" spans="14:14" x14ac:dyDescent="0.25">
      <c r="N872"/>
    </row>
    <row r="873" spans="14:14" x14ac:dyDescent="0.25">
      <c r="N873"/>
    </row>
    <row r="874" spans="14:14" x14ac:dyDescent="0.25">
      <c r="N874"/>
    </row>
    <row r="875" spans="14:14" x14ac:dyDescent="0.25">
      <c r="N875"/>
    </row>
    <row r="876" spans="14:14" x14ac:dyDescent="0.25">
      <c r="N876"/>
    </row>
    <row r="877" spans="14:14" x14ac:dyDescent="0.25">
      <c r="N877"/>
    </row>
    <row r="878" spans="14:14" x14ac:dyDescent="0.25">
      <c r="N878"/>
    </row>
    <row r="879" spans="14:14" x14ac:dyDescent="0.25">
      <c r="N879"/>
    </row>
    <row r="880" spans="14:14" x14ac:dyDescent="0.25">
      <c r="N880"/>
    </row>
    <row r="881" spans="14:14" x14ac:dyDescent="0.25">
      <c r="N881"/>
    </row>
    <row r="882" spans="14:14" x14ac:dyDescent="0.25">
      <c r="N882"/>
    </row>
    <row r="883" spans="14:14" x14ac:dyDescent="0.25">
      <c r="N883"/>
    </row>
    <row r="884" spans="14:14" x14ac:dyDescent="0.25">
      <c r="N884"/>
    </row>
    <row r="885" spans="14:14" x14ac:dyDescent="0.25">
      <c r="N885"/>
    </row>
    <row r="886" spans="14:14" x14ac:dyDescent="0.25">
      <c r="N886"/>
    </row>
    <row r="887" spans="14:14" x14ac:dyDescent="0.25">
      <c r="N887"/>
    </row>
    <row r="888" spans="14:14" x14ac:dyDescent="0.25">
      <c r="N888"/>
    </row>
    <row r="889" spans="14:14" x14ac:dyDescent="0.25">
      <c r="N889"/>
    </row>
    <row r="890" spans="14:14" x14ac:dyDescent="0.25">
      <c r="N890"/>
    </row>
    <row r="891" spans="14:14" x14ac:dyDescent="0.25">
      <c r="N891"/>
    </row>
    <row r="892" spans="14:14" x14ac:dyDescent="0.25">
      <c r="N892"/>
    </row>
    <row r="893" spans="14:14" x14ac:dyDescent="0.25">
      <c r="N893"/>
    </row>
    <row r="894" spans="14:14" x14ac:dyDescent="0.25">
      <c r="N894"/>
    </row>
    <row r="895" spans="14:14" x14ac:dyDescent="0.25">
      <c r="N895"/>
    </row>
    <row r="896" spans="14:14" x14ac:dyDescent="0.25">
      <c r="N896"/>
    </row>
    <row r="897" spans="14:14" x14ac:dyDescent="0.25">
      <c r="N897"/>
    </row>
    <row r="898" spans="14:14" x14ac:dyDescent="0.25">
      <c r="N898"/>
    </row>
    <row r="899" spans="14:14" x14ac:dyDescent="0.25">
      <c r="N899"/>
    </row>
    <row r="900" spans="14:14" x14ac:dyDescent="0.25">
      <c r="N900"/>
    </row>
    <row r="901" spans="14:14" x14ac:dyDescent="0.25">
      <c r="N901"/>
    </row>
    <row r="902" spans="14:14" x14ac:dyDescent="0.25">
      <c r="N902"/>
    </row>
    <row r="903" spans="14:14" x14ac:dyDescent="0.25">
      <c r="N903"/>
    </row>
    <row r="904" spans="14:14" x14ac:dyDescent="0.25">
      <c r="N904"/>
    </row>
    <row r="905" spans="14:14" x14ac:dyDescent="0.25">
      <c r="N905"/>
    </row>
    <row r="906" spans="14:14" x14ac:dyDescent="0.25">
      <c r="N906"/>
    </row>
    <row r="907" spans="14:14" x14ac:dyDescent="0.25">
      <c r="N907"/>
    </row>
    <row r="908" spans="14:14" x14ac:dyDescent="0.25">
      <c r="N908"/>
    </row>
    <row r="909" spans="14:14" x14ac:dyDescent="0.25">
      <c r="N909"/>
    </row>
    <row r="910" spans="14:14" x14ac:dyDescent="0.25">
      <c r="N910"/>
    </row>
    <row r="911" spans="14:14" x14ac:dyDescent="0.25">
      <c r="N911"/>
    </row>
    <row r="912" spans="14:14" x14ac:dyDescent="0.25">
      <c r="N912"/>
    </row>
    <row r="913" spans="14:14" x14ac:dyDescent="0.25">
      <c r="N913"/>
    </row>
    <row r="914" spans="14:14" x14ac:dyDescent="0.25">
      <c r="N914"/>
    </row>
    <row r="915" spans="14:14" x14ac:dyDescent="0.25">
      <c r="N915"/>
    </row>
    <row r="916" spans="14:14" x14ac:dyDescent="0.25">
      <c r="N916"/>
    </row>
    <row r="917" spans="14:14" x14ac:dyDescent="0.25">
      <c r="N917"/>
    </row>
    <row r="918" spans="14:14" x14ac:dyDescent="0.25">
      <c r="N918"/>
    </row>
    <row r="919" spans="14:14" x14ac:dyDescent="0.25">
      <c r="N919"/>
    </row>
    <row r="920" spans="14:14" x14ac:dyDescent="0.25">
      <c r="N920"/>
    </row>
    <row r="921" spans="14:14" x14ac:dyDescent="0.25">
      <c r="N921"/>
    </row>
    <row r="922" spans="14:14" x14ac:dyDescent="0.25">
      <c r="N922"/>
    </row>
    <row r="923" spans="14:14" x14ac:dyDescent="0.25">
      <c r="N923"/>
    </row>
    <row r="924" spans="14:14" x14ac:dyDescent="0.25">
      <c r="N924"/>
    </row>
    <row r="925" spans="14:14" x14ac:dyDescent="0.25">
      <c r="N925"/>
    </row>
    <row r="926" spans="14:14" x14ac:dyDescent="0.25">
      <c r="N926"/>
    </row>
    <row r="927" spans="14:14" x14ac:dyDescent="0.25">
      <c r="N927"/>
    </row>
    <row r="928" spans="14:14" x14ac:dyDescent="0.25">
      <c r="N928"/>
    </row>
    <row r="929" spans="14:14" x14ac:dyDescent="0.25">
      <c r="N929"/>
    </row>
    <row r="930" spans="14:14" x14ac:dyDescent="0.25">
      <c r="N930"/>
    </row>
    <row r="931" spans="14:14" x14ac:dyDescent="0.25">
      <c r="N931"/>
    </row>
    <row r="932" spans="14:14" x14ac:dyDescent="0.25">
      <c r="N932"/>
    </row>
    <row r="933" spans="14:14" x14ac:dyDescent="0.25">
      <c r="N933"/>
    </row>
    <row r="934" spans="14:14" x14ac:dyDescent="0.25">
      <c r="N934"/>
    </row>
    <row r="935" spans="14:14" x14ac:dyDescent="0.25">
      <c r="N935"/>
    </row>
    <row r="936" spans="14:14" x14ac:dyDescent="0.25">
      <c r="N936"/>
    </row>
    <row r="937" spans="14:14" x14ac:dyDescent="0.25">
      <c r="N937"/>
    </row>
    <row r="938" spans="14:14" x14ac:dyDescent="0.25">
      <c r="N938"/>
    </row>
    <row r="939" spans="14:14" x14ac:dyDescent="0.25">
      <c r="N939"/>
    </row>
    <row r="940" spans="14:14" x14ac:dyDescent="0.25">
      <c r="N940"/>
    </row>
    <row r="941" spans="14:14" x14ac:dyDescent="0.25">
      <c r="N941"/>
    </row>
    <row r="942" spans="14:14" x14ac:dyDescent="0.25">
      <c r="N942"/>
    </row>
    <row r="943" spans="14:14" x14ac:dyDescent="0.25">
      <c r="N943"/>
    </row>
    <row r="944" spans="14:14" x14ac:dyDescent="0.25">
      <c r="N944"/>
    </row>
    <row r="945" spans="14:14" x14ac:dyDescent="0.25">
      <c r="N945"/>
    </row>
    <row r="946" spans="14:14" x14ac:dyDescent="0.25">
      <c r="N946"/>
    </row>
    <row r="947" spans="14:14" x14ac:dyDescent="0.25">
      <c r="N947"/>
    </row>
    <row r="948" spans="14:14" x14ac:dyDescent="0.25">
      <c r="N948"/>
    </row>
    <row r="949" spans="14:14" x14ac:dyDescent="0.25">
      <c r="N949"/>
    </row>
    <row r="950" spans="14:14" x14ac:dyDescent="0.25">
      <c r="N950"/>
    </row>
    <row r="951" spans="14:14" x14ac:dyDescent="0.25">
      <c r="N951"/>
    </row>
    <row r="952" spans="14:14" x14ac:dyDescent="0.25">
      <c r="N952"/>
    </row>
    <row r="953" spans="14:14" x14ac:dyDescent="0.25">
      <c r="N953"/>
    </row>
    <row r="954" spans="14:14" x14ac:dyDescent="0.25">
      <c r="N954"/>
    </row>
    <row r="955" spans="14:14" x14ac:dyDescent="0.25">
      <c r="N955"/>
    </row>
    <row r="956" spans="14:14" x14ac:dyDescent="0.25">
      <c r="N956"/>
    </row>
    <row r="957" spans="14:14" x14ac:dyDescent="0.25">
      <c r="N957"/>
    </row>
    <row r="958" spans="14:14" x14ac:dyDescent="0.25">
      <c r="N958"/>
    </row>
    <row r="959" spans="14:14" x14ac:dyDescent="0.25">
      <c r="N959"/>
    </row>
    <row r="960" spans="14:14" x14ac:dyDescent="0.25">
      <c r="N960"/>
    </row>
    <row r="961" spans="14:14" x14ac:dyDescent="0.25">
      <c r="N961"/>
    </row>
    <row r="962" spans="14:14" x14ac:dyDescent="0.25">
      <c r="N962"/>
    </row>
    <row r="963" spans="14:14" x14ac:dyDescent="0.25">
      <c r="N963"/>
    </row>
    <row r="964" spans="14:14" x14ac:dyDescent="0.25">
      <c r="N964"/>
    </row>
    <row r="965" spans="14:14" x14ac:dyDescent="0.25">
      <c r="N965"/>
    </row>
    <row r="966" spans="14:14" x14ac:dyDescent="0.25">
      <c r="N966"/>
    </row>
    <row r="967" spans="14:14" x14ac:dyDescent="0.25">
      <c r="N967"/>
    </row>
    <row r="968" spans="14:14" x14ac:dyDescent="0.25">
      <c r="N968"/>
    </row>
    <row r="969" spans="14:14" x14ac:dyDescent="0.25">
      <c r="N969"/>
    </row>
    <row r="970" spans="14:14" x14ac:dyDescent="0.25">
      <c r="N970"/>
    </row>
    <row r="971" spans="14:14" x14ac:dyDescent="0.25">
      <c r="N971"/>
    </row>
    <row r="972" spans="14:14" x14ac:dyDescent="0.25">
      <c r="N972"/>
    </row>
    <row r="973" spans="14:14" x14ac:dyDescent="0.25">
      <c r="N973"/>
    </row>
    <row r="974" spans="14:14" x14ac:dyDescent="0.25">
      <c r="N974"/>
    </row>
    <row r="975" spans="14:14" x14ac:dyDescent="0.25">
      <c r="N975"/>
    </row>
    <row r="976" spans="14:14" x14ac:dyDescent="0.25">
      <c r="N976"/>
    </row>
    <row r="977" spans="14:14" x14ac:dyDescent="0.25">
      <c r="N977"/>
    </row>
    <row r="978" spans="14:14" x14ac:dyDescent="0.25">
      <c r="N978"/>
    </row>
    <row r="979" spans="14:14" x14ac:dyDescent="0.25">
      <c r="N979"/>
    </row>
    <row r="980" spans="14:14" x14ac:dyDescent="0.25">
      <c r="N980"/>
    </row>
    <row r="981" spans="14:14" x14ac:dyDescent="0.25">
      <c r="N981"/>
    </row>
    <row r="982" spans="14:14" x14ac:dyDescent="0.25">
      <c r="N982"/>
    </row>
    <row r="983" spans="14:14" x14ac:dyDescent="0.25">
      <c r="N983"/>
    </row>
    <row r="984" spans="14:14" x14ac:dyDescent="0.25">
      <c r="N984"/>
    </row>
    <row r="985" spans="14:14" x14ac:dyDescent="0.25">
      <c r="N985"/>
    </row>
    <row r="986" spans="14:14" x14ac:dyDescent="0.25">
      <c r="N986"/>
    </row>
    <row r="987" spans="14:14" x14ac:dyDescent="0.25">
      <c r="N987"/>
    </row>
    <row r="988" spans="14:14" x14ac:dyDescent="0.25">
      <c r="N988"/>
    </row>
    <row r="989" spans="14:14" x14ac:dyDescent="0.25">
      <c r="N989"/>
    </row>
    <row r="990" spans="14:14" x14ac:dyDescent="0.25">
      <c r="N990"/>
    </row>
    <row r="991" spans="14:14" x14ac:dyDescent="0.25">
      <c r="N991"/>
    </row>
    <row r="992" spans="14:14" x14ac:dyDescent="0.25">
      <c r="N992"/>
    </row>
    <row r="993" spans="14:14" x14ac:dyDescent="0.25">
      <c r="N993"/>
    </row>
    <row r="994" spans="14:14" x14ac:dyDescent="0.25">
      <c r="N994"/>
    </row>
    <row r="995" spans="14:14" x14ac:dyDescent="0.25">
      <c r="N995"/>
    </row>
    <row r="996" spans="14:14" x14ac:dyDescent="0.25">
      <c r="N996"/>
    </row>
    <row r="997" spans="14:14" x14ac:dyDescent="0.25">
      <c r="N997"/>
    </row>
    <row r="998" spans="14:14" x14ac:dyDescent="0.25">
      <c r="N998"/>
    </row>
    <row r="999" spans="14:14" x14ac:dyDescent="0.25">
      <c r="N999"/>
    </row>
    <row r="1000" spans="14:14" x14ac:dyDescent="0.25">
      <c r="N1000"/>
    </row>
    <row r="1001" spans="14:14" x14ac:dyDescent="0.25">
      <c r="N1001"/>
    </row>
    <row r="1002" spans="14:14" x14ac:dyDescent="0.25">
      <c r="N1002"/>
    </row>
    <row r="1003" spans="14:14" x14ac:dyDescent="0.25">
      <c r="N1003"/>
    </row>
    <row r="1004" spans="14:14" x14ac:dyDescent="0.25">
      <c r="N1004"/>
    </row>
    <row r="1005" spans="14:14" x14ac:dyDescent="0.25">
      <c r="N1005"/>
    </row>
    <row r="1006" spans="14:14" x14ac:dyDescent="0.25">
      <c r="N1006"/>
    </row>
    <row r="1007" spans="14:14" x14ac:dyDescent="0.25">
      <c r="N1007"/>
    </row>
    <row r="1008" spans="14:14" x14ac:dyDescent="0.25">
      <c r="N1008"/>
    </row>
    <row r="1009" spans="14:14" x14ac:dyDescent="0.25">
      <c r="N1009"/>
    </row>
    <row r="1010" spans="14:14" x14ac:dyDescent="0.25">
      <c r="N1010"/>
    </row>
    <row r="1011" spans="14:14" x14ac:dyDescent="0.25">
      <c r="N1011"/>
    </row>
    <row r="1012" spans="14:14" x14ac:dyDescent="0.25">
      <c r="N1012"/>
    </row>
    <row r="1013" spans="14:14" x14ac:dyDescent="0.25">
      <c r="N1013"/>
    </row>
    <row r="1014" spans="14:14" x14ac:dyDescent="0.25">
      <c r="N1014"/>
    </row>
    <row r="1015" spans="14:14" x14ac:dyDescent="0.25">
      <c r="N1015"/>
    </row>
    <row r="1016" spans="14:14" x14ac:dyDescent="0.25">
      <c r="N1016"/>
    </row>
    <row r="1017" spans="14:14" x14ac:dyDescent="0.25">
      <c r="N1017"/>
    </row>
    <row r="1018" spans="14:14" x14ac:dyDescent="0.25">
      <c r="N1018"/>
    </row>
    <row r="1019" spans="14:14" x14ac:dyDescent="0.25">
      <c r="N1019"/>
    </row>
    <row r="1020" spans="14:14" x14ac:dyDescent="0.25">
      <c r="N1020"/>
    </row>
    <row r="1021" spans="14:14" x14ac:dyDescent="0.25">
      <c r="N1021"/>
    </row>
    <row r="1022" spans="14:14" x14ac:dyDescent="0.25">
      <c r="N1022"/>
    </row>
    <row r="1023" spans="14:14" x14ac:dyDescent="0.25">
      <c r="N1023"/>
    </row>
    <row r="1024" spans="14:14" x14ac:dyDescent="0.25">
      <c r="N1024"/>
    </row>
    <row r="1025" spans="14:14" x14ac:dyDescent="0.25">
      <c r="N1025"/>
    </row>
    <row r="1026" spans="14:14" x14ac:dyDescent="0.25">
      <c r="N1026"/>
    </row>
    <row r="1027" spans="14:14" x14ac:dyDescent="0.25">
      <c r="N1027"/>
    </row>
    <row r="1028" spans="14:14" x14ac:dyDescent="0.25">
      <c r="N1028"/>
    </row>
    <row r="1029" spans="14:14" x14ac:dyDescent="0.25">
      <c r="N1029"/>
    </row>
    <row r="1030" spans="14:14" x14ac:dyDescent="0.25">
      <c r="N1030"/>
    </row>
    <row r="1031" spans="14:14" x14ac:dyDescent="0.25">
      <c r="N1031"/>
    </row>
    <row r="1032" spans="14:14" x14ac:dyDescent="0.25">
      <c r="N1032"/>
    </row>
    <row r="1033" spans="14:14" x14ac:dyDescent="0.25">
      <c r="N1033"/>
    </row>
    <row r="1034" spans="14:14" x14ac:dyDescent="0.25">
      <c r="N1034"/>
    </row>
    <row r="1035" spans="14:14" x14ac:dyDescent="0.25">
      <c r="N1035"/>
    </row>
    <row r="1036" spans="14:14" x14ac:dyDescent="0.25">
      <c r="N1036"/>
    </row>
    <row r="1037" spans="14:14" x14ac:dyDescent="0.25">
      <c r="N1037"/>
    </row>
    <row r="1038" spans="14:14" x14ac:dyDescent="0.25">
      <c r="N1038"/>
    </row>
    <row r="1039" spans="14:14" x14ac:dyDescent="0.25">
      <c r="N1039"/>
    </row>
    <row r="1040" spans="14:14" x14ac:dyDescent="0.25">
      <c r="N1040"/>
    </row>
    <row r="1041" spans="14:14" x14ac:dyDescent="0.25">
      <c r="N1041"/>
    </row>
    <row r="1042" spans="14:14" x14ac:dyDescent="0.25">
      <c r="N1042"/>
    </row>
    <row r="1043" spans="14:14" x14ac:dyDescent="0.25">
      <c r="N1043"/>
    </row>
    <row r="1044" spans="14:14" x14ac:dyDescent="0.25">
      <c r="N1044"/>
    </row>
    <row r="1045" spans="14:14" x14ac:dyDescent="0.25">
      <c r="N1045"/>
    </row>
    <row r="1046" spans="14:14" x14ac:dyDescent="0.25">
      <c r="N1046"/>
    </row>
    <row r="1047" spans="14:14" x14ac:dyDescent="0.25">
      <c r="N1047"/>
    </row>
    <row r="1048" spans="14:14" x14ac:dyDescent="0.25">
      <c r="N1048"/>
    </row>
    <row r="1049" spans="14:14" x14ac:dyDescent="0.25">
      <c r="N1049"/>
    </row>
    <row r="1050" spans="14:14" x14ac:dyDescent="0.25">
      <c r="N1050"/>
    </row>
    <row r="1051" spans="14:14" x14ac:dyDescent="0.25">
      <c r="N1051"/>
    </row>
    <row r="1052" spans="14:14" x14ac:dyDescent="0.25">
      <c r="N1052"/>
    </row>
    <row r="1053" spans="14:14" x14ac:dyDescent="0.25">
      <c r="N1053"/>
    </row>
    <row r="1054" spans="14:14" x14ac:dyDescent="0.25">
      <c r="N1054"/>
    </row>
    <row r="1055" spans="14:14" x14ac:dyDescent="0.25">
      <c r="N1055"/>
    </row>
    <row r="1056" spans="14:14" x14ac:dyDescent="0.25">
      <c r="N1056"/>
    </row>
    <row r="1057" spans="14:14" x14ac:dyDescent="0.25">
      <c r="N1057"/>
    </row>
    <row r="1058" spans="14:14" x14ac:dyDescent="0.25">
      <c r="N1058"/>
    </row>
    <row r="1059" spans="14:14" x14ac:dyDescent="0.25">
      <c r="N1059"/>
    </row>
    <row r="1060" spans="14:14" x14ac:dyDescent="0.25">
      <c r="N1060"/>
    </row>
    <row r="1061" spans="14:14" x14ac:dyDescent="0.25">
      <c r="N1061"/>
    </row>
    <row r="1062" spans="14:14" x14ac:dyDescent="0.25">
      <c r="N1062"/>
    </row>
    <row r="1063" spans="14:14" x14ac:dyDescent="0.25">
      <c r="N1063"/>
    </row>
    <row r="1064" spans="14:14" x14ac:dyDescent="0.25">
      <c r="N1064"/>
    </row>
    <row r="1065" spans="14:14" x14ac:dyDescent="0.25">
      <c r="N1065"/>
    </row>
    <row r="1066" spans="14:14" x14ac:dyDescent="0.25">
      <c r="N1066"/>
    </row>
    <row r="1067" spans="14:14" x14ac:dyDescent="0.25">
      <c r="N1067"/>
    </row>
    <row r="1068" spans="14:14" x14ac:dyDescent="0.25">
      <c r="N1068"/>
    </row>
    <row r="1069" spans="14:14" x14ac:dyDescent="0.25">
      <c r="N1069"/>
    </row>
    <row r="1070" spans="14:14" x14ac:dyDescent="0.25">
      <c r="N1070"/>
    </row>
    <row r="1071" spans="14:14" x14ac:dyDescent="0.25">
      <c r="N1071"/>
    </row>
    <row r="1072" spans="14:14" x14ac:dyDescent="0.25">
      <c r="N1072"/>
    </row>
    <row r="1073" spans="14:14" x14ac:dyDescent="0.25">
      <c r="N1073"/>
    </row>
    <row r="1074" spans="14:14" x14ac:dyDescent="0.25">
      <c r="N1074"/>
    </row>
    <row r="1075" spans="14:14" x14ac:dyDescent="0.25">
      <c r="N1075"/>
    </row>
    <row r="1076" spans="14:14" x14ac:dyDescent="0.25">
      <c r="N1076"/>
    </row>
    <row r="1077" spans="14:14" x14ac:dyDescent="0.25">
      <c r="N1077"/>
    </row>
    <row r="1078" spans="14:14" x14ac:dyDescent="0.25">
      <c r="N1078"/>
    </row>
    <row r="1079" spans="14:14" x14ac:dyDescent="0.25">
      <c r="N1079"/>
    </row>
    <row r="1080" spans="14:14" x14ac:dyDescent="0.25">
      <c r="N1080"/>
    </row>
    <row r="1081" spans="14:14" x14ac:dyDescent="0.25">
      <c r="N1081"/>
    </row>
    <row r="1082" spans="14:14" x14ac:dyDescent="0.25">
      <c r="N1082"/>
    </row>
    <row r="1083" spans="14:14" x14ac:dyDescent="0.25">
      <c r="N1083"/>
    </row>
    <row r="1084" spans="14:14" x14ac:dyDescent="0.25">
      <c r="N1084"/>
    </row>
    <row r="1085" spans="14:14" x14ac:dyDescent="0.25">
      <c r="N1085"/>
    </row>
    <row r="1086" spans="14:14" x14ac:dyDescent="0.25">
      <c r="N1086"/>
    </row>
    <row r="1087" spans="14:14" x14ac:dyDescent="0.25">
      <c r="N1087"/>
    </row>
    <row r="1088" spans="14:14" x14ac:dyDescent="0.25">
      <c r="N1088"/>
    </row>
    <row r="1089" spans="14:14" x14ac:dyDescent="0.25">
      <c r="N1089"/>
    </row>
    <row r="1090" spans="14:14" x14ac:dyDescent="0.25">
      <c r="N1090"/>
    </row>
    <row r="1091" spans="14:14" x14ac:dyDescent="0.25">
      <c r="N1091"/>
    </row>
    <row r="1092" spans="14:14" x14ac:dyDescent="0.25">
      <c r="N1092"/>
    </row>
    <row r="1093" spans="14:14" x14ac:dyDescent="0.25">
      <c r="N1093"/>
    </row>
    <row r="1094" spans="14:14" x14ac:dyDescent="0.25">
      <c r="N1094"/>
    </row>
    <row r="1095" spans="14:14" x14ac:dyDescent="0.25">
      <c r="N1095"/>
    </row>
    <row r="1096" spans="14:14" x14ac:dyDescent="0.25">
      <c r="N1096"/>
    </row>
    <row r="1097" spans="14:14" x14ac:dyDescent="0.25">
      <c r="N1097"/>
    </row>
    <row r="1098" spans="14:14" x14ac:dyDescent="0.25">
      <c r="N1098"/>
    </row>
    <row r="1099" spans="14:14" x14ac:dyDescent="0.25">
      <c r="N1099"/>
    </row>
    <row r="1100" spans="14:14" x14ac:dyDescent="0.25">
      <c r="N1100"/>
    </row>
    <row r="1101" spans="14:14" x14ac:dyDescent="0.25">
      <c r="N1101"/>
    </row>
    <row r="1102" spans="14:14" x14ac:dyDescent="0.25">
      <c r="N1102"/>
    </row>
    <row r="1103" spans="14:14" x14ac:dyDescent="0.25">
      <c r="N1103"/>
    </row>
    <row r="1104" spans="14:14" x14ac:dyDescent="0.25">
      <c r="N1104"/>
    </row>
    <row r="1105" spans="14:14" x14ac:dyDescent="0.25">
      <c r="N1105"/>
    </row>
    <row r="1106" spans="14:14" x14ac:dyDescent="0.25">
      <c r="N1106"/>
    </row>
    <row r="1107" spans="14:14" x14ac:dyDescent="0.25">
      <c r="N1107"/>
    </row>
    <row r="1108" spans="14:14" x14ac:dyDescent="0.25">
      <c r="N1108"/>
    </row>
    <row r="1109" spans="14:14" x14ac:dyDescent="0.25">
      <c r="N1109"/>
    </row>
    <row r="1110" spans="14:14" x14ac:dyDescent="0.25">
      <c r="N1110"/>
    </row>
    <row r="1111" spans="14:14" x14ac:dyDescent="0.25">
      <c r="N1111"/>
    </row>
    <row r="1112" spans="14:14" x14ac:dyDescent="0.25">
      <c r="N1112"/>
    </row>
    <row r="1113" spans="14:14" x14ac:dyDescent="0.25">
      <c r="N1113"/>
    </row>
    <row r="1114" spans="14:14" x14ac:dyDescent="0.25">
      <c r="N1114"/>
    </row>
    <row r="1115" spans="14:14" x14ac:dyDescent="0.25">
      <c r="N1115"/>
    </row>
    <row r="1116" spans="14:14" x14ac:dyDescent="0.25">
      <c r="N1116"/>
    </row>
    <row r="1117" spans="14:14" x14ac:dyDescent="0.25">
      <c r="N1117"/>
    </row>
    <row r="1118" spans="14:14" x14ac:dyDescent="0.25">
      <c r="N1118"/>
    </row>
    <row r="1119" spans="14:14" x14ac:dyDescent="0.25">
      <c r="N1119"/>
    </row>
    <row r="1120" spans="14:14" x14ac:dyDescent="0.25">
      <c r="N1120"/>
    </row>
    <row r="1121" spans="14:14" x14ac:dyDescent="0.25">
      <c r="N1121"/>
    </row>
    <row r="1122" spans="14:14" x14ac:dyDescent="0.25">
      <c r="N1122"/>
    </row>
    <row r="1123" spans="14:14" x14ac:dyDescent="0.25">
      <c r="N1123"/>
    </row>
    <row r="1124" spans="14:14" x14ac:dyDescent="0.25">
      <c r="N1124"/>
    </row>
    <row r="1125" spans="14:14" x14ac:dyDescent="0.25">
      <c r="N1125"/>
    </row>
    <row r="1126" spans="14:14" x14ac:dyDescent="0.25">
      <c r="N1126"/>
    </row>
    <row r="1127" spans="14:14" x14ac:dyDescent="0.25">
      <c r="N1127"/>
    </row>
    <row r="1128" spans="14:14" x14ac:dyDescent="0.25">
      <c r="N1128"/>
    </row>
    <row r="1129" spans="14:14" x14ac:dyDescent="0.25">
      <c r="N1129"/>
    </row>
    <row r="1130" spans="14:14" x14ac:dyDescent="0.25">
      <c r="N1130"/>
    </row>
    <row r="1131" spans="14:14" x14ac:dyDescent="0.25">
      <c r="N1131"/>
    </row>
    <row r="1132" spans="14:14" x14ac:dyDescent="0.25">
      <c r="N1132"/>
    </row>
    <row r="1133" spans="14:14" x14ac:dyDescent="0.25">
      <c r="N1133"/>
    </row>
    <row r="1134" spans="14:14" x14ac:dyDescent="0.25">
      <c r="N1134"/>
    </row>
    <row r="1135" spans="14:14" x14ac:dyDescent="0.25">
      <c r="N1135"/>
    </row>
    <row r="1136" spans="14:14" x14ac:dyDescent="0.25">
      <c r="N1136"/>
    </row>
    <row r="1137" spans="14:14" x14ac:dyDescent="0.25">
      <c r="N1137"/>
    </row>
    <row r="1138" spans="14:14" x14ac:dyDescent="0.25">
      <c r="N1138"/>
    </row>
    <row r="1139" spans="14:14" x14ac:dyDescent="0.25">
      <c r="N1139"/>
    </row>
    <row r="1140" spans="14:14" x14ac:dyDescent="0.25">
      <c r="N1140"/>
    </row>
    <row r="1141" spans="14:14" x14ac:dyDescent="0.25">
      <c r="N1141"/>
    </row>
    <row r="1142" spans="14:14" x14ac:dyDescent="0.25">
      <c r="N1142"/>
    </row>
    <row r="1143" spans="14:14" x14ac:dyDescent="0.25">
      <c r="N1143"/>
    </row>
    <row r="1144" spans="14:14" x14ac:dyDescent="0.25">
      <c r="N1144"/>
    </row>
    <row r="1145" spans="14:14" x14ac:dyDescent="0.25">
      <c r="N1145"/>
    </row>
    <row r="1146" spans="14:14" x14ac:dyDescent="0.25">
      <c r="N1146"/>
    </row>
    <row r="1147" spans="14:14" x14ac:dyDescent="0.25">
      <c r="N1147"/>
    </row>
    <row r="1148" spans="14:14" x14ac:dyDescent="0.25">
      <c r="N1148"/>
    </row>
    <row r="1149" spans="14:14" x14ac:dyDescent="0.25">
      <c r="N1149"/>
    </row>
    <row r="1150" spans="14:14" x14ac:dyDescent="0.25">
      <c r="N1150"/>
    </row>
    <row r="1151" spans="14:14" x14ac:dyDescent="0.25">
      <c r="N1151"/>
    </row>
    <row r="1152" spans="14:14" x14ac:dyDescent="0.25">
      <c r="N1152"/>
    </row>
    <row r="1153" spans="14:14" x14ac:dyDescent="0.25">
      <c r="N1153"/>
    </row>
    <row r="1154" spans="14:14" x14ac:dyDescent="0.25">
      <c r="N1154"/>
    </row>
    <row r="1155" spans="14:14" x14ac:dyDescent="0.25">
      <c r="N1155"/>
    </row>
    <row r="1156" spans="14:14" x14ac:dyDescent="0.25">
      <c r="N1156"/>
    </row>
    <row r="1157" spans="14:14" x14ac:dyDescent="0.25">
      <c r="N1157"/>
    </row>
    <row r="1158" spans="14:14" x14ac:dyDescent="0.25">
      <c r="N1158"/>
    </row>
    <row r="1159" spans="14:14" x14ac:dyDescent="0.25">
      <c r="N1159"/>
    </row>
    <row r="1160" spans="14:14" x14ac:dyDescent="0.25">
      <c r="N1160"/>
    </row>
    <row r="1161" spans="14:14" x14ac:dyDescent="0.25">
      <c r="N1161"/>
    </row>
    <row r="1162" spans="14:14" x14ac:dyDescent="0.25">
      <c r="N1162"/>
    </row>
    <row r="1163" spans="14:14" x14ac:dyDescent="0.25">
      <c r="N1163"/>
    </row>
    <row r="1164" spans="14:14" x14ac:dyDescent="0.25">
      <c r="N1164"/>
    </row>
    <row r="1165" spans="14:14" x14ac:dyDescent="0.25">
      <c r="N1165"/>
    </row>
    <row r="1166" spans="14:14" x14ac:dyDescent="0.25">
      <c r="N1166"/>
    </row>
    <row r="1167" spans="14:14" x14ac:dyDescent="0.25">
      <c r="N1167"/>
    </row>
    <row r="1168" spans="14:14" x14ac:dyDescent="0.25">
      <c r="N1168"/>
    </row>
    <row r="1169" spans="14:14" x14ac:dyDescent="0.25">
      <c r="N1169"/>
    </row>
    <row r="1170" spans="14:14" x14ac:dyDescent="0.25">
      <c r="N1170"/>
    </row>
    <row r="1171" spans="14:14" x14ac:dyDescent="0.25">
      <c r="N1171"/>
    </row>
    <row r="1172" spans="14:14" x14ac:dyDescent="0.25">
      <c r="N1172"/>
    </row>
    <row r="1173" spans="14:14" x14ac:dyDescent="0.25">
      <c r="N1173"/>
    </row>
    <row r="1174" spans="14:14" x14ac:dyDescent="0.25">
      <c r="N1174"/>
    </row>
    <row r="1175" spans="14:14" x14ac:dyDescent="0.25">
      <c r="N1175"/>
    </row>
    <row r="1176" spans="14:14" x14ac:dyDescent="0.25">
      <c r="N1176"/>
    </row>
    <row r="1177" spans="14:14" x14ac:dyDescent="0.25">
      <c r="N1177"/>
    </row>
    <row r="1178" spans="14:14" x14ac:dyDescent="0.25">
      <c r="N1178"/>
    </row>
    <row r="1179" spans="14:14" x14ac:dyDescent="0.25">
      <c r="N1179"/>
    </row>
    <row r="1180" spans="14:14" x14ac:dyDescent="0.25">
      <c r="N1180"/>
    </row>
    <row r="1181" spans="14:14" x14ac:dyDescent="0.25">
      <c r="N1181"/>
    </row>
    <row r="1182" spans="14:14" x14ac:dyDescent="0.25">
      <c r="N1182"/>
    </row>
    <row r="1183" spans="14:14" x14ac:dyDescent="0.25">
      <c r="N1183"/>
    </row>
    <row r="1184" spans="14:14" x14ac:dyDescent="0.25">
      <c r="N1184"/>
    </row>
    <row r="1185" spans="14:14" x14ac:dyDescent="0.25">
      <c r="N1185"/>
    </row>
    <row r="1186" spans="14:14" x14ac:dyDescent="0.25">
      <c r="N1186"/>
    </row>
    <row r="1187" spans="14:14" x14ac:dyDescent="0.25">
      <c r="N1187"/>
    </row>
    <row r="1188" spans="14:14" x14ac:dyDescent="0.25">
      <c r="N1188"/>
    </row>
    <row r="1189" spans="14:14" x14ac:dyDescent="0.25">
      <c r="N1189"/>
    </row>
    <row r="1190" spans="14:14" x14ac:dyDescent="0.25">
      <c r="N1190"/>
    </row>
    <row r="1191" spans="14:14" x14ac:dyDescent="0.25">
      <c r="N1191"/>
    </row>
    <row r="1192" spans="14:14" x14ac:dyDescent="0.25">
      <c r="N1192"/>
    </row>
    <row r="1193" spans="14:14" x14ac:dyDescent="0.25">
      <c r="N1193"/>
    </row>
    <row r="1194" spans="14:14" x14ac:dyDescent="0.25">
      <c r="N1194"/>
    </row>
    <row r="1195" spans="14:14" x14ac:dyDescent="0.25">
      <c r="N1195"/>
    </row>
    <row r="1196" spans="14:14" x14ac:dyDescent="0.25">
      <c r="N1196"/>
    </row>
    <row r="1197" spans="14:14" x14ac:dyDescent="0.25">
      <c r="N1197"/>
    </row>
    <row r="1198" spans="14:14" x14ac:dyDescent="0.25">
      <c r="N1198"/>
    </row>
    <row r="1199" spans="14:14" x14ac:dyDescent="0.25">
      <c r="N1199"/>
    </row>
    <row r="1200" spans="14:14" x14ac:dyDescent="0.25">
      <c r="N1200"/>
    </row>
    <row r="1201" spans="14:14" x14ac:dyDescent="0.25">
      <c r="N1201"/>
    </row>
    <row r="1202" spans="14:14" x14ac:dyDescent="0.25">
      <c r="N1202"/>
    </row>
    <row r="1203" spans="14:14" x14ac:dyDescent="0.25">
      <c r="N1203"/>
    </row>
    <row r="1204" spans="14:14" x14ac:dyDescent="0.25">
      <c r="N1204"/>
    </row>
    <row r="1205" spans="14:14" x14ac:dyDescent="0.25">
      <c r="N1205"/>
    </row>
    <row r="1206" spans="14:14" x14ac:dyDescent="0.25">
      <c r="N1206"/>
    </row>
    <row r="1207" spans="14:14" x14ac:dyDescent="0.25">
      <c r="N1207"/>
    </row>
    <row r="1208" spans="14:14" x14ac:dyDescent="0.25">
      <c r="N1208"/>
    </row>
    <row r="1209" spans="14:14" x14ac:dyDescent="0.25">
      <c r="N1209"/>
    </row>
    <row r="1210" spans="14:14" x14ac:dyDescent="0.25">
      <c r="N1210"/>
    </row>
    <row r="1211" spans="14:14" x14ac:dyDescent="0.25">
      <c r="N1211"/>
    </row>
    <row r="1212" spans="14:14" x14ac:dyDescent="0.25">
      <c r="N1212"/>
    </row>
    <row r="1213" spans="14:14" x14ac:dyDescent="0.25">
      <c r="N1213"/>
    </row>
    <row r="1214" spans="14:14" x14ac:dyDescent="0.25">
      <c r="N1214"/>
    </row>
    <row r="1215" spans="14:14" x14ac:dyDescent="0.25">
      <c r="N1215"/>
    </row>
    <row r="1216" spans="14:14" x14ac:dyDescent="0.25">
      <c r="N1216"/>
    </row>
    <row r="1217" spans="14:14" x14ac:dyDescent="0.25">
      <c r="N1217"/>
    </row>
    <row r="1218" spans="14:14" x14ac:dyDescent="0.25">
      <c r="N1218"/>
    </row>
    <row r="1219" spans="14:14" x14ac:dyDescent="0.25">
      <c r="N1219"/>
    </row>
    <row r="1220" spans="14:14" x14ac:dyDescent="0.25">
      <c r="N1220"/>
    </row>
    <row r="1221" spans="14:14" x14ac:dyDescent="0.25">
      <c r="N1221"/>
    </row>
    <row r="1222" spans="14:14" x14ac:dyDescent="0.25">
      <c r="N1222"/>
    </row>
    <row r="1223" spans="14:14" x14ac:dyDescent="0.25">
      <c r="N1223"/>
    </row>
    <row r="1224" spans="14:14" x14ac:dyDescent="0.25">
      <c r="N1224"/>
    </row>
    <row r="1225" spans="14:14" x14ac:dyDescent="0.25">
      <c r="N1225"/>
    </row>
    <row r="1226" spans="14:14" x14ac:dyDescent="0.25">
      <c r="N1226"/>
    </row>
    <row r="1227" spans="14:14" x14ac:dyDescent="0.25">
      <c r="N1227"/>
    </row>
    <row r="1228" spans="14:14" x14ac:dyDescent="0.25">
      <c r="N1228"/>
    </row>
    <row r="1229" spans="14:14" x14ac:dyDescent="0.25">
      <c r="N1229"/>
    </row>
    <row r="1230" spans="14:14" x14ac:dyDescent="0.25">
      <c r="N1230"/>
    </row>
    <row r="1231" spans="14:14" x14ac:dyDescent="0.25">
      <c r="N1231"/>
    </row>
    <row r="1232" spans="14:14" x14ac:dyDescent="0.25">
      <c r="N1232"/>
    </row>
    <row r="1233" spans="14:14" x14ac:dyDescent="0.25">
      <c r="N1233"/>
    </row>
    <row r="1234" spans="14:14" x14ac:dyDescent="0.25">
      <c r="N1234"/>
    </row>
    <row r="1235" spans="14:14" x14ac:dyDescent="0.25">
      <c r="N1235"/>
    </row>
    <row r="1236" spans="14:14" x14ac:dyDescent="0.25">
      <c r="N1236"/>
    </row>
    <row r="1237" spans="14:14" x14ac:dyDescent="0.25">
      <c r="N1237"/>
    </row>
    <row r="1238" spans="14:14" x14ac:dyDescent="0.25">
      <c r="N1238"/>
    </row>
    <row r="1239" spans="14:14" x14ac:dyDescent="0.25">
      <c r="N1239"/>
    </row>
    <row r="1240" spans="14:14" x14ac:dyDescent="0.25">
      <c r="N1240"/>
    </row>
    <row r="1241" spans="14:14" x14ac:dyDescent="0.25">
      <c r="N1241"/>
    </row>
    <row r="1242" spans="14:14" x14ac:dyDescent="0.25">
      <c r="N1242"/>
    </row>
    <row r="1243" spans="14:14" x14ac:dyDescent="0.25">
      <c r="N1243"/>
    </row>
    <row r="1244" spans="14:14" x14ac:dyDescent="0.25">
      <c r="N1244"/>
    </row>
    <row r="1245" spans="14:14" x14ac:dyDescent="0.25">
      <c r="N1245"/>
    </row>
    <row r="1246" spans="14:14" x14ac:dyDescent="0.25">
      <c r="N1246"/>
    </row>
    <row r="1247" spans="14:14" x14ac:dyDescent="0.25">
      <c r="N1247"/>
    </row>
    <row r="1248" spans="14:14" x14ac:dyDescent="0.25">
      <c r="N1248"/>
    </row>
    <row r="1249" spans="14:14" x14ac:dyDescent="0.25">
      <c r="N1249"/>
    </row>
    <row r="1250" spans="14:14" x14ac:dyDescent="0.25">
      <c r="N1250"/>
    </row>
    <row r="1251" spans="14:14" x14ac:dyDescent="0.25">
      <c r="N1251"/>
    </row>
    <row r="1252" spans="14:14" x14ac:dyDescent="0.25">
      <c r="N1252"/>
    </row>
    <row r="1253" spans="14:14" x14ac:dyDescent="0.25">
      <c r="N1253"/>
    </row>
    <row r="1254" spans="14:14" x14ac:dyDescent="0.25">
      <c r="N1254"/>
    </row>
    <row r="1255" spans="14:14" x14ac:dyDescent="0.25">
      <c r="N1255"/>
    </row>
    <row r="1256" spans="14:14" x14ac:dyDescent="0.25">
      <c r="N1256"/>
    </row>
    <row r="1257" spans="14:14" x14ac:dyDescent="0.25">
      <c r="N1257"/>
    </row>
    <row r="1258" spans="14:14" x14ac:dyDescent="0.25">
      <c r="N1258"/>
    </row>
    <row r="1259" spans="14:14" x14ac:dyDescent="0.25">
      <c r="N1259"/>
    </row>
    <row r="1260" spans="14:14" x14ac:dyDescent="0.25">
      <c r="N1260"/>
    </row>
    <row r="1261" spans="14:14" x14ac:dyDescent="0.25">
      <c r="N1261"/>
    </row>
    <row r="1262" spans="14:14" x14ac:dyDescent="0.25">
      <c r="N1262"/>
    </row>
    <row r="1263" spans="14:14" x14ac:dyDescent="0.25">
      <c r="N1263"/>
    </row>
    <row r="1264" spans="14:14" x14ac:dyDescent="0.25">
      <c r="N1264"/>
    </row>
    <row r="1265" spans="14:14" x14ac:dyDescent="0.25">
      <c r="N1265"/>
    </row>
    <row r="1266" spans="14:14" x14ac:dyDescent="0.25">
      <c r="N1266"/>
    </row>
    <row r="1267" spans="14:14" x14ac:dyDescent="0.25">
      <c r="N1267"/>
    </row>
    <row r="1268" spans="14:14" x14ac:dyDescent="0.25">
      <c r="N1268"/>
    </row>
    <row r="1269" spans="14:14" x14ac:dyDescent="0.25">
      <c r="N1269"/>
    </row>
    <row r="1270" spans="14:14" x14ac:dyDescent="0.25">
      <c r="N1270"/>
    </row>
    <row r="1271" spans="14:14" x14ac:dyDescent="0.25">
      <c r="N1271"/>
    </row>
    <row r="1272" spans="14:14" x14ac:dyDescent="0.25">
      <c r="N1272"/>
    </row>
    <row r="1273" spans="14:14" x14ac:dyDescent="0.25">
      <c r="N1273"/>
    </row>
    <row r="1274" spans="14:14" x14ac:dyDescent="0.25">
      <c r="N1274"/>
    </row>
    <row r="1275" spans="14:14" x14ac:dyDescent="0.25">
      <c r="N1275"/>
    </row>
    <row r="1276" spans="14:14" x14ac:dyDescent="0.25">
      <c r="N1276"/>
    </row>
    <row r="1277" spans="14:14" x14ac:dyDescent="0.25">
      <c r="N1277"/>
    </row>
    <row r="1278" spans="14:14" x14ac:dyDescent="0.25">
      <c r="N1278"/>
    </row>
    <row r="1279" spans="14:14" x14ac:dyDescent="0.25">
      <c r="N1279"/>
    </row>
    <row r="1280" spans="14:14" x14ac:dyDescent="0.25">
      <c r="N1280"/>
    </row>
    <row r="1281" spans="14:14" x14ac:dyDescent="0.25">
      <c r="N1281"/>
    </row>
    <row r="1282" spans="14:14" x14ac:dyDescent="0.25">
      <c r="N1282"/>
    </row>
    <row r="1283" spans="14:14" x14ac:dyDescent="0.25">
      <c r="N1283"/>
    </row>
    <row r="1284" spans="14:14" x14ac:dyDescent="0.25">
      <c r="N1284"/>
    </row>
    <row r="1285" spans="14:14" x14ac:dyDescent="0.25">
      <c r="N1285"/>
    </row>
    <row r="1286" spans="14:14" x14ac:dyDescent="0.25">
      <c r="N1286"/>
    </row>
    <row r="1287" spans="14:14" x14ac:dyDescent="0.25">
      <c r="N1287"/>
    </row>
    <row r="1288" spans="14:14" x14ac:dyDescent="0.25">
      <c r="N1288"/>
    </row>
    <row r="1289" spans="14:14" x14ac:dyDescent="0.25">
      <c r="N1289"/>
    </row>
    <row r="1290" spans="14:14" x14ac:dyDescent="0.25">
      <c r="N1290"/>
    </row>
    <row r="1291" spans="14:14" x14ac:dyDescent="0.25">
      <c r="N1291"/>
    </row>
    <row r="1292" spans="14:14" x14ac:dyDescent="0.25">
      <c r="N1292"/>
    </row>
    <row r="1293" spans="14:14" x14ac:dyDescent="0.25">
      <c r="N1293"/>
    </row>
    <row r="1294" spans="14:14" x14ac:dyDescent="0.25">
      <c r="N1294"/>
    </row>
    <row r="1295" spans="14:14" x14ac:dyDescent="0.25">
      <c r="N1295"/>
    </row>
    <row r="1296" spans="14:14" x14ac:dyDescent="0.25">
      <c r="N1296"/>
    </row>
    <row r="1297" spans="14:14" x14ac:dyDescent="0.25">
      <c r="N1297"/>
    </row>
    <row r="1298" spans="14:14" x14ac:dyDescent="0.25">
      <c r="N1298"/>
    </row>
    <row r="1299" spans="14:14" x14ac:dyDescent="0.25">
      <c r="N1299"/>
    </row>
    <row r="1300" spans="14:14" x14ac:dyDescent="0.25">
      <c r="N1300"/>
    </row>
    <row r="1301" spans="14:14" x14ac:dyDescent="0.25">
      <c r="N1301"/>
    </row>
    <row r="1302" spans="14:14" x14ac:dyDescent="0.25">
      <c r="N1302"/>
    </row>
    <row r="1303" spans="14:14" x14ac:dyDescent="0.25">
      <c r="N1303"/>
    </row>
    <row r="1304" spans="14:14" x14ac:dyDescent="0.25">
      <c r="N1304"/>
    </row>
    <row r="1305" spans="14:14" x14ac:dyDescent="0.25">
      <c r="N1305"/>
    </row>
    <row r="1306" spans="14:14" x14ac:dyDescent="0.25">
      <c r="N1306"/>
    </row>
    <row r="1307" spans="14:14" x14ac:dyDescent="0.25">
      <c r="N1307"/>
    </row>
    <row r="1308" spans="14:14" x14ac:dyDescent="0.25">
      <c r="N1308"/>
    </row>
    <row r="1309" spans="14:14" x14ac:dyDescent="0.25">
      <c r="N1309"/>
    </row>
    <row r="1310" spans="14:14" x14ac:dyDescent="0.25">
      <c r="N1310"/>
    </row>
    <row r="1311" spans="14:14" x14ac:dyDescent="0.25">
      <c r="N1311"/>
    </row>
    <row r="1312" spans="14:14" x14ac:dyDescent="0.25">
      <c r="N1312"/>
    </row>
    <row r="1313" spans="14:14" x14ac:dyDescent="0.25">
      <c r="N1313"/>
    </row>
    <row r="1314" spans="14:14" x14ac:dyDescent="0.25">
      <c r="N1314"/>
    </row>
    <row r="1315" spans="14:14" x14ac:dyDescent="0.25">
      <c r="N1315"/>
    </row>
    <row r="1316" spans="14:14" x14ac:dyDescent="0.25">
      <c r="N1316"/>
    </row>
    <row r="1317" spans="14:14" x14ac:dyDescent="0.25">
      <c r="N1317"/>
    </row>
    <row r="1318" spans="14:14" x14ac:dyDescent="0.25">
      <c r="N1318"/>
    </row>
    <row r="1319" spans="14:14" x14ac:dyDescent="0.25">
      <c r="N1319"/>
    </row>
    <row r="1320" spans="14:14" x14ac:dyDescent="0.25">
      <c r="N1320"/>
    </row>
    <row r="1321" spans="14:14" x14ac:dyDescent="0.25">
      <c r="N1321"/>
    </row>
    <row r="1322" spans="14:14" x14ac:dyDescent="0.25">
      <c r="N1322"/>
    </row>
    <row r="1323" spans="14:14" x14ac:dyDescent="0.25">
      <c r="N1323"/>
    </row>
    <row r="1324" spans="14:14" x14ac:dyDescent="0.25">
      <c r="N1324"/>
    </row>
    <row r="1325" spans="14:14" x14ac:dyDescent="0.25">
      <c r="N1325"/>
    </row>
    <row r="1326" spans="14:14" x14ac:dyDescent="0.25">
      <c r="N1326"/>
    </row>
    <row r="1327" spans="14:14" x14ac:dyDescent="0.25">
      <c r="N1327"/>
    </row>
    <row r="1328" spans="14:14" x14ac:dyDescent="0.25">
      <c r="N1328"/>
    </row>
    <row r="1329" spans="14:14" x14ac:dyDescent="0.25">
      <c r="N1329"/>
    </row>
    <row r="1330" spans="14:14" x14ac:dyDescent="0.25">
      <c r="N1330"/>
    </row>
    <row r="1331" spans="14:14" x14ac:dyDescent="0.25">
      <c r="N1331"/>
    </row>
    <row r="1332" spans="14:14" x14ac:dyDescent="0.25">
      <c r="N1332"/>
    </row>
    <row r="1333" spans="14:14" x14ac:dyDescent="0.25">
      <c r="N1333"/>
    </row>
    <row r="1334" spans="14:14" x14ac:dyDescent="0.25">
      <c r="N1334"/>
    </row>
    <row r="1335" spans="14:14" x14ac:dyDescent="0.25">
      <c r="N1335"/>
    </row>
    <row r="1336" spans="14:14" x14ac:dyDescent="0.25">
      <c r="N1336"/>
    </row>
    <row r="1337" spans="14:14" x14ac:dyDescent="0.25">
      <c r="N1337"/>
    </row>
    <row r="1338" spans="14:14" x14ac:dyDescent="0.25">
      <c r="N1338"/>
    </row>
    <row r="1339" spans="14:14" x14ac:dyDescent="0.25">
      <c r="N1339"/>
    </row>
    <row r="1340" spans="14:14" x14ac:dyDescent="0.25">
      <c r="N1340"/>
    </row>
    <row r="1341" spans="14:14" x14ac:dyDescent="0.25">
      <c r="N1341"/>
    </row>
    <row r="1342" spans="14:14" x14ac:dyDescent="0.25">
      <c r="N1342"/>
    </row>
    <row r="1343" spans="14:14" x14ac:dyDescent="0.25">
      <c r="N1343"/>
    </row>
    <row r="1344" spans="14:14" x14ac:dyDescent="0.25">
      <c r="N1344"/>
    </row>
  </sheetData>
  <mergeCells count="28">
    <mergeCell ref="G2:G3"/>
    <mergeCell ref="D4:D23"/>
    <mergeCell ref="D25:D57"/>
    <mergeCell ref="D258:D271"/>
    <mergeCell ref="D257:F257"/>
    <mergeCell ref="D247:D256"/>
    <mergeCell ref="D224:D245"/>
    <mergeCell ref="C2:C3"/>
    <mergeCell ref="D2:D3"/>
    <mergeCell ref="E2:E3"/>
    <mergeCell ref="F2:F3"/>
    <mergeCell ref="D59:D87"/>
    <mergeCell ref="B1:M1"/>
    <mergeCell ref="B2:B3"/>
    <mergeCell ref="B246:F246"/>
    <mergeCell ref="B273:F273"/>
    <mergeCell ref="B272:F272"/>
    <mergeCell ref="B223:F223"/>
    <mergeCell ref="B196:F196"/>
    <mergeCell ref="B156:F156"/>
    <mergeCell ref="B111:F111"/>
    <mergeCell ref="B88:F88"/>
    <mergeCell ref="B58:F58"/>
    <mergeCell ref="B24:F24"/>
    <mergeCell ref="D157:D195"/>
    <mergeCell ref="D89:D110"/>
    <mergeCell ref="D197:D222"/>
    <mergeCell ref="D112:D155"/>
  </mergeCells>
  <phoneticPr fontId="15" type="noConversion"/>
  <pageMargins left="0" right="0" top="0" bottom="0" header="0.51180555555555496" footer="0.51180555555555496"/>
  <pageSetup paperSize="9" scale="47"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Lilit Nikoghosyan</dc:creator>
  <dc:description/>
  <cp:lastModifiedBy>Narine Avetyan</cp:lastModifiedBy>
  <cp:revision>2</cp:revision>
  <dcterms:created xsi:type="dcterms:W3CDTF">2006-09-16T00:00:00Z</dcterms:created>
  <dcterms:modified xsi:type="dcterms:W3CDTF">2023-06-22T22:59:00Z</dcterms:modified>
  <dc:language>hy-AM</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