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8" i="2" l="1"/>
  <c r="BK18" i="2"/>
  <c r="BJ18" i="2"/>
  <c r="BL18" i="2"/>
  <c r="BF11" i="2"/>
  <c r="BE11" i="2"/>
  <c r="H15" i="2" l="1"/>
  <c r="G15" i="2" l="1"/>
  <c r="G11" i="2" l="1"/>
  <c r="H11" i="2" l="1"/>
  <c r="H14" i="2" l="1"/>
  <c r="G14" i="2"/>
  <c r="E14" i="2"/>
  <c r="BN18" i="2"/>
  <c r="BM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G17" i="1" s="1"/>
  <c r="J17" i="1"/>
  <c r="F17" i="1" l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G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C11" i="2"/>
  <c r="C18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</calcChain>
</file>

<file path=xl/sharedStrings.xml><?xml version="1.0" encoding="utf-8"?>
<sst xmlns="http://schemas.openxmlformats.org/spreadsheetml/2006/main" count="341" uniqueCount="88">
  <si>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</si>
  <si>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</si>
  <si>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</si>
  <si>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</si>
  <si>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</si>
  <si>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</si>
  <si>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</si>
  <si>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</si>
  <si>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</si>
  <si>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</si>
  <si>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</si>
  <si>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</si>
  <si>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</si>
  <si>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</si>
  <si>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</si>
  <si>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</si>
  <si>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</si>
  <si>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</si>
  <si>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</si>
  <si>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</si>
  <si>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</si>
  <si>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</si>
  <si>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</si>
  <si>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</si>
  <si>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</si>
  <si>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</si>
  <si>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</si>
  <si>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</si>
  <si>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</si>
  <si>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</si>
  <si>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</si>
  <si>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</si>
  <si>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</si>
  <si>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</si>
  <si>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</si>
  <si>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</si>
  <si>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</si>
  <si>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</si>
  <si>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</si>
  <si>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</si>
  <si>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</si>
  <si>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</si>
  <si>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</si>
  <si>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</si>
  <si>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</si>
  <si>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</si>
  <si>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</si>
  <si>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</si>
  <si>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</si>
  <si>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</si>
  <si>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</si>
  <si>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</si>
  <si>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</si>
  <si>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</si>
  <si>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</si>
  <si>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</si>
  <si>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</si>
  <si>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</si>
  <si>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</si>
  <si>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</si>
  <si>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</si>
  <si>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</si>
  <si>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</si>
  <si>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</si>
  <si>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</si>
  <si>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</si>
  <si>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</si>
  <si>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</si>
  <si>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</si>
  <si>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</si>
  <si>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</si>
  <si>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</si>
  <si>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</si>
  <si>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</si>
  <si>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</si>
  <si>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</si>
  <si>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</si>
  <si>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</si>
  <si>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</si>
  <si>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</si>
  <si>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</si>
  <si>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</si>
  <si>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</si>
  <si>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</si>
  <si>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</si>
  <si>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 </t>
  </si>
  <si>
    <t xml:space="preserve">"ՀՀ Գեղարքունիքի մարզի համայնքների  բյուջեների ծախսերը 
( ծախսերը ըստ գործառնական դասակարգման) 2022 թվական դեկտեմբերի 31-ի դրությամբ"  </t>
  </si>
  <si>
    <t xml:space="preserve">"ՀՀ Գեղարքունիքի մարզի համայնքների  բյուջեների ծախսերը 
( ծախսերը ըստ տնտեսագիտական դասակարգման) 2022 թվական դեկտեմբերի 31-ի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</si>
</sst>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3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0" borderId="2" xfId="0" applyNumberFormat="1" applyFont="1" applyFill="1" applyBorder="1" applyAlignment="1" applyProtection="1">
      <alignment vertical="center" wrapText="1"/>
    </xf>
    <xf numFmtId="20" fontId="1" fillId="0" borderId="0" xfId="0" applyNumberFormat="1" applyFont="1" applyProtection="1">
      <protection locked="0"/>
    </xf>
    <xf numFmtId="164" fontId="9" fillId="0" borderId="2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right"/>
      <protection locked="0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8"/>
  <sheetViews>
    <sheetView tabSelected="1"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/>
  <cols>
    <col min="1" max="1" width="1" style="1" hidden="1" customWidth="1"/>
    <col min="2" max="2" width="4.5703125" style="1" customWidth="1"/>
    <col min="3" max="3" width="2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3.140625" style="1" customWidth="1"/>
    <col min="8" max="8" width="13.5703125" style="1" customWidth="1"/>
    <col min="9" max="9" width="12.28515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17.25" customHeigh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23.25" customHeight="1">
      <c r="B2" s="72" t="s">
        <v>86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4"/>
      <c r="AC3" s="54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50" t="s">
        <v>84</v>
      </c>
      <c r="DQ3" s="50"/>
    </row>
    <row r="4" spans="1:122" s="7" customFormat="1" ht="12.75" customHeight="1">
      <c r="B4" s="55" t="s">
        <v>0</v>
      </c>
      <c r="C4" s="56" t="s">
        <v>1</v>
      </c>
      <c r="D4" s="51" t="s">
        <v>2</v>
      </c>
      <c r="E4" s="52"/>
      <c r="F4" s="52"/>
      <c r="G4" s="52"/>
      <c r="H4" s="52"/>
      <c r="I4" s="57"/>
      <c r="J4" s="64" t="s">
        <v>3</v>
      </c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6"/>
    </row>
    <row r="5" spans="1:122" s="7" customFormat="1" ht="15.75" customHeight="1">
      <c r="B5" s="55"/>
      <c r="C5" s="56"/>
      <c r="D5" s="58"/>
      <c r="E5" s="59"/>
      <c r="F5" s="59"/>
      <c r="G5" s="59"/>
      <c r="H5" s="59"/>
      <c r="I5" s="60"/>
      <c r="J5" s="51" t="s">
        <v>4</v>
      </c>
      <c r="K5" s="52"/>
      <c r="L5" s="52"/>
      <c r="M5" s="52"/>
      <c r="N5" s="67" t="s">
        <v>5</v>
      </c>
      <c r="O5" s="68"/>
      <c r="P5" s="68"/>
      <c r="Q5" s="68"/>
      <c r="R5" s="68"/>
      <c r="S5" s="68"/>
      <c r="T5" s="68"/>
      <c r="U5" s="69"/>
      <c r="V5" s="51" t="s">
        <v>6</v>
      </c>
      <c r="W5" s="52"/>
      <c r="X5" s="52"/>
      <c r="Y5" s="57"/>
      <c r="Z5" s="51" t="s">
        <v>7</v>
      </c>
      <c r="AA5" s="52"/>
      <c r="AB5" s="52"/>
      <c r="AC5" s="57"/>
      <c r="AD5" s="51" t="s">
        <v>8</v>
      </c>
      <c r="AE5" s="52"/>
      <c r="AF5" s="52"/>
      <c r="AG5" s="57"/>
      <c r="AH5" s="75" t="s">
        <v>3</v>
      </c>
      <c r="AI5" s="73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1" t="s">
        <v>9</v>
      </c>
      <c r="AY5" s="52"/>
      <c r="AZ5" s="52"/>
      <c r="BA5" s="57"/>
      <c r="BB5" s="10" t="s">
        <v>10</v>
      </c>
      <c r="BC5" s="10"/>
      <c r="BD5" s="10"/>
      <c r="BE5" s="10"/>
      <c r="BF5" s="10"/>
      <c r="BG5" s="10"/>
      <c r="BH5" s="10"/>
      <c r="BI5" s="10"/>
      <c r="BJ5" s="51" t="s">
        <v>11</v>
      </c>
      <c r="BK5" s="52"/>
      <c r="BL5" s="52"/>
      <c r="BM5" s="57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3"/>
      <c r="CC5" s="73"/>
      <c r="CD5" s="73"/>
      <c r="CE5" s="73"/>
      <c r="CF5" s="73"/>
      <c r="CG5" s="74"/>
      <c r="CH5" s="51" t="s">
        <v>13</v>
      </c>
      <c r="CI5" s="52"/>
      <c r="CJ5" s="52"/>
      <c r="CK5" s="57"/>
      <c r="CL5" s="51" t="s">
        <v>14</v>
      </c>
      <c r="CM5" s="52"/>
      <c r="CN5" s="52"/>
      <c r="CO5" s="57"/>
      <c r="CP5" s="12" t="s">
        <v>12</v>
      </c>
      <c r="CQ5" s="12"/>
      <c r="CR5" s="12"/>
      <c r="CS5" s="12"/>
      <c r="CT5" s="12"/>
      <c r="CU5" s="12"/>
      <c r="CV5" s="12"/>
      <c r="CW5" s="12"/>
      <c r="CX5" s="51" t="s">
        <v>15</v>
      </c>
      <c r="CY5" s="52"/>
      <c r="CZ5" s="52"/>
      <c r="DA5" s="57"/>
      <c r="DB5" s="13" t="s">
        <v>12</v>
      </c>
      <c r="DC5" s="13"/>
      <c r="DD5" s="13"/>
      <c r="DE5" s="13"/>
      <c r="DF5" s="51" t="s">
        <v>16</v>
      </c>
      <c r="DG5" s="52"/>
      <c r="DH5" s="52"/>
      <c r="DI5" s="57"/>
      <c r="DJ5" s="51" t="s">
        <v>17</v>
      </c>
      <c r="DK5" s="52"/>
      <c r="DL5" s="52"/>
      <c r="DM5" s="52"/>
      <c r="DN5" s="52"/>
      <c r="DO5" s="57"/>
      <c r="DP5" s="70" t="s">
        <v>18</v>
      </c>
      <c r="DQ5" s="70"/>
    </row>
    <row r="6" spans="1:122" s="7" customFormat="1" ht="57" customHeight="1">
      <c r="B6" s="55"/>
      <c r="C6" s="56"/>
      <c r="D6" s="61"/>
      <c r="E6" s="62"/>
      <c r="F6" s="62"/>
      <c r="G6" s="62"/>
      <c r="H6" s="62"/>
      <c r="I6" s="63"/>
      <c r="J6" s="58"/>
      <c r="K6" s="59"/>
      <c r="L6" s="59"/>
      <c r="M6" s="59"/>
      <c r="N6" s="51" t="s">
        <v>19</v>
      </c>
      <c r="O6" s="52"/>
      <c r="P6" s="52"/>
      <c r="Q6" s="52"/>
      <c r="R6" s="51" t="s">
        <v>20</v>
      </c>
      <c r="S6" s="52"/>
      <c r="T6" s="52"/>
      <c r="U6" s="52"/>
      <c r="V6" s="61"/>
      <c r="W6" s="62"/>
      <c r="X6" s="62"/>
      <c r="Y6" s="63"/>
      <c r="Z6" s="61"/>
      <c r="AA6" s="62"/>
      <c r="AB6" s="62"/>
      <c r="AC6" s="63"/>
      <c r="AD6" s="61"/>
      <c r="AE6" s="62"/>
      <c r="AF6" s="62"/>
      <c r="AG6" s="63"/>
      <c r="AH6" s="51" t="s">
        <v>21</v>
      </c>
      <c r="AI6" s="52"/>
      <c r="AJ6" s="52"/>
      <c r="AK6" s="52"/>
      <c r="AL6" s="51" t="s">
        <v>22</v>
      </c>
      <c r="AM6" s="52"/>
      <c r="AN6" s="52"/>
      <c r="AO6" s="52"/>
      <c r="AP6" s="51" t="s">
        <v>23</v>
      </c>
      <c r="AQ6" s="52"/>
      <c r="AR6" s="52"/>
      <c r="AS6" s="52"/>
      <c r="AT6" s="51" t="s">
        <v>24</v>
      </c>
      <c r="AU6" s="52"/>
      <c r="AV6" s="52"/>
      <c r="AW6" s="52"/>
      <c r="AX6" s="61"/>
      <c r="AY6" s="62"/>
      <c r="AZ6" s="62"/>
      <c r="BA6" s="63"/>
      <c r="BB6" s="71" t="s">
        <v>25</v>
      </c>
      <c r="BC6" s="71"/>
      <c r="BD6" s="71"/>
      <c r="BE6" s="71"/>
      <c r="BF6" s="76" t="s">
        <v>26</v>
      </c>
      <c r="BG6" s="77"/>
      <c r="BH6" s="77"/>
      <c r="BI6" s="78"/>
      <c r="BJ6" s="61"/>
      <c r="BK6" s="62"/>
      <c r="BL6" s="62"/>
      <c r="BM6" s="63"/>
      <c r="BN6" s="51" t="s">
        <v>27</v>
      </c>
      <c r="BO6" s="52"/>
      <c r="BP6" s="52"/>
      <c r="BQ6" s="52"/>
      <c r="BR6" s="51" t="s">
        <v>28</v>
      </c>
      <c r="BS6" s="52"/>
      <c r="BT6" s="52"/>
      <c r="BU6" s="52"/>
      <c r="BV6" s="71" t="s">
        <v>29</v>
      </c>
      <c r="BW6" s="71"/>
      <c r="BX6" s="71"/>
      <c r="BY6" s="71"/>
      <c r="BZ6" s="51" t="s">
        <v>30</v>
      </c>
      <c r="CA6" s="52"/>
      <c r="CB6" s="52"/>
      <c r="CC6" s="52"/>
      <c r="CD6" s="51" t="s">
        <v>31</v>
      </c>
      <c r="CE6" s="52"/>
      <c r="CF6" s="52"/>
      <c r="CG6" s="52"/>
      <c r="CH6" s="61"/>
      <c r="CI6" s="62"/>
      <c r="CJ6" s="62"/>
      <c r="CK6" s="63"/>
      <c r="CL6" s="61"/>
      <c r="CM6" s="62"/>
      <c r="CN6" s="62"/>
      <c r="CO6" s="63"/>
      <c r="CP6" s="71" t="s">
        <v>32</v>
      </c>
      <c r="CQ6" s="71"/>
      <c r="CR6" s="71"/>
      <c r="CS6" s="71"/>
      <c r="CT6" s="71" t="s">
        <v>33</v>
      </c>
      <c r="CU6" s="71"/>
      <c r="CV6" s="71"/>
      <c r="CW6" s="71"/>
      <c r="CX6" s="61"/>
      <c r="CY6" s="62"/>
      <c r="CZ6" s="62"/>
      <c r="DA6" s="63"/>
      <c r="DB6" s="51" t="s">
        <v>34</v>
      </c>
      <c r="DC6" s="52"/>
      <c r="DD6" s="52"/>
      <c r="DE6" s="57"/>
      <c r="DF6" s="61"/>
      <c r="DG6" s="62"/>
      <c r="DH6" s="62"/>
      <c r="DI6" s="63"/>
      <c r="DJ6" s="61"/>
      <c r="DK6" s="62"/>
      <c r="DL6" s="62"/>
      <c r="DM6" s="62"/>
      <c r="DN6" s="62"/>
      <c r="DO6" s="63"/>
      <c r="DP6" s="70"/>
      <c r="DQ6" s="70"/>
      <c r="DR6" s="14"/>
    </row>
    <row r="7" spans="1:122" s="7" customFormat="1" ht="40.5" customHeight="1">
      <c r="B7" s="55"/>
      <c r="C7" s="56"/>
      <c r="D7" s="80" t="s">
        <v>35</v>
      </c>
      <c r="E7" s="81"/>
      <c r="F7" s="79" t="s">
        <v>36</v>
      </c>
      <c r="G7" s="79"/>
      <c r="H7" s="79" t="s">
        <v>37</v>
      </c>
      <c r="I7" s="79"/>
      <c r="J7" s="79" t="s">
        <v>36</v>
      </c>
      <c r="K7" s="79"/>
      <c r="L7" s="79" t="s">
        <v>37</v>
      </c>
      <c r="M7" s="79"/>
      <c r="N7" s="79" t="s">
        <v>36</v>
      </c>
      <c r="O7" s="79"/>
      <c r="P7" s="79" t="s">
        <v>37</v>
      </c>
      <c r="Q7" s="79"/>
      <c r="R7" s="79" t="s">
        <v>36</v>
      </c>
      <c r="S7" s="79"/>
      <c r="T7" s="79" t="s">
        <v>37</v>
      </c>
      <c r="U7" s="79"/>
      <c r="V7" s="79" t="s">
        <v>36</v>
      </c>
      <c r="W7" s="79"/>
      <c r="X7" s="79" t="s">
        <v>37</v>
      </c>
      <c r="Y7" s="79"/>
      <c r="Z7" s="79" t="s">
        <v>36</v>
      </c>
      <c r="AA7" s="79"/>
      <c r="AB7" s="79" t="s">
        <v>37</v>
      </c>
      <c r="AC7" s="79"/>
      <c r="AD7" s="79" t="s">
        <v>36</v>
      </c>
      <c r="AE7" s="79"/>
      <c r="AF7" s="79" t="s">
        <v>37</v>
      </c>
      <c r="AG7" s="79"/>
      <c r="AH7" s="79" t="s">
        <v>36</v>
      </c>
      <c r="AI7" s="79"/>
      <c r="AJ7" s="79" t="s">
        <v>37</v>
      </c>
      <c r="AK7" s="79"/>
      <c r="AL7" s="79" t="s">
        <v>36</v>
      </c>
      <c r="AM7" s="79"/>
      <c r="AN7" s="79" t="s">
        <v>37</v>
      </c>
      <c r="AO7" s="79"/>
      <c r="AP7" s="79" t="s">
        <v>36</v>
      </c>
      <c r="AQ7" s="79"/>
      <c r="AR7" s="79" t="s">
        <v>37</v>
      </c>
      <c r="AS7" s="79"/>
      <c r="AT7" s="79" t="s">
        <v>36</v>
      </c>
      <c r="AU7" s="79"/>
      <c r="AV7" s="79" t="s">
        <v>37</v>
      </c>
      <c r="AW7" s="79"/>
      <c r="AX7" s="79" t="s">
        <v>36</v>
      </c>
      <c r="AY7" s="79"/>
      <c r="AZ7" s="79" t="s">
        <v>37</v>
      </c>
      <c r="BA7" s="79"/>
      <c r="BB7" s="79" t="s">
        <v>36</v>
      </c>
      <c r="BC7" s="79"/>
      <c r="BD7" s="79" t="s">
        <v>37</v>
      </c>
      <c r="BE7" s="79"/>
      <c r="BF7" s="79" t="s">
        <v>36</v>
      </c>
      <c r="BG7" s="79"/>
      <c r="BH7" s="79" t="s">
        <v>37</v>
      </c>
      <c r="BI7" s="79"/>
      <c r="BJ7" s="79" t="s">
        <v>36</v>
      </c>
      <c r="BK7" s="79"/>
      <c r="BL7" s="79" t="s">
        <v>37</v>
      </c>
      <c r="BM7" s="79"/>
      <c r="BN7" s="79" t="s">
        <v>36</v>
      </c>
      <c r="BO7" s="79"/>
      <c r="BP7" s="79" t="s">
        <v>37</v>
      </c>
      <c r="BQ7" s="79"/>
      <c r="BR7" s="79" t="s">
        <v>36</v>
      </c>
      <c r="BS7" s="79"/>
      <c r="BT7" s="79" t="s">
        <v>37</v>
      </c>
      <c r="BU7" s="79"/>
      <c r="BV7" s="79" t="s">
        <v>36</v>
      </c>
      <c r="BW7" s="79"/>
      <c r="BX7" s="79" t="s">
        <v>37</v>
      </c>
      <c r="BY7" s="79"/>
      <c r="BZ7" s="79" t="s">
        <v>36</v>
      </c>
      <c r="CA7" s="79"/>
      <c r="CB7" s="79" t="s">
        <v>37</v>
      </c>
      <c r="CC7" s="79"/>
      <c r="CD7" s="79" t="s">
        <v>36</v>
      </c>
      <c r="CE7" s="79"/>
      <c r="CF7" s="79" t="s">
        <v>37</v>
      </c>
      <c r="CG7" s="79"/>
      <c r="CH7" s="79" t="s">
        <v>36</v>
      </c>
      <c r="CI7" s="79"/>
      <c r="CJ7" s="79" t="s">
        <v>37</v>
      </c>
      <c r="CK7" s="79"/>
      <c r="CL7" s="79" t="s">
        <v>36</v>
      </c>
      <c r="CM7" s="79"/>
      <c r="CN7" s="79" t="s">
        <v>37</v>
      </c>
      <c r="CO7" s="79"/>
      <c r="CP7" s="79" t="s">
        <v>36</v>
      </c>
      <c r="CQ7" s="79"/>
      <c r="CR7" s="79" t="s">
        <v>37</v>
      </c>
      <c r="CS7" s="79"/>
      <c r="CT7" s="79" t="s">
        <v>36</v>
      </c>
      <c r="CU7" s="79"/>
      <c r="CV7" s="79" t="s">
        <v>37</v>
      </c>
      <c r="CW7" s="79"/>
      <c r="CX7" s="79" t="s">
        <v>36</v>
      </c>
      <c r="CY7" s="79"/>
      <c r="CZ7" s="79" t="s">
        <v>37</v>
      </c>
      <c r="DA7" s="79"/>
      <c r="DB7" s="79" t="s">
        <v>36</v>
      </c>
      <c r="DC7" s="79"/>
      <c r="DD7" s="79" t="s">
        <v>37</v>
      </c>
      <c r="DE7" s="79"/>
      <c r="DF7" s="79" t="s">
        <v>36</v>
      </c>
      <c r="DG7" s="79"/>
      <c r="DH7" s="79" t="s">
        <v>37</v>
      </c>
      <c r="DI7" s="79"/>
      <c r="DJ7" s="82" t="s">
        <v>38</v>
      </c>
      <c r="DK7" s="83"/>
      <c r="DL7" s="79" t="s">
        <v>36</v>
      </c>
      <c r="DM7" s="79"/>
      <c r="DN7" s="79" t="s">
        <v>37</v>
      </c>
      <c r="DO7" s="79"/>
      <c r="DP7" s="79" t="s">
        <v>37</v>
      </c>
      <c r="DQ7" s="79"/>
    </row>
    <row r="8" spans="1:122" s="7" customFormat="1" ht="32.25" customHeight="1">
      <c r="B8" s="55"/>
      <c r="C8" s="56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9" customFormat="1" ht="26.25" customHeight="1">
      <c r="B10" s="20">
        <v>1</v>
      </c>
      <c r="C10" s="41" t="s">
        <v>79</v>
      </c>
      <c r="D10" s="42">
        <f t="shared" ref="D10:D13" si="2">F10+H10-DP10</f>
        <v>2849321.7</v>
      </c>
      <c r="E10" s="42">
        <f t="shared" ref="E10:E13" si="3">G10+I10-DQ10</f>
        <v>1865213.5861000002</v>
      </c>
      <c r="F10" s="42">
        <f t="shared" ref="F10:F13" si="4">J10+V10+Z10+AD10+AX10+BJ10+CH10+CL10+CX10+DF10+DL10</f>
        <v>1625793.2000000002</v>
      </c>
      <c r="G10" s="42">
        <f t="shared" ref="G10:G13" si="5">K10+W10+AA10+AE10+AY10+BK10+CI10+CM10+CY10+DG10+DM10</f>
        <v>1349669.6068000002</v>
      </c>
      <c r="H10" s="42">
        <f t="shared" ref="H10:H13" si="6">L10+X10+AB10+AF10+AZ10+BL10+CJ10+CN10+CZ10+DH10+DN10</f>
        <v>1500200.6</v>
      </c>
      <c r="I10" s="42">
        <f t="shared" ref="I10:I13" si="7">M10+Y10+AC10+AG10+BA10+BM10+CK10+CO10+DA10+DI10+DO10</f>
        <v>665306.27929999994</v>
      </c>
      <c r="J10" s="22">
        <v>644475.15500000003</v>
      </c>
      <c r="K10" s="22">
        <v>587580.97129999998</v>
      </c>
      <c r="L10" s="22">
        <v>1007688.675</v>
      </c>
      <c r="M10" s="22">
        <v>566267.55929999996</v>
      </c>
      <c r="N10" s="22">
        <v>597595.9</v>
      </c>
      <c r="O10" s="22">
        <v>549879.63060000003</v>
      </c>
      <c r="P10" s="22">
        <v>18600.8</v>
      </c>
      <c r="Q10" s="22">
        <v>18500.7732</v>
      </c>
      <c r="R10" s="22">
        <v>46879.254999999997</v>
      </c>
      <c r="S10" s="22">
        <v>37701.340700000001</v>
      </c>
      <c r="T10" s="22">
        <v>989087.875</v>
      </c>
      <c r="U10" s="22">
        <v>547766.78610000003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147677.29999999999</v>
      </c>
      <c r="AE10" s="22">
        <v>137306.21919999999</v>
      </c>
      <c r="AF10" s="22">
        <v>105920.1</v>
      </c>
      <c r="AG10" s="22">
        <v>54676.1</v>
      </c>
      <c r="AH10" s="22">
        <v>0</v>
      </c>
      <c r="AI10" s="22">
        <v>0</v>
      </c>
      <c r="AJ10" s="22">
        <v>334577.8</v>
      </c>
      <c r="AK10" s="22">
        <v>14433.026</v>
      </c>
      <c r="AL10" s="22">
        <v>0</v>
      </c>
      <c r="AM10" s="22">
        <v>0</v>
      </c>
      <c r="AN10" s="22">
        <v>9970</v>
      </c>
      <c r="AO10" s="22">
        <v>9970</v>
      </c>
      <c r="AP10" s="22">
        <v>147677.29999999999</v>
      </c>
      <c r="AQ10" s="22">
        <v>137306.21919999999</v>
      </c>
      <c r="AR10" s="22">
        <v>39846.400000000001</v>
      </c>
      <c r="AS10" s="22">
        <v>32242.5</v>
      </c>
      <c r="AT10" s="22">
        <v>0</v>
      </c>
      <c r="AU10" s="22">
        <v>0</v>
      </c>
      <c r="AV10" s="22">
        <v>-278474.09999999998</v>
      </c>
      <c r="AW10" s="22">
        <v>-1969.4</v>
      </c>
      <c r="AX10" s="22">
        <v>22180.400000000001</v>
      </c>
      <c r="AY10" s="22">
        <v>2481.91</v>
      </c>
      <c r="AZ10" s="22">
        <v>0</v>
      </c>
      <c r="BA10" s="22">
        <v>0</v>
      </c>
      <c r="BB10" s="22">
        <v>22180.400000000001</v>
      </c>
      <c r="BC10" s="22">
        <v>2481.91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29962</v>
      </c>
      <c r="BK10" s="22">
        <v>27316.684300000001</v>
      </c>
      <c r="BL10" s="22">
        <v>371464.82500000001</v>
      </c>
      <c r="BM10" s="22">
        <v>36137.364999999998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218885.625</v>
      </c>
      <c r="BY10" s="22">
        <v>18489.505000000001</v>
      </c>
      <c r="BZ10" s="22">
        <v>29962</v>
      </c>
      <c r="CA10" s="22">
        <v>27316.684300000001</v>
      </c>
      <c r="CB10" s="22">
        <v>152579.20000000001</v>
      </c>
      <c r="CC10" s="22">
        <v>17647.86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84409.8</v>
      </c>
      <c r="CM10" s="22">
        <v>73625.548999999999</v>
      </c>
      <c r="CN10" s="22">
        <v>14092</v>
      </c>
      <c r="CO10" s="22">
        <v>7975.2550000000001</v>
      </c>
      <c r="CP10" s="22">
        <v>71963</v>
      </c>
      <c r="CQ10" s="22">
        <v>69634.570999999996</v>
      </c>
      <c r="CR10" s="22">
        <v>14092</v>
      </c>
      <c r="CS10" s="22">
        <v>7975.2550000000001</v>
      </c>
      <c r="CT10" s="22">
        <v>47705</v>
      </c>
      <c r="CU10" s="22">
        <v>45536.25</v>
      </c>
      <c r="CV10" s="22">
        <v>14092</v>
      </c>
      <c r="CW10" s="22">
        <v>7975.2550000000001</v>
      </c>
      <c r="CX10" s="22">
        <v>379305.94500000001</v>
      </c>
      <c r="CY10" s="22">
        <v>352991.37300000002</v>
      </c>
      <c r="CZ10" s="22">
        <v>1035</v>
      </c>
      <c r="DA10" s="22">
        <v>250</v>
      </c>
      <c r="DB10" s="22">
        <v>226955.745</v>
      </c>
      <c r="DC10" s="22">
        <v>202842.64</v>
      </c>
      <c r="DD10" s="22">
        <v>1035</v>
      </c>
      <c r="DE10" s="22">
        <v>250</v>
      </c>
      <c r="DF10" s="22">
        <v>17565</v>
      </c>
      <c r="DG10" s="22">
        <v>14784.6</v>
      </c>
      <c r="DH10" s="22">
        <v>0</v>
      </c>
      <c r="DI10" s="22">
        <v>0</v>
      </c>
      <c r="DJ10" s="42">
        <f t="shared" ref="DJ10:DK10" si="8">DL10+DN10-DP10</f>
        <v>23545.5</v>
      </c>
      <c r="DK10" s="42">
        <f t="shared" si="8"/>
        <v>3820</v>
      </c>
      <c r="DL10" s="22">
        <v>300217.59999999998</v>
      </c>
      <c r="DM10" s="22">
        <v>153582.29999999999</v>
      </c>
      <c r="DN10" s="22">
        <v>0</v>
      </c>
      <c r="DO10" s="22">
        <v>0</v>
      </c>
      <c r="DP10" s="22">
        <v>276672.09999999998</v>
      </c>
      <c r="DQ10" s="22">
        <v>149762.29999999999</v>
      </c>
    </row>
    <row r="11" spans="1:122" s="19" customFormat="1" ht="26.25" customHeight="1">
      <c r="B11" s="20">
        <v>2</v>
      </c>
      <c r="C11" s="41" t="s">
        <v>80</v>
      </c>
      <c r="D11" s="42">
        <f t="shared" si="2"/>
        <v>2667128.9662000001</v>
      </c>
      <c r="E11" s="42">
        <f t="shared" si="3"/>
        <v>2534780.9148999993</v>
      </c>
      <c r="F11" s="42">
        <f t="shared" si="4"/>
        <v>2012060</v>
      </c>
      <c r="G11" s="42">
        <f t="shared" si="5"/>
        <v>1886517.4266999997</v>
      </c>
      <c r="H11" s="42">
        <f t="shared" si="6"/>
        <v>1040068.9662</v>
      </c>
      <c r="I11" s="42">
        <f t="shared" si="7"/>
        <v>1032385.4875</v>
      </c>
      <c r="J11" s="22">
        <v>464190.1</v>
      </c>
      <c r="K11" s="22">
        <v>435496.5589</v>
      </c>
      <c r="L11" s="22">
        <v>181947.7696</v>
      </c>
      <c r="M11" s="22">
        <v>112215.731</v>
      </c>
      <c r="N11" s="22">
        <v>388729.23330000002</v>
      </c>
      <c r="O11" s="22">
        <v>375762.98300000001</v>
      </c>
      <c r="P11" s="22">
        <v>147897.7696</v>
      </c>
      <c r="Q11" s="22">
        <v>85300.531000000003</v>
      </c>
      <c r="R11" s="22">
        <v>73400</v>
      </c>
      <c r="S11" s="22">
        <v>57782.209199999998</v>
      </c>
      <c r="T11" s="22">
        <v>34050</v>
      </c>
      <c r="U11" s="22">
        <v>26915.200000000001</v>
      </c>
      <c r="V11" s="22">
        <v>1565</v>
      </c>
      <c r="W11" s="22">
        <v>662.89</v>
      </c>
      <c r="X11" s="22">
        <v>1000</v>
      </c>
      <c r="Y11" s="22">
        <v>980</v>
      </c>
      <c r="Z11" s="22">
        <v>0</v>
      </c>
      <c r="AA11" s="22">
        <v>0</v>
      </c>
      <c r="AB11" s="22">
        <v>0</v>
      </c>
      <c r="AC11" s="22">
        <v>0</v>
      </c>
      <c r="AD11" s="22">
        <v>89130</v>
      </c>
      <c r="AE11" s="22">
        <v>72209.373999999996</v>
      </c>
      <c r="AF11" s="22">
        <v>235701.54560000001</v>
      </c>
      <c r="AG11" s="22">
        <v>401148.59850000002</v>
      </c>
      <c r="AH11" s="22">
        <v>1000</v>
      </c>
      <c r="AI11" s="22">
        <v>1417.288</v>
      </c>
      <c r="AJ11" s="22">
        <v>100778.01360000001</v>
      </c>
      <c r="AK11" s="22">
        <v>101057.7515</v>
      </c>
      <c r="AL11" s="22">
        <v>0</v>
      </c>
      <c r="AM11" s="22">
        <v>0</v>
      </c>
      <c r="AN11" s="22">
        <v>0</v>
      </c>
      <c r="AO11" s="22">
        <v>0</v>
      </c>
      <c r="AP11" s="22">
        <v>88130</v>
      </c>
      <c r="AQ11" s="22">
        <v>70792.085999999996</v>
      </c>
      <c r="AR11" s="22">
        <v>340072.78899999999</v>
      </c>
      <c r="AS11" s="22">
        <v>327163.22399999999</v>
      </c>
      <c r="AT11" s="22">
        <v>0</v>
      </c>
      <c r="AU11" s="22">
        <v>0</v>
      </c>
      <c r="AV11" s="22">
        <v>-205149.25700000001</v>
      </c>
      <c r="AW11" s="22">
        <v>-27072.377</v>
      </c>
      <c r="AX11" s="22">
        <v>188940</v>
      </c>
      <c r="AY11" s="22">
        <v>172530.1287</v>
      </c>
      <c r="AZ11" s="22">
        <v>7045</v>
      </c>
      <c r="BA11" s="22">
        <v>7043.4</v>
      </c>
      <c r="BB11" s="22">
        <v>170240</v>
      </c>
      <c r="BC11" s="22">
        <v>162915.18799999999</v>
      </c>
      <c r="BD11" s="22">
        <v>7000</v>
      </c>
      <c r="BE11" s="22">
        <v>6998.4</v>
      </c>
      <c r="BF11" s="22">
        <v>11400</v>
      </c>
      <c r="BG11" s="22">
        <v>5875.1327000000001</v>
      </c>
      <c r="BH11" s="22">
        <v>45</v>
      </c>
      <c r="BI11" s="22">
        <v>45</v>
      </c>
      <c r="BJ11" s="22">
        <v>56621.599999999999</v>
      </c>
      <c r="BK11" s="22">
        <v>57388.620300000002</v>
      </c>
      <c r="BL11" s="22">
        <v>190103.11900000001</v>
      </c>
      <c r="BM11" s="22">
        <v>117648.29300000001</v>
      </c>
      <c r="BN11" s="22">
        <v>700</v>
      </c>
      <c r="BO11" s="22">
        <v>691.12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9790</v>
      </c>
      <c r="BW11" s="22">
        <v>7977.4408999999996</v>
      </c>
      <c r="BX11" s="22">
        <v>33777.529000000002</v>
      </c>
      <c r="BY11" s="22">
        <v>33428.919000000002</v>
      </c>
      <c r="BZ11" s="22">
        <v>46131.6</v>
      </c>
      <c r="CA11" s="22">
        <v>48720.059399999998</v>
      </c>
      <c r="CB11" s="22">
        <v>156325.59</v>
      </c>
      <c r="CC11" s="22">
        <v>84219.373999999996</v>
      </c>
      <c r="CD11" s="22">
        <v>0</v>
      </c>
      <c r="CE11" s="22">
        <v>0</v>
      </c>
      <c r="CF11" s="22">
        <v>0</v>
      </c>
      <c r="CG11" s="22">
        <v>0</v>
      </c>
      <c r="CH11" s="22">
        <v>18000</v>
      </c>
      <c r="CI11" s="22">
        <v>17915</v>
      </c>
      <c r="CJ11" s="22">
        <v>0</v>
      </c>
      <c r="CK11" s="22">
        <v>0</v>
      </c>
      <c r="CL11" s="22">
        <v>79409</v>
      </c>
      <c r="CM11" s="22">
        <v>69934.872000000003</v>
      </c>
      <c r="CN11" s="22">
        <v>305577.81599999999</v>
      </c>
      <c r="CO11" s="22">
        <v>296650.55</v>
      </c>
      <c r="CP11" s="22">
        <v>79409</v>
      </c>
      <c r="CQ11" s="22">
        <v>69934.872000000003</v>
      </c>
      <c r="CR11" s="22">
        <v>138736.15599999999</v>
      </c>
      <c r="CS11" s="22">
        <v>132427.647</v>
      </c>
      <c r="CT11" s="22">
        <v>22161</v>
      </c>
      <c r="CU11" s="22">
        <v>18337.052</v>
      </c>
      <c r="CV11" s="22">
        <v>127708.656</v>
      </c>
      <c r="CW11" s="22">
        <v>121427.647</v>
      </c>
      <c r="CX11" s="22">
        <v>702204.3</v>
      </c>
      <c r="CY11" s="22">
        <v>658477.304</v>
      </c>
      <c r="CZ11" s="22">
        <v>118693.716</v>
      </c>
      <c r="DA11" s="22">
        <v>96698.914999999994</v>
      </c>
      <c r="DB11" s="22">
        <v>368107.2</v>
      </c>
      <c r="DC11" s="22">
        <v>335291.85700000002</v>
      </c>
      <c r="DD11" s="22">
        <v>78134.687999999995</v>
      </c>
      <c r="DE11" s="22">
        <v>57406.25</v>
      </c>
      <c r="DF11" s="22">
        <v>12000</v>
      </c>
      <c r="DG11" s="22">
        <v>8967</v>
      </c>
      <c r="DH11" s="22">
        <v>0</v>
      </c>
      <c r="DI11" s="22">
        <v>0</v>
      </c>
      <c r="DJ11" s="42">
        <f t="shared" ref="DJ11:DJ13" si="9">DL11+DN11-DP11</f>
        <v>15000</v>
      </c>
      <c r="DK11" s="42">
        <f t="shared" ref="DK11:DK13" si="10">DM11+DO11-DQ11</f>
        <v>8813.6794999999693</v>
      </c>
      <c r="DL11" s="22">
        <v>400000</v>
      </c>
      <c r="DM11" s="22">
        <v>392935.67879999999</v>
      </c>
      <c r="DN11" s="22">
        <v>0</v>
      </c>
      <c r="DO11" s="22">
        <v>0</v>
      </c>
      <c r="DP11" s="22">
        <v>385000</v>
      </c>
      <c r="DQ11" s="22">
        <v>384121.99930000002</v>
      </c>
    </row>
    <row r="12" spans="1:122" s="19" customFormat="1" ht="26.25" customHeight="1">
      <c r="B12" s="20">
        <v>3</v>
      </c>
      <c r="C12" s="41" t="s">
        <v>81</v>
      </c>
      <c r="D12" s="42">
        <f t="shared" si="2"/>
        <v>1070335.9659</v>
      </c>
      <c r="E12" s="42">
        <f t="shared" si="3"/>
        <v>1016643.4739999999</v>
      </c>
      <c r="F12" s="42">
        <f t="shared" si="4"/>
        <v>691962.8898</v>
      </c>
      <c r="G12" s="42">
        <f t="shared" si="5"/>
        <v>676120.53049999999</v>
      </c>
      <c r="H12" s="42">
        <f t="shared" si="6"/>
        <v>500108.07610000001</v>
      </c>
      <c r="I12" s="42">
        <f t="shared" si="7"/>
        <v>461932.94349999999</v>
      </c>
      <c r="J12" s="22">
        <v>234225.6</v>
      </c>
      <c r="K12" s="22">
        <v>229540.55249999999</v>
      </c>
      <c r="L12" s="22">
        <v>100691.4054</v>
      </c>
      <c r="M12" s="22">
        <v>96112.842499999999</v>
      </c>
      <c r="N12" s="22">
        <v>193910</v>
      </c>
      <c r="O12" s="22">
        <v>191708.52110000001</v>
      </c>
      <c r="P12" s="22">
        <v>55601.8</v>
      </c>
      <c r="Q12" s="22">
        <v>55016.963000000003</v>
      </c>
      <c r="R12" s="22">
        <v>32018.5</v>
      </c>
      <c r="S12" s="22">
        <v>30965.0442</v>
      </c>
      <c r="T12" s="22">
        <v>40189.6054</v>
      </c>
      <c r="U12" s="22">
        <v>36196.184999999998</v>
      </c>
      <c r="V12" s="22">
        <v>1657</v>
      </c>
      <c r="W12" s="22">
        <v>1653.56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30871</v>
      </c>
      <c r="AE12" s="22">
        <v>30256.58</v>
      </c>
      <c r="AF12" s="22">
        <v>55620.985000000001</v>
      </c>
      <c r="AG12" s="22">
        <v>49898.98</v>
      </c>
      <c r="AH12" s="22">
        <v>24810</v>
      </c>
      <c r="AI12" s="22">
        <v>24202.1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6061</v>
      </c>
      <c r="AQ12" s="22">
        <v>6054.48</v>
      </c>
      <c r="AR12" s="22">
        <v>208620.98499999999</v>
      </c>
      <c r="AS12" s="22">
        <v>171610.9</v>
      </c>
      <c r="AT12" s="22">
        <v>0</v>
      </c>
      <c r="AU12" s="22">
        <v>0</v>
      </c>
      <c r="AV12" s="22">
        <v>-153000</v>
      </c>
      <c r="AW12" s="22">
        <v>-121711.92</v>
      </c>
      <c r="AX12" s="22">
        <v>500</v>
      </c>
      <c r="AY12" s="22">
        <v>150</v>
      </c>
      <c r="AZ12" s="22">
        <v>24710</v>
      </c>
      <c r="BA12" s="22">
        <v>14210</v>
      </c>
      <c r="BB12" s="22">
        <v>0</v>
      </c>
      <c r="BC12" s="22">
        <v>0</v>
      </c>
      <c r="BD12" s="22">
        <v>0</v>
      </c>
      <c r="BE12" s="22">
        <v>0</v>
      </c>
      <c r="BF12" s="22">
        <v>500</v>
      </c>
      <c r="BG12" s="22">
        <v>150</v>
      </c>
      <c r="BH12" s="22">
        <v>0</v>
      </c>
      <c r="BI12" s="22">
        <v>0</v>
      </c>
      <c r="BJ12" s="22">
        <v>129275.8</v>
      </c>
      <c r="BK12" s="22">
        <v>128299.33100000001</v>
      </c>
      <c r="BL12" s="22">
        <v>206978.41899999999</v>
      </c>
      <c r="BM12" s="22">
        <v>197800.33799999999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1170.8</v>
      </c>
      <c r="BW12" s="22">
        <v>870.8</v>
      </c>
      <c r="BX12" s="22">
        <v>77992.078999999998</v>
      </c>
      <c r="BY12" s="22">
        <v>73913.297999999995</v>
      </c>
      <c r="BZ12" s="22">
        <v>12090</v>
      </c>
      <c r="CA12" s="22">
        <v>11415.324000000001</v>
      </c>
      <c r="CB12" s="22">
        <v>119970.5</v>
      </c>
      <c r="CC12" s="22">
        <v>114909.2</v>
      </c>
      <c r="CD12" s="22">
        <v>116015</v>
      </c>
      <c r="CE12" s="22">
        <v>116013.20699999999</v>
      </c>
      <c r="CF12" s="22">
        <v>9015.84</v>
      </c>
      <c r="CG12" s="22">
        <v>8977.84</v>
      </c>
      <c r="CH12" s="22">
        <v>0</v>
      </c>
      <c r="CI12" s="22">
        <v>0</v>
      </c>
      <c r="CJ12" s="22">
        <v>0</v>
      </c>
      <c r="CK12" s="22">
        <v>0</v>
      </c>
      <c r="CL12" s="22">
        <v>12920</v>
      </c>
      <c r="CM12" s="22">
        <v>11495.210999999999</v>
      </c>
      <c r="CN12" s="22">
        <v>69744.350000000006</v>
      </c>
      <c r="CO12" s="22">
        <v>66926.782999999996</v>
      </c>
      <c r="CP12" s="22">
        <v>12880</v>
      </c>
      <c r="CQ12" s="22">
        <v>11456.210999999999</v>
      </c>
      <c r="CR12" s="22">
        <v>40675.35</v>
      </c>
      <c r="CS12" s="22">
        <v>40634.483</v>
      </c>
      <c r="CT12" s="22">
        <v>0</v>
      </c>
      <c r="CU12" s="22">
        <v>0</v>
      </c>
      <c r="CV12" s="22">
        <v>0</v>
      </c>
      <c r="CW12" s="22">
        <v>0</v>
      </c>
      <c r="CX12" s="22">
        <v>149588.29999999999</v>
      </c>
      <c r="CY12" s="22">
        <v>146874.296</v>
      </c>
      <c r="CZ12" s="22">
        <v>40202</v>
      </c>
      <c r="DA12" s="22">
        <v>36984</v>
      </c>
      <c r="DB12" s="22">
        <v>106948.3</v>
      </c>
      <c r="DC12" s="22">
        <v>105871.996</v>
      </c>
      <c r="DD12" s="22">
        <v>40202</v>
      </c>
      <c r="DE12" s="22">
        <v>36984</v>
      </c>
      <c r="DF12" s="22">
        <v>10285</v>
      </c>
      <c r="DG12" s="22">
        <v>6441</v>
      </c>
      <c r="DH12" s="22">
        <v>0</v>
      </c>
      <c r="DI12" s="22">
        <v>0</v>
      </c>
      <c r="DJ12" s="42">
        <f t="shared" si="9"/>
        <v>3066.1064999999944</v>
      </c>
      <c r="DK12" s="42">
        <f t="shared" si="10"/>
        <v>0</v>
      </c>
      <c r="DL12" s="22">
        <v>122640.18979999999</v>
      </c>
      <c r="DM12" s="22">
        <v>121410</v>
      </c>
      <c r="DN12" s="22">
        <v>2160.9167000000002</v>
      </c>
      <c r="DO12" s="22">
        <v>0</v>
      </c>
      <c r="DP12" s="22">
        <v>121735</v>
      </c>
      <c r="DQ12" s="22">
        <v>121410</v>
      </c>
    </row>
    <row r="13" spans="1:122" s="19" customFormat="1" ht="26.25" customHeight="1">
      <c r="B13" s="20">
        <v>5</v>
      </c>
      <c r="C13" s="41" t="s">
        <v>82</v>
      </c>
      <c r="D13" s="42">
        <f t="shared" si="2"/>
        <v>6043158.2540000007</v>
      </c>
      <c r="E13" s="42">
        <f t="shared" si="3"/>
        <v>4744750.8653999995</v>
      </c>
      <c r="F13" s="42">
        <f t="shared" si="4"/>
        <v>3174296</v>
      </c>
      <c r="G13" s="42">
        <f t="shared" si="5"/>
        <v>2183472.1521999999</v>
      </c>
      <c r="H13" s="42">
        <f t="shared" si="6"/>
        <v>3501786.2540000007</v>
      </c>
      <c r="I13" s="42">
        <f t="shared" si="7"/>
        <v>3114345.3922000001</v>
      </c>
      <c r="J13" s="22">
        <v>996118.49069999997</v>
      </c>
      <c r="K13" s="22">
        <v>643093.70869999996</v>
      </c>
      <c r="L13" s="22">
        <v>151762.83900000001</v>
      </c>
      <c r="M13" s="22">
        <v>135260.27499999999</v>
      </c>
      <c r="N13" s="22">
        <v>895282.09069999994</v>
      </c>
      <c r="O13" s="22">
        <v>595723.5196</v>
      </c>
      <c r="P13" s="22">
        <v>71852.904999999999</v>
      </c>
      <c r="Q13" s="22">
        <v>56754.565999999999</v>
      </c>
      <c r="R13" s="22">
        <v>93296</v>
      </c>
      <c r="S13" s="22">
        <v>43703.996099999997</v>
      </c>
      <c r="T13" s="22">
        <v>79909.933999999994</v>
      </c>
      <c r="U13" s="22">
        <v>78505.709000000003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213830</v>
      </c>
      <c r="AE13" s="22">
        <v>65939.824600000007</v>
      </c>
      <c r="AF13" s="22">
        <v>2222205.9849999999</v>
      </c>
      <c r="AG13" s="22">
        <v>1931059.372</v>
      </c>
      <c r="AH13" s="22">
        <v>115400</v>
      </c>
      <c r="AI13" s="22">
        <v>15605.213599999999</v>
      </c>
      <c r="AJ13" s="22">
        <v>739909.10499999998</v>
      </c>
      <c r="AK13" s="22">
        <v>684777.28419999999</v>
      </c>
      <c r="AL13" s="22">
        <v>0</v>
      </c>
      <c r="AM13" s="22">
        <v>0</v>
      </c>
      <c r="AN13" s="22">
        <v>65431.423999999999</v>
      </c>
      <c r="AO13" s="22">
        <v>49231.241999999998</v>
      </c>
      <c r="AP13" s="22">
        <v>98430</v>
      </c>
      <c r="AQ13" s="22">
        <v>50334.610999999997</v>
      </c>
      <c r="AR13" s="22">
        <v>1416865.456</v>
      </c>
      <c r="AS13" s="22">
        <v>1223478.6158</v>
      </c>
      <c r="AT13" s="22">
        <v>0</v>
      </c>
      <c r="AU13" s="22">
        <v>0</v>
      </c>
      <c r="AV13" s="22">
        <v>0</v>
      </c>
      <c r="AW13" s="22">
        <v>-26427.77</v>
      </c>
      <c r="AX13" s="22">
        <v>134056</v>
      </c>
      <c r="AY13" s="22">
        <v>103464.499</v>
      </c>
      <c r="AZ13" s="22">
        <v>0</v>
      </c>
      <c r="BA13" s="22">
        <v>0</v>
      </c>
      <c r="BB13" s="22">
        <v>117656</v>
      </c>
      <c r="BC13" s="22">
        <v>101994.499</v>
      </c>
      <c r="BD13" s="22">
        <v>0</v>
      </c>
      <c r="BE13" s="22">
        <v>0</v>
      </c>
      <c r="BF13" s="22">
        <v>5600</v>
      </c>
      <c r="BG13" s="22">
        <v>988</v>
      </c>
      <c r="BH13" s="22">
        <v>0</v>
      </c>
      <c r="BI13" s="22">
        <v>0</v>
      </c>
      <c r="BJ13" s="22">
        <v>242663.00930000001</v>
      </c>
      <c r="BK13" s="22">
        <v>157326.69469999999</v>
      </c>
      <c r="BL13" s="22">
        <v>712529.71200000006</v>
      </c>
      <c r="BM13" s="22">
        <v>676365.98759999999</v>
      </c>
      <c r="BN13" s="22">
        <v>87000</v>
      </c>
      <c r="BO13" s="22">
        <v>53519.735000000001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2">
        <v>75080</v>
      </c>
      <c r="BW13" s="22">
        <v>56009.131099999999</v>
      </c>
      <c r="BX13" s="22">
        <v>471091.96899999998</v>
      </c>
      <c r="BY13" s="22">
        <v>442559.2</v>
      </c>
      <c r="BZ13" s="22">
        <v>80583.009300000005</v>
      </c>
      <c r="CA13" s="22">
        <v>47797.828600000001</v>
      </c>
      <c r="CB13" s="22">
        <v>241437.74299999999</v>
      </c>
      <c r="CC13" s="22">
        <v>233806.78760000001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300354.5</v>
      </c>
      <c r="CM13" s="22">
        <v>159501.92480000001</v>
      </c>
      <c r="CN13" s="22">
        <v>118616.524</v>
      </c>
      <c r="CO13" s="22">
        <v>118185.79399999999</v>
      </c>
      <c r="CP13" s="22">
        <v>280354.5</v>
      </c>
      <c r="CQ13" s="22">
        <v>159501.92480000001</v>
      </c>
      <c r="CR13" s="22">
        <v>118616.524</v>
      </c>
      <c r="CS13" s="22">
        <v>118185.79399999999</v>
      </c>
      <c r="CT13" s="22">
        <v>185054.5</v>
      </c>
      <c r="CU13" s="22">
        <v>140040.42809999999</v>
      </c>
      <c r="CV13" s="22">
        <v>118616.524</v>
      </c>
      <c r="CW13" s="22">
        <v>118185.79399999999</v>
      </c>
      <c r="CX13" s="22">
        <v>592574</v>
      </c>
      <c r="CY13" s="22">
        <v>483823.82140000002</v>
      </c>
      <c r="CZ13" s="22">
        <v>296671.19400000002</v>
      </c>
      <c r="DA13" s="22">
        <v>253473.96359999999</v>
      </c>
      <c r="DB13" s="22">
        <v>451016</v>
      </c>
      <c r="DC13" s="22">
        <v>352582.45939999999</v>
      </c>
      <c r="DD13" s="22">
        <v>291359.69400000002</v>
      </c>
      <c r="DE13" s="22">
        <v>253473.96359999999</v>
      </c>
      <c r="DF13" s="22">
        <v>60200</v>
      </c>
      <c r="DG13" s="22">
        <v>17255</v>
      </c>
      <c r="DH13" s="22">
        <v>0</v>
      </c>
      <c r="DI13" s="22">
        <v>0</v>
      </c>
      <c r="DJ13" s="42">
        <f t="shared" si="9"/>
        <v>1576</v>
      </c>
      <c r="DK13" s="42">
        <f t="shared" si="10"/>
        <v>0</v>
      </c>
      <c r="DL13" s="22">
        <v>634500</v>
      </c>
      <c r="DM13" s="22">
        <v>553066.679</v>
      </c>
      <c r="DN13" s="22">
        <v>0</v>
      </c>
      <c r="DO13" s="22">
        <v>0</v>
      </c>
      <c r="DP13" s="22">
        <v>632924</v>
      </c>
      <c r="DQ13" s="22">
        <v>553066.679</v>
      </c>
    </row>
    <row r="14" spans="1:122" s="19" customFormat="1" ht="26.25" customHeight="1">
      <c r="B14" s="20">
        <v>6</v>
      </c>
      <c r="C14" s="41" t="s">
        <v>83</v>
      </c>
      <c r="D14" s="42">
        <f t="shared" ref="D14:E14" si="11">F14+H14-DP14</f>
        <v>2110296.7954999995</v>
      </c>
      <c r="E14" s="42">
        <f t="shared" si="11"/>
        <v>2043904.3416999998</v>
      </c>
      <c r="F14" s="42">
        <f t="shared" ref="F14:I14" si="12">J14+V14+Z14+AD14+AX14+BJ14+CH14+CL14+CX14+DF14+DL14</f>
        <v>1457897.7999999998</v>
      </c>
      <c r="G14" s="42">
        <f t="shared" si="12"/>
        <v>1439000.4182</v>
      </c>
      <c r="H14" s="42">
        <f t="shared" si="12"/>
        <v>999142.86549999996</v>
      </c>
      <c r="I14" s="42">
        <f t="shared" si="12"/>
        <v>938410.34699999983</v>
      </c>
      <c r="J14" s="22">
        <v>370935.58840000001</v>
      </c>
      <c r="K14" s="22">
        <v>368459.05930000002</v>
      </c>
      <c r="L14" s="22">
        <v>55608.633300000001</v>
      </c>
      <c r="M14" s="22">
        <v>23928.401000000002</v>
      </c>
      <c r="N14" s="22">
        <v>331096.55349999998</v>
      </c>
      <c r="O14" s="22">
        <v>329430.83250000002</v>
      </c>
      <c r="P14" s="22">
        <v>3668.9333000000001</v>
      </c>
      <c r="Q14" s="22">
        <v>2903.3510000000001</v>
      </c>
      <c r="R14" s="22">
        <v>37611.834900000002</v>
      </c>
      <c r="S14" s="22">
        <v>36801.056799999998</v>
      </c>
      <c r="T14" s="22">
        <v>51939.7</v>
      </c>
      <c r="U14" s="22">
        <v>21025.05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1000</v>
      </c>
      <c r="AE14" s="22">
        <v>0</v>
      </c>
      <c r="AF14" s="22">
        <v>752381.76529999997</v>
      </c>
      <c r="AG14" s="22">
        <v>772076.89350000001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1000</v>
      </c>
      <c r="AQ14" s="22">
        <v>0</v>
      </c>
      <c r="AR14" s="22">
        <v>1069594.6653</v>
      </c>
      <c r="AS14" s="22">
        <v>915806.85930000001</v>
      </c>
      <c r="AT14" s="22">
        <v>0</v>
      </c>
      <c r="AU14" s="22">
        <v>0</v>
      </c>
      <c r="AV14" s="22">
        <v>-317212.90000000002</v>
      </c>
      <c r="AW14" s="22">
        <v>-143729.96580000001</v>
      </c>
      <c r="AX14" s="22">
        <v>211656</v>
      </c>
      <c r="AY14" s="22">
        <v>211470.59299999999</v>
      </c>
      <c r="AZ14" s="22">
        <v>777</v>
      </c>
      <c r="BA14" s="22">
        <v>777</v>
      </c>
      <c r="BB14" s="22">
        <v>211656</v>
      </c>
      <c r="BC14" s="22">
        <v>211470.59299999999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10399.161</v>
      </c>
      <c r="BK14" s="22">
        <v>10222.002399999999</v>
      </c>
      <c r="BL14" s="22">
        <v>163927.20000000001</v>
      </c>
      <c r="BM14" s="22">
        <v>121481.3744</v>
      </c>
      <c r="BN14" s="22">
        <v>9100</v>
      </c>
      <c r="BO14" s="22">
        <v>8966.3979999999992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18699.875</v>
      </c>
      <c r="BY14" s="22">
        <v>18699.200400000002</v>
      </c>
      <c r="BZ14" s="22">
        <v>1299.1610000000001</v>
      </c>
      <c r="CA14" s="22">
        <v>1255.6043999999999</v>
      </c>
      <c r="CB14" s="22">
        <v>140227.32500000001</v>
      </c>
      <c r="CC14" s="22">
        <v>97782.173999999999</v>
      </c>
      <c r="CD14" s="22">
        <v>0</v>
      </c>
      <c r="CE14" s="22">
        <v>0</v>
      </c>
      <c r="CF14" s="22">
        <v>5000</v>
      </c>
      <c r="CG14" s="22">
        <v>5000</v>
      </c>
      <c r="CH14" s="22">
        <v>0</v>
      </c>
      <c r="CI14" s="22">
        <v>0</v>
      </c>
      <c r="CJ14" s="22">
        <v>0</v>
      </c>
      <c r="CK14" s="22">
        <v>0</v>
      </c>
      <c r="CL14" s="22">
        <v>55353</v>
      </c>
      <c r="CM14" s="22">
        <v>54963.997000000003</v>
      </c>
      <c r="CN14" s="22">
        <v>12702</v>
      </c>
      <c r="CO14" s="22">
        <v>12409.004000000001</v>
      </c>
      <c r="CP14" s="22">
        <v>47893</v>
      </c>
      <c r="CQ14" s="22">
        <v>47820.497000000003</v>
      </c>
      <c r="CR14" s="22">
        <v>0</v>
      </c>
      <c r="CS14" s="22">
        <v>0</v>
      </c>
      <c r="CT14" s="22">
        <v>28419</v>
      </c>
      <c r="CU14" s="22">
        <v>28370.996999999999</v>
      </c>
      <c r="CV14" s="22">
        <v>0</v>
      </c>
      <c r="CW14" s="22">
        <v>0</v>
      </c>
      <c r="CX14" s="22">
        <v>439030.18060000002</v>
      </c>
      <c r="CY14" s="22">
        <v>437716.06300000002</v>
      </c>
      <c r="CZ14" s="22">
        <v>13746.266900000001</v>
      </c>
      <c r="DA14" s="22">
        <v>7737.6741000000002</v>
      </c>
      <c r="DB14" s="22">
        <v>320693.18060000002</v>
      </c>
      <c r="DC14" s="22">
        <v>319980.663</v>
      </c>
      <c r="DD14" s="22">
        <v>13746.266900000001</v>
      </c>
      <c r="DE14" s="22">
        <v>7737.6741000000002</v>
      </c>
      <c r="DF14" s="22">
        <v>22780</v>
      </c>
      <c r="DG14" s="22">
        <v>22662.28</v>
      </c>
      <c r="DH14" s="22">
        <v>0</v>
      </c>
      <c r="DI14" s="22">
        <v>0</v>
      </c>
      <c r="DJ14" s="42">
        <f t="shared" ref="DJ14:DK14" si="13">DL14+DN14-DP14</f>
        <v>0</v>
      </c>
      <c r="DK14" s="42">
        <f t="shared" si="13"/>
        <v>0</v>
      </c>
      <c r="DL14" s="22">
        <v>346743.87</v>
      </c>
      <c r="DM14" s="22">
        <v>333506.42349999998</v>
      </c>
      <c r="DN14" s="22">
        <v>0</v>
      </c>
      <c r="DO14" s="22">
        <v>0</v>
      </c>
      <c r="DP14" s="22">
        <v>346743.87</v>
      </c>
      <c r="DQ14" s="22">
        <v>333506.42349999998</v>
      </c>
    </row>
    <row r="15" spans="1:122" ht="16.5" customHeight="1">
      <c r="A15" s="23"/>
      <c r="B15" s="20"/>
      <c r="C15" s="21"/>
      <c r="D15" s="22">
        <f t="shared" ref="D15:E17" si="14">F15+H15-DP15</f>
        <v>0</v>
      </c>
      <c r="E15" s="22">
        <f t="shared" si="14"/>
        <v>0</v>
      </c>
      <c r="F15" s="22">
        <f t="shared" ref="F15:H17" si="15">J15+V15+Z15+AD15+AX15+BJ15+CH15+CL15+CX15+DF15+DL15</f>
        <v>0</v>
      </c>
      <c r="G15" s="22">
        <f t="shared" si="15"/>
        <v>0</v>
      </c>
      <c r="H15" s="22">
        <f t="shared" si="15"/>
        <v>0</v>
      </c>
      <c r="I15" s="22">
        <f t="shared" ref="I15:I17" si="16">M15+Y15+AC15+AG15+BA15+BM15+CK15+CO15+DA15+DI15+DO15</f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>
        <f t="shared" ref="DJ15:DK17" si="17">DL15+DN15-DP15</f>
        <v>0</v>
      </c>
      <c r="DK15" s="22">
        <f t="shared" si="17"/>
        <v>0</v>
      </c>
      <c r="DL15" s="22"/>
      <c r="DM15" s="22"/>
      <c r="DN15" s="22"/>
      <c r="DO15" s="22"/>
      <c r="DP15" s="22"/>
      <c r="DQ15" s="22"/>
    </row>
    <row r="16" spans="1:122" ht="16.5" customHeight="1">
      <c r="A16" s="23"/>
      <c r="B16" s="20"/>
      <c r="C16" s="21"/>
      <c r="D16" s="22">
        <f t="shared" si="14"/>
        <v>0</v>
      </c>
      <c r="E16" s="22">
        <f t="shared" si="14"/>
        <v>0</v>
      </c>
      <c r="F16" s="22">
        <f t="shared" si="15"/>
        <v>0</v>
      </c>
      <c r="G16" s="22">
        <f t="shared" si="15"/>
        <v>0</v>
      </c>
      <c r="H16" s="22">
        <f t="shared" si="15"/>
        <v>0</v>
      </c>
      <c r="I16" s="22">
        <f t="shared" si="16"/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>
        <f t="shared" si="17"/>
        <v>0</v>
      </c>
      <c r="DK16" s="22">
        <f t="shared" si="17"/>
        <v>0</v>
      </c>
      <c r="DL16" s="22"/>
      <c r="DM16" s="22"/>
      <c r="DN16" s="22"/>
      <c r="DO16" s="22"/>
      <c r="DP16" s="22"/>
      <c r="DQ16" s="22"/>
    </row>
    <row r="17" spans="1:121" ht="16.5" customHeight="1">
      <c r="A17" s="23"/>
      <c r="B17" s="20"/>
      <c r="C17" s="21" t="s">
        <v>41</v>
      </c>
      <c r="D17" s="22">
        <f t="shared" si="14"/>
        <v>14740241.681600003</v>
      </c>
      <c r="E17" s="22">
        <f t="shared" si="14"/>
        <v>12205293.182100002</v>
      </c>
      <c r="F17" s="22">
        <f t="shared" si="15"/>
        <v>8962009.8898000009</v>
      </c>
      <c r="G17" s="22">
        <f t="shared" si="15"/>
        <v>7534780.1343999999</v>
      </c>
      <c r="H17" s="22">
        <f>L17+X17+AB17+AF17+AZ17+BL17+CJ17+CN17+CZ17+DH17+DN17</f>
        <v>7541306.7618000014</v>
      </c>
      <c r="I17" s="22">
        <f t="shared" si="16"/>
        <v>6212380.4495000001</v>
      </c>
      <c r="J17" s="22">
        <f t="shared" ref="J17:AO17" si="18">SUM(J10:J16)</f>
        <v>2709944.9341000002</v>
      </c>
      <c r="K17" s="22">
        <f t="shared" si="18"/>
        <v>2264170.8506999998</v>
      </c>
      <c r="L17" s="22">
        <f t="shared" si="18"/>
        <v>1497699.3223000001</v>
      </c>
      <c r="M17" s="22">
        <f t="shared" si="18"/>
        <v>933784.8088</v>
      </c>
      <c r="N17" s="22">
        <f t="shared" si="18"/>
        <v>2406613.7774999999</v>
      </c>
      <c r="O17" s="22">
        <f t="shared" si="18"/>
        <v>2042505.4868000001</v>
      </c>
      <c r="P17" s="22">
        <f t="shared" si="18"/>
        <v>297622.20789999998</v>
      </c>
      <c r="Q17" s="22">
        <f t="shared" si="18"/>
        <v>218476.18419999999</v>
      </c>
      <c r="R17" s="22">
        <f t="shared" si="18"/>
        <v>283205.58990000002</v>
      </c>
      <c r="S17" s="22">
        <f t="shared" si="18"/>
        <v>206953.647</v>
      </c>
      <c r="T17" s="22">
        <f t="shared" si="18"/>
        <v>1195177.1143999998</v>
      </c>
      <c r="U17" s="22">
        <f t="shared" si="18"/>
        <v>710408.9301</v>
      </c>
      <c r="V17" s="22">
        <f t="shared" si="18"/>
        <v>3222</v>
      </c>
      <c r="W17" s="22">
        <f t="shared" si="18"/>
        <v>2316.4499999999998</v>
      </c>
      <c r="X17" s="22">
        <f t="shared" si="18"/>
        <v>1000</v>
      </c>
      <c r="Y17" s="22">
        <f t="shared" si="18"/>
        <v>980</v>
      </c>
      <c r="Z17" s="22">
        <f t="shared" si="18"/>
        <v>0</v>
      </c>
      <c r="AA17" s="22">
        <f t="shared" si="18"/>
        <v>0</v>
      </c>
      <c r="AB17" s="22">
        <f t="shared" si="18"/>
        <v>0</v>
      </c>
      <c r="AC17" s="22">
        <f t="shared" si="18"/>
        <v>0</v>
      </c>
      <c r="AD17" s="22">
        <f t="shared" si="18"/>
        <v>482508.3</v>
      </c>
      <c r="AE17" s="22">
        <f t="shared" si="18"/>
        <v>305711.99780000001</v>
      </c>
      <c r="AF17" s="22">
        <f t="shared" si="18"/>
        <v>3371830.3809000002</v>
      </c>
      <c r="AG17" s="22">
        <f t="shared" si="18"/>
        <v>3208859.9440000001</v>
      </c>
      <c r="AH17" s="22">
        <f t="shared" si="18"/>
        <v>141210</v>
      </c>
      <c r="AI17" s="22">
        <f t="shared" si="18"/>
        <v>41224.601599999995</v>
      </c>
      <c r="AJ17" s="22">
        <f t="shared" si="18"/>
        <v>1175264.9186</v>
      </c>
      <c r="AK17" s="22">
        <f t="shared" si="18"/>
        <v>800268.06169999996</v>
      </c>
      <c r="AL17" s="22">
        <f t="shared" si="18"/>
        <v>0</v>
      </c>
      <c r="AM17" s="22">
        <f t="shared" si="18"/>
        <v>0</v>
      </c>
      <c r="AN17" s="22">
        <f t="shared" si="18"/>
        <v>75401.423999999999</v>
      </c>
      <c r="AO17" s="22">
        <f t="shared" si="18"/>
        <v>59201.241999999998</v>
      </c>
      <c r="AP17" s="22">
        <f t="shared" ref="AP17:BU17" si="19">SUM(AP10:AP16)</f>
        <v>341298.3</v>
      </c>
      <c r="AQ17" s="22">
        <f t="shared" si="19"/>
        <v>264487.39620000002</v>
      </c>
      <c r="AR17" s="22">
        <f t="shared" si="19"/>
        <v>3075000.2952999999</v>
      </c>
      <c r="AS17" s="22">
        <f t="shared" si="19"/>
        <v>2670302.0991000002</v>
      </c>
      <c r="AT17" s="22">
        <f t="shared" si="19"/>
        <v>0</v>
      </c>
      <c r="AU17" s="22">
        <f t="shared" si="19"/>
        <v>0</v>
      </c>
      <c r="AV17" s="22">
        <f t="shared" si="19"/>
        <v>-953836.25699999998</v>
      </c>
      <c r="AW17" s="22">
        <f t="shared" si="19"/>
        <v>-320911.43279999995</v>
      </c>
      <c r="AX17" s="22">
        <f t="shared" si="19"/>
        <v>557332.4</v>
      </c>
      <c r="AY17" s="22">
        <f t="shared" si="19"/>
        <v>490097.13069999998</v>
      </c>
      <c r="AZ17" s="22">
        <f t="shared" si="19"/>
        <v>32532</v>
      </c>
      <c r="BA17" s="22">
        <f t="shared" si="19"/>
        <v>22030.400000000001</v>
      </c>
      <c r="BB17" s="22">
        <f t="shared" si="19"/>
        <v>521732.4</v>
      </c>
      <c r="BC17" s="22">
        <f t="shared" si="19"/>
        <v>478862.19</v>
      </c>
      <c r="BD17" s="22">
        <f t="shared" si="19"/>
        <v>7000</v>
      </c>
      <c r="BE17" s="22">
        <f t="shared" si="19"/>
        <v>6998.4</v>
      </c>
      <c r="BF17" s="22">
        <f t="shared" si="19"/>
        <v>17500</v>
      </c>
      <c r="BG17" s="22">
        <f t="shared" si="19"/>
        <v>7013.1327000000001</v>
      </c>
      <c r="BH17" s="22">
        <f t="shared" si="19"/>
        <v>45</v>
      </c>
      <c r="BI17" s="22">
        <f t="shared" si="19"/>
        <v>45</v>
      </c>
      <c r="BJ17" s="22">
        <f t="shared" si="19"/>
        <v>468921.57030000008</v>
      </c>
      <c r="BK17" s="22">
        <f t="shared" si="19"/>
        <v>380553.33270000003</v>
      </c>
      <c r="BL17" s="22">
        <f t="shared" si="19"/>
        <v>1645003.2750000001</v>
      </c>
      <c r="BM17" s="22">
        <f t="shared" si="19"/>
        <v>1149433.358</v>
      </c>
      <c r="BN17" s="22">
        <f t="shared" si="19"/>
        <v>96800</v>
      </c>
      <c r="BO17" s="22">
        <f t="shared" si="19"/>
        <v>63177.253000000004</v>
      </c>
      <c r="BP17" s="22">
        <f t="shared" si="19"/>
        <v>0</v>
      </c>
      <c r="BQ17" s="22">
        <f t="shared" si="19"/>
        <v>0</v>
      </c>
      <c r="BR17" s="22">
        <f t="shared" si="19"/>
        <v>0</v>
      </c>
      <c r="BS17" s="22">
        <f t="shared" si="19"/>
        <v>0</v>
      </c>
      <c r="BT17" s="22">
        <f t="shared" si="19"/>
        <v>0</v>
      </c>
      <c r="BU17" s="22">
        <f t="shared" si="19"/>
        <v>0</v>
      </c>
      <c r="BV17" s="22">
        <f t="shared" ref="BV17:DA17" si="20">SUM(BV10:BV16)</f>
        <v>86040.8</v>
      </c>
      <c r="BW17" s="22">
        <f t="shared" si="20"/>
        <v>64857.371999999996</v>
      </c>
      <c r="BX17" s="22">
        <f t="shared" si="20"/>
        <v>820447.07700000005</v>
      </c>
      <c r="BY17" s="22">
        <f t="shared" si="20"/>
        <v>587090.12239999999</v>
      </c>
      <c r="BZ17" s="22">
        <f t="shared" si="20"/>
        <v>170065.7703</v>
      </c>
      <c r="CA17" s="22">
        <f t="shared" si="20"/>
        <v>136505.5007</v>
      </c>
      <c r="CB17" s="22">
        <f t="shared" si="20"/>
        <v>810540.35800000001</v>
      </c>
      <c r="CC17" s="22">
        <f t="shared" si="20"/>
        <v>548365.39560000005</v>
      </c>
      <c r="CD17" s="22">
        <f t="shared" si="20"/>
        <v>116015</v>
      </c>
      <c r="CE17" s="22">
        <f t="shared" si="20"/>
        <v>116013.20699999999</v>
      </c>
      <c r="CF17" s="22">
        <f t="shared" si="20"/>
        <v>14015.84</v>
      </c>
      <c r="CG17" s="22">
        <f t="shared" si="20"/>
        <v>13977.84</v>
      </c>
      <c r="CH17" s="22">
        <f t="shared" si="20"/>
        <v>18000</v>
      </c>
      <c r="CI17" s="22">
        <f t="shared" si="20"/>
        <v>17915</v>
      </c>
      <c r="CJ17" s="22">
        <f t="shared" si="20"/>
        <v>0</v>
      </c>
      <c r="CK17" s="22">
        <f t="shared" si="20"/>
        <v>0</v>
      </c>
      <c r="CL17" s="22">
        <f t="shared" si="20"/>
        <v>532446.30000000005</v>
      </c>
      <c r="CM17" s="22">
        <f t="shared" si="20"/>
        <v>369521.55379999999</v>
      </c>
      <c r="CN17" s="22">
        <f t="shared" si="20"/>
        <v>520732.68999999994</v>
      </c>
      <c r="CO17" s="22">
        <f t="shared" si="20"/>
        <v>502147.386</v>
      </c>
      <c r="CP17" s="22">
        <f t="shared" si="20"/>
        <v>492499.5</v>
      </c>
      <c r="CQ17" s="22">
        <f t="shared" si="20"/>
        <v>358348.07579999999</v>
      </c>
      <c r="CR17" s="22">
        <f t="shared" si="20"/>
        <v>312120.03000000003</v>
      </c>
      <c r="CS17" s="22">
        <f t="shared" si="20"/>
        <v>299223.179</v>
      </c>
      <c r="CT17" s="22">
        <f t="shared" si="20"/>
        <v>283339.5</v>
      </c>
      <c r="CU17" s="22">
        <f t="shared" si="20"/>
        <v>232284.72709999999</v>
      </c>
      <c r="CV17" s="22">
        <f t="shared" si="20"/>
        <v>260417.18000000002</v>
      </c>
      <c r="CW17" s="22">
        <f t="shared" si="20"/>
        <v>247588.696</v>
      </c>
      <c r="CX17" s="22">
        <f t="shared" si="20"/>
        <v>2262702.7256</v>
      </c>
      <c r="CY17" s="22">
        <f t="shared" si="20"/>
        <v>2079882.8574000001</v>
      </c>
      <c r="CZ17" s="22">
        <f t="shared" si="20"/>
        <v>470348.17690000002</v>
      </c>
      <c r="DA17" s="22">
        <f t="shared" si="20"/>
        <v>395144.55269999994</v>
      </c>
      <c r="DB17" s="22">
        <f t="shared" ref="DB17:DI17" si="21">SUM(DB10:DB16)</f>
        <v>1473720.4256000002</v>
      </c>
      <c r="DC17" s="22">
        <f t="shared" si="21"/>
        <v>1316569.6154</v>
      </c>
      <c r="DD17" s="22">
        <f t="shared" si="21"/>
        <v>424477.64889999997</v>
      </c>
      <c r="DE17" s="22">
        <f t="shared" si="21"/>
        <v>355851.88770000002</v>
      </c>
      <c r="DF17" s="22">
        <f t="shared" si="21"/>
        <v>122830</v>
      </c>
      <c r="DG17" s="22">
        <f t="shared" si="21"/>
        <v>70109.88</v>
      </c>
      <c r="DH17" s="22">
        <f t="shared" si="21"/>
        <v>0</v>
      </c>
      <c r="DI17" s="22">
        <f t="shared" si="21"/>
        <v>0</v>
      </c>
      <c r="DJ17" s="22">
        <f t="shared" si="17"/>
        <v>43187.606499999762</v>
      </c>
      <c r="DK17" s="22">
        <f t="shared" si="17"/>
        <v>12633.679499999853</v>
      </c>
      <c r="DL17" s="22">
        <f>SUM(DL10:DL16)</f>
        <v>1804101.6598</v>
      </c>
      <c r="DM17" s="22">
        <f>SUM(DM10:DM16)</f>
        <v>1554501.0813</v>
      </c>
      <c r="DN17" s="22">
        <f>SUM(DN10:DN16)</f>
        <v>2160.9167000000002</v>
      </c>
      <c r="DO17" s="22">
        <f>SUM(DO10:DO16)</f>
        <v>0</v>
      </c>
      <c r="DP17" s="22">
        <f>SUM(DP10:DP16)</f>
        <v>1763074.9700000002</v>
      </c>
      <c r="DQ17" s="22">
        <f t="shared" ref="DQ17" si="22">SUM(DQ10:DQ16)</f>
        <v>1541867.4018000001</v>
      </c>
    </row>
    <row r="18" spans="1:121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</row>
    <row r="19" spans="1:121"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</row>
    <row r="20" spans="1:121"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</row>
    <row r="21" spans="1:121"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</row>
    <row r="22" spans="1:121"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</row>
    <row r="23" spans="1:121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</row>
    <row r="24" spans="1:121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</row>
    <row r="25" spans="1:121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</row>
    <row r="26" spans="1:121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</row>
    <row r="27" spans="1:121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</row>
    <row r="28" spans="1:121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</row>
    <row r="29" spans="1:121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</row>
    <row r="30" spans="1:121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</row>
    <row r="31" spans="1:121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</row>
    <row r="32" spans="1:121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</row>
    <row r="33" spans="4:121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</row>
    <row r="34" spans="4:121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</row>
    <row r="35" spans="4:121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</row>
    <row r="36" spans="4:121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</row>
    <row r="37" spans="4:121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</row>
    <row r="38" spans="4:121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</row>
    <row r="39" spans="4:121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</row>
    <row r="40" spans="4:121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</row>
    <row r="41" spans="4:121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</row>
    <row r="42" spans="4:121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</row>
    <row r="43" spans="4:121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</row>
    <row r="44" spans="4:121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</row>
    <row r="45" spans="4:121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</row>
    <row r="46" spans="4:121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</row>
    <row r="47" spans="4:121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</row>
    <row r="48" spans="4:121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</row>
    <row r="49" spans="4:121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</row>
    <row r="50" spans="4:121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</row>
    <row r="51" spans="4:121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</row>
    <row r="52" spans="4:121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</row>
    <row r="53" spans="4:121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</row>
    <row r="54" spans="4:121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</row>
    <row r="55" spans="4:121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</row>
    <row r="56" spans="4:121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</row>
    <row r="57" spans="4:121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</row>
    <row r="58" spans="4:121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</row>
    <row r="59" spans="4:121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</row>
    <row r="60" spans="4:121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</row>
    <row r="61" spans="4:121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</row>
    <row r="62" spans="4:121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</row>
    <row r="63" spans="4:121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</row>
    <row r="64" spans="4:121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</row>
    <row r="65" spans="4:121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</row>
    <row r="66" spans="4:121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</row>
    <row r="67" spans="4:121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</row>
    <row r="68" spans="4:121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</row>
    <row r="69" spans="4:121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</row>
    <row r="70" spans="4:121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</row>
    <row r="71" spans="4:121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</row>
    <row r="72" spans="4:121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</row>
    <row r="73" spans="4:121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</row>
    <row r="74" spans="4:121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</row>
    <row r="75" spans="4:121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</row>
    <row r="76" spans="4:121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</row>
    <row r="77" spans="4:121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</row>
    <row r="78" spans="4:121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4:121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</row>
    <row r="80" spans="4:121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</row>
    <row r="81" spans="4:121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</row>
    <row r="82" spans="4:121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</row>
    <row r="83" spans="4:121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</row>
    <row r="84" spans="4:121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4:121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</row>
    <row r="86" spans="4:121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</row>
    <row r="87" spans="4:121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</row>
    <row r="88" spans="4:121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4:121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</row>
    <row r="90" spans="4:121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</row>
    <row r="91" spans="4:121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</row>
    <row r="92" spans="4:121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</row>
    <row r="93" spans="4:121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</row>
    <row r="94" spans="4:121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</row>
    <row r="95" spans="4:121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</row>
    <row r="96" spans="4:121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</row>
    <row r="97" spans="4:121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</row>
    <row r="98" spans="4:121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</row>
    <row r="99" spans="4:121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</row>
    <row r="100" spans="4:121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</row>
    <row r="101" spans="4:121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</row>
    <row r="102" spans="4:121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4:121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</row>
    <row r="104" spans="4:121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</row>
    <row r="105" spans="4:121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</row>
    <row r="106" spans="4:121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</row>
    <row r="107" spans="4:121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</row>
    <row r="108" spans="4:121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</row>
    <row r="109" spans="4:121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</row>
    <row r="110" spans="4:121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</row>
    <row r="111" spans="4:121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</row>
    <row r="112" spans="4:121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</row>
    <row r="113" spans="4:121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4:121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</row>
    <row r="115" spans="4:121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</row>
    <row r="116" spans="4:121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</row>
    <row r="117" spans="4:121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</row>
    <row r="118" spans="4:121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</row>
    <row r="119" spans="4:121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</row>
    <row r="120" spans="4:121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</row>
    <row r="121" spans="4:121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4:121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</row>
    <row r="123" spans="4:121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</row>
    <row r="124" spans="4:121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</row>
    <row r="125" spans="4:121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</row>
    <row r="126" spans="4:121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</row>
    <row r="127" spans="4:121"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4:121"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</row>
    <row r="129" spans="4:121"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</row>
    <row r="130" spans="4:121"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</row>
    <row r="131" spans="4:121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</row>
    <row r="132" spans="4:121"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</row>
    <row r="133" spans="4:121"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</row>
    <row r="134" spans="4:121"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</row>
    <row r="135" spans="4:121"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</row>
    <row r="136" spans="4:121"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</row>
    <row r="137" spans="4:121"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</row>
    <row r="138" spans="4:121"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</row>
    <row r="139" spans="4:121"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</row>
    <row r="140" spans="4:121"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</row>
    <row r="141" spans="4:121"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</row>
    <row r="142" spans="4:121"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</row>
    <row r="143" spans="4:121"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</row>
    <row r="144" spans="4:121"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</row>
    <row r="145" spans="4:121"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</row>
    <row r="146" spans="4:121"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</row>
    <row r="147" spans="4:121"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</row>
    <row r="148" spans="4:121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</row>
    <row r="149" spans="4:121"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</row>
    <row r="150" spans="4:121"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</row>
    <row r="151" spans="4:121"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</row>
    <row r="152" spans="4:121"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</row>
    <row r="153" spans="4:121"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</row>
    <row r="154" spans="4:121"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</row>
    <row r="155" spans="4:121"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</row>
    <row r="156" spans="4:121"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4:121"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</row>
    <row r="158" spans="4:121"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7:E7"/>
    <mergeCell ref="F7:G7"/>
    <mergeCell ref="H7:I7"/>
    <mergeCell ref="J7:K7"/>
    <mergeCell ref="L7:M7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1"/>
  <sheetViews>
    <sheetView zoomScale="70" zoomScaleNormal="70" workbookViewId="0">
      <pane xSplit="2" ySplit="10" topLeftCell="AL17" activePane="bottomRight" state="frozen"/>
      <selection pane="topRight" activeCell="C1" sqref="C1"/>
      <selection pane="bottomLeft" activeCell="A10" sqref="A10"/>
      <selection pane="bottomRight" activeCell="A20" sqref="A20:XFD22"/>
    </sheetView>
  </sheetViews>
  <sheetFormatPr defaultRowHeight="17.25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7" width="13.8554687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6" ht="13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6"/>
      <c r="AJ1" s="26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ht="48" customHeight="1">
      <c r="A2" s="91" t="s">
        <v>87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</row>
    <row r="3" spans="1:66" ht="19.5" customHeight="1">
      <c r="A3" s="91"/>
      <c r="B3" s="91"/>
      <c r="C3" s="91"/>
      <c r="D3" s="91"/>
      <c r="E3" s="91"/>
      <c r="F3" s="91"/>
      <c r="G3" s="91"/>
      <c r="H3" s="91"/>
      <c r="I3" s="49"/>
      <c r="J3" s="28"/>
      <c r="K3" s="49"/>
      <c r="L3" s="28"/>
      <c r="M3" s="28"/>
      <c r="N3" s="28"/>
      <c r="O3" s="29"/>
      <c r="P3" s="30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</row>
    <row r="4" spans="1:66" s="32" customFormat="1" ht="15" customHeight="1">
      <c r="A4" s="92" t="s">
        <v>0</v>
      </c>
      <c r="B4" s="70" t="s">
        <v>1</v>
      </c>
      <c r="C4" s="93" t="s">
        <v>42</v>
      </c>
      <c r="D4" s="94"/>
      <c r="E4" s="94"/>
      <c r="F4" s="94"/>
      <c r="G4" s="94"/>
      <c r="H4" s="95"/>
      <c r="I4" s="99" t="s">
        <v>43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1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</row>
    <row r="5" spans="1:66" s="32" customFormat="1" ht="25.5" customHeight="1">
      <c r="A5" s="92"/>
      <c r="B5" s="70"/>
      <c r="C5" s="96"/>
      <c r="D5" s="97"/>
      <c r="E5" s="97"/>
      <c r="F5" s="97"/>
      <c r="G5" s="97"/>
      <c r="H5" s="98"/>
      <c r="I5" s="115" t="s">
        <v>44</v>
      </c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7"/>
      <c r="BC5" s="118" t="s">
        <v>45</v>
      </c>
      <c r="BD5" s="119"/>
      <c r="BE5" s="119"/>
      <c r="BF5" s="119"/>
      <c r="BG5" s="119"/>
      <c r="BH5" s="119"/>
      <c r="BI5" s="88" t="s">
        <v>46</v>
      </c>
      <c r="BJ5" s="88"/>
      <c r="BK5" s="88"/>
      <c r="BL5" s="88"/>
      <c r="BM5" s="88"/>
      <c r="BN5" s="88"/>
    </row>
    <row r="6" spans="1:66" s="32" customFormat="1" ht="0.75" hidden="1" customHeight="1">
      <c r="A6" s="92"/>
      <c r="B6" s="70"/>
      <c r="C6" s="96"/>
      <c r="D6" s="97"/>
      <c r="E6" s="97"/>
      <c r="F6" s="97"/>
      <c r="G6" s="97"/>
      <c r="H6" s="98"/>
      <c r="I6" s="124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6"/>
      <c r="BC6" s="124"/>
      <c r="BD6" s="125"/>
      <c r="BE6" s="125"/>
      <c r="BF6" s="125"/>
      <c r="BG6" s="88" t="s">
        <v>47</v>
      </c>
      <c r="BH6" s="88"/>
      <c r="BI6" s="88" t="s">
        <v>48</v>
      </c>
      <c r="BJ6" s="88"/>
      <c r="BK6" s="88" t="s">
        <v>49</v>
      </c>
      <c r="BL6" s="88"/>
      <c r="BM6" s="88"/>
      <c r="BN6" s="88"/>
    </row>
    <row r="7" spans="1:66" s="32" customFormat="1" ht="43.5" customHeight="1">
      <c r="A7" s="92"/>
      <c r="B7" s="70"/>
      <c r="C7" s="96"/>
      <c r="D7" s="97"/>
      <c r="E7" s="97"/>
      <c r="F7" s="97"/>
      <c r="G7" s="97"/>
      <c r="H7" s="98"/>
      <c r="I7" s="88" t="s">
        <v>50</v>
      </c>
      <c r="J7" s="88"/>
      <c r="K7" s="88"/>
      <c r="L7" s="88"/>
      <c r="M7" s="102" t="s">
        <v>51</v>
      </c>
      <c r="N7" s="103"/>
      <c r="O7" s="106" t="s">
        <v>52</v>
      </c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8"/>
      <c r="AE7" s="109" t="s">
        <v>53</v>
      </c>
      <c r="AF7" s="110"/>
      <c r="AG7" s="109" t="s">
        <v>54</v>
      </c>
      <c r="AH7" s="110"/>
      <c r="AI7" s="89" t="s">
        <v>10</v>
      </c>
      <c r="AJ7" s="90"/>
      <c r="AK7" s="135" t="s">
        <v>55</v>
      </c>
      <c r="AL7" s="70"/>
      <c r="AM7" s="89" t="s">
        <v>10</v>
      </c>
      <c r="AN7" s="90"/>
      <c r="AO7" s="134" t="s">
        <v>56</v>
      </c>
      <c r="AP7" s="134"/>
      <c r="AQ7" s="136" t="s">
        <v>57</v>
      </c>
      <c r="AR7" s="137"/>
      <c r="AS7" s="137"/>
      <c r="AT7" s="137"/>
      <c r="AU7" s="137"/>
      <c r="AV7" s="138"/>
      <c r="AW7" s="89" t="s">
        <v>58</v>
      </c>
      <c r="AX7" s="127"/>
      <c r="AY7" s="127"/>
      <c r="AZ7" s="127"/>
      <c r="BA7" s="127"/>
      <c r="BB7" s="90"/>
      <c r="BC7" s="120" t="s">
        <v>59</v>
      </c>
      <c r="BD7" s="121"/>
      <c r="BE7" s="120" t="s">
        <v>60</v>
      </c>
      <c r="BF7" s="121"/>
      <c r="BG7" s="88"/>
      <c r="BH7" s="88"/>
      <c r="BI7" s="88"/>
      <c r="BJ7" s="88"/>
      <c r="BK7" s="88"/>
      <c r="BL7" s="88"/>
      <c r="BM7" s="88"/>
      <c r="BN7" s="88"/>
    </row>
    <row r="8" spans="1:66" s="32" customFormat="1" ht="112.5" customHeight="1">
      <c r="A8" s="92"/>
      <c r="B8" s="70"/>
      <c r="C8" s="84" t="s">
        <v>61</v>
      </c>
      <c r="D8" s="84"/>
      <c r="E8" s="132" t="s">
        <v>36</v>
      </c>
      <c r="F8" s="132"/>
      <c r="G8" s="133" t="s">
        <v>37</v>
      </c>
      <c r="H8" s="133"/>
      <c r="I8" s="70" t="s">
        <v>62</v>
      </c>
      <c r="J8" s="70"/>
      <c r="K8" s="70" t="s">
        <v>63</v>
      </c>
      <c r="L8" s="70"/>
      <c r="M8" s="104"/>
      <c r="N8" s="105"/>
      <c r="O8" s="89" t="s">
        <v>64</v>
      </c>
      <c r="P8" s="90"/>
      <c r="Q8" s="128" t="s">
        <v>65</v>
      </c>
      <c r="R8" s="129"/>
      <c r="S8" s="89" t="s">
        <v>66</v>
      </c>
      <c r="T8" s="90"/>
      <c r="U8" s="89" t="s">
        <v>67</v>
      </c>
      <c r="V8" s="90"/>
      <c r="W8" s="89" t="s">
        <v>68</v>
      </c>
      <c r="X8" s="90"/>
      <c r="Y8" s="113" t="s">
        <v>69</v>
      </c>
      <c r="Z8" s="114"/>
      <c r="AA8" s="89" t="s">
        <v>70</v>
      </c>
      <c r="AB8" s="90"/>
      <c r="AC8" s="89" t="s">
        <v>71</v>
      </c>
      <c r="AD8" s="90"/>
      <c r="AE8" s="111"/>
      <c r="AF8" s="112"/>
      <c r="AG8" s="111"/>
      <c r="AH8" s="112"/>
      <c r="AI8" s="128" t="s">
        <v>72</v>
      </c>
      <c r="AJ8" s="129"/>
      <c r="AK8" s="70"/>
      <c r="AL8" s="70"/>
      <c r="AM8" s="128" t="s">
        <v>73</v>
      </c>
      <c r="AN8" s="129"/>
      <c r="AO8" s="134"/>
      <c r="AP8" s="134"/>
      <c r="AQ8" s="84" t="s">
        <v>61</v>
      </c>
      <c r="AR8" s="84"/>
      <c r="AS8" s="84" t="s">
        <v>36</v>
      </c>
      <c r="AT8" s="84"/>
      <c r="AU8" s="84" t="s">
        <v>37</v>
      </c>
      <c r="AV8" s="84"/>
      <c r="AW8" s="84" t="s">
        <v>74</v>
      </c>
      <c r="AX8" s="84"/>
      <c r="AY8" s="130" t="s">
        <v>75</v>
      </c>
      <c r="AZ8" s="131"/>
      <c r="BA8" s="86" t="s">
        <v>76</v>
      </c>
      <c r="BB8" s="87"/>
      <c r="BC8" s="122"/>
      <c r="BD8" s="123"/>
      <c r="BE8" s="122"/>
      <c r="BF8" s="123"/>
      <c r="BG8" s="88"/>
      <c r="BH8" s="88"/>
      <c r="BI8" s="88"/>
      <c r="BJ8" s="88"/>
      <c r="BK8" s="88" t="s">
        <v>77</v>
      </c>
      <c r="BL8" s="88"/>
      <c r="BM8" s="88" t="s">
        <v>78</v>
      </c>
      <c r="BN8" s="88"/>
    </row>
    <row r="9" spans="1:66" s="32" customFormat="1" ht="42" customHeight="1">
      <c r="A9" s="92"/>
      <c r="B9" s="70"/>
      <c r="C9" s="33" t="s">
        <v>39</v>
      </c>
      <c r="D9" s="34" t="s">
        <v>40</v>
      </c>
      <c r="E9" s="33" t="s">
        <v>39</v>
      </c>
      <c r="F9" s="34" t="s">
        <v>40</v>
      </c>
      <c r="G9" s="33" t="s">
        <v>39</v>
      </c>
      <c r="H9" s="34" t="s">
        <v>40</v>
      </c>
      <c r="I9" s="33" t="s">
        <v>39</v>
      </c>
      <c r="J9" s="34" t="s">
        <v>40</v>
      </c>
      <c r="K9" s="33" t="s">
        <v>39</v>
      </c>
      <c r="L9" s="34" t="s">
        <v>40</v>
      </c>
      <c r="M9" s="33" t="s">
        <v>39</v>
      </c>
      <c r="N9" s="34" t="s">
        <v>40</v>
      </c>
      <c r="O9" s="33" t="s">
        <v>39</v>
      </c>
      <c r="P9" s="34" t="s">
        <v>40</v>
      </c>
      <c r="Q9" s="33" t="s">
        <v>39</v>
      </c>
      <c r="R9" s="34" t="s">
        <v>40</v>
      </c>
      <c r="S9" s="33" t="s">
        <v>39</v>
      </c>
      <c r="T9" s="34" t="s">
        <v>40</v>
      </c>
      <c r="U9" s="33" t="s">
        <v>39</v>
      </c>
      <c r="V9" s="34" t="s">
        <v>40</v>
      </c>
      <c r="W9" s="33" t="s">
        <v>39</v>
      </c>
      <c r="X9" s="34" t="s">
        <v>40</v>
      </c>
      <c r="Y9" s="33" t="s">
        <v>39</v>
      </c>
      <c r="Z9" s="34" t="s">
        <v>40</v>
      </c>
      <c r="AA9" s="33" t="s">
        <v>39</v>
      </c>
      <c r="AB9" s="34" t="s">
        <v>40</v>
      </c>
      <c r="AC9" s="33" t="s">
        <v>39</v>
      </c>
      <c r="AD9" s="34" t="s">
        <v>40</v>
      </c>
      <c r="AE9" s="33" t="s">
        <v>39</v>
      </c>
      <c r="AF9" s="34" t="s">
        <v>40</v>
      </c>
      <c r="AG9" s="33" t="s">
        <v>39</v>
      </c>
      <c r="AH9" s="34" t="s">
        <v>40</v>
      </c>
      <c r="AI9" s="33" t="s">
        <v>39</v>
      </c>
      <c r="AJ9" s="34" t="s">
        <v>40</v>
      </c>
      <c r="AK9" s="33" t="s">
        <v>39</v>
      </c>
      <c r="AL9" s="34" t="s">
        <v>40</v>
      </c>
      <c r="AM9" s="33" t="s">
        <v>39</v>
      </c>
      <c r="AN9" s="34" t="s">
        <v>40</v>
      </c>
      <c r="AO9" s="33" t="s">
        <v>39</v>
      </c>
      <c r="AP9" s="34" t="s">
        <v>40</v>
      </c>
      <c r="AQ9" s="33" t="s">
        <v>39</v>
      </c>
      <c r="AR9" s="34" t="s">
        <v>40</v>
      </c>
      <c r="AS9" s="33" t="s">
        <v>39</v>
      </c>
      <c r="AT9" s="34" t="s">
        <v>40</v>
      </c>
      <c r="AU9" s="33" t="s">
        <v>39</v>
      </c>
      <c r="AV9" s="34" t="s">
        <v>40</v>
      </c>
      <c r="AW9" s="33" t="s">
        <v>39</v>
      </c>
      <c r="AX9" s="34" t="s">
        <v>40</v>
      </c>
      <c r="AY9" s="33" t="s">
        <v>39</v>
      </c>
      <c r="AZ9" s="34" t="s">
        <v>40</v>
      </c>
      <c r="BA9" s="33" t="s">
        <v>39</v>
      </c>
      <c r="BB9" s="34" t="s">
        <v>40</v>
      </c>
      <c r="BC9" s="33" t="s">
        <v>39</v>
      </c>
      <c r="BD9" s="34" t="s">
        <v>40</v>
      </c>
      <c r="BE9" s="33" t="s">
        <v>39</v>
      </c>
      <c r="BF9" s="34" t="s">
        <v>40</v>
      </c>
      <c r="BG9" s="33" t="s">
        <v>39</v>
      </c>
      <c r="BH9" s="34" t="s">
        <v>40</v>
      </c>
      <c r="BI9" s="33" t="s">
        <v>39</v>
      </c>
      <c r="BJ9" s="34" t="s">
        <v>40</v>
      </c>
      <c r="BK9" s="33" t="s">
        <v>39</v>
      </c>
      <c r="BL9" s="34" t="s">
        <v>40</v>
      </c>
      <c r="BM9" s="33" t="s">
        <v>39</v>
      </c>
      <c r="BN9" s="34" t="s">
        <v>40</v>
      </c>
    </row>
    <row r="10" spans="1:66" s="32" customFormat="1" ht="18.75" customHeight="1">
      <c r="A10" s="35"/>
      <c r="B10" s="35">
        <v>1</v>
      </c>
      <c r="C10" s="35">
        <v>2</v>
      </c>
      <c r="D10" s="35">
        <v>3</v>
      </c>
      <c r="E10" s="35">
        <v>4</v>
      </c>
      <c r="F10" s="35">
        <v>5</v>
      </c>
      <c r="G10" s="35">
        <v>6</v>
      </c>
      <c r="H10" s="35">
        <v>7</v>
      </c>
      <c r="I10" s="35">
        <v>8</v>
      </c>
      <c r="J10" s="35">
        <v>9</v>
      </c>
      <c r="K10" s="35">
        <v>10</v>
      </c>
      <c r="L10" s="35">
        <v>11</v>
      </c>
      <c r="M10" s="35">
        <v>12</v>
      </c>
      <c r="N10" s="35">
        <v>13</v>
      </c>
      <c r="O10" s="35">
        <v>14</v>
      </c>
      <c r="P10" s="35">
        <v>15</v>
      </c>
      <c r="Q10" s="35">
        <v>16</v>
      </c>
      <c r="R10" s="35">
        <v>17</v>
      </c>
      <c r="S10" s="35">
        <v>18</v>
      </c>
      <c r="T10" s="35">
        <v>19</v>
      </c>
      <c r="U10" s="35">
        <v>20</v>
      </c>
      <c r="V10" s="35">
        <v>21</v>
      </c>
      <c r="W10" s="35">
        <v>22</v>
      </c>
      <c r="X10" s="35">
        <v>23</v>
      </c>
      <c r="Y10" s="35">
        <v>24</v>
      </c>
      <c r="Z10" s="35">
        <v>25</v>
      </c>
      <c r="AA10" s="35">
        <v>26</v>
      </c>
      <c r="AB10" s="35">
        <v>27</v>
      </c>
      <c r="AC10" s="35">
        <v>28</v>
      </c>
      <c r="AD10" s="35">
        <v>29</v>
      </c>
      <c r="AE10" s="35">
        <v>30</v>
      </c>
      <c r="AF10" s="35">
        <v>31</v>
      </c>
      <c r="AG10" s="35">
        <v>32</v>
      </c>
      <c r="AH10" s="35">
        <v>33</v>
      </c>
      <c r="AI10" s="35">
        <v>34</v>
      </c>
      <c r="AJ10" s="35">
        <v>35</v>
      </c>
      <c r="AK10" s="35">
        <v>36</v>
      </c>
      <c r="AL10" s="35">
        <v>37</v>
      </c>
      <c r="AM10" s="35">
        <v>38</v>
      </c>
      <c r="AN10" s="35">
        <v>39</v>
      </c>
      <c r="AO10" s="35">
        <v>40</v>
      </c>
      <c r="AP10" s="35">
        <v>41</v>
      </c>
      <c r="AQ10" s="35">
        <v>42</v>
      </c>
      <c r="AR10" s="35">
        <v>43</v>
      </c>
      <c r="AS10" s="35">
        <v>44</v>
      </c>
      <c r="AT10" s="35">
        <v>45</v>
      </c>
      <c r="AU10" s="35">
        <v>46</v>
      </c>
      <c r="AV10" s="35">
        <v>47</v>
      </c>
      <c r="AW10" s="35">
        <v>48</v>
      </c>
      <c r="AX10" s="35">
        <v>49</v>
      </c>
      <c r="AY10" s="35">
        <v>50</v>
      </c>
      <c r="AZ10" s="35">
        <v>51</v>
      </c>
      <c r="BA10" s="35">
        <v>52</v>
      </c>
      <c r="BB10" s="35">
        <v>53</v>
      </c>
      <c r="BC10" s="35">
        <v>54</v>
      </c>
      <c r="BD10" s="35">
        <v>55</v>
      </c>
      <c r="BE10" s="35">
        <v>56</v>
      </c>
      <c r="BF10" s="35">
        <v>57</v>
      </c>
      <c r="BG10" s="35">
        <v>58</v>
      </c>
      <c r="BH10" s="35">
        <v>59</v>
      </c>
      <c r="BI10" s="35">
        <v>60</v>
      </c>
      <c r="BJ10" s="35">
        <v>61</v>
      </c>
      <c r="BK10" s="35">
        <v>62</v>
      </c>
      <c r="BL10" s="35">
        <v>63</v>
      </c>
      <c r="BM10" s="35">
        <v>64</v>
      </c>
      <c r="BN10" s="35">
        <v>65</v>
      </c>
    </row>
    <row r="11" spans="1:66" s="47" customFormat="1" ht="19.5" customHeight="1">
      <c r="A11" s="36">
        <v>1</v>
      </c>
      <c r="B11" s="46" t="s">
        <v>79</v>
      </c>
      <c r="C11" s="43">
        <f t="shared" ref="C11:C18" si="0">E11+G11-BA11</f>
        <v>2849321.6999999997</v>
      </c>
      <c r="D11" s="43">
        <f t="shared" ref="D11:D18" si="1">F11+H11-BB11</f>
        <v>1865213.6031000002</v>
      </c>
      <c r="E11" s="43">
        <f t="shared" ref="E11:E18" si="2">I11+K11+M11+AE11+AG11+AK11+AO11+AS11</f>
        <v>1625793.2</v>
      </c>
      <c r="F11" s="43">
        <f t="shared" ref="F11:F18" si="3">J11+L11+N11+AF11+AH11+AL11+AP11+AT11</f>
        <v>1349669.5978000001</v>
      </c>
      <c r="G11" s="43">
        <f>AY11+BC11+BE11+BG11+BI11+BK11+BM11</f>
        <v>1500200.6</v>
      </c>
      <c r="H11" s="43">
        <f t="shared" ref="H11" si="4">AZ11+BD11+BF11+BH11+BJ11+BL11+BN11</f>
        <v>665306.30530000001</v>
      </c>
      <c r="I11" s="44">
        <v>511946.6</v>
      </c>
      <c r="J11" s="44">
        <v>491956.5</v>
      </c>
      <c r="K11" s="44">
        <v>0</v>
      </c>
      <c r="L11" s="44">
        <v>0</v>
      </c>
      <c r="M11" s="44">
        <v>758963.8</v>
      </c>
      <c r="N11" s="44">
        <v>669535.06980000006</v>
      </c>
      <c r="O11" s="44">
        <v>52531</v>
      </c>
      <c r="P11" s="44">
        <v>50313.962899999999</v>
      </c>
      <c r="Q11" s="44">
        <v>168072.2</v>
      </c>
      <c r="R11" s="44">
        <v>137419.9577</v>
      </c>
      <c r="S11" s="44">
        <v>2990</v>
      </c>
      <c r="T11" s="44">
        <v>2669.2006000000001</v>
      </c>
      <c r="U11" s="44">
        <v>2117</v>
      </c>
      <c r="V11" s="44">
        <v>915</v>
      </c>
      <c r="W11" s="44">
        <v>454256.3</v>
      </c>
      <c r="X11" s="44">
        <v>418463.02100000001</v>
      </c>
      <c r="Y11" s="44">
        <v>447789.3</v>
      </c>
      <c r="Z11" s="44">
        <v>414396.75099999999</v>
      </c>
      <c r="AA11" s="44">
        <v>8472</v>
      </c>
      <c r="AB11" s="44">
        <v>5618.8671999999997</v>
      </c>
      <c r="AC11" s="44">
        <v>60452.2</v>
      </c>
      <c r="AD11" s="44">
        <v>49128.807399999998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6970.3</v>
      </c>
      <c r="AL11" s="44">
        <v>1201.855</v>
      </c>
      <c r="AM11" s="44">
        <v>5768.4449999999997</v>
      </c>
      <c r="AN11" s="44">
        <v>0</v>
      </c>
      <c r="AO11" s="44">
        <v>44565</v>
      </c>
      <c r="AP11" s="44">
        <v>32492.973000000002</v>
      </c>
      <c r="AQ11" s="43">
        <f t="shared" ref="AQ11:AR14" si="5">AS11+AU11-BA11</f>
        <v>26675.400000000023</v>
      </c>
      <c r="AR11" s="43">
        <f t="shared" ref="AR11:AR14" si="6">AT11+AV11-BB11</f>
        <v>4720.9000000000233</v>
      </c>
      <c r="AS11" s="44">
        <v>303347.5</v>
      </c>
      <c r="AT11" s="44">
        <v>154483.20000000001</v>
      </c>
      <c r="AU11" s="44">
        <v>0</v>
      </c>
      <c r="AV11" s="44">
        <v>0</v>
      </c>
      <c r="AW11" s="44">
        <v>300217.59999999998</v>
      </c>
      <c r="AX11" s="44">
        <v>153582.29999999999</v>
      </c>
      <c r="AY11" s="44">
        <v>0</v>
      </c>
      <c r="AZ11" s="44">
        <v>0</v>
      </c>
      <c r="BA11" s="44">
        <v>276672.09999999998</v>
      </c>
      <c r="BB11" s="44">
        <v>149762.29999999999</v>
      </c>
      <c r="BC11" s="44">
        <v>1682592.7</v>
      </c>
      <c r="BD11" s="44">
        <v>611039.0858</v>
      </c>
      <c r="BE11" s="44">
        <f>80382+15700</f>
        <v>96082</v>
      </c>
      <c r="BF11" s="44">
        <f>44592.6195+11644</f>
        <v>56236.619500000001</v>
      </c>
      <c r="BG11" s="44">
        <v>0</v>
      </c>
      <c r="BH11" s="44">
        <v>0</v>
      </c>
      <c r="BI11" s="44">
        <v>0</v>
      </c>
      <c r="BJ11" s="44">
        <v>0</v>
      </c>
      <c r="BK11" s="44">
        <v>-278474.09999999998</v>
      </c>
      <c r="BL11" s="44">
        <v>-1969.4</v>
      </c>
      <c r="BM11" s="44">
        <v>0</v>
      </c>
      <c r="BN11" s="44">
        <v>0</v>
      </c>
    </row>
    <row r="12" spans="1:66" s="38" customFormat="1" ht="18" customHeight="1">
      <c r="A12" s="36">
        <v>2</v>
      </c>
      <c r="B12" s="41" t="s">
        <v>80</v>
      </c>
      <c r="C12" s="43">
        <f t="shared" si="0"/>
        <v>2667128.9662000001</v>
      </c>
      <c r="D12" s="43">
        <f t="shared" si="1"/>
        <v>2534780.9149000002</v>
      </c>
      <c r="E12" s="43">
        <f t="shared" si="2"/>
        <v>2012060</v>
      </c>
      <c r="F12" s="43">
        <f t="shared" si="3"/>
        <v>1886517.4267000002</v>
      </c>
      <c r="G12" s="43">
        <f t="shared" ref="G12:G18" si="7">AY12+BC12+BE12+BG12+BI12+BK12+BM12</f>
        <v>1040068.9662000001</v>
      </c>
      <c r="H12" s="43">
        <f t="shared" ref="H12:H14" si="8">AZ12+BD12+BF12+BH12+BJ12+BL12+BN12</f>
        <v>1032385.4874999999</v>
      </c>
      <c r="I12" s="44">
        <v>333527.8</v>
      </c>
      <c r="J12" s="44">
        <v>328300.70500000002</v>
      </c>
      <c r="K12" s="44">
        <v>0</v>
      </c>
      <c r="L12" s="44">
        <v>0</v>
      </c>
      <c r="M12" s="44">
        <v>229358.9</v>
      </c>
      <c r="N12" s="44">
        <v>184505.80790000001</v>
      </c>
      <c r="O12" s="44">
        <v>23000</v>
      </c>
      <c r="P12" s="44">
        <v>25479.1149</v>
      </c>
      <c r="Q12" s="44">
        <v>1800</v>
      </c>
      <c r="R12" s="44">
        <v>1480.625</v>
      </c>
      <c r="S12" s="44">
        <v>2870</v>
      </c>
      <c r="T12" s="44">
        <v>2268.4034999999999</v>
      </c>
      <c r="U12" s="44">
        <v>7000</v>
      </c>
      <c r="V12" s="44">
        <v>4986.42</v>
      </c>
      <c r="W12" s="44">
        <v>49112.3</v>
      </c>
      <c r="X12" s="44">
        <v>38578.209699999999</v>
      </c>
      <c r="Y12" s="48">
        <v>31900</v>
      </c>
      <c r="Z12" s="48">
        <v>24883.524700000002</v>
      </c>
      <c r="AA12" s="44">
        <v>102480</v>
      </c>
      <c r="AB12" s="44">
        <v>81352.803</v>
      </c>
      <c r="AC12" s="44">
        <v>21595</v>
      </c>
      <c r="AD12" s="44">
        <v>17604.6996</v>
      </c>
      <c r="AE12" s="44">
        <v>0</v>
      </c>
      <c r="AF12" s="44">
        <v>0</v>
      </c>
      <c r="AG12" s="44">
        <v>927168.4</v>
      </c>
      <c r="AH12" s="44">
        <v>875705.03</v>
      </c>
      <c r="AI12" s="44">
        <v>927168.4</v>
      </c>
      <c r="AJ12" s="44">
        <v>875705.03</v>
      </c>
      <c r="AK12" s="44">
        <v>83504.899999999994</v>
      </c>
      <c r="AL12" s="44">
        <v>71437.11</v>
      </c>
      <c r="AM12" s="44">
        <v>12284.9</v>
      </c>
      <c r="AN12" s="44">
        <v>12049.01</v>
      </c>
      <c r="AO12" s="44">
        <v>20400</v>
      </c>
      <c r="AP12" s="44">
        <v>16935</v>
      </c>
      <c r="AQ12" s="43">
        <f t="shared" si="5"/>
        <v>33100</v>
      </c>
      <c r="AR12" s="43">
        <f t="shared" si="5"/>
        <v>25511.7745</v>
      </c>
      <c r="AS12" s="44">
        <v>418100</v>
      </c>
      <c r="AT12" s="44">
        <v>409633.77380000002</v>
      </c>
      <c r="AU12" s="44">
        <v>0</v>
      </c>
      <c r="AV12" s="44">
        <v>0</v>
      </c>
      <c r="AW12" s="44">
        <v>400000</v>
      </c>
      <c r="AX12" s="44">
        <v>392935.67879999999</v>
      </c>
      <c r="AY12" s="44">
        <v>0</v>
      </c>
      <c r="AZ12" s="44">
        <v>0</v>
      </c>
      <c r="BA12" s="44">
        <v>385000</v>
      </c>
      <c r="BB12" s="44">
        <v>384121.99930000002</v>
      </c>
      <c r="BC12" s="44">
        <v>1009953.1232</v>
      </c>
      <c r="BD12" s="44">
        <v>838135.38859999995</v>
      </c>
      <c r="BE12" s="44">
        <v>235265.1</v>
      </c>
      <c r="BF12" s="44">
        <v>221322.47589999999</v>
      </c>
      <c r="BG12" s="44">
        <v>0</v>
      </c>
      <c r="BH12" s="44">
        <v>0</v>
      </c>
      <c r="BI12" s="44">
        <v>-16000</v>
      </c>
      <c r="BJ12" s="44">
        <v>-10121.700000000001</v>
      </c>
      <c r="BK12" s="44">
        <v>-189149.25700000001</v>
      </c>
      <c r="BL12" s="44">
        <v>-16950.677</v>
      </c>
      <c r="BM12" s="44">
        <v>0</v>
      </c>
      <c r="BN12" s="44">
        <v>0</v>
      </c>
    </row>
    <row r="13" spans="1:66" s="38" customFormat="1" ht="23.25" customHeight="1">
      <c r="A13" s="36">
        <v>3</v>
      </c>
      <c r="B13" s="41" t="s">
        <v>81</v>
      </c>
      <c r="C13" s="43">
        <f t="shared" si="0"/>
        <v>1070335.9659</v>
      </c>
      <c r="D13" s="43">
        <f t="shared" si="1"/>
        <v>1016643.4739999999</v>
      </c>
      <c r="E13" s="43">
        <f t="shared" si="2"/>
        <v>691962.8898</v>
      </c>
      <c r="F13" s="43">
        <f t="shared" si="3"/>
        <v>676120.53049999999</v>
      </c>
      <c r="G13" s="43">
        <f t="shared" si="7"/>
        <v>500108.07609999995</v>
      </c>
      <c r="H13" s="43">
        <f t="shared" ref="H13" si="9">AZ13+BD13+BF13+BH13+BJ13+BL13+BN13</f>
        <v>461932.94349999999</v>
      </c>
      <c r="I13" s="44">
        <v>199438.1</v>
      </c>
      <c r="J13" s="44">
        <v>197822.33499999999</v>
      </c>
      <c r="K13" s="44">
        <v>0</v>
      </c>
      <c r="L13" s="44">
        <v>0</v>
      </c>
      <c r="M13" s="44">
        <v>77839.8</v>
      </c>
      <c r="N13" s="44">
        <v>72108.873500000002</v>
      </c>
      <c r="O13" s="44">
        <v>17978</v>
      </c>
      <c r="P13" s="44">
        <v>16867.387999999999</v>
      </c>
      <c r="Q13" s="44">
        <v>350</v>
      </c>
      <c r="R13" s="44">
        <v>174.803</v>
      </c>
      <c r="S13" s="44">
        <v>2646</v>
      </c>
      <c r="T13" s="44">
        <v>2216.7339999999999</v>
      </c>
      <c r="U13" s="44">
        <v>482</v>
      </c>
      <c r="V13" s="44">
        <v>474.4</v>
      </c>
      <c r="W13" s="44">
        <v>14719</v>
      </c>
      <c r="X13" s="44">
        <v>12046.9</v>
      </c>
      <c r="Y13" s="44">
        <v>10890</v>
      </c>
      <c r="Z13" s="44">
        <v>8979.7000000000007</v>
      </c>
      <c r="AA13" s="44">
        <v>8763</v>
      </c>
      <c r="AB13" s="44">
        <v>8555.23</v>
      </c>
      <c r="AC13" s="44">
        <v>27872</v>
      </c>
      <c r="AD13" s="44">
        <v>27161.559300000001</v>
      </c>
      <c r="AE13" s="44">
        <v>0</v>
      </c>
      <c r="AF13" s="44">
        <v>0</v>
      </c>
      <c r="AG13" s="44">
        <v>262823.3</v>
      </c>
      <c r="AH13" s="44">
        <v>260451.34400000001</v>
      </c>
      <c r="AI13" s="44">
        <v>262823.3</v>
      </c>
      <c r="AJ13" s="44">
        <v>260451.34400000001</v>
      </c>
      <c r="AK13" s="44">
        <v>5300</v>
      </c>
      <c r="AL13" s="44">
        <v>5124</v>
      </c>
      <c r="AM13" s="44">
        <v>0</v>
      </c>
      <c r="AN13" s="44">
        <v>0</v>
      </c>
      <c r="AO13" s="44">
        <v>10785</v>
      </c>
      <c r="AP13" s="44">
        <v>6941</v>
      </c>
      <c r="AQ13" s="43">
        <f t="shared" si="5"/>
        <v>16202.606499999994</v>
      </c>
      <c r="AR13" s="43">
        <f t="shared" si="6"/>
        <v>12262.978000000003</v>
      </c>
      <c r="AS13" s="44">
        <v>135776.68979999999</v>
      </c>
      <c r="AT13" s="44">
        <v>133672.978</v>
      </c>
      <c r="AU13" s="44">
        <v>2160.9167000000002</v>
      </c>
      <c r="AV13" s="44">
        <v>0</v>
      </c>
      <c r="AW13" s="44">
        <v>122640.18979999999</v>
      </c>
      <c r="AX13" s="44">
        <v>121410</v>
      </c>
      <c r="AY13" s="44">
        <v>2160.9167000000002</v>
      </c>
      <c r="AZ13" s="44">
        <v>0</v>
      </c>
      <c r="BA13" s="44">
        <v>121735</v>
      </c>
      <c r="BB13" s="44">
        <v>121410</v>
      </c>
      <c r="BC13" s="44">
        <v>600637.51399999997</v>
      </c>
      <c r="BD13" s="44">
        <v>537335.67700000003</v>
      </c>
      <c r="BE13" s="44">
        <v>50309.645400000001</v>
      </c>
      <c r="BF13" s="44">
        <v>46309.186500000003</v>
      </c>
      <c r="BG13" s="44">
        <v>0</v>
      </c>
      <c r="BH13" s="44">
        <v>0</v>
      </c>
      <c r="BI13" s="44">
        <v>-17500</v>
      </c>
      <c r="BJ13" s="44">
        <v>-10362.34</v>
      </c>
      <c r="BK13" s="44">
        <v>-135500</v>
      </c>
      <c r="BL13" s="44">
        <v>-111349.58</v>
      </c>
      <c r="BM13" s="44">
        <v>0</v>
      </c>
      <c r="BN13" s="44">
        <v>0</v>
      </c>
    </row>
    <row r="14" spans="1:66" s="38" customFormat="1" ht="23.25" customHeight="1">
      <c r="A14" s="36">
        <v>5</v>
      </c>
      <c r="B14" s="41" t="s">
        <v>82</v>
      </c>
      <c r="C14" s="43">
        <f t="shared" si="0"/>
        <v>6043158.2540000007</v>
      </c>
      <c r="D14" s="43">
        <f t="shared" si="1"/>
        <v>4744750.8653999995</v>
      </c>
      <c r="E14" s="43">
        <f t="shared" si="2"/>
        <v>3174296</v>
      </c>
      <c r="F14" s="43">
        <f t="shared" si="3"/>
        <v>2183472.1522000004</v>
      </c>
      <c r="G14" s="43">
        <f t="shared" si="7"/>
        <v>3501786.2540000002</v>
      </c>
      <c r="H14" s="43">
        <f t="shared" si="8"/>
        <v>3114345.3921999997</v>
      </c>
      <c r="I14" s="44">
        <v>866642.33</v>
      </c>
      <c r="J14" s="44">
        <v>621325.82700000005</v>
      </c>
      <c r="K14" s="44">
        <v>0</v>
      </c>
      <c r="L14" s="44">
        <v>0</v>
      </c>
      <c r="M14" s="44">
        <v>640256.6</v>
      </c>
      <c r="N14" s="44">
        <v>260550.01819999999</v>
      </c>
      <c r="O14" s="44">
        <v>77980</v>
      </c>
      <c r="P14" s="44">
        <v>59094.020700000001</v>
      </c>
      <c r="Q14" s="44">
        <v>24440</v>
      </c>
      <c r="R14" s="44">
        <v>12772.744000000001</v>
      </c>
      <c r="S14" s="44">
        <v>5590</v>
      </c>
      <c r="T14" s="44">
        <v>1295.1765</v>
      </c>
      <c r="U14" s="44">
        <v>5300</v>
      </c>
      <c r="V14" s="44">
        <v>1747.71</v>
      </c>
      <c r="W14" s="44">
        <v>33101</v>
      </c>
      <c r="X14" s="44">
        <v>4697.46</v>
      </c>
      <c r="Y14" s="44">
        <v>13850</v>
      </c>
      <c r="Z14" s="44">
        <v>1285.4449999999999</v>
      </c>
      <c r="AA14" s="44">
        <v>164710</v>
      </c>
      <c r="AB14" s="44">
        <v>80408.846000000005</v>
      </c>
      <c r="AC14" s="44">
        <v>286710.5</v>
      </c>
      <c r="AD14" s="44">
        <v>85453.103400000007</v>
      </c>
      <c r="AE14" s="44">
        <v>0</v>
      </c>
      <c r="AF14" s="44">
        <v>0</v>
      </c>
      <c r="AG14" s="44">
        <v>748728.53799999994</v>
      </c>
      <c r="AH14" s="44">
        <v>639643.57400000002</v>
      </c>
      <c r="AI14" s="44">
        <v>748728.53799999994</v>
      </c>
      <c r="AJ14" s="44">
        <v>639643.57400000002</v>
      </c>
      <c r="AK14" s="44">
        <v>187198.53200000001</v>
      </c>
      <c r="AL14" s="44">
        <v>83775.767000000007</v>
      </c>
      <c r="AM14" s="44">
        <v>87305.489000000001</v>
      </c>
      <c r="AN14" s="44">
        <v>53825.224000000002</v>
      </c>
      <c r="AO14" s="44">
        <v>78700</v>
      </c>
      <c r="AP14" s="44">
        <v>22755</v>
      </c>
      <c r="AQ14" s="43">
        <f t="shared" si="5"/>
        <v>19846</v>
      </c>
      <c r="AR14" s="43">
        <f t="shared" si="6"/>
        <v>2355.2870000000112</v>
      </c>
      <c r="AS14" s="44">
        <v>652770</v>
      </c>
      <c r="AT14" s="44">
        <v>555421.96600000001</v>
      </c>
      <c r="AU14" s="44">
        <v>0</v>
      </c>
      <c r="AV14" s="44">
        <v>0</v>
      </c>
      <c r="AW14" s="44">
        <v>634500</v>
      </c>
      <c r="AX14" s="44">
        <v>553066.679</v>
      </c>
      <c r="AY14" s="44">
        <v>0</v>
      </c>
      <c r="AZ14" s="44">
        <v>0</v>
      </c>
      <c r="BA14" s="44">
        <v>632924</v>
      </c>
      <c r="BB14" s="44">
        <v>553066.679</v>
      </c>
      <c r="BC14" s="44">
        <v>3312039.7450000001</v>
      </c>
      <c r="BD14" s="44">
        <v>3037716.3761999998</v>
      </c>
      <c r="BE14" s="44">
        <v>189746.50899999999</v>
      </c>
      <c r="BF14" s="44">
        <v>103056.78599999999</v>
      </c>
      <c r="BG14" s="44">
        <v>0</v>
      </c>
      <c r="BH14" s="44">
        <v>0</v>
      </c>
      <c r="BI14" s="44">
        <v>0</v>
      </c>
      <c r="BJ14" s="44">
        <v>-7430.3630000000003</v>
      </c>
      <c r="BK14" s="44">
        <v>0</v>
      </c>
      <c r="BL14" s="44">
        <v>-18997.406999999999</v>
      </c>
      <c r="BM14" s="44">
        <v>0</v>
      </c>
      <c r="BN14" s="44">
        <v>0</v>
      </c>
    </row>
    <row r="15" spans="1:66" s="38" customFormat="1" ht="19.5" customHeight="1">
      <c r="A15" s="36">
        <v>6</v>
      </c>
      <c r="B15" s="41" t="s">
        <v>83</v>
      </c>
      <c r="C15" s="43">
        <f t="shared" si="0"/>
        <v>2110296.7954999995</v>
      </c>
      <c r="D15" s="43">
        <f t="shared" si="1"/>
        <v>2043904.3416999998</v>
      </c>
      <c r="E15" s="43">
        <f t="shared" si="2"/>
        <v>1457897.7999999998</v>
      </c>
      <c r="F15" s="43">
        <f t="shared" si="3"/>
        <v>1439000.4182</v>
      </c>
      <c r="G15" s="43">
        <f>AY15+BC15+BE15+BG15+BI15+BK15+BM15</f>
        <v>999142.86549999996</v>
      </c>
      <c r="H15" s="43">
        <f>AZ15+BD15+BF15+BH15+BJ15+BL15+BN15</f>
        <v>938410.34699999995</v>
      </c>
      <c r="I15" s="44">
        <v>267315.38699999999</v>
      </c>
      <c r="J15" s="44">
        <v>267086.37400000001</v>
      </c>
      <c r="K15" s="44">
        <v>0</v>
      </c>
      <c r="L15" s="44">
        <v>0</v>
      </c>
      <c r="M15" s="44">
        <v>98509.256399999998</v>
      </c>
      <c r="N15" s="44">
        <v>95228.590700000001</v>
      </c>
      <c r="O15" s="44">
        <v>48358.932500000003</v>
      </c>
      <c r="P15" s="44">
        <v>47762.940399999999</v>
      </c>
      <c r="Q15" s="44">
        <v>2575</v>
      </c>
      <c r="R15" s="44">
        <v>2318.0219000000002</v>
      </c>
      <c r="S15" s="44">
        <v>1743.5</v>
      </c>
      <c r="T15" s="44">
        <v>1723.0552</v>
      </c>
      <c r="U15" s="44">
        <v>770</v>
      </c>
      <c r="V15" s="44">
        <v>763.29</v>
      </c>
      <c r="W15" s="44">
        <v>9648</v>
      </c>
      <c r="X15" s="44">
        <v>9443.59</v>
      </c>
      <c r="Y15" s="44">
        <v>2336</v>
      </c>
      <c r="Z15" s="44">
        <v>2296.96</v>
      </c>
      <c r="AA15" s="44">
        <v>2297</v>
      </c>
      <c r="AB15" s="44">
        <v>1168.5</v>
      </c>
      <c r="AC15" s="44">
        <v>14318.823899999999</v>
      </c>
      <c r="AD15" s="44">
        <v>13618.4519</v>
      </c>
      <c r="AE15" s="44">
        <v>0</v>
      </c>
      <c r="AF15" s="44">
        <v>0</v>
      </c>
      <c r="AG15" s="44">
        <v>704837.31059999997</v>
      </c>
      <c r="AH15" s="44">
        <v>703212.87399999995</v>
      </c>
      <c r="AI15" s="44">
        <v>704837.31059999997</v>
      </c>
      <c r="AJ15" s="44">
        <v>703212.87399999995</v>
      </c>
      <c r="AK15" s="44">
        <v>13343</v>
      </c>
      <c r="AL15" s="44">
        <v>13342.5</v>
      </c>
      <c r="AM15" s="44">
        <v>0</v>
      </c>
      <c r="AN15" s="44">
        <v>0</v>
      </c>
      <c r="AO15" s="44">
        <v>25100</v>
      </c>
      <c r="AP15" s="44">
        <v>24982.28</v>
      </c>
      <c r="AQ15" s="43">
        <f t="shared" ref="AQ15" si="10">AS15+AU15-BA15</f>
        <v>2048.9760000000242</v>
      </c>
      <c r="AR15" s="43">
        <f t="shared" ref="AR15" si="11">AT15+AV15-BB15</f>
        <v>1641.3760000000475</v>
      </c>
      <c r="AS15" s="44">
        <v>348792.84600000002</v>
      </c>
      <c r="AT15" s="44">
        <v>335147.79950000002</v>
      </c>
      <c r="AU15" s="44">
        <v>0</v>
      </c>
      <c r="AV15" s="44">
        <v>0</v>
      </c>
      <c r="AW15" s="44">
        <v>346743.87</v>
      </c>
      <c r="AX15" s="44">
        <v>333506.42349999998</v>
      </c>
      <c r="AY15" s="44">
        <v>0</v>
      </c>
      <c r="AZ15" s="44">
        <v>0</v>
      </c>
      <c r="BA15" s="44">
        <v>346743.87</v>
      </c>
      <c r="BB15" s="44">
        <v>333506.42349999998</v>
      </c>
      <c r="BC15" s="44">
        <v>1262699.7622</v>
      </c>
      <c r="BD15" s="44">
        <v>1054768.2117999999</v>
      </c>
      <c r="BE15" s="44">
        <v>52382.652300000002</v>
      </c>
      <c r="BF15" s="44">
        <v>26098.75</v>
      </c>
      <c r="BG15" s="44">
        <v>1273.3510000000001</v>
      </c>
      <c r="BH15" s="44">
        <v>1273.3510000000001</v>
      </c>
      <c r="BI15" s="44">
        <v>0</v>
      </c>
      <c r="BJ15" s="44">
        <v>-6636</v>
      </c>
      <c r="BK15" s="44">
        <v>-317212.90000000002</v>
      </c>
      <c r="BL15" s="44">
        <v>-137093.96580000001</v>
      </c>
      <c r="BM15" s="44">
        <v>0</v>
      </c>
      <c r="BN15" s="44">
        <v>0</v>
      </c>
    </row>
    <row r="16" spans="1:66" ht="16.5" customHeight="1">
      <c r="A16" s="36"/>
      <c r="B16" s="39"/>
      <c r="C16" s="37">
        <f t="shared" si="0"/>
        <v>0</v>
      </c>
      <c r="D16" s="37">
        <f t="shared" si="1"/>
        <v>0</v>
      </c>
      <c r="E16" s="37">
        <f t="shared" si="2"/>
        <v>0</v>
      </c>
      <c r="F16" s="37">
        <f t="shared" si="3"/>
        <v>0</v>
      </c>
      <c r="G16" s="37">
        <f t="shared" si="7"/>
        <v>0</v>
      </c>
      <c r="H16" s="37">
        <f t="shared" ref="H16:H18" si="12">AZ16+BD16+BF16+BH16+BJ16+BL16+BN16</f>
        <v>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37">
        <f t="shared" ref="AQ16:AR18" si="13">AS16+AU16-BA16</f>
        <v>0</v>
      </c>
      <c r="AR16" s="37">
        <f t="shared" si="13"/>
        <v>0</v>
      </c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</row>
    <row r="17" spans="1:66" ht="16.5" customHeight="1">
      <c r="A17" s="36"/>
      <c r="B17" s="39"/>
      <c r="C17" s="37">
        <f t="shared" si="0"/>
        <v>0</v>
      </c>
      <c r="D17" s="37">
        <f t="shared" si="1"/>
        <v>0</v>
      </c>
      <c r="E17" s="37">
        <f t="shared" si="2"/>
        <v>0</v>
      </c>
      <c r="F17" s="37">
        <f t="shared" si="3"/>
        <v>0</v>
      </c>
      <c r="G17" s="37">
        <f t="shared" si="7"/>
        <v>0</v>
      </c>
      <c r="H17" s="37">
        <f t="shared" si="12"/>
        <v>0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>
        <f t="shared" si="13"/>
        <v>0</v>
      </c>
      <c r="AR17" s="37">
        <f t="shared" si="13"/>
        <v>0</v>
      </c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</row>
    <row r="18" spans="1:66" ht="16.5" customHeight="1">
      <c r="A18" s="36"/>
      <c r="B18" s="39" t="s">
        <v>41</v>
      </c>
      <c r="C18" s="37">
        <f t="shared" si="0"/>
        <v>14740241.681599999</v>
      </c>
      <c r="D18" s="37">
        <f t="shared" si="1"/>
        <v>12205293.199099999</v>
      </c>
      <c r="E18" s="37">
        <f t="shared" si="2"/>
        <v>8962009.8897999991</v>
      </c>
      <c r="F18" s="37">
        <f t="shared" si="3"/>
        <v>7534780.1253999993</v>
      </c>
      <c r="G18" s="37">
        <f t="shared" si="7"/>
        <v>7541306.7617999995</v>
      </c>
      <c r="H18" s="37">
        <f t="shared" si="12"/>
        <v>6212380.4754999997</v>
      </c>
      <c r="I18" s="37">
        <f t="shared" ref="I18:AP18" si="14">SUM(I11:I17)</f>
        <v>2178870.2169999997</v>
      </c>
      <c r="J18" s="37">
        <f t="shared" si="14"/>
        <v>1906491.7410000002</v>
      </c>
      <c r="K18" s="37">
        <f t="shared" si="14"/>
        <v>0</v>
      </c>
      <c r="L18" s="37">
        <f t="shared" si="14"/>
        <v>0</v>
      </c>
      <c r="M18" s="37">
        <f t="shared" si="14"/>
        <v>1804928.3564000002</v>
      </c>
      <c r="N18" s="37">
        <f t="shared" si="14"/>
        <v>1281928.3601000002</v>
      </c>
      <c r="O18" s="37">
        <f t="shared" si="14"/>
        <v>219847.9325</v>
      </c>
      <c r="P18" s="37">
        <f t="shared" si="14"/>
        <v>199517.42689999999</v>
      </c>
      <c r="Q18" s="37">
        <f t="shared" si="14"/>
        <v>197237.2</v>
      </c>
      <c r="R18" s="37">
        <f t="shared" si="14"/>
        <v>154166.15160000001</v>
      </c>
      <c r="S18" s="37">
        <f t="shared" si="14"/>
        <v>15839.5</v>
      </c>
      <c r="T18" s="37">
        <f t="shared" si="14"/>
        <v>10172.569800000001</v>
      </c>
      <c r="U18" s="37">
        <f t="shared" si="14"/>
        <v>15669</v>
      </c>
      <c r="V18" s="37">
        <f t="shared" si="14"/>
        <v>8886.82</v>
      </c>
      <c r="W18" s="37">
        <f t="shared" si="14"/>
        <v>560836.6</v>
      </c>
      <c r="X18" s="37">
        <f t="shared" si="14"/>
        <v>483229.18070000008</v>
      </c>
      <c r="Y18" s="37">
        <f t="shared" si="14"/>
        <v>506765.3</v>
      </c>
      <c r="Z18" s="37">
        <f t="shared" si="14"/>
        <v>451842.38070000004</v>
      </c>
      <c r="AA18" s="37">
        <f t="shared" si="14"/>
        <v>286722</v>
      </c>
      <c r="AB18" s="37">
        <f t="shared" si="14"/>
        <v>177104.24619999999</v>
      </c>
      <c r="AC18" s="37">
        <f t="shared" si="14"/>
        <v>410948.52390000003</v>
      </c>
      <c r="AD18" s="37">
        <f t="shared" si="14"/>
        <v>192966.62160000001</v>
      </c>
      <c r="AE18" s="37">
        <f t="shared" si="14"/>
        <v>0</v>
      </c>
      <c r="AF18" s="37">
        <f t="shared" si="14"/>
        <v>0</v>
      </c>
      <c r="AG18" s="37">
        <f t="shared" si="14"/>
        <v>2643557.5485999999</v>
      </c>
      <c r="AH18" s="37">
        <f t="shared" si="14"/>
        <v>2479012.8220000002</v>
      </c>
      <c r="AI18" s="37">
        <f t="shared" si="14"/>
        <v>2643557.5485999999</v>
      </c>
      <c r="AJ18" s="37">
        <f t="shared" si="14"/>
        <v>2479012.8220000002</v>
      </c>
      <c r="AK18" s="37">
        <f t="shared" si="14"/>
        <v>296316.73200000002</v>
      </c>
      <c r="AL18" s="37">
        <f t="shared" si="14"/>
        <v>174881.23200000002</v>
      </c>
      <c r="AM18" s="37">
        <f t="shared" si="14"/>
        <v>105358.834</v>
      </c>
      <c r="AN18" s="37">
        <f t="shared" si="14"/>
        <v>65874.233999999997</v>
      </c>
      <c r="AO18" s="37">
        <f t="shared" si="14"/>
        <v>179550</v>
      </c>
      <c r="AP18" s="37">
        <f t="shared" si="14"/>
        <v>104106.253</v>
      </c>
      <c r="AQ18" s="37">
        <f t="shared" si="13"/>
        <v>97872.982499999925</v>
      </c>
      <c r="AR18" s="37">
        <f t="shared" si="13"/>
        <v>46492.315499999793</v>
      </c>
      <c r="AS18" s="37">
        <f t="shared" ref="AS18:BN18" si="15">SUM(AS11:AS17)</f>
        <v>1858787.0358000002</v>
      </c>
      <c r="AT18" s="37">
        <f t="shared" si="15"/>
        <v>1588359.7172999999</v>
      </c>
      <c r="AU18" s="37">
        <f t="shared" si="15"/>
        <v>2160.9167000000002</v>
      </c>
      <c r="AV18" s="37">
        <f t="shared" si="15"/>
        <v>0</v>
      </c>
      <c r="AW18" s="37">
        <f t="shared" si="15"/>
        <v>1804101.6598</v>
      </c>
      <c r="AX18" s="37">
        <f t="shared" si="15"/>
        <v>1554501.0813</v>
      </c>
      <c r="AY18" s="37">
        <f t="shared" si="15"/>
        <v>2160.9167000000002</v>
      </c>
      <c r="AZ18" s="37">
        <f t="shared" si="15"/>
        <v>0</v>
      </c>
      <c r="BA18" s="37">
        <f t="shared" si="15"/>
        <v>1763074.9700000002</v>
      </c>
      <c r="BB18" s="37">
        <f t="shared" si="15"/>
        <v>1541867.4018000001</v>
      </c>
      <c r="BC18" s="37">
        <f t="shared" si="15"/>
        <v>7867922.8443999998</v>
      </c>
      <c r="BD18" s="37">
        <f t="shared" si="15"/>
        <v>6078994.7393999994</v>
      </c>
      <c r="BE18" s="37">
        <f t="shared" si="15"/>
        <v>623785.90669999993</v>
      </c>
      <c r="BF18" s="37">
        <f t="shared" si="15"/>
        <v>453023.81790000002</v>
      </c>
      <c r="BG18" s="37">
        <f t="shared" si="15"/>
        <v>1273.3510000000001</v>
      </c>
      <c r="BH18" s="37">
        <f t="shared" si="15"/>
        <v>1273.3510000000001</v>
      </c>
      <c r="BI18" s="37">
        <f t="shared" si="15"/>
        <v>-33500</v>
      </c>
      <c r="BJ18" s="37">
        <f t="shared" si="15"/>
        <v>-34550.403000000006</v>
      </c>
      <c r="BK18" s="37">
        <f t="shared" si="15"/>
        <v>-920336.25699999998</v>
      </c>
      <c r="BL18" s="37">
        <f t="shared" si="15"/>
        <v>-286361.02980000002</v>
      </c>
      <c r="BM18" s="37">
        <f t="shared" si="15"/>
        <v>0</v>
      </c>
      <c r="BN18" s="37">
        <f t="shared" si="15"/>
        <v>0</v>
      </c>
    </row>
    <row r="19" spans="1:66" ht="15.75" customHeight="1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</row>
    <row r="21" spans="1:66">
      <c r="C21" s="1">
        <v>15700.000000000466</v>
      </c>
      <c r="D21" s="1">
        <v>11643.999999999767</v>
      </c>
      <c r="E21" s="1">
        <v>0</v>
      </c>
      <c r="F21" s="1">
        <v>0</v>
      </c>
      <c r="G21" s="1">
        <v>15700</v>
      </c>
      <c r="H21" s="1">
        <v>11644</v>
      </c>
    </row>
    <row r="28" spans="1:66">
      <c r="BE28" s="1" t="s">
        <v>85</v>
      </c>
    </row>
    <row r="29" spans="1:66">
      <c r="BE29" s="45"/>
      <c r="BG29" s="45"/>
    </row>
    <row r="31" spans="1:66">
      <c r="BE31" s="45"/>
      <c r="BG31" s="45"/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AQ7:AV7"/>
    <mergeCell ref="AU8:AV8"/>
    <mergeCell ref="AA8:AB8"/>
    <mergeCell ref="AW7:BB7"/>
    <mergeCell ref="AM8:AN8"/>
    <mergeCell ref="AY8:AZ8"/>
    <mergeCell ref="E8:F8"/>
    <mergeCell ref="G8:H8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K7:AL8"/>
    <mergeCell ref="AI8:AJ8"/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BC5:BH5"/>
    <mergeCell ref="BM8:BN8"/>
    <mergeCell ref="BC7:BD8"/>
    <mergeCell ref="AQ8:AR8"/>
    <mergeCell ref="C8:D8"/>
    <mergeCell ref="BC4:BN4"/>
    <mergeCell ref="BA8:BB8"/>
    <mergeCell ref="BK8:BL8"/>
    <mergeCell ref="AC8:AD8"/>
    <mergeCell ref="U8:V8"/>
    <mergeCell ref="BE7:BF8"/>
    <mergeCell ref="AW8:AX8"/>
    <mergeCell ref="BI5:BN5"/>
    <mergeCell ref="I6:BB6"/>
    <mergeCell ref="BC6:BF6"/>
    <mergeCell ref="BG6:BH8"/>
    <mergeCell ref="BI6:BJ8"/>
    <mergeCell ref="BK6:BN7"/>
    <mergeCell ref="I7:L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2023-02-14T12:56:47Z</dcterms:modified>
</cp:coreProperties>
</file>