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493\Desktop\"/>
    </mc:Choice>
  </mc:AlternateContent>
  <bookViews>
    <workbookView xWindow="0" yWindow="0" windowWidth="20490" windowHeight="77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E15" i="9" l="1"/>
  <c r="F15" i="9"/>
  <c r="D15" i="9" l="1"/>
  <c r="C15" i="9"/>
  <c r="G11" i="10"/>
  <c r="G12" i="10"/>
  <c r="G13" i="10"/>
  <c r="G14" i="10"/>
  <c r="G15" i="10"/>
  <c r="G16" i="10"/>
  <c r="G17" i="10"/>
  <c r="G10" i="10"/>
  <c r="F10" i="10" l="1"/>
  <c r="H11" i="10" l="1"/>
  <c r="H12" i="10"/>
  <c r="H13" i="10"/>
  <c r="H14" i="10"/>
  <c r="H15" i="10"/>
  <c r="H16" i="10"/>
  <c r="H17" i="10"/>
  <c r="I11" i="10"/>
  <c r="E11" i="10" s="1"/>
  <c r="I12" i="10"/>
  <c r="E12" i="10" s="1"/>
  <c r="I13" i="10"/>
  <c r="E13" i="10" s="1"/>
  <c r="I14" i="10"/>
  <c r="E14" i="10" s="1"/>
  <c r="I15" i="10"/>
  <c r="E15" i="10" s="1"/>
  <c r="I16" i="10"/>
  <c r="E16" i="10" s="1"/>
  <c r="I17" i="10"/>
  <c r="E17" i="10" s="1"/>
  <c r="I10" i="10"/>
  <c r="E10" i="10" s="1"/>
  <c r="H10" i="10"/>
  <c r="F11" i="10"/>
  <c r="F12" i="10"/>
  <c r="F13" i="10"/>
  <c r="F14" i="10"/>
  <c r="F15" i="10"/>
  <c r="F16" i="10"/>
  <c r="F17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H18" i="10"/>
  <c r="AI18" i="10"/>
  <c r="AJ18" i="10"/>
  <c r="AK18" i="10"/>
  <c r="AL18" i="10"/>
  <c r="AM18" i="10"/>
  <c r="AN18" i="10"/>
  <c r="AO18" i="10"/>
  <c r="AP18" i="10"/>
  <c r="AQ18" i="10"/>
  <c r="AR18" i="10"/>
  <c r="AS18" i="10"/>
  <c r="AT18" i="10"/>
  <c r="AU18" i="10"/>
  <c r="AV18" i="10"/>
  <c r="AW18" i="10"/>
  <c r="AX18" i="10"/>
  <c r="AY18" i="10"/>
  <c r="AZ18" i="10"/>
  <c r="BA18" i="10"/>
  <c r="BB18" i="10"/>
  <c r="BC18" i="10"/>
  <c r="BD18" i="10"/>
  <c r="BE18" i="10"/>
  <c r="BF18" i="10"/>
  <c r="BG18" i="10"/>
  <c r="BH18" i="10"/>
  <c r="BI18" i="10"/>
  <c r="BJ18" i="10"/>
  <c r="BK18" i="10"/>
  <c r="BL18" i="10"/>
  <c r="BM18" i="10"/>
  <c r="BN18" i="10"/>
  <c r="BO18" i="10"/>
  <c r="BP18" i="10"/>
  <c r="BQ18" i="10"/>
  <c r="BR18" i="10"/>
  <c r="BS18" i="10"/>
  <c r="BT18" i="10"/>
  <c r="BU18" i="10"/>
  <c r="BV18" i="10"/>
  <c r="BW18" i="10"/>
  <c r="BX18" i="10"/>
  <c r="BY18" i="10"/>
  <c r="BZ18" i="10"/>
  <c r="CA18" i="10"/>
  <c r="CB18" i="10"/>
  <c r="CC18" i="10"/>
  <c r="CD18" i="10"/>
  <c r="CE18" i="10"/>
  <c r="CF18" i="10"/>
  <c r="CG18" i="10"/>
  <c r="CH18" i="10"/>
  <c r="CI18" i="10"/>
  <c r="CJ18" i="10"/>
  <c r="CK18" i="10"/>
  <c r="CL18" i="10"/>
  <c r="CM18" i="10"/>
  <c r="CN18" i="10"/>
  <c r="CO18" i="10"/>
  <c r="CP18" i="10"/>
  <c r="CQ18" i="10"/>
  <c r="CR18" i="10"/>
  <c r="CS18" i="10"/>
  <c r="CT18" i="10"/>
  <c r="CU18" i="10"/>
  <c r="CV18" i="10"/>
  <c r="CW18" i="10"/>
  <c r="CX18" i="10"/>
  <c r="CY18" i="10"/>
  <c r="CZ18" i="10"/>
  <c r="DA18" i="10"/>
  <c r="DB18" i="10"/>
  <c r="DC18" i="10"/>
  <c r="DD18" i="10"/>
  <c r="DE18" i="10"/>
  <c r="DF18" i="10"/>
  <c r="DG18" i="10"/>
  <c r="DH18" i="10"/>
  <c r="DI18" i="10"/>
  <c r="DJ18" i="10"/>
  <c r="DK18" i="10"/>
  <c r="DL18" i="10"/>
  <c r="DM18" i="10"/>
  <c r="DN18" i="10"/>
  <c r="DO18" i="10"/>
  <c r="DP18" i="10"/>
  <c r="DQ18" i="10"/>
  <c r="DR18" i="10"/>
  <c r="DS18" i="10"/>
  <c r="DT18" i="10"/>
  <c r="DU18" i="10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AT19" i="9"/>
  <c r="AU19" i="9"/>
  <c r="AV19" i="9"/>
  <c r="AW19" i="9"/>
  <c r="AX19" i="9"/>
  <c r="AY19" i="9"/>
  <c r="AZ19" i="9"/>
  <c r="BA19" i="9"/>
  <c r="BB19" i="9"/>
  <c r="BC19" i="9"/>
  <c r="BD19" i="9"/>
  <c r="BE19" i="9"/>
  <c r="BF19" i="9"/>
  <c r="BG19" i="9"/>
  <c r="BH19" i="9"/>
  <c r="BI19" i="9"/>
  <c r="BJ19" i="9"/>
  <c r="BK19" i="9"/>
  <c r="BL19" i="9"/>
  <c r="BM19" i="9"/>
  <c r="BN19" i="9"/>
  <c r="I19" i="9"/>
  <c r="D11" i="10" l="1"/>
  <c r="D13" i="10"/>
  <c r="D12" i="10"/>
  <c r="D17" i="10"/>
  <c r="D16" i="10"/>
  <c r="D15" i="10"/>
  <c r="D14" i="10"/>
  <c r="H18" i="10"/>
  <c r="F18" i="10"/>
  <c r="D10" i="10"/>
  <c r="I18" i="10"/>
  <c r="G18" i="10"/>
  <c r="H18" i="9" l="1"/>
  <c r="G18" i="9"/>
  <c r="F18" i="9"/>
  <c r="E18" i="9"/>
  <c r="H17" i="9"/>
  <c r="G17" i="9"/>
  <c r="F17" i="9"/>
  <c r="D17" i="9" s="1"/>
  <c r="E17" i="9"/>
  <c r="C17" i="9" s="1"/>
  <c r="H16" i="9"/>
  <c r="G16" i="9"/>
  <c r="F16" i="9"/>
  <c r="D16" i="9" s="1"/>
  <c r="E16" i="9"/>
  <c r="C16" i="9" s="1"/>
  <c r="H14" i="9"/>
  <c r="G14" i="9"/>
  <c r="F14" i="9"/>
  <c r="E14" i="9"/>
  <c r="H13" i="9"/>
  <c r="G13" i="9"/>
  <c r="F13" i="9"/>
  <c r="D13" i="9" s="1"/>
  <c r="E13" i="9"/>
  <c r="C13" i="9" s="1"/>
  <c r="H12" i="9"/>
  <c r="G12" i="9"/>
  <c r="F12" i="9"/>
  <c r="D12" i="9" s="1"/>
  <c r="E12" i="9"/>
  <c r="C12" i="9" s="1"/>
  <c r="H11" i="9"/>
  <c r="G11" i="9"/>
  <c r="F11" i="9"/>
  <c r="E11" i="9"/>
  <c r="C14" i="9" l="1"/>
  <c r="C18" i="9"/>
  <c r="D14" i="9"/>
  <c r="D18" i="9"/>
  <c r="F19" i="9"/>
  <c r="C11" i="9"/>
  <c r="E19" i="9"/>
  <c r="H19" i="9"/>
  <c r="D11" i="9"/>
  <c r="G19" i="9"/>
  <c r="E18" i="10"/>
  <c r="D18" i="10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21" i="8" s="1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G19" i="8"/>
  <c r="G20" i="8"/>
  <c r="G10" i="8"/>
  <c r="E10" i="8" s="1"/>
  <c r="F11" i="8"/>
  <c r="F12" i="8"/>
  <c r="F13" i="8"/>
  <c r="D13" i="8"/>
  <c r="F14" i="8"/>
  <c r="F15" i="8"/>
  <c r="F16" i="8"/>
  <c r="F17" i="8"/>
  <c r="D17" i="8" s="1"/>
  <c r="F18" i="8"/>
  <c r="F19" i="8"/>
  <c r="F20" i="8"/>
  <c r="D20" i="8" s="1"/>
  <c r="F10" i="8"/>
  <c r="D10" i="8" s="1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/>
  <c r="I15" i="8"/>
  <c r="H16" i="8"/>
  <c r="D16" i="8"/>
  <c r="I16" i="8"/>
  <c r="E16" i="8" s="1"/>
  <c r="H17" i="8"/>
  <c r="I17" i="8"/>
  <c r="E17" i="8"/>
  <c r="H18" i="8"/>
  <c r="D18" i="8" s="1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F21" i="8"/>
  <c r="I21" i="8"/>
  <c r="D19" i="9" l="1"/>
  <c r="C19" i="9"/>
  <c r="D11" i="8"/>
  <c r="D21" i="8" s="1"/>
  <c r="H21" i="8"/>
  <c r="G21" i="8"/>
  <c r="E15" i="8"/>
  <c r="E21" i="8" s="1"/>
  <c r="D19" i="8"/>
  <c r="E19" i="8"/>
</calcChain>
</file>

<file path=xl/sharedStrings.xml><?xml version="1.0" encoding="utf-8"?>
<sst xmlns="http://schemas.openxmlformats.org/spreadsheetml/2006/main" count="568" uniqueCount="143">
  <si>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</si>
  <si>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</si>
  <si>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</si>
  <si>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</si>
  <si>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</si>
  <si>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</si>
  <si>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</si>
  <si>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</si>
  <si>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</si>
  <si>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</si>
  <si>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</si>
  <si>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</si>
  <si>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</si>
  <si>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</si>
  <si>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</si>
  <si>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</si>
  <si>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</si>
  <si>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</si>
  <si>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</si>
  <si>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</si>
  <si>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</si>
  <si>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</si>
  <si>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</si>
  <si>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</si>
  <si>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</si>
  <si>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</si>
  <si>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</si>
  <si>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</si>
  <si>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</si>
  <si>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</si>
  <si>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</si>
  <si>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</si>
  <si>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</si>
  <si>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</si>
  <si>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</si>
  <si>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</si>
  <si>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</si>
  <si>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</si>
  <si>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</si>
  <si>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</si>
  <si>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</si>
  <si>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</si>
  <si>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</si>
  <si>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</si>
  <si>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</si>
  <si>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</si>
  <si>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</si>
  <si>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</si>
  <si>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</si>
  <si>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</si>
  <si>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</si>
  <si>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</si>
  <si>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</si>
  <si>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</si>
  <si>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</si>
  <si>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</si>
  <si>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</si>
  <si>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</si>
  <si>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</si>
  <si>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</si>
  <si>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</si>
  <si>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</si>
  <si>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</si>
  <si>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</si>
  <si>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</si>
  <si>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</si>
  <si>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</si>
  <si>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</si>
  <si>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</si>
  <si>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</si>
  <si>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</si>
  <si>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</si>
  <si>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</si>
  <si>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</si>
  <si>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</si>
  <si>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</si>
  <si>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</si>
  <si>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</si>
  <si>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</si>
  <si>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</si>
  <si>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</si>
  <si>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</si>
  <si>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</si>
  <si>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</si>
  <si>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</si>
  <si>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</si>
  <si>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</si>
  <si>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</si>
  <si>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</si>
  <si>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</si>
  <si>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</si>
  <si>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</si>
  <si>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</si>
  <si>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</si>
  <si>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</si>
  <si>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</si>
  <si>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</si>
  <si>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</si>
  <si>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</si>
  <si>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</si>
  <si>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</si>
  <si>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</si>
  <si>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</si>
  <si>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</si>
  <si>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</si>
  <si>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</si>
  <si>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</si>
  <si>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</si>
  <si>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</si>
  <si>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</si>
  <si>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</si>
  <si>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</si>
  <si>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</si>
  <si>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</si>
  <si>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</si>
  <si>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</si>
  <si>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</si>
  <si>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</si>
  <si>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</si>
  <si>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</si>
  <si>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</si>
  <si>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</si>
  <si>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</si>
  <si>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</si>
  <si>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</si>
  <si>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</si>
  <si>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</si>
  <si>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</si>
  <si>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</si>
  <si>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</si>
  <si>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</si>
  <si>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</si>
  <si>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</si>
  <si>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</si>
  <si>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</si>
  <si>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</si>
  <si>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</si>
  <si>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</si>
  <si>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</si>
  <si>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209028 ¶áñ³Ûù</t>
  </si>
  <si>
    <t>209005 Ø»ÕñÇ ù.</t>
  </si>
  <si>
    <t>ՀՀ Սյունիքի մարզի համայնքների  բյուջեների ծախսերի վերաբերյալ
(ըստ ծախսերի գործառնական  դասակարգման) 2022 թվականի տարի</t>
  </si>
  <si>
    <t>ՀՀ Սյունիքի մարզի համայնքների  բյուջեների ծախսերի վերաբերյալ
(ըստ ծախսերի տնտեսագիտական դասակարգման)  2022 թվականի  տարի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</si>
</sst>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7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4" fontId="20" fillId="0" borderId="0" xfId="0" applyNumberFormat="1" applyFont="1" applyAlignment="1" applyProtection="1">
      <alignment horizontal="right" vertical="center"/>
      <protection locked="0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21" t="s">
        <v>2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22" t="s">
        <v>19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3" t="s">
        <v>6</v>
      </c>
      <c r="AK3" s="123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01" t="s">
        <v>4</v>
      </c>
      <c r="C4" s="124" t="s">
        <v>0</v>
      </c>
      <c r="D4" s="102" t="s">
        <v>20</v>
      </c>
      <c r="E4" s="103"/>
      <c r="F4" s="103"/>
      <c r="G4" s="103"/>
      <c r="H4" s="103"/>
      <c r="I4" s="104"/>
      <c r="J4" s="111" t="s">
        <v>34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2"/>
      <c r="DF4" s="112"/>
      <c r="DG4" s="112"/>
      <c r="DH4" s="112"/>
      <c r="DI4" s="112"/>
      <c r="DJ4" s="112"/>
      <c r="DK4" s="112"/>
      <c r="DL4" s="112"/>
      <c r="DM4" s="113"/>
    </row>
    <row r="5" spans="2:117" ht="16.5" customHeight="1" x14ac:dyDescent="0.2">
      <c r="B5" s="101"/>
      <c r="C5" s="124"/>
      <c r="D5" s="105"/>
      <c r="E5" s="106"/>
      <c r="F5" s="106"/>
      <c r="G5" s="106"/>
      <c r="H5" s="106"/>
      <c r="I5" s="107"/>
      <c r="J5" s="94" t="s">
        <v>35</v>
      </c>
      <c r="K5" s="95"/>
      <c r="L5" s="95"/>
      <c r="M5" s="96"/>
      <c r="N5" s="125" t="s">
        <v>24</v>
      </c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7"/>
      <c r="AD5" s="94" t="s">
        <v>37</v>
      </c>
      <c r="AE5" s="95"/>
      <c r="AF5" s="95"/>
      <c r="AG5" s="96"/>
      <c r="AH5" s="94" t="s">
        <v>38</v>
      </c>
      <c r="AI5" s="95"/>
      <c r="AJ5" s="95"/>
      <c r="AK5" s="96"/>
      <c r="AL5" s="94" t="s">
        <v>39</v>
      </c>
      <c r="AM5" s="95"/>
      <c r="AN5" s="95"/>
      <c r="AO5" s="96"/>
      <c r="AP5" s="117" t="s">
        <v>33</v>
      </c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9"/>
      <c r="BR5" s="94" t="s">
        <v>42</v>
      </c>
      <c r="BS5" s="95"/>
      <c r="BT5" s="95"/>
      <c r="BU5" s="96"/>
      <c r="BV5" s="94" t="s">
        <v>43</v>
      </c>
      <c r="BW5" s="95"/>
      <c r="BX5" s="95"/>
      <c r="BY5" s="96"/>
      <c r="BZ5" s="129" t="s">
        <v>30</v>
      </c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93" t="s">
        <v>47</v>
      </c>
      <c r="CQ5" s="93"/>
      <c r="CR5" s="93"/>
      <c r="CS5" s="93"/>
      <c r="CT5" s="130" t="s">
        <v>9</v>
      </c>
      <c r="CU5" s="131"/>
      <c r="CV5" s="131"/>
      <c r="CW5" s="132"/>
      <c r="CX5" s="133" t="s">
        <v>18</v>
      </c>
      <c r="CY5" s="134"/>
      <c r="CZ5" s="134"/>
      <c r="DA5" s="135"/>
      <c r="DB5" s="133" t="s">
        <v>7</v>
      </c>
      <c r="DC5" s="134"/>
      <c r="DD5" s="134"/>
      <c r="DE5" s="135"/>
      <c r="DF5" s="133" t="s">
        <v>8</v>
      </c>
      <c r="DG5" s="134"/>
      <c r="DH5" s="134"/>
      <c r="DI5" s="134"/>
      <c r="DJ5" s="134"/>
      <c r="DK5" s="135"/>
      <c r="DL5" s="128" t="s">
        <v>32</v>
      </c>
      <c r="DM5" s="128"/>
    </row>
    <row r="6" spans="2:117" ht="105.75" customHeight="1" x14ac:dyDescent="0.2">
      <c r="B6" s="101"/>
      <c r="C6" s="124"/>
      <c r="D6" s="108"/>
      <c r="E6" s="109"/>
      <c r="F6" s="109"/>
      <c r="G6" s="109"/>
      <c r="H6" s="109"/>
      <c r="I6" s="110"/>
      <c r="J6" s="97"/>
      <c r="K6" s="98"/>
      <c r="L6" s="98"/>
      <c r="M6" s="99"/>
      <c r="N6" s="114" t="s">
        <v>23</v>
      </c>
      <c r="O6" s="115"/>
      <c r="P6" s="115"/>
      <c r="Q6" s="116"/>
      <c r="R6" s="93" t="s">
        <v>22</v>
      </c>
      <c r="S6" s="93"/>
      <c r="T6" s="93"/>
      <c r="U6" s="93"/>
      <c r="V6" s="93" t="s">
        <v>36</v>
      </c>
      <c r="W6" s="93"/>
      <c r="X6" s="93"/>
      <c r="Y6" s="93"/>
      <c r="Z6" s="93" t="s">
        <v>21</v>
      </c>
      <c r="AA6" s="93"/>
      <c r="AB6" s="93"/>
      <c r="AC6" s="93"/>
      <c r="AD6" s="97"/>
      <c r="AE6" s="98"/>
      <c r="AF6" s="98"/>
      <c r="AG6" s="99"/>
      <c r="AH6" s="97"/>
      <c r="AI6" s="98"/>
      <c r="AJ6" s="98"/>
      <c r="AK6" s="99"/>
      <c r="AL6" s="97"/>
      <c r="AM6" s="98"/>
      <c r="AN6" s="98"/>
      <c r="AO6" s="99"/>
      <c r="AP6" s="84" t="s">
        <v>25</v>
      </c>
      <c r="AQ6" s="85"/>
      <c r="AR6" s="85"/>
      <c r="AS6" s="86"/>
      <c r="AT6" s="84" t="s">
        <v>26</v>
      </c>
      <c r="AU6" s="85"/>
      <c r="AV6" s="85"/>
      <c r="AW6" s="86"/>
      <c r="AX6" s="90" t="s">
        <v>27</v>
      </c>
      <c r="AY6" s="91"/>
      <c r="AZ6" s="91"/>
      <c r="BA6" s="92"/>
      <c r="BB6" s="90" t="s">
        <v>28</v>
      </c>
      <c r="BC6" s="91"/>
      <c r="BD6" s="91"/>
      <c r="BE6" s="92"/>
      <c r="BF6" s="120" t="s">
        <v>29</v>
      </c>
      <c r="BG6" s="120"/>
      <c r="BH6" s="120"/>
      <c r="BI6" s="120"/>
      <c r="BJ6" s="120" t="s">
        <v>40</v>
      </c>
      <c r="BK6" s="120"/>
      <c r="BL6" s="120"/>
      <c r="BM6" s="120"/>
      <c r="BN6" s="120" t="s">
        <v>41</v>
      </c>
      <c r="BO6" s="120"/>
      <c r="BP6" s="120"/>
      <c r="BQ6" s="120"/>
      <c r="BR6" s="97"/>
      <c r="BS6" s="98"/>
      <c r="BT6" s="98"/>
      <c r="BU6" s="99"/>
      <c r="BV6" s="97"/>
      <c r="BW6" s="98"/>
      <c r="BX6" s="98"/>
      <c r="BY6" s="99"/>
      <c r="BZ6" s="87" t="s">
        <v>44</v>
      </c>
      <c r="CA6" s="88"/>
      <c r="CB6" s="88"/>
      <c r="CC6" s="89"/>
      <c r="CD6" s="141" t="s">
        <v>45</v>
      </c>
      <c r="CE6" s="115"/>
      <c r="CF6" s="115"/>
      <c r="CG6" s="116"/>
      <c r="CH6" s="114" t="s">
        <v>46</v>
      </c>
      <c r="CI6" s="115"/>
      <c r="CJ6" s="115"/>
      <c r="CK6" s="116"/>
      <c r="CL6" s="114" t="s">
        <v>48</v>
      </c>
      <c r="CM6" s="115"/>
      <c r="CN6" s="115"/>
      <c r="CO6" s="116"/>
      <c r="CP6" s="93"/>
      <c r="CQ6" s="93"/>
      <c r="CR6" s="93"/>
      <c r="CS6" s="93"/>
      <c r="CT6" s="114"/>
      <c r="CU6" s="115"/>
      <c r="CV6" s="115"/>
      <c r="CW6" s="116"/>
      <c r="CX6" s="136"/>
      <c r="CY6" s="137"/>
      <c r="CZ6" s="137"/>
      <c r="DA6" s="138"/>
      <c r="DB6" s="136"/>
      <c r="DC6" s="137"/>
      <c r="DD6" s="137"/>
      <c r="DE6" s="138"/>
      <c r="DF6" s="136"/>
      <c r="DG6" s="137"/>
      <c r="DH6" s="137"/>
      <c r="DI6" s="137"/>
      <c r="DJ6" s="137"/>
      <c r="DK6" s="138"/>
      <c r="DL6" s="128"/>
      <c r="DM6" s="128"/>
    </row>
    <row r="7" spans="2:117" ht="25.5" customHeight="1" x14ac:dyDescent="0.2">
      <c r="B7" s="101"/>
      <c r="C7" s="124"/>
      <c r="D7" s="83" t="s">
        <v>15</v>
      </c>
      <c r="E7" s="83"/>
      <c r="F7" s="83" t="s">
        <v>14</v>
      </c>
      <c r="G7" s="83"/>
      <c r="H7" s="83" t="s">
        <v>5</v>
      </c>
      <c r="I7" s="83"/>
      <c r="J7" s="83" t="s">
        <v>12</v>
      </c>
      <c r="K7" s="83"/>
      <c r="L7" s="83" t="s">
        <v>13</v>
      </c>
      <c r="M7" s="83"/>
      <c r="N7" s="83" t="s">
        <v>12</v>
      </c>
      <c r="O7" s="83"/>
      <c r="P7" s="83" t="s">
        <v>13</v>
      </c>
      <c r="Q7" s="83"/>
      <c r="R7" s="83" t="s">
        <v>12</v>
      </c>
      <c r="S7" s="83"/>
      <c r="T7" s="83" t="s">
        <v>13</v>
      </c>
      <c r="U7" s="83"/>
      <c r="V7" s="83" t="s">
        <v>12</v>
      </c>
      <c r="W7" s="83"/>
      <c r="X7" s="83" t="s">
        <v>13</v>
      </c>
      <c r="Y7" s="83"/>
      <c r="Z7" s="83" t="s">
        <v>12</v>
      </c>
      <c r="AA7" s="83"/>
      <c r="AB7" s="83" t="s">
        <v>13</v>
      </c>
      <c r="AC7" s="83"/>
      <c r="AD7" s="83" t="s">
        <v>12</v>
      </c>
      <c r="AE7" s="83"/>
      <c r="AF7" s="83" t="s">
        <v>13</v>
      </c>
      <c r="AG7" s="83"/>
      <c r="AH7" s="83" t="s">
        <v>12</v>
      </c>
      <c r="AI7" s="83"/>
      <c r="AJ7" s="83" t="s">
        <v>13</v>
      </c>
      <c r="AK7" s="83"/>
      <c r="AL7" s="83" t="s">
        <v>12</v>
      </c>
      <c r="AM7" s="83"/>
      <c r="AN7" s="83" t="s">
        <v>13</v>
      </c>
      <c r="AO7" s="83"/>
      <c r="AP7" s="83" t="s">
        <v>12</v>
      </c>
      <c r="AQ7" s="83"/>
      <c r="AR7" s="83" t="s">
        <v>13</v>
      </c>
      <c r="AS7" s="83"/>
      <c r="AT7" s="83" t="s">
        <v>12</v>
      </c>
      <c r="AU7" s="83"/>
      <c r="AV7" s="83" t="s">
        <v>13</v>
      </c>
      <c r="AW7" s="83"/>
      <c r="AX7" s="83" t="s">
        <v>12</v>
      </c>
      <c r="AY7" s="83"/>
      <c r="AZ7" s="83" t="s">
        <v>13</v>
      </c>
      <c r="BA7" s="83"/>
      <c r="BB7" s="83" t="s">
        <v>12</v>
      </c>
      <c r="BC7" s="83"/>
      <c r="BD7" s="83" t="s">
        <v>13</v>
      </c>
      <c r="BE7" s="83"/>
      <c r="BF7" s="83" t="s">
        <v>12</v>
      </c>
      <c r="BG7" s="83"/>
      <c r="BH7" s="83" t="s">
        <v>13</v>
      </c>
      <c r="BI7" s="83"/>
      <c r="BJ7" s="83" t="s">
        <v>12</v>
      </c>
      <c r="BK7" s="83"/>
      <c r="BL7" s="83" t="s">
        <v>13</v>
      </c>
      <c r="BM7" s="83"/>
      <c r="BN7" s="83" t="s">
        <v>12</v>
      </c>
      <c r="BO7" s="83"/>
      <c r="BP7" s="83" t="s">
        <v>13</v>
      </c>
      <c r="BQ7" s="83"/>
      <c r="BR7" s="83" t="s">
        <v>12</v>
      </c>
      <c r="BS7" s="83"/>
      <c r="BT7" s="83" t="s">
        <v>13</v>
      </c>
      <c r="BU7" s="83"/>
      <c r="BV7" s="83" t="s">
        <v>12</v>
      </c>
      <c r="BW7" s="83"/>
      <c r="BX7" s="83" t="s">
        <v>13</v>
      </c>
      <c r="BY7" s="83"/>
      <c r="BZ7" s="83" t="s">
        <v>12</v>
      </c>
      <c r="CA7" s="83"/>
      <c r="CB7" s="83" t="s">
        <v>13</v>
      </c>
      <c r="CC7" s="83"/>
      <c r="CD7" s="83" t="s">
        <v>12</v>
      </c>
      <c r="CE7" s="83"/>
      <c r="CF7" s="83" t="s">
        <v>13</v>
      </c>
      <c r="CG7" s="83"/>
      <c r="CH7" s="83" t="s">
        <v>12</v>
      </c>
      <c r="CI7" s="83"/>
      <c r="CJ7" s="83" t="s">
        <v>13</v>
      </c>
      <c r="CK7" s="83"/>
      <c r="CL7" s="83" t="s">
        <v>12</v>
      </c>
      <c r="CM7" s="83"/>
      <c r="CN7" s="83" t="s">
        <v>13</v>
      </c>
      <c r="CO7" s="83"/>
      <c r="CP7" s="83" t="s">
        <v>12</v>
      </c>
      <c r="CQ7" s="83"/>
      <c r="CR7" s="83" t="s">
        <v>13</v>
      </c>
      <c r="CS7" s="83"/>
      <c r="CT7" s="83" t="s">
        <v>12</v>
      </c>
      <c r="CU7" s="83"/>
      <c r="CV7" s="83" t="s">
        <v>13</v>
      </c>
      <c r="CW7" s="83"/>
      <c r="CX7" s="83" t="s">
        <v>12</v>
      </c>
      <c r="CY7" s="83"/>
      <c r="CZ7" s="83" t="s">
        <v>13</v>
      </c>
      <c r="DA7" s="83"/>
      <c r="DB7" s="83" t="s">
        <v>12</v>
      </c>
      <c r="DC7" s="83"/>
      <c r="DD7" s="83" t="s">
        <v>13</v>
      </c>
      <c r="DE7" s="83"/>
      <c r="DF7" s="139" t="s">
        <v>31</v>
      </c>
      <c r="DG7" s="140"/>
      <c r="DH7" s="83" t="s">
        <v>12</v>
      </c>
      <c r="DI7" s="83"/>
      <c r="DJ7" s="83" t="s">
        <v>13</v>
      </c>
      <c r="DK7" s="83"/>
      <c r="DL7" s="83" t="s">
        <v>13</v>
      </c>
      <c r="DM7" s="83"/>
    </row>
    <row r="8" spans="2:117" ht="48" customHeight="1" x14ac:dyDescent="0.2">
      <c r="B8" s="101"/>
      <c r="C8" s="124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00" t="s">
        <v>1</v>
      </c>
      <c r="C21" s="100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"/>
  <sheetViews>
    <sheetView workbookViewId="0">
      <selection activeCell="N19" sqref="N19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47" t="s">
        <v>132</v>
      </c>
      <c r="B1" s="147"/>
      <c r="C1" s="147"/>
      <c r="D1" s="147"/>
      <c r="E1" s="147"/>
      <c r="F1" s="147"/>
      <c r="G1" s="147"/>
      <c r="H1" s="147"/>
    </row>
    <row r="2" spans="1:66" ht="13.5" customHeight="1" x14ac:dyDescent="0.3">
      <c r="A2" s="153" t="s">
        <v>142</v>
      </c>
      <c r="B2" s="153"/>
      <c r="C2" s="153"/>
      <c r="D2" s="153"/>
      <c r="E2" s="153"/>
      <c r="F2" s="153"/>
      <c r="G2" s="153"/>
      <c r="H2" s="153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54"/>
      <c r="B3" s="154"/>
      <c r="C3" s="154"/>
      <c r="D3" s="154"/>
      <c r="E3" s="154"/>
      <c r="F3" s="154"/>
      <c r="G3" s="154"/>
      <c r="H3" s="154"/>
      <c r="I3" s="159" t="s">
        <v>128</v>
      </c>
      <c r="J3" s="159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68" t="s">
        <v>60</v>
      </c>
      <c r="B4" s="161" t="s">
        <v>59</v>
      </c>
      <c r="C4" s="169" t="s">
        <v>67</v>
      </c>
      <c r="D4" s="170"/>
      <c r="E4" s="170"/>
      <c r="F4" s="170"/>
      <c r="G4" s="170"/>
      <c r="H4" s="171"/>
      <c r="I4" s="176" t="s">
        <v>66</v>
      </c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8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</row>
    <row r="5" spans="1:66" s="47" customFormat="1" ht="25.5" customHeight="1" x14ac:dyDescent="0.25">
      <c r="A5" s="168"/>
      <c r="B5" s="161"/>
      <c r="C5" s="172"/>
      <c r="D5" s="173"/>
      <c r="E5" s="173"/>
      <c r="F5" s="173"/>
      <c r="G5" s="173"/>
      <c r="H5" s="174"/>
      <c r="I5" s="156" t="s">
        <v>70</v>
      </c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8"/>
      <c r="BC5" s="196" t="s">
        <v>71</v>
      </c>
      <c r="BD5" s="197"/>
      <c r="BE5" s="197"/>
      <c r="BF5" s="197"/>
      <c r="BG5" s="197"/>
      <c r="BH5" s="197"/>
      <c r="BI5" s="149" t="s">
        <v>72</v>
      </c>
      <c r="BJ5" s="149"/>
      <c r="BK5" s="149"/>
      <c r="BL5" s="149"/>
      <c r="BM5" s="149"/>
      <c r="BN5" s="149"/>
    </row>
    <row r="6" spans="1:66" s="47" customFormat="1" ht="0.75" hidden="1" customHeight="1" x14ac:dyDescent="0.25">
      <c r="A6" s="168"/>
      <c r="B6" s="161"/>
      <c r="C6" s="172"/>
      <c r="D6" s="173"/>
      <c r="E6" s="173"/>
      <c r="F6" s="173"/>
      <c r="G6" s="173"/>
      <c r="H6" s="174"/>
      <c r="I6" s="150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2"/>
      <c r="BC6" s="150"/>
      <c r="BD6" s="151"/>
      <c r="BE6" s="151"/>
      <c r="BF6" s="151"/>
      <c r="BG6" s="149" t="s">
        <v>83</v>
      </c>
      <c r="BH6" s="149"/>
      <c r="BI6" s="149" t="s">
        <v>87</v>
      </c>
      <c r="BJ6" s="149"/>
      <c r="BK6" s="149" t="s">
        <v>84</v>
      </c>
      <c r="BL6" s="149"/>
      <c r="BM6" s="149"/>
      <c r="BN6" s="149"/>
    </row>
    <row r="7" spans="1:66" s="47" customFormat="1" ht="43.5" customHeight="1" x14ac:dyDescent="0.25">
      <c r="A7" s="168"/>
      <c r="B7" s="161"/>
      <c r="C7" s="172"/>
      <c r="D7" s="173"/>
      <c r="E7" s="173"/>
      <c r="F7" s="173"/>
      <c r="G7" s="173"/>
      <c r="H7" s="174"/>
      <c r="I7" s="149" t="s">
        <v>58</v>
      </c>
      <c r="J7" s="149"/>
      <c r="K7" s="149"/>
      <c r="L7" s="149"/>
      <c r="M7" s="179" t="s">
        <v>73</v>
      </c>
      <c r="N7" s="180"/>
      <c r="O7" s="193" t="s">
        <v>49</v>
      </c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5"/>
      <c r="AE7" s="185" t="s">
        <v>68</v>
      </c>
      <c r="AF7" s="186"/>
      <c r="AG7" s="185" t="s">
        <v>89</v>
      </c>
      <c r="AH7" s="186"/>
      <c r="AI7" s="142" t="s">
        <v>55</v>
      </c>
      <c r="AJ7" s="143"/>
      <c r="AK7" s="160" t="s">
        <v>77</v>
      </c>
      <c r="AL7" s="161"/>
      <c r="AM7" s="142" t="s">
        <v>55</v>
      </c>
      <c r="AN7" s="143"/>
      <c r="AO7" s="202" t="s">
        <v>78</v>
      </c>
      <c r="AP7" s="202"/>
      <c r="AQ7" s="189" t="s">
        <v>80</v>
      </c>
      <c r="AR7" s="190"/>
      <c r="AS7" s="190"/>
      <c r="AT7" s="190"/>
      <c r="AU7" s="190"/>
      <c r="AV7" s="191"/>
      <c r="AW7" s="142" t="s">
        <v>79</v>
      </c>
      <c r="AX7" s="175"/>
      <c r="AY7" s="175"/>
      <c r="AZ7" s="175"/>
      <c r="BA7" s="175"/>
      <c r="BB7" s="143"/>
      <c r="BC7" s="162" t="s">
        <v>81</v>
      </c>
      <c r="BD7" s="163"/>
      <c r="BE7" s="162" t="s">
        <v>82</v>
      </c>
      <c r="BF7" s="163"/>
      <c r="BG7" s="149"/>
      <c r="BH7" s="149"/>
      <c r="BI7" s="149"/>
      <c r="BJ7" s="149"/>
      <c r="BK7" s="149"/>
      <c r="BL7" s="149"/>
      <c r="BM7" s="149"/>
      <c r="BN7" s="149"/>
    </row>
    <row r="8" spans="1:66" s="47" customFormat="1" ht="112.5" customHeight="1" x14ac:dyDescent="0.25">
      <c r="A8" s="168"/>
      <c r="B8" s="161"/>
      <c r="C8" s="146" t="s">
        <v>65</v>
      </c>
      <c r="D8" s="146"/>
      <c r="E8" s="155" t="s">
        <v>63</v>
      </c>
      <c r="F8" s="155"/>
      <c r="G8" s="148" t="s">
        <v>64</v>
      </c>
      <c r="H8" s="148"/>
      <c r="I8" s="161" t="s">
        <v>69</v>
      </c>
      <c r="J8" s="161"/>
      <c r="K8" s="161" t="s">
        <v>74</v>
      </c>
      <c r="L8" s="161"/>
      <c r="M8" s="181"/>
      <c r="N8" s="182"/>
      <c r="O8" s="142" t="s">
        <v>50</v>
      </c>
      <c r="P8" s="143"/>
      <c r="Q8" s="144" t="s">
        <v>88</v>
      </c>
      <c r="R8" s="145"/>
      <c r="S8" s="142" t="s">
        <v>51</v>
      </c>
      <c r="T8" s="143"/>
      <c r="U8" s="142" t="s">
        <v>52</v>
      </c>
      <c r="V8" s="143"/>
      <c r="W8" s="142" t="s">
        <v>53</v>
      </c>
      <c r="X8" s="143"/>
      <c r="Y8" s="183" t="s">
        <v>54</v>
      </c>
      <c r="Z8" s="184"/>
      <c r="AA8" s="142" t="s">
        <v>56</v>
      </c>
      <c r="AB8" s="143"/>
      <c r="AC8" s="142" t="s">
        <v>57</v>
      </c>
      <c r="AD8" s="143"/>
      <c r="AE8" s="187"/>
      <c r="AF8" s="188"/>
      <c r="AG8" s="187"/>
      <c r="AH8" s="188"/>
      <c r="AI8" s="144" t="s">
        <v>75</v>
      </c>
      <c r="AJ8" s="145"/>
      <c r="AK8" s="161"/>
      <c r="AL8" s="161"/>
      <c r="AM8" s="144" t="s">
        <v>76</v>
      </c>
      <c r="AN8" s="145"/>
      <c r="AO8" s="202"/>
      <c r="AP8" s="202"/>
      <c r="AQ8" s="146" t="s">
        <v>65</v>
      </c>
      <c r="AR8" s="146"/>
      <c r="AS8" s="146" t="s">
        <v>63</v>
      </c>
      <c r="AT8" s="146"/>
      <c r="AU8" s="146" t="s">
        <v>64</v>
      </c>
      <c r="AV8" s="146"/>
      <c r="AW8" s="146" t="s">
        <v>90</v>
      </c>
      <c r="AX8" s="146"/>
      <c r="AY8" s="198" t="s">
        <v>91</v>
      </c>
      <c r="AZ8" s="199"/>
      <c r="BA8" s="200" t="s">
        <v>92</v>
      </c>
      <c r="BB8" s="201"/>
      <c r="BC8" s="164"/>
      <c r="BD8" s="165"/>
      <c r="BE8" s="164"/>
      <c r="BF8" s="165"/>
      <c r="BG8" s="149"/>
      <c r="BH8" s="149"/>
      <c r="BI8" s="149"/>
      <c r="BJ8" s="149"/>
      <c r="BK8" s="149" t="s">
        <v>85</v>
      </c>
      <c r="BL8" s="149"/>
      <c r="BM8" s="149" t="s">
        <v>86</v>
      </c>
      <c r="BN8" s="149"/>
    </row>
    <row r="9" spans="1:66" s="47" customFormat="1" ht="30" customHeight="1" x14ac:dyDescent="0.25">
      <c r="A9" s="168"/>
      <c r="B9" s="161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f>E11+G11-BA11</f>
        <v>9569714.7999999989</v>
      </c>
      <c r="D11" s="51">
        <f>F11+H11-BB11</f>
        <v>4495952.9169999994</v>
      </c>
      <c r="E11" s="51">
        <f t="shared" ref="E11:F18" si="0">I11+K11+M11+AE11+AG11+AK11+AO11+AS11</f>
        <v>3216612.5</v>
      </c>
      <c r="F11" s="51">
        <f t="shared" si="0"/>
        <v>2886199.514</v>
      </c>
      <c r="G11" s="51">
        <f t="shared" ref="G11:H18" si="1">AY11+BC11+BE11+BG11+BI11+BK11+BM11</f>
        <v>6940544.2000000002</v>
      </c>
      <c r="H11" s="51">
        <f t="shared" si="1"/>
        <v>2197195.3029999998</v>
      </c>
      <c r="I11" s="51">
        <v>432567</v>
      </c>
      <c r="J11" s="51">
        <v>386204.26899999997</v>
      </c>
      <c r="K11" s="51">
        <v>0</v>
      </c>
      <c r="L11" s="51">
        <v>0</v>
      </c>
      <c r="M11" s="51">
        <v>268359.90000000002</v>
      </c>
      <c r="N11" s="51">
        <v>200950.71599999999</v>
      </c>
      <c r="O11" s="51">
        <v>42000</v>
      </c>
      <c r="P11" s="51">
        <v>40127.173999999999</v>
      </c>
      <c r="Q11" s="51">
        <v>1140</v>
      </c>
      <c r="R11" s="51">
        <v>745.15</v>
      </c>
      <c r="S11" s="51">
        <v>4460</v>
      </c>
      <c r="T11" s="51">
        <v>3638.0859999999998</v>
      </c>
      <c r="U11" s="51">
        <v>4000</v>
      </c>
      <c r="V11" s="51">
        <v>722.4</v>
      </c>
      <c r="W11" s="51">
        <v>58680</v>
      </c>
      <c r="X11" s="51">
        <v>41830.748</v>
      </c>
      <c r="Y11" s="51">
        <v>44450</v>
      </c>
      <c r="Z11" s="51">
        <v>31631.968000000001</v>
      </c>
      <c r="AA11" s="51">
        <v>107204.9</v>
      </c>
      <c r="AB11" s="51">
        <v>79106.129000000001</v>
      </c>
      <c r="AC11" s="51">
        <v>41350</v>
      </c>
      <c r="AD11" s="51">
        <v>27701.223999999998</v>
      </c>
      <c r="AE11" s="51">
        <v>0</v>
      </c>
      <c r="AF11" s="51">
        <v>0</v>
      </c>
      <c r="AG11" s="51">
        <v>1807555.5</v>
      </c>
      <c r="AH11" s="51">
        <v>1618187.6769999999</v>
      </c>
      <c r="AI11" s="51">
        <v>1807555.5</v>
      </c>
      <c r="AJ11" s="51">
        <v>1618187.6769999999</v>
      </c>
      <c r="AK11" s="51">
        <v>55468</v>
      </c>
      <c r="AL11" s="51">
        <v>33458.832000000002</v>
      </c>
      <c r="AM11" s="51">
        <v>16033</v>
      </c>
      <c r="AN11" s="51">
        <v>9608.7900000000009</v>
      </c>
      <c r="AO11" s="51">
        <v>61220.2</v>
      </c>
      <c r="AP11" s="51">
        <v>57598</v>
      </c>
      <c r="AQ11" s="51">
        <v>4000</v>
      </c>
      <c r="AR11" s="51">
        <v>2358.12</v>
      </c>
      <c r="AS11" s="51">
        <v>591441.9</v>
      </c>
      <c r="AT11" s="51">
        <v>589800.02</v>
      </c>
      <c r="AU11" s="51">
        <v>0</v>
      </c>
      <c r="AV11" s="51">
        <v>0</v>
      </c>
      <c r="AW11" s="51">
        <v>587441.9</v>
      </c>
      <c r="AX11" s="51">
        <v>587441.9</v>
      </c>
      <c r="AY11" s="51">
        <v>0</v>
      </c>
      <c r="AZ11" s="51">
        <v>0</v>
      </c>
      <c r="BA11" s="51">
        <v>587441.9</v>
      </c>
      <c r="BB11" s="51">
        <v>587441.9</v>
      </c>
      <c r="BC11" s="51">
        <v>6867519</v>
      </c>
      <c r="BD11" s="51">
        <v>2208223.0380000002</v>
      </c>
      <c r="BE11" s="51">
        <v>125025.2</v>
      </c>
      <c r="BF11" s="51">
        <v>51134.82</v>
      </c>
      <c r="BG11" s="51">
        <v>0</v>
      </c>
      <c r="BH11" s="51">
        <v>0</v>
      </c>
      <c r="BI11" s="51">
        <v>-18000</v>
      </c>
      <c r="BJ11" s="51">
        <v>-17160</v>
      </c>
      <c r="BK11" s="51">
        <v>-34000</v>
      </c>
      <c r="BL11" s="51">
        <v>-45002.555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f t="shared" ref="C12:C18" si="2">E12+G12-BA12</f>
        <v>2937332.7132000001</v>
      </c>
      <c r="D12" s="51">
        <f t="shared" ref="D12:D18" si="3">F12+H12-BB12</f>
        <v>2221178.7995000002</v>
      </c>
      <c r="E12" s="51">
        <f t="shared" si="0"/>
        <v>692781.2</v>
      </c>
      <c r="F12" s="51">
        <f t="shared" si="0"/>
        <v>644677.51690000005</v>
      </c>
      <c r="G12" s="51">
        <f t="shared" si="1"/>
        <v>2283551.5131999999</v>
      </c>
      <c r="H12" s="51">
        <f t="shared" si="1"/>
        <v>1576501.2826</v>
      </c>
      <c r="I12" s="51">
        <v>193227.2</v>
      </c>
      <c r="J12" s="51">
        <v>192611.16</v>
      </c>
      <c r="K12" s="51">
        <v>0</v>
      </c>
      <c r="L12" s="51">
        <v>0</v>
      </c>
      <c r="M12" s="51">
        <v>218436</v>
      </c>
      <c r="N12" s="51">
        <v>212117.44690000001</v>
      </c>
      <c r="O12" s="51">
        <v>15185</v>
      </c>
      <c r="P12" s="51">
        <v>13117.6214</v>
      </c>
      <c r="Q12" s="51">
        <v>104240</v>
      </c>
      <c r="R12" s="51">
        <v>104210.141</v>
      </c>
      <c r="S12" s="51">
        <v>2184</v>
      </c>
      <c r="T12" s="51">
        <v>1983.1686</v>
      </c>
      <c r="U12" s="51">
        <v>1400</v>
      </c>
      <c r="V12" s="51">
        <v>1336</v>
      </c>
      <c r="W12" s="51">
        <v>52600</v>
      </c>
      <c r="X12" s="51">
        <v>50639.792000000001</v>
      </c>
      <c r="Y12" s="51">
        <v>48936</v>
      </c>
      <c r="Z12" s="51">
        <v>47259.921999999999</v>
      </c>
      <c r="AA12" s="51">
        <v>972</v>
      </c>
      <c r="AB12" s="51">
        <v>968.5</v>
      </c>
      <c r="AC12" s="51">
        <v>37516</v>
      </c>
      <c r="AD12" s="51">
        <v>35838.2399</v>
      </c>
      <c r="AE12" s="51">
        <v>0</v>
      </c>
      <c r="AF12" s="51">
        <v>0</v>
      </c>
      <c r="AG12" s="51">
        <v>210838</v>
      </c>
      <c r="AH12" s="51">
        <v>210432.2</v>
      </c>
      <c r="AI12" s="51">
        <v>210838</v>
      </c>
      <c r="AJ12" s="51">
        <v>210432.2</v>
      </c>
      <c r="AK12" s="51">
        <v>0</v>
      </c>
      <c r="AL12" s="51">
        <v>0</v>
      </c>
      <c r="AM12" s="51">
        <v>0</v>
      </c>
      <c r="AN12" s="51">
        <v>0</v>
      </c>
      <c r="AO12" s="51">
        <v>11680</v>
      </c>
      <c r="AP12" s="51">
        <v>10203.799999999999</v>
      </c>
      <c r="AQ12" s="51">
        <v>19600</v>
      </c>
      <c r="AR12" s="51">
        <v>19312.91</v>
      </c>
      <c r="AS12" s="51">
        <v>58600</v>
      </c>
      <c r="AT12" s="51">
        <v>19312.91</v>
      </c>
      <c r="AU12" s="51">
        <v>0</v>
      </c>
      <c r="AV12" s="51">
        <v>0</v>
      </c>
      <c r="AW12" s="51">
        <v>57896</v>
      </c>
      <c r="AX12" s="51">
        <v>18695.61</v>
      </c>
      <c r="AY12" s="51">
        <v>0</v>
      </c>
      <c r="AZ12" s="51">
        <v>0</v>
      </c>
      <c r="BA12" s="51">
        <v>39000</v>
      </c>
      <c r="BB12" s="51">
        <v>0</v>
      </c>
      <c r="BC12" s="51">
        <v>2117829.5131999999</v>
      </c>
      <c r="BD12" s="51">
        <v>1501559.2268000001</v>
      </c>
      <c r="BE12" s="51">
        <v>168722</v>
      </c>
      <c r="BF12" s="51">
        <v>78167.544800000003</v>
      </c>
      <c r="BG12" s="51">
        <v>0</v>
      </c>
      <c r="BH12" s="51">
        <v>0</v>
      </c>
      <c r="BI12" s="51">
        <v>-1500</v>
      </c>
      <c r="BJ12" s="51">
        <v>2238.5</v>
      </c>
      <c r="BK12" s="51">
        <v>-1500</v>
      </c>
      <c r="BL12" s="51">
        <v>-5463.9889999999996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f t="shared" si="2"/>
        <v>2255348.1766999997</v>
      </c>
      <c r="D13" s="51">
        <f t="shared" si="3"/>
        <v>1645014.7437</v>
      </c>
      <c r="E13" s="51">
        <f t="shared" si="0"/>
        <v>1194715.3999999999</v>
      </c>
      <c r="F13" s="51">
        <f t="shared" si="0"/>
        <v>1069674.5303</v>
      </c>
      <c r="G13" s="51">
        <f t="shared" si="1"/>
        <v>1060632.7767</v>
      </c>
      <c r="H13" s="51">
        <f t="shared" si="1"/>
        <v>575340.21340000001</v>
      </c>
      <c r="I13" s="51">
        <v>183736</v>
      </c>
      <c r="J13" s="51">
        <v>165407.17000000001</v>
      </c>
      <c r="K13" s="51">
        <v>0</v>
      </c>
      <c r="L13" s="51">
        <v>0</v>
      </c>
      <c r="M13" s="51">
        <v>125218.4</v>
      </c>
      <c r="N13" s="51">
        <v>93101.411300000007</v>
      </c>
      <c r="O13" s="51">
        <v>35798.699999999997</v>
      </c>
      <c r="P13" s="51">
        <v>33369.969700000001</v>
      </c>
      <c r="Q13" s="51">
        <v>1732.1</v>
      </c>
      <c r="R13" s="51">
        <v>1077.7628</v>
      </c>
      <c r="S13" s="51">
        <v>3050.1</v>
      </c>
      <c r="T13" s="51">
        <v>2907.8011999999999</v>
      </c>
      <c r="U13" s="51">
        <v>6700</v>
      </c>
      <c r="V13" s="51">
        <v>5063.7280000000001</v>
      </c>
      <c r="W13" s="51">
        <v>37510.5</v>
      </c>
      <c r="X13" s="51">
        <v>27827.992999999999</v>
      </c>
      <c r="Y13" s="51">
        <v>27010.5</v>
      </c>
      <c r="Z13" s="51">
        <v>21804.393</v>
      </c>
      <c r="AA13" s="51">
        <v>2800</v>
      </c>
      <c r="AB13" s="51">
        <v>1035.8</v>
      </c>
      <c r="AC13" s="51">
        <v>32427</v>
      </c>
      <c r="AD13" s="51">
        <v>18761.956600000001</v>
      </c>
      <c r="AE13" s="51">
        <v>0</v>
      </c>
      <c r="AF13" s="51">
        <v>0</v>
      </c>
      <c r="AG13" s="51">
        <v>784500</v>
      </c>
      <c r="AH13" s="51">
        <v>779788.92799999996</v>
      </c>
      <c r="AI13" s="51">
        <v>784500</v>
      </c>
      <c r="AJ13" s="51">
        <v>779788.92799999996</v>
      </c>
      <c r="AK13" s="51">
        <v>0</v>
      </c>
      <c r="AL13" s="51">
        <v>0</v>
      </c>
      <c r="AM13" s="51">
        <v>0</v>
      </c>
      <c r="AN13" s="51">
        <v>0</v>
      </c>
      <c r="AO13" s="51">
        <v>22870</v>
      </c>
      <c r="AP13" s="51">
        <v>21850</v>
      </c>
      <c r="AQ13" s="51">
        <v>78391</v>
      </c>
      <c r="AR13" s="51">
        <v>9527.0210000000006</v>
      </c>
      <c r="AS13" s="51">
        <v>78391</v>
      </c>
      <c r="AT13" s="51">
        <v>9527.0210000000006</v>
      </c>
      <c r="AU13" s="51">
        <v>0</v>
      </c>
      <c r="AV13" s="51">
        <v>0</v>
      </c>
      <c r="AW13" s="51">
        <v>75211</v>
      </c>
      <c r="AX13" s="51">
        <v>7959.7</v>
      </c>
      <c r="AY13" s="51">
        <v>0</v>
      </c>
      <c r="AZ13" s="51">
        <v>0</v>
      </c>
      <c r="BA13" s="51">
        <v>0</v>
      </c>
      <c r="BB13" s="51">
        <v>0</v>
      </c>
      <c r="BC13" s="51">
        <v>1016232.7767</v>
      </c>
      <c r="BD13" s="51">
        <v>587781.29339999997</v>
      </c>
      <c r="BE13" s="51">
        <v>44400</v>
      </c>
      <c r="BF13" s="51">
        <v>21968.65</v>
      </c>
      <c r="BG13" s="51">
        <v>0</v>
      </c>
      <c r="BH13" s="51">
        <v>0</v>
      </c>
      <c r="BI13" s="51">
        <v>0</v>
      </c>
      <c r="BJ13" s="51">
        <v>-975.9</v>
      </c>
      <c r="BK13" s="51">
        <v>0</v>
      </c>
      <c r="BL13" s="51">
        <v>-33433.83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f t="shared" si="2"/>
        <v>381799.97090000001</v>
      </c>
      <c r="D14" s="51">
        <f t="shared" si="3"/>
        <v>300001.12270000001</v>
      </c>
      <c r="E14" s="51">
        <f t="shared" si="0"/>
        <v>300984.22700000001</v>
      </c>
      <c r="F14" s="51">
        <f t="shared" si="0"/>
        <v>246539.83500000002</v>
      </c>
      <c r="G14" s="51">
        <f t="shared" si="1"/>
        <v>80815.743900000001</v>
      </c>
      <c r="H14" s="51">
        <f t="shared" si="1"/>
        <v>53461.287700000008</v>
      </c>
      <c r="I14" s="51">
        <v>91025</v>
      </c>
      <c r="J14" s="51">
        <v>84796.955000000002</v>
      </c>
      <c r="K14" s="51">
        <v>0</v>
      </c>
      <c r="L14" s="51">
        <v>0</v>
      </c>
      <c r="M14" s="51">
        <v>41540</v>
      </c>
      <c r="N14" s="51">
        <v>27516.592000000001</v>
      </c>
      <c r="O14" s="51">
        <v>6966.1</v>
      </c>
      <c r="P14" s="51">
        <v>6966.0924000000005</v>
      </c>
      <c r="Q14" s="51">
        <v>1438.4</v>
      </c>
      <c r="R14" s="51">
        <v>1438.3865000000001</v>
      </c>
      <c r="S14" s="51">
        <v>1200</v>
      </c>
      <c r="T14" s="51">
        <v>1036.9970000000001</v>
      </c>
      <c r="U14" s="51">
        <v>1000</v>
      </c>
      <c r="V14" s="51">
        <v>720.6</v>
      </c>
      <c r="W14" s="51">
        <v>9694</v>
      </c>
      <c r="X14" s="51">
        <v>5764.6030000000001</v>
      </c>
      <c r="Y14" s="51">
        <v>5600</v>
      </c>
      <c r="Z14" s="51">
        <v>2798.6030000000001</v>
      </c>
      <c r="AA14" s="51">
        <v>4745.5</v>
      </c>
      <c r="AB14" s="51">
        <v>824.5</v>
      </c>
      <c r="AC14" s="51">
        <v>14954</v>
      </c>
      <c r="AD14" s="51">
        <v>9618.4130999999998</v>
      </c>
      <c r="AE14" s="51">
        <v>0</v>
      </c>
      <c r="AF14" s="51">
        <v>0</v>
      </c>
      <c r="AG14" s="51">
        <v>110979.924</v>
      </c>
      <c r="AH14" s="51">
        <v>109691.88099999999</v>
      </c>
      <c r="AI14" s="51">
        <v>110979.924</v>
      </c>
      <c r="AJ14" s="51">
        <v>109691.88099999999</v>
      </c>
      <c r="AK14" s="51">
        <v>1352.5</v>
      </c>
      <c r="AL14" s="51">
        <v>0</v>
      </c>
      <c r="AM14" s="51">
        <v>0</v>
      </c>
      <c r="AN14" s="51">
        <v>0</v>
      </c>
      <c r="AO14" s="51">
        <v>9000</v>
      </c>
      <c r="AP14" s="51">
        <v>3570</v>
      </c>
      <c r="AQ14" s="51">
        <v>52599.149700000002</v>
      </c>
      <c r="AR14" s="51">
        <v>20964.406999999999</v>
      </c>
      <c r="AS14" s="51">
        <v>47086.803</v>
      </c>
      <c r="AT14" s="51">
        <v>20964.406999999999</v>
      </c>
      <c r="AU14" s="51">
        <v>5512.3467000000001</v>
      </c>
      <c r="AV14" s="51">
        <v>0</v>
      </c>
      <c r="AW14" s="51">
        <v>43086.803</v>
      </c>
      <c r="AX14" s="51">
        <v>19914.636999999999</v>
      </c>
      <c r="AY14" s="51">
        <v>5512.3467000000001</v>
      </c>
      <c r="AZ14" s="51">
        <v>0</v>
      </c>
      <c r="BA14" s="51">
        <v>0</v>
      </c>
      <c r="BB14" s="51">
        <v>0</v>
      </c>
      <c r="BC14" s="51">
        <v>67474.397200000007</v>
      </c>
      <c r="BD14" s="51">
        <v>63580.529600000002</v>
      </c>
      <c r="BE14" s="51">
        <v>7829</v>
      </c>
      <c r="BF14" s="51">
        <v>7279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-17398.241900000001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f t="shared" si="2"/>
        <v>347500.45900000003</v>
      </c>
      <c r="D15" s="51">
        <f t="shared" si="3"/>
        <v>307685.01819999993</v>
      </c>
      <c r="E15" s="51">
        <f t="shared" ref="E15" si="4">I15+K15+M15+AE15+AG15+AK15+AO15+AS15</f>
        <v>238864.959</v>
      </c>
      <c r="F15" s="51">
        <f t="shared" ref="F15" si="5">J15+L15+N15+AF15+AH15+AL15+AP15+AT15</f>
        <v>211388.61819999997</v>
      </c>
      <c r="G15" s="51">
        <v>108635.5</v>
      </c>
      <c r="H15" s="51">
        <v>96296.4</v>
      </c>
      <c r="I15" s="51">
        <v>75668</v>
      </c>
      <c r="J15" s="51">
        <v>74655.885999999999</v>
      </c>
      <c r="K15" s="51">
        <v>0</v>
      </c>
      <c r="L15" s="51">
        <v>0</v>
      </c>
      <c r="M15" s="51">
        <v>52702.535000000003</v>
      </c>
      <c r="N15" s="51">
        <v>38343.836199999998</v>
      </c>
      <c r="O15" s="51">
        <v>8638.259</v>
      </c>
      <c r="P15" s="51">
        <v>6287.5235000000002</v>
      </c>
      <c r="Q15" s="51">
        <v>867.2</v>
      </c>
      <c r="R15" s="51">
        <v>844.97080000000005</v>
      </c>
      <c r="S15" s="51">
        <v>1300</v>
      </c>
      <c r="T15" s="51">
        <v>1165.8258000000001</v>
      </c>
      <c r="U15" s="51">
        <v>1200</v>
      </c>
      <c r="V15" s="51">
        <v>198</v>
      </c>
      <c r="W15" s="51">
        <v>9182.2000000000007</v>
      </c>
      <c r="X15" s="51">
        <v>7074.13</v>
      </c>
      <c r="Y15" s="51">
        <v>5582.2</v>
      </c>
      <c r="Z15" s="51">
        <v>5153.5</v>
      </c>
      <c r="AA15" s="51">
        <v>1744</v>
      </c>
      <c r="AB15" s="51">
        <v>809.5</v>
      </c>
      <c r="AC15" s="51">
        <v>22809.876</v>
      </c>
      <c r="AD15" s="51">
        <v>18435.4411</v>
      </c>
      <c r="AE15" s="51">
        <v>0</v>
      </c>
      <c r="AF15" s="51">
        <v>0</v>
      </c>
      <c r="AG15" s="51">
        <v>96500</v>
      </c>
      <c r="AH15" s="51">
        <v>95648.395999999993</v>
      </c>
      <c r="AI15" s="51">
        <v>96500</v>
      </c>
      <c r="AJ15" s="51">
        <v>95648.395999999993</v>
      </c>
      <c r="AK15" s="51">
        <v>7318.424</v>
      </c>
      <c r="AL15" s="51">
        <v>0</v>
      </c>
      <c r="AM15" s="51">
        <v>0</v>
      </c>
      <c r="AN15" s="51">
        <v>0</v>
      </c>
      <c r="AO15" s="51">
        <v>4550</v>
      </c>
      <c r="AP15" s="51">
        <v>1870</v>
      </c>
      <c r="AQ15" s="51">
        <v>2126</v>
      </c>
      <c r="AR15" s="51">
        <v>870.5</v>
      </c>
      <c r="AS15" s="51">
        <v>2126</v>
      </c>
      <c r="AT15" s="51">
        <v>870.5</v>
      </c>
      <c r="AU15" s="51">
        <v>0</v>
      </c>
      <c r="AV15" s="51">
        <v>0</v>
      </c>
      <c r="AW15" s="51">
        <v>500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90264.414499999999</v>
      </c>
      <c r="BD15" s="51">
        <v>78419.822400000005</v>
      </c>
      <c r="BE15" s="51">
        <v>5423.6059999999998</v>
      </c>
      <c r="BF15" s="51">
        <v>5103</v>
      </c>
      <c r="BG15" s="51">
        <v>0</v>
      </c>
      <c r="BH15" s="51">
        <v>0</v>
      </c>
      <c r="BI15" s="51">
        <v>0</v>
      </c>
      <c r="BJ15" s="51">
        <v>0</v>
      </c>
      <c r="BK15" s="51">
        <v>-395.95699999999999</v>
      </c>
      <c r="BL15" s="51">
        <v>-569.88199999999995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f t="shared" si="2"/>
        <v>2665220.4128</v>
      </c>
      <c r="D16" s="51">
        <f t="shared" si="3"/>
        <v>1545789.3529999999</v>
      </c>
      <c r="E16" s="51">
        <f t="shared" si="0"/>
        <v>1600161.2349999999</v>
      </c>
      <c r="F16" s="51">
        <f t="shared" si="0"/>
        <v>1236933.0648000001</v>
      </c>
      <c r="G16" s="51">
        <f t="shared" si="1"/>
        <v>1319708.5158000002</v>
      </c>
      <c r="H16" s="51">
        <f t="shared" si="1"/>
        <v>534362.4561999999</v>
      </c>
      <c r="I16" s="51">
        <v>345502.17800000001</v>
      </c>
      <c r="J16" s="51">
        <v>263546.89500000002</v>
      </c>
      <c r="K16" s="51">
        <v>0</v>
      </c>
      <c r="L16" s="51">
        <v>0</v>
      </c>
      <c r="M16" s="51">
        <v>157575.02900000001</v>
      </c>
      <c r="N16" s="51">
        <v>64421.823799999998</v>
      </c>
      <c r="O16" s="51">
        <v>30175</v>
      </c>
      <c r="P16" s="51">
        <v>29100.887200000001</v>
      </c>
      <c r="Q16" s="51">
        <v>600</v>
      </c>
      <c r="R16" s="51">
        <v>459.05840000000001</v>
      </c>
      <c r="S16" s="51">
        <v>3659.7</v>
      </c>
      <c r="T16" s="51">
        <v>3605.9562999999998</v>
      </c>
      <c r="U16" s="51">
        <v>2794.9</v>
      </c>
      <c r="V16" s="51">
        <v>1691.6</v>
      </c>
      <c r="W16" s="51">
        <v>10545.4</v>
      </c>
      <c r="X16" s="51">
        <v>6287.8397999999997</v>
      </c>
      <c r="Y16" s="51">
        <v>0</v>
      </c>
      <c r="Z16" s="51">
        <v>0</v>
      </c>
      <c r="AA16" s="51">
        <v>80804.399000000005</v>
      </c>
      <c r="AB16" s="51">
        <v>6999.63</v>
      </c>
      <c r="AC16" s="51">
        <v>12150</v>
      </c>
      <c r="AD16" s="51">
        <v>6959.3980000000001</v>
      </c>
      <c r="AE16" s="51">
        <v>0</v>
      </c>
      <c r="AF16" s="51">
        <v>0</v>
      </c>
      <c r="AG16" s="51">
        <v>765460.71299999999</v>
      </c>
      <c r="AH16" s="51">
        <v>670901.03500000003</v>
      </c>
      <c r="AI16" s="51">
        <v>765460.71299999999</v>
      </c>
      <c r="AJ16" s="51">
        <v>670901.03500000003</v>
      </c>
      <c r="AK16" s="51">
        <v>8050.6319999999996</v>
      </c>
      <c r="AL16" s="51">
        <v>7099.2179999999998</v>
      </c>
      <c r="AM16" s="51">
        <v>3000</v>
      </c>
      <c r="AN16" s="51">
        <v>3000</v>
      </c>
      <c r="AO16" s="51">
        <v>4900</v>
      </c>
      <c r="AP16" s="51">
        <v>3632</v>
      </c>
      <c r="AQ16" s="51">
        <v>64023.349600000001</v>
      </c>
      <c r="AR16" s="51">
        <v>1825.925</v>
      </c>
      <c r="AS16" s="51">
        <v>318672.68300000002</v>
      </c>
      <c r="AT16" s="51">
        <v>227332.09299999999</v>
      </c>
      <c r="AU16" s="51">
        <v>4.5999999999999999E-3</v>
      </c>
      <c r="AV16" s="51">
        <v>0</v>
      </c>
      <c r="AW16" s="51">
        <v>315064.68300000002</v>
      </c>
      <c r="AX16" s="51">
        <v>225506.16800000001</v>
      </c>
      <c r="AY16" s="51">
        <v>4.5999999999999999E-3</v>
      </c>
      <c r="AZ16" s="51">
        <v>0</v>
      </c>
      <c r="BA16" s="51">
        <v>254649.33799999999</v>
      </c>
      <c r="BB16" s="51">
        <v>225506.16800000001</v>
      </c>
      <c r="BC16" s="51">
        <v>1320547.8032</v>
      </c>
      <c r="BD16" s="51">
        <v>567124.48320000002</v>
      </c>
      <c r="BE16" s="51">
        <v>17267.86</v>
      </c>
      <c r="BF16" s="51">
        <v>13832.357</v>
      </c>
      <c r="BG16" s="51">
        <v>0</v>
      </c>
      <c r="BH16" s="51">
        <v>0</v>
      </c>
      <c r="BI16" s="51">
        <v>-1899.2929999999999</v>
      </c>
      <c r="BJ16" s="51">
        <v>-2712.0230000000001</v>
      </c>
      <c r="BK16" s="51">
        <v>-16207.859</v>
      </c>
      <c r="BL16" s="51">
        <v>-43882.360999999997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1" t="s">
        <v>139</v>
      </c>
      <c r="C17" s="51">
        <f t="shared" si="2"/>
        <v>324816.7304</v>
      </c>
      <c r="D17" s="51">
        <f t="shared" si="3"/>
        <v>265142.20189999999</v>
      </c>
      <c r="E17" s="51">
        <f t="shared" si="0"/>
        <v>204494</v>
      </c>
      <c r="F17" s="51">
        <f t="shared" si="0"/>
        <v>150720.71189999999</v>
      </c>
      <c r="G17" s="51">
        <f t="shared" si="1"/>
        <v>120322.7304</v>
      </c>
      <c r="H17" s="51">
        <f t="shared" si="1"/>
        <v>114421.49</v>
      </c>
      <c r="I17" s="51">
        <v>74531.600000000006</v>
      </c>
      <c r="J17" s="51">
        <v>74023.817999999999</v>
      </c>
      <c r="K17" s="51">
        <v>0</v>
      </c>
      <c r="L17" s="51">
        <v>0</v>
      </c>
      <c r="M17" s="51">
        <v>86662.399999999994</v>
      </c>
      <c r="N17" s="51">
        <v>66160.643899999995</v>
      </c>
      <c r="O17" s="51">
        <v>8300</v>
      </c>
      <c r="P17" s="51">
        <v>8226.6110000000008</v>
      </c>
      <c r="Q17" s="51">
        <v>0</v>
      </c>
      <c r="R17" s="51">
        <v>0</v>
      </c>
      <c r="S17" s="51">
        <v>569</v>
      </c>
      <c r="T17" s="51">
        <v>558.6</v>
      </c>
      <c r="U17" s="51">
        <v>100</v>
      </c>
      <c r="V17" s="51">
        <v>88.6</v>
      </c>
      <c r="W17" s="51">
        <v>13350</v>
      </c>
      <c r="X17" s="51">
        <v>5346.2449999999999</v>
      </c>
      <c r="Y17" s="51">
        <v>11800</v>
      </c>
      <c r="Z17" s="51">
        <v>4646.2470000000003</v>
      </c>
      <c r="AA17" s="51">
        <v>33683.4</v>
      </c>
      <c r="AB17" s="51">
        <v>30082.166799999999</v>
      </c>
      <c r="AC17" s="51">
        <v>17800</v>
      </c>
      <c r="AD17" s="51">
        <v>12109.915800000001</v>
      </c>
      <c r="AE17" s="51">
        <v>0</v>
      </c>
      <c r="AF17" s="51">
        <v>0</v>
      </c>
      <c r="AG17" s="51">
        <v>7500</v>
      </c>
      <c r="AH17" s="51">
        <v>6780</v>
      </c>
      <c r="AI17" s="51">
        <v>7500</v>
      </c>
      <c r="AJ17" s="51">
        <v>6780</v>
      </c>
      <c r="AK17" s="51">
        <v>0</v>
      </c>
      <c r="AL17" s="51">
        <v>0</v>
      </c>
      <c r="AM17" s="51">
        <v>0</v>
      </c>
      <c r="AN17" s="51">
        <v>0</v>
      </c>
      <c r="AO17" s="51">
        <v>12200</v>
      </c>
      <c r="AP17" s="51">
        <v>3250</v>
      </c>
      <c r="AQ17" s="51">
        <v>23600</v>
      </c>
      <c r="AR17" s="51">
        <v>506.25</v>
      </c>
      <c r="AS17" s="51">
        <v>23600</v>
      </c>
      <c r="AT17" s="51">
        <v>506.25</v>
      </c>
      <c r="AU17" s="51">
        <v>0</v>
      </c>
      <c r="AV17" s="51">
        <v>0</v>
      </c>
      <c r="AW17" s="51">
        <v>22500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82357.856400000004</v>
      </c>
      <c r="BD17" s="51">
        <v>78221.490000000005</v>
      </c>
      <c r="BE17" s="51">
        <v>37964.874000000003</v>
      </c>
      <c r="BF17" s="51">
        <v>36200</v>
      </c>
      <c r="BG17" s="51">
        <v>0</v>
      </c>
      <c r="BH17" s="51">
        <v>0</v>
      </c>
      <c r="BI17" s="51">
        <v>0</v>
      </c>
      <c r="BJ17" s="51">
        <v>0</v>
      </c>
      <c r="BK17" s="51">
        <v>0</v>
      </c>
      <c r="BL17" s="51">
        <v>0</v>
      </c>
      <c r="BM17" s="51">
        <v>0</v>
      </c>
      <c r="BN17" s="51">
        <v>0</v>
      </c>
    </row>
    <row r="18" spans="1:66" s="44" customFormat="1" ht="19.5" customHeight="1" x14ac:dyDescent="0.25">
      <c r="A18" s="79">
        <v>8</v>
      </c>
      <c r="B18" s="80" t="s">
        <v>140</v>
      </c>
      <c r="C18" s="51">
        <f t="shared" si="2"/>
        <v>965944.24</v>
      </c>
      <c r="D18" s="51">
        <f t="shared" si="3"/>
        <v>800713.80689999997</v>
      </c>
      <c r="E18" s="51">
        <f t="shared" si="0"/>
        <v>740991.04099999997</v>
      </c>
      <c r="F18" s="51">
        <f t="shared" si="0"/>
        <v>712898.31310000003</v>
      </c>
      <c r="G18" s="51">
        <f t="shared" si="1"/>
        <v>224953.19899999999</v>
      </c>
      <c r="H18" s="51">
        <f t="shared" si="1"/>
        <v>87815.493799999997</v>
      </c>
      <c r="I18" s="51">
        <v>129520.6</v>
      </c>
      <c r="J18" s="51">
        <v>120820.762</v>
      </c>
      <c r="K18" s="51">
        <v>0</v>
      </c>
      <c r="L18" s="51">
        <v>0</v>
      </c>
      <c r="M18" s="51">
        <v>56639.12</v>
      </c>
      <c r="N18" s="51">
        <v>42308.479099999997</v>
      </c>
      <c r="O18" s="51">
        <v>17000</v>
      </c>
      <c r="P18" s="51">
        <v>13085.362800000001</v>
      </c>
      <c r="Q18" s="51">
        <v>745.71</v>
      </c>
      <c r="R18" s="51">
        <v>504.7466</v>
      </c>
      <c r="S18" s="51">
        <v>1800</v>
      </c>
      <c r="T18" s="51">
        <v>1689.1790000000001</v>
      </c>
      <c r="U18" s="51">
        <v>960</v>
      </c>
      <c r="V18" s="51">
        <v>817</v>
      </c>
      <c r="W18" s="51">
        <v>2624</v>
      </c>
      <c r="X18" s="51">
        <v>2152.7800000000002</v>
      </c>
      <c r="Y18" s="51">
        <v>650</v>
      </c>
      <c r="Z18" s="51">
        <v>514.98</v>
      </c>
      <c r="AA18" s="51">
        <v>7010</v>
      </c>
      <c r="AB18" s="51">
        <v>4372.1499999999996</v>
      </c>
      <c r="AC18" s="51">
        <v>16772.41</v>
      </c>
      <c r="AD18" s="51">
        <v>13162.6607</v>
      </c>
      <c r="AE18" s="51">
        <v>0</v>
      </c>
      <c r="AF18" s="51">
        <v>0</v>
      </c>
      <c r="AG18" s="51">
        <v>545581.80000000005</v>
      </c>
      <c r="AH18" s="51">
        <v>545581.80000000005</v>
      </c>
      <c r="AI18" s="51">
        <v>545581.80000000005</v>
      </c>
      <c r="AJ18" s="51">
        <v>545581.80000000005</v>
      </c>
      <c r="AK18" s="51">
        <v>316.42700000000002</v>
      </c>
      <c r="AL18" s="51">
        <v>316.42700000000002</v>
      </c>
      <c r="AM18" s="51">
        <v>316.42700000000002</v>
      </c>
      <c r="AN18" s="51">
        <v>316.42700000000002</v>
      </c>
      <c r="AO18" s="51">
        <v>5667.59</v>
      </c>
      <c r="AP18" s="51">
        <v>2589</v>
      </c>
      <c r="AQ18" s="51">
        <v>3265.5039999999999</v>
      </c>
      <c r="AR18" s="51">
        <v>1281.845</v>
      </c>
      <c r="AS18" s="51">
        <v>3265.5039999999999</v>
      </c>
      <c r="AT18" s="51">
        <v>1281.845</v>
      </c>
      <c r="AU18" s="51">
        <v>0</v>
      </c>
      <c r="AV18" s="51">
        <v>0</v>
      </c>
      <c r="AW18" s="51">
        <v>1369.2139999999999</v>
      </c>
      <c r="AX18" s="51">
        <v>0</v>
      </c>
      <c r="AY18" s="51">
        <v>0</v>
      </c>
      <c r="AZ18" s="51">
        <v>0</v>
      </c>
      <c r="BA18" s="51">
        <v>0</v>
      </c>
      <c r="BB18" s="51">
        <v>0</v>
      </c>
      <c r="BC18" s="51">
        <v>240105.19899999999</v>
      </c>
      <c r="BD18" s="51">
        <v>168510.8058</v>
      </c>
      <c r="BE18" s="51">
        <v>13748</v>
      </c>
      <c r="BF18" s="51">
        <v>12741.9</v>
      </c>
      <c r="BG18" s="51">
        <v>0</v>
      </c>
      <c r="BH18" s="51">
        <v>0</v>
      </c>
      <c r="BI18" s="51">
        <v>-5000</v>
      </c>
      <c r="BJ18" s="51">
        <v>-5138.4350000000004</v>
      </c>
      <c r="BK18" s="51">
        <v>-23900</v>
      </c>
      <c r="BL18" s="51">
        <v>-88298.777000000002</v>
      </c>
      <c r="BM18" s="51">
        <v>0</v>
      </c>
      <c r="BN18" s="51">
        <v>0</v>
      </c>
    </row>
    <row r="19" spans="1:66" ht="16.5" customHeight="1" x14ac:dyDescent="0.3">
      <c r="A19" s="166" t="s">
        <v>130</v>
      </c>
      <c r="B19" s="167"/>
      <c r="C19" s="51">
        <f t="shared" ref="C19:H19" si="6">SUM(C11:C18)</f>
        <v>19447677.502999999</v>
      </c>
      <c r="D19" s="51">
        <f t="shared" si="6"/>
        <v>11581477.9629</v>
      </c>
      <c r="E19" s="51">
        <f t="shared" si="6"/>
        <v>8189604.5619999999</v>
      </c>
      <c r="F19" s="51">
        <f t="shared" si="6"/>
        <v>7159032.1042000009</v>
      </c>
      <c r="G19" s="51">
        <f t="shared" si="6"/>
        <v>12139164.178999996</v>
      </c>
      <c r="H19" s="51">
        <f t="shared" si="6"/>
        <v>5235393.9267000007</v>
      </c>
      <c r="I19" s="51">
        <f>SUM(I11:I18)</f>
        <v>1525777.5780000002</v>
      </c>
      <c r="J19" s="51">
        <f t="shared" ref="J19:BN19" si="7">SUM(J11:J18)</f>
        <v>1362066.915</v>
      </c>
      <c r="K19" s="51">
        <f t="shared" si="7"/>
        <v>0</v>
      </c>
      <c r="L19" s="51">
        <f t="shared" si="7"/>
        <v>0</v>
      </c>
      <c r="M19" s="51">
        <f t="shared" si="7"/>
        <v>1007133.3840000001</v>
      </c>
      <c r="N19" s="51">
        <f t="shared" si="7"/>
        <v>744920.94920000003</v>
      </c>
      <c r="O19" s="51">
        <f t="shared" si="7"/>
        <v>164063.05900000001</v>
      </c>
      <c r="P19" s="51">
        <f t="shared" si="7"/>
        <v>150281.242</v>
      </c>
      <c r="Q19" s="51">
        <f t="shared" si="7"/>
        <v>110763.41</v>
      </c>
      <c r="R19" s="51">
        <f t="shared" si="7"/>
        <v>109280.21609999998</v>
      </c>
      <c r="S19" s="51">
        <f t="shared" si="7"/>
        <v>18222.8</v>
      </c>
      <c r="T19" s="51">
        <f t="shared" si="7"/>
        <v>16585.6139</v>
      </c>
      <c r="U19" s="51">
        <f t="shared" si="7"/>
        <v>18154.900000000001</v>
      </c>
      <c r="V19" s="51">
        <f t="shared" si="7"/>
        <v>10637.928000000002</v>
      </c>
      <c r="W19" s="51">
        <f t="shared" si="7"/>
        <v>194186.1</v>
      </c>
      <c r="X19" s="51">
        <f t="shared" si="7"/>
        <v>146924.13079999998</v>
      </c>
      <c r="Y19" s="51">
        <f t="shared" si="7"/>
        <v>144028.70000000001</v>
      </c>
      <c r="Z19" s="51">
        <f t="shared" si="7"/>
        <v>113809.613</v>
      </c>
      <c r="AA19" s="51">
        <f t="shared" si="7"/>
        <v>238964.19899999999</v>
      </c>
      <c r="AB19" s="51">
        <f t="shared" si="7"/>
        <v>124198.37580000001</v>
      </c>
      <c r="AC19" s="51">
        <f t="shared" si="7"/>
        <v>195779.28599999999</v>
      </c>
      <c r="AD19" s="51">
        <f t="shared" si="7"/>
        <v>142587.24920000002</v>
      </c>
      <c r="AE19" s="51">
        <f t="shared" si="7"/>
        <v>0</v>
      </c>
      <c r="AF19" s="51">
        <f t="shared" si="7"/>
        <v>0</v>
      </c>
      <c r="AG19" s="51">
        <f t="shared" si="7"/>
        <v>4328915.9369999999</v>
      </c>
      <c r="AH19" s="51">
        <f t="shared" si="7"/>
        <v>4037011.9170000004</v>
      </c>
      <c r="AI19" s="51">
        <f t="shared" si="7"/>
        <v>4328915.9369999999</v>
      </c>
      <c r="AJ19" s="51">
        <f t="shared" si="7"/>
        <v>4037011.9170000004</v>
      </c>
      <c r="AK19" s="51">
        <f t="shared" si="7"/>
        <v>72505.982999999993</v>
      </c>
      <c r="AL19" s="51">
        <f t="shared" si="7"/>
        <v>40874.477000000006</v>
      </c>
      <c r="AM19" s="51">
        <f t="shared" si="7"/>
        <v>19349.427</v>
      </c>
      <c r="AN19" s="51">
        <f t="shared" si="7"/>
        <v>12925.217000000001</v>
      </c>
      <c r="AO19" s="51">
        <f t="shared" si="7"/>
        <v>132087.79</v>
      </c>
      <c r="AP19" s="51">
        <f t="shared" si="7"/>
        <v>104562.8</v>
      </c>
      <c r="AQ19" s="51">
        <f t="shared" si="7"/>
        <v>247605.00330000001</v>
      </c>
      <c r="AR19" s="51">
        <f t="shared" si="7"/>
        <v>56646.978000000003</v>
      </c>
      <c r="AS19" s="51">
        <f t="shared" si="7"/>
        <v>1123183.8899999999</v>
      </c>
      <c r="AT19" s="51">
        <f t="shared" si="7"/>
        <v>869595.04599999997</v>
      </c>
      <c r="AU19" s="51">
        <f t="shared" si="7"/>
        <v>5512.3513000000003</v>
      </c>
      <c r="AV19" s="51">
        <f t="shared" si="7"/>
        <v>0</v>
      </c>
      <c r="AW19" s="51">
        <f t="shared" si="7"/>
        <v>1103069.5999999999</v>
      </c>
      <c r="AX19" s="51">
        <f t="shared" si="7"/>
        <v>859518.0149999999</v>
      </c>
      <c r="AY19" s="51">
        <f t="shared" si="7"/>
        <v>5512.3513000000003</v>
      </c>
      <c r="AZ19" s="51">
        <f t="shared" si="7"/>
        <v>0</v>
      </c>
      <c r="BA19" s="51">
        <f t="shared" si="7"/>
        <v>881091.23800000001</v>
      </c>
      <c r="BB19" s="51">
        <f t="shared" si="7"/>
        <v>812948.06799999997</v>
      </c>
      <c r="BC19" s="51">
        <f t="shared" si="7"/>
        <v>11802330.960199997</v>
      </c>
      <c r="BD19" s="51">
        <f t="shared" si="7"/>
        <v>5253420.6891999999</v>
      </c>
      <c r="BE19" s="51">
        <f t="shared" si="7"/>
        <v>420380.54</v>
      </c>
      <c r="BF19" s="51">
        <f t="shared" si="7"/>
        <v>226427.27179999999</v>
      </c>
      <c r="BG19" s="51">
        <f t="shared" si="7"/>
        <v>0</v>
      </c>
      <c r="BH19" s="51">
        <f t="shared" si="7"/>
        <v>0</v>
      </c>
      <c r="BI19" s="51">
        <f t="shared" si="7"/>
        <v>-26399.293000000001</v>
      </c>
      <c r="BJ19" s="51">
        <f t="shared" si="7"/>
        <v>-23747.858</v>
      </c>
      <c r="BK19" s="51">
        <f t="shared" si="7"/>
        <v>-76003.816000000006</v>
      </c>
      <c r="BL19" s="51">
        <f t="shared" si="7"/>
        <v>-234049.63589999999</v>
      </c>
      <c r="BM19" s="51">
        <f t="shared" si="7"/>
        <v>0</v>
      </c>
      <c r="BN19" s="51">
        <f t="shared" si="7"/>
        <v>0</v>
      </c>
    </row>
  </sheetData>
  <protectedRanges>
    <protectedRange sqref="AS11:BN18" name="Range3"/>
    <protectedRange sqref="A19" name="Range1"/>
    <protectedRange sqref="I11:AP18 C19:BN19" name="Range2"/>
    <protectedRange sqref="B11:B18" name="Range1_1_3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19:B19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01"/>
  <sheetViews>
    <sheetView tabSelected="1" topLeftCell="B1" workbookViewId="0">
      <selection activeCell="R24" sqref="R24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2.25" style="40" customWidth="1"/>
    <col min="5" max="5" width="12.125" style="40" customWidth="1"/>
    <col min="6" max="6" width="13.375" style="40" customWidth="1"/>
    <col min="7" max="7" width="11.5" style="40" customWidth="1"/>
    <col min="8" max="8" width="12.625" style="40" customWidth="1"/>
    <col min="9" max="9" width="13.6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9.8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4" style="40" customWidth="1"/>
    <col min="35" max="35" width="11.25" style="40" customWidth="1"/>
    <col min="36" max="36" width="11.375" style="40" customWidth="1"/>
    <col min="37" max="37" width="10.75" style="40" customWidth="1"/>
    <col min="38" max="38" width="12.25" style="40" customWidth="1"/>
    <col min="39" max="39" width="8.375" style="40" customWidth="1"/>
    <col min="40" max="40" width="9.5" style="40" customWidth="1"/>
    <col min="41" max="41" width="9.875" style="40" customWidth="1"/>
    <col min="42" max="42" width="8.125" style="40" customWidth="1"/>
    <col min="43" max="43" width="9.25" style="40" customWidth="1"/>
    <col min="44" max="44" width="10.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49" width="10.5" style="40" customWidth="1"/>
    <col min="50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57" width="9.25" style="40" customWidth="1"/>
    <col min="58" max="58" width="10.125" style="40" customWidth="1"/>
    <col min="59" max="60" width="9.25" style="40" customWidth="1"/>
    <col min="61" max="61" width="7.625" style="40" customWidth="1"/>
    <col min="62" max="62" width="8.8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" style="40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99" width="8.875" style="40" customWidth="1"/>
    <col min="100" max="100" width="10.75" style="40" customWidth="1"/>
    <col min="101" max="101" width="10.375" style="40" customWidth="1"/>
    <col min="102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10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10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11.625" style="40" customWidth="1"/>
    <col min="117" max="117" width="8.625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03" t="s">
        <v>132</v>
      </c>
      <c r="C1" s="203"/>
      <c r="D1" s="203"/>
      <c r="E1" s="203"/>
      <c r="F1" s="203"/>
      <c r="G1" s="203"/>
      <c r="H1" s="203"/>
      <c r="I1" s="203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23" t="s">
        <v>141</v>
      </c>
      <c r="D2" s="223"/>
      <c r="E2" s="223"/>
      <c r="F2" s="223"/>
      <c r="G2" s="223"/>
      <c r="H2" s="223"/>
      <c r="I2" s="223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53" t="s">
        <v>128</v>
      </c>
      <c r="K3" s="153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24" t="s">
        <v>60</v>
      </c>
      <c r="C4" s="225" t="s">
        <v>59</v>
      </c>
      <c r="D4" s="215" t="s">
        <v>93</v>
      </c>
      <c r="E4" s="216"/>
      <c r="F4" s="216"/>
      <c r="G4" s="216"/>
      <c r="H4" s="216"/>
      <c r="I4" s="217"/>
      <c r="J4" s="229" t="s">
        <v>94</v>
      </c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0"/>
      <c r="BA4" s="230"/>
      <c r="BB4" s="230"/>
      <c r="BC4" s="230"/>
      <c r="BD4" s="230"/>
      <c r="BE4" s="230"/>
      <c r="BF4" s="230"/>
      <c r="BG4" s="230"/>
      <c r="BH4" s="230"/>
      <c r="BI4" s="230"/>
      <c r="BJ4" s="230"/>
      <c r="BK4" s="230"/>
      <c r="BL4" s="230"/>
      <c r="BM4" s="230"/>
      <c r="BN4" s="230"/>
      <c r="BO4" s="230"/>
      <c r="BP4" s="230"/>
      <c r="BQ4" s="230"/>
      <c r="BR4" s="230"/>
      <c r="BS4" s="230"/>
      <c r="BT4" s="230"/>
      <c r="BU4" s="230"/>
      <c r="BV4" s="230"/>
      <c r="BW4" s="230"/>
      <c r="BX4" s="230"/>
      <c r="BY4" s="230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  <c r="CY4" s="230"/>
      <c r="CZ4" s="230"/>
      <c r="DA4" s="230"/>
      <c r="DB4" s="230"/>
      <c r="DC4" s="230"/>
      <c r="DD4" s="230"/>
      <c r="DE4" s="230"/>
      <c r="DF4" s="230"/>
      <c r="DG4" s="230"/>
      <c r="DH4" s="230"/>
      <c r="DI4" s="230"/>
      <c r="DJ4" s="230"/>
      <c r="DK4" s="230"/>
      <c r="DL4" s="230"/>
      <c r="DM4" s="230"/>
      <c r="DN4" s="230"/>
      <c r="DO4" s="230"/>
      <c r="DP4" s="230"/>
      <c r="DQ4" s="230"/>
      <c r="DR4" s="230"/>
      <c r="DS4" s="230"/>
      <c r="DT4" s="230"/>
      <c r="DU4" s="231"/>
    </row>
    <row r="5" spans="1:126" s="58" customFormat="1" ht="15.75" customHeight="1" x14ac:dyDescent="0.3">
      <c r="B5" s="224"/>
      <c r="C5" s="225"/>
      <c r="D5" s="226"/>
      <c r="E5" s="227"/>
      <c r="F5" s="227"/>
      <c r="G5" s="227"/>
      <c r="H5" s="227"/>
      <c r="I5" s="228"/>
      <c r="J5" s="215" t="s">
        <v>95</v>
      </c>
      <c r="K5" s="216"/>
      <c r="L5" s="216"/>
      <c r="M5" s="216"/>
      <c r="N5" s="232" t="s">
        <v>96</v>
      </c>
      <c r="O5" s="233"/>
      <c r="P5" s="233"/>
      <c r="Q5" s="233"/>
      <c r="R5" s="233"/>
      <c r="S5" s="233"/>
      <c r="T5" s="233"/>
      <c r="U5" s="234"/>
      <c r="V5" s="215" t="s">
        <v>97</v>
      </c>
      <c r="W5" s="216"/>
      <c r="X5" s="216"/>
      <c r="Y5" s="217"/>
      <c r="Z5" s="215" t="s">
        <v>98</v>
      </c>
      <c r="AA5" s="216"/>
      <c r="AB5" s="216"/>
      <c r="AC5" s="217"/>
      <c r="AD5" s="215" t="s">
        <v>99</v>
      </c>
      <c r="AE5" s="216"/>
      <c r="AF5" s="216"/>
      <c r="AG5" s="217"/>
      <c r="AH5" s="221" t="s">
        <v>94</v>
      </c>
      <c r="AI5" s="222"/>
      <c r="AJ5" s="221"/>
      <c r="AK5" s="222"/>
      <c r="AL5" s="221"/>
      <c r="AM5" s="222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15" t="s">
        <v>100</v>
      </c>
      <c r="BC5" s="216"/>
      <c r="BD5" s="216"/>
      <c r="BE5" s="217"/>
      <c r="BF5" s="62" t="s">
        <v>55</v>
      </c>
      <c r="BG5" s="62"/>
      <c r="BH5" s="62"/>
      <c r="BI5" s="62"/>
      <c r="BJ5" s="62"/>
      <c r="BK5" s="62"/>
      <c r="BL5" s="62"/>
      <c r="BM5" s="62"/>
      <c r="BN5" s="215" t="s">
        <v>101</v>
      </c>
      <c r="BO5" s="216"/>
      <c r="BP5" s="216"/>
      <c r="BQ5" s="217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2"/>
      <c r="CG5" s="222"/>
      <c r="CH5" s="222"/>
      <c r="CI5" s="222"/>
      <c r="CJ5" s="222"/>
      <c r="CK5" s="235"/>
      <c r="CL5" s="215" t="s">
        <v>103</v>
      </c>
      <c r="CM5" s="216"/>
      <c r="CN5" s="216"/>
      <c r="CO5" s="217"/>
      <c r="CP5" s="215" t="s">
        <v>104</v>
      </c>
      <c r="CQ5" s="216"/>
      <c r="CR5" s="216"/>
      <c r="CS5" s="217"/>
      <c r="CT5" s="59" t="s">
        <v>102</v>
      </c>
      <c r="CU5" s="59"/>
      <c r="CV5" s="59"/>
      <c r="CW5" s="59"/>
      <c r="CX5" s="59"/>
      <c r="CY5" s="59"/>
      <c r="CZ5" s="59"/>
      <c r="DA5" s="59"/>
      <c r="DB5" s="215" t="s">
        <v>105</v>
      </c>
      <c r="DC5" s="216"/>
      <c r="DD5" s="216"/>
      <c r="DE5" s="217"/>
      <c r="DF5" s="64" t="s">
        <v>102</v>
      </c>
      <c r="DG5" s="64"/>
      <c r="DH5" s="64"/>
      <c r="DI5" s="64"/>
      <c r="DJ5" s="215" t="s">
        <v>106</v>
      </c>
      <c r="DK5" s="216"/>
      <c r="DL5" s="216"/>
      <c r="DM5" s="217"/>
      <c r="DN5" s="215" t="s">
        <v>107</v>
      </c>
      <c r="DO5" s="216"/>
      <c r="DP5" s="216"/>
      <c r="DQ5" s="216"/>
      <c r="DR5" s="216"/>
      <c r="DS5" s="217"/>
      <c r="DT5" s="161" t="s">
        <v>108</v>
      </c>
      <c r="DU5" s="161"/>
    </row>
    <row r="6" spans="1:126" s="58" customFormat="1" ht="80.25" customHeight="1" x14ac:dyDescent="0.3">
      <c r="B6" s="224"/>
      <c r="C6" s="225"/>
      <c r="D6" s="218"/>
      <c r="E6" s="219"/>
      <c r="F6" s="219"/>
      <c r="G6" s="219"/>
      <c r="H6" s="219"/>
      <c r="I6" s="220"/>
      <c r="J6" s="226"/>
      <c r="K6" s="227"/>
      <c r="L6" s="227"/>
      <c r="M6" s="227"/>
      <c r="N6" s="215" t="s">
        <v>109</v>
      </c>
      <c r="O6" s="216"/>
      <c r="P6" s="216"/>
      <c r="Q6" s="216"/>
      <c r="R6" s="215" t="s">
        <v>110</v>
      </c>
      <c r="S6" s="216"/>
      <c r="T6" s="216"/>
      <c r="U6" s="216"/>
      <c r="V6" s="218"/>
      <c r="W6" s="219"/>
      <c r="X6" s="219"/>
      <c r="Y6" s="220"/>
      <c r="Z6" s="218"/>
      <c r="AA6" s="219"/>
      <c r="AB6" s="219"/>
      <c r="AC6" s="220"/>
      <c r="AD6" s="218"/>
      <c r="AE6" s="219"/>
      <c r="AF6" s="219"/>
      <c r="AG6" s="220"/>
      <c r="AH6" s="204" t="s">
        <v>131</v>
      </c>
      <c r="AI6" s="205"/>
      <c r="AJ6" s="205"/>
      <c r="AK6" s="206"/>
      <c r="AL6" s="215" t="s">
        <v>111</v>
      </c>
      <c r="AM6" s="216"/>
      <c r="AN6" s="216"/>
      <c r="AO6" s="216"/>
      <c r="AP6" s="215" t="s">
        <v>112</v>
      </c>
      <c r="AQ6" s="216"/>
      <c r="AR6" s="216"/>
      <c r="AS6" s="216"/>
      <c r="AT6" s="215" t="s">
        <v>113</v>
      </c>
      <c r="AU6" s="216"/>
      <c r="AV6" s="216"/>
      <c r="AW6" s="216"/>
      <c r="AX6" s="215" t="s">
        <v>114</v>
      </c>
      <c r="AY6" s="216"/>
      <c r="AZ6" s="216"/>
      <c r="BA6" s="216"/>
      <c r="BB6" s="218"/>
      <c r="BC6" s="219"/>
      <c r="BD6" s="219"/>
      <c r="BE6" s="220"/>
      <c r="BF6" s="214" t="s">
        <v>115</v>
      </c>
      <c r="BG6" s="214"/>
      <c r="BH6" s="214"/>
      <c r="BI6" s="214"/>
      <c r="BJ6" s="204" t="s">
        <v>116</v>
      </c>
      <c r="BK6" s="205"/>
      <c r="BL6" s="205"/>
      <c r="BM6" s="206"/>
      <c r="BN6" s="218"/>
      <c r="BO6" s="219"/>
      <c r="BP6" s="219"/>
      <c r="BQ6" s="220"/>
      <c r="BR6" s="215" t="s">
        <v>117</v>
      </c>
      <c r="BS6" s="216"/>
      <c r="BT6" s="216"/>
      <c r="BU6" s="216"/>
      <c r="BV6" s="215" t="s">
        <v>118</v>
      </c>
      <c r="BW6" s="216"/>
      <c r="BX6" s="216"/>
      <c r="BY6" s="216"/>
      <c r="BZ6" s="214" t="s">
        <v>119</v>
      </c>
      <c r="CA6" s="214"/>
      <c r="CB6" s="214"/>
      <c r="CC6" s="214"/>
      <c r="CD6" s="215" t="s">
        <v>120</v>
      </c>
      <c r="CE6" s="216"/>
      <c r="CF6" s="216"/>
      <c r="CG6" s="216"/>
      <c r="CH6" s="215" t="s">
        <v>121</v>
      </c>
      <c r="CI6" s="216"/>
      <c r="CJ6" s="216"/>
      <c r="CK6" s="216"/>
      <c r="CL6" s="218"/>
      <c r="CM6" s="219"/>
      <c r="CN6" s="219"/>
      <c r="CO6" s="220"/>
      <c r="CP6" s="218"/>
      <c r="CQ6" s="219"/>
      <c r="CR6" s="219"/>
      <c r="CS6" s="220"/>
      <c r="CT6" s="214" t="s">
        <v>122</v>
      </c>
      <c r="CU6" s="214"/>
      <c r="CV6" s="214"/>
      <c r="CW6" s="214"/>
      <c r="CX6" s="214" t="s">
        <v>123</v>
      </c>
      <c r="CY6" s="214"/>
      <c r="CZ6" s="214"/>
      <c r="DA6" s="214"/>
      <c r="DB6" s="218"/>
      <c r="DC6" s="219"/>
      <c r="DD6" s="219"/>
      <c r="DE6" s="220"/>
      <c r="DF6" s="215" t="s">
        <v>124</v>
      </c>
      <c r="DG6" s="216"/>
      <c r="DH6" s="216"/>
      <c r="DI6" s="217"/>
      <c r="DJ6" s="218"/>
      <c r="DK6" s="219"/>
      <c r="DL6" s="219"/>
      <c r="DM6" s="220"/>
      <c r="DN6" s="218"/>
      <c r="DO6" s="219"/>
      <c r="DP6" s="219"/>
      <c r="DQ6" s="219"/>
      <c r="DR6" s="219"/>
      <c r="DS6" s="220"/>
      <c r="DT6" s="161"/>
      <c r="DU6" s="161"/>
      <c r="DV6" s="65"/>
    </row>
    <row r="7" spans="1:126" s="58" customFormat="1" ht="72.75" customHeight="1" x14ac:dyDescent="0.3">
      <c r="B7" s="224"/>
      <c r="C7" s="225"/>
      <c r="D7" s="212" t="s">
        <v>125</v>
      </c>
      <c r="E7" s="213"/>
      <c r="F7" s="209" t="s">
        <v>63</v>
      </c>
      <c r="G7" s="209"/>
      <c r="H7" s="209" t="s">
        <v>64</v>
      </c>
      <c r="I7" s="209"/>
      <c r="J7" s="209" t="s">
        <v>63</v>
      </c>
      <c r="K7" s="209"/>
      <c r="L7" s="209" t="s">
        <v>64</v>
      </c>
      <c r="M7" s="209"/>
      <c r="N7" s="209" t="s">
        <v>63</v>
      </c>
      <c r="O7" s="209"/>
      <c r="P7" s="209" t="s">
        <v>64</v>
      </c>
      <c r="Q7" s="209"/>
      <c r="R7" s="209" t="s">
        <v>63</v>
      </c>
      <c r="S7" s="209"/>
      <c r="T7" s="209" t="s">
        <v>64</v>
      </c>
      <c r="U7" s="209"/>
      <c r="V7" s="209" t="s">
        <v>63</v>
      </c>
      <c r="W7" s="209"/>
      <c r="X7" s="209" t="s">
        <v>64</v>
      </c>
      <c r="Y7" s="209"/>
      <c r="Z7" s="209" t="s">
        <v>63</v>
      </c>
      <c r="AA7" s="209"/>
      <c r="AB7" s="209" t="s">
        <v>64</v>
      </c>
      <c r="AC7" s="209"/>
      <c r="AD7" s="209" t="s">
        <v>63</v>
      </c>
      <c r="AE7" s="209"/>
      <c r="AF7" s="209" t="s">
        <v>64</v>
      </c>
      <c r="AG7" s="209"/>
      <c r="AH7" s="207" t="s">
        <v>63</v>
      </c>
      <c r="AI7" s="208"/>
      <c r="AJ7" s="207" t="s">
        <v>64</v>
      </c>
      <c r="AK7" s="208"/>
      <c r="AL7" s="209" t="s">
        <v>63</v>
      </c>
      <c r="AM7" s="209"/>
      <c r="AN7" s="209" t="s">
        <v>64</v>
      </c>
      <c r="AO7" s="209"/>
      <c r="AP7" s="209" t="s">
        <v>63</v>
      </c>
      <c r="AQ7" s="209"/>
      <c r="AR7" s="209" t="s">
        <v>64</v>
      </c>
      <c r="AS7" s="209"/>
      <c r="AT7" s="209" t="s">
        <v>63</v>
      </c>
      <c r="AU7" s="209"/>
      <c r="AV7" s="209" t="s">
        <v>64</v>
      </c>
      <c r="AW7" s="209"/>
      <c r="AX7" s="209" t="s">
        <v>63</v>
      </c>
      <c r="AY7" s="209"/>
      <c r="AZ7" s="209" t="s">
        <v>64</v>
      </c>
      <c r="BA7" s="209"/>
      <c r="BB7" s="209" t="s">
        <v>63</v>
      </c>
      <c r="BC7" s="209"/>
      <c r="BD7" s="209" t="s">
        <v>64</v>
      </c>
      <c r="BE7" s="209"/>
      <c r="BF7" s="209" t="s">
        <v>63</v>
      </c>
      <c r="BG7" s="209"/>
      <c r="BH7" s="209" t="s">
        <v>64</v>
      </c>
      <c r="BI7" s="209"/>
      <c r="BJ7" s="209" t="s">
        <v>63</v>
      </c>
      <c r="BK7" s="209"/>
      <c r="BL7" s="209" t="s">
        <v>64</v>
      </c>
      <c r="BM7" s="209"/>
      <c r="BN7" s="209" t="s">
        <v>63</v>
      </c>
      <c r="BO7" s="209"/>
      <c r="BP7" s="209" t="s">
        <v>64</v>
      </c>
      <c r="BQ7" s="209"/>
      <c r="BR7" s="209" t="s">
        <v>63</v>
      </c>
      <c r="BS7" s="209"/>
      <c r="BT7" s="209" t="s">
        <v>64</v>
      </c>
      <c r="BU7" s="209"/>
      <c r="BV7" s="209" t="s">
        <v>63</v>
      </c>
      <c r="BW7" s="209"/>
      <c r="BX7" s="209" t="s">
        <v>64</v>
      </c>
      <c r="BY7" s="209"/>
      <c r="BZ7" s="209" t="s">
        <v>63</v>
      </c>
      <c r="CA7" s="209"/>
      <c r="CB7" s="209" t="s">
        <v>64</v>
      </c>
      <c r="CC7" s="209"/>
      <c r="CD7" s="209" t="s">
        <v>63</v>
      </c>
      <c r="CE7" s="209"/>
      <c r="CF7" s="209" t="s">
        <v>64</v>
      </c>
      <c r="CG7" s="209"/>
      <c r="CH7" s="209" t="s">
        <v>63</v>
      </c>
      <c r="CI7" s="209"/>
      <c r="CJ7" s="209" t="s">
        <v>64</v>
      </c>
      <c r="CK7" s="209"/>
      <c r="CL7" s="209" t="s">
        <v>63</v>
      </c>
      <c r="CM7" s="209"/>
      <c r="CN7" s="209" t="s">
        <v>64</v>
      </c>
      <c r="CO7" s="209"/>
      <c r="CP7" s="209" t="s">
        <v>63</v>
      </c>
      <c r="CQ7" s="209"/>
      <c r="CR7" s="209" t="s">
        <v>64</v>
      </c>
      <c r="CS7" s="209"/>
      <c r="CT7" s="209" t="s">
        <v>63</v>
      </c>
      <c r="CU7" s="209"/>
      <c r="CV7" s="209" t="s">
        <v>64</v>
      </c>
      <c r="CW7" s="209"/>
      <c r="CX7" s="209" t="s">
        <v>63</v>
      </c>
      <c r="CY7" s="209"/>
      <c r="CZ7" s="209" t="s">
        <v>64</v>
      </c>
      <c r="DA7" s="209"/>
      <c r="DB7" s="209" t="s">
        <v>63</v>
      </c>
      <c r="DC7" s="209"/>
      <c r="DD7" s="209" t="s">
        <v>64</v>
      </c>
      <c r="DE7" s="209"/>
      <c r="DF7" s="209" t="s">
        <v>63</v>
      </c>
      <c r="DG7" s="209"/>
      <c r="DH7" s="209" t="s">
        <v>64</v>
      </c>
      <c r="DI7" s="209"/>
      <c r="DJ7" s="209" t="s">
        <v>63</v>
      </c>
      <c r="DK7" s="209"/>
      <c r="DL7" s="209" t="s">
        <v>64</v>
      </c>
      <c r="DM7" s="209"/>
      <c r="DN7" s="210" t="s">
        <v>126</v>
      </c>
      <c r="DO7" s="211"/>
      <c r="DP7" s="209" t="s">
        <v>63</v>
      </c>
      <c r="DQ7" s="209"/>
      <c r="DR7" s="209" t="s">
        <v>64</v>
      </c>
      <c r="DS7" s="209"/>
      <c r="DT7" s="209" t="s">
        <v>64</v>
      </c>
      <c r="DU7" s="209"/>
    </row>
    <row r="8" spans="1:126" s="58" customFormat="1" ht="32.25" customHeight="1" x14ac:dyDescent="0.3">
      <c r="B8" s="224"/>
      <c r="C8" s="225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>E9+1</f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f>F10+H10-DT10</f>
        <v>9569714.7999999989</v>
      </c>
      <c r="E10" s="71">
        <f>G10+I10-DU10</f>
        <v>4495952.9169999994</v>
      </c>
      <c r="F10" s="71">
        <f>J10+V10+Z10+AD10+BB10+BN10+CL10+CP10+DB10+DJ10+DP10</f>
        <v>3216612.5</v>
      </c>
      <c r="G10" s="82">
        <f>K10+W10+AA10+AE10+BC10+BO10+CM10+CQ10+DC10+DK10+DO10+DU10</f>
        <v>2886199.514</v>
      </c>
      <c r="H10" s="82">
        <f>L10+X10+AB10+AF10+BD10+BP10+CN10+CR10+DD10+DL10+DR10</f>
        <v>6940544.2000000002</v>
      </c>
      <c r="I10" s="82">
        <f>M10+Y10+AC10+AG10+BE10+BQ10+CO10+CS10+DE10+DM10+DS10</f>
        <v>2197195.3029999998</v>
      </c>
      <c r="J10" s="71">
        <v>567181.19999999995</v>
      </c>
      <c r="K10" s="71">
        <v>487457.23200000002</v>
      </c>
      <c r="L10" s="71">
        <v>245841.5</v>
      </c>
      <c r="M10" s="71">
        <v>53374.84</v>
      </c>
      <c r="N10" s="71">
        <v>487450</v>
      </c>
      <c r="O10" s="71">
        <v>427666.05599999998</v>
      </c>
      <c r="P10" s="71">
        <v>5100</v>
      </c>
      <c r="Q10" s="71">
        <v>3793.13</v>
      </c>
      <c r="R10" s="71">
        <v>8000</v>
      </c>
      <c r="S10" s="71">
        <v>4421.5200000000004</v>
      </c>
      <c r="T10" s="71">
        <v>0</v>
      </c>
      <c r="U10" s="71">
        <v>0</v>
      </c>
      <c r="V10" s="71">
        <v>2667</v>
      </c>
      <c r="W10" s="71">
        <v>1303.2</v>
      </c>
      <c r="X10" s="71">
        <v>1522031.7</v>
      </c>
      <c r="Y10" s="71">
        <v>82432.039999999994</v>
      </c>
      <c r="Z10" s="71">
        <v>0</v>
      </c>
      <c r="AA10" s="71">
        <v>0</v>
      </c>
      <c r="AB10" s="71">
        <v>0</v>
      </c>
      <c r="AC10" s="71">
        <v>0</v>
      </c>
      <c r="AD10" s="71">
        <v>78900</v>
      </c>
      <c r="AE10" s="71">
        <v>60730.974999999999</v>
      </c>
      <c r="AF10" s="71">
        <v>2332571.2000000002</v>
      </c>
      <c r="AG10" s="71">
        <v>1041777.4726</v>
      </c>
      <c r="AH10" s="71">
        <v>0</v>
      </c>
      <c r="AI10" s="71">
        <v>0</v>
      </c>
      <c r="AJ10" s="71">
        <v>0</v>
      </c>
      <c r="AK10" s="71">
        <v>0</v>
      </c>
      <c r="AL10" s="71">
        <v>7700</v>
      </c>
      <c r="AM10" s="71">
        <v>6846.7</v>
      </c>
      <c r="AN10" s="71">
        <v>0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71200</v>
      </c>
      <c r="AU10" s="71">
        <v>53884.275000000001</v>
      </c>
      <c r="AV10" s="71">
        <v>2384571.2000000002</v>
      </c>
      <c r="AW10" s="71">
        <v>1103940.0275999999</v>
      </c>
      <c r="AX10" s="71">
        <v>0</v>
      </c>
      <c r="AY10" s="71">
        <v>0</v>
      </c>
      <c r="AZ10" s="71">
        <v>-52000</v>
      </c>
      <c r="BA10" s="71">
        <v>-62162.555</v>
      </c>
      <c r="BB10" s="71">
        <v>612882.69999999995</v>
      </c>
      <c r="BC10" s="71">
        <v>496941.24699999997</v>
      </c>
      <c r="BD10" s="71">
        <v>92254.9</v>
      </c>
      <c r="BE10" s="71">
        <v>50679.588000000003</v>
      </c>
      <c r="BF10" s="71">
        <v>553472.80000000005</v>
      </c>
      <c r="BG10" s="71">
        <v>458401.99599999998</v>
      </c>
      <c r="BH10" s="71">
        <v>25387</v>
      </c>
      <c r="BI10" s="71">
        <v>21312.906999999999</v>
      </c>
      <c r="BJ10" s="71">
        <v>59409.9</v>
      </c>
      <c r="BK10" s="71">
        <v>38539.250999999997</v>
      </c>
      <c r="BL10" s="71">
        <v>43867.9</v>
      </c>
      <c r="BM10" s="71">
        <v>29366.681</v>
      </c>
      <c r="BN10" s="71">
        <v>35875</v>
      </c>
      <c r="BO10" s="71">
        <v>35458.565999999999</v>
      </c>
      <c r="BP10" s="71">
        <v>1123764.7</v>
      </c>
      <c r="BQ10" s="71">
        <v>576992.07640000002</v>
      </c>
      <c r="BR10" s="71">
        <v>1000</v>
      </c>
      <c r="BS10" s="71">
        <v>998</v>
      </c>
      <c r="BT10" s="71">
        <v>498389.7</v>
      </c>
      <c r="BU10" s="71">
        <v>317667.37760000001</v>
      </c>
      <c r="BV10" s="71">
        <v>0</v>
      </c>
      <c r="BW10" s="71">
        <v>0</v>
      </c>
      <c r="BX10" s="71">
        <v>0</v>
      </c>
      <c r="BY10" s="71">
        <v>0</v>
      </c>
      <c r="BZ10" s="71">
        <v>2000</v>
      </c>
      <c r="CA10" s="71">
        <v>1994.15</v>
      </c>
      <c r="CB10" s="71">
        <v>623131</v>
      </c>
      <c r="CC10" s="71">
        <v>257729.69880000001</v>
      </c>
      <c r="CD10" s="71">
        <v>32875</v>
      </c>
      <c r="CE10" s="71">
        <v>32466.416000000001</v>
      </c>
      <c r="CF10" s="71">
        <v>2244</v>
      </c>
      <c r="CG10" s="71">
        <v>1595</v>
      </c>
      <c r="CH10" s="71">
        <v>0</v>
      </c>
      <c r="CI10" s="71">
        <v>0</v>
      </c>
      <c r="CJ10" s="71">
        <v>0</v>
      </c>
      <c r="CK10" s="71">
        <v>0</v>
      </c>
      <c r="CL10" s="71">
        <v>0</v>
      </c>
      <c r="CM10" s="71">
        <v>0</v>
      </c>
      <c r="CN10" s="71">
        <v>0</v>
      </c>
      <c r="CO10" s="71">
        <v>0</v>
      </c>
      <c r="CP10" s="71">
        <v>335573.8</v>
      </c>
      <c r="CQ10" s="71">
        <v>290870.25099999999</v>
      </c>
      <c r="CR10" s="71">
        <v>630997</v>
      </c>
      <c r="CS10" s="71">
        <v>134320.83199999999</v>
      </c>
      <c r="CT10" s="71">
        <v>323353.59999999998</v>
      </c>
      <c r="CU10" s="71">
        <v>282476.15100000001</v>
      </c>
      <c r="CV10" s="71">
        <v>276993.90000000002</v>
      </c>
      <c r="CW10" s="71">
        <v>101122.63099999999</v>
      </c>
      <c r="CX10" s="71">
        <v>136398</v>
      </c>
      <c r="CY10" s="71">
        <v>119188.85</v>
      </c>
      <c r="CZ10" s="71">
        <v>46920</v>
      </c>
      <c r="DA10" s="71">
        <v>32963.998</v>
      </c>
      <c r="DB10" s="71">
        <v>956836.9</v>
      </c>
      <c r="DC10" s="71">
        <v>895211.25300000003</v>
      </c>
      <c r="DD10" s="71">
        <v>993083.2</v>
      </c>
      <c r="DE10" s="71">
        <v>257618.454</v>
      </c>
      <c r="DF10" s="71">
        <v>584168.1</v>
      </c>
      <c r="DG10" s="71">
        <v>543137.90599999996</v>
      </c>
      <c r="DH10" s="71">
        <v>823371.7</v>
      </c>
      <c r="DI10" s="71">
        <v>175771.58100000001</v>
      </c>
      <c r="DJ10" s="71">
        <v>39254</v>
      </c>
      <c r="DK10" s="71">
        <v>30784.89</v>
      </c>
      <c r="DL10" s="71">
        <v>0</v>
      </c>
      <c r="DM10" s="71">
        <v>0</v>
      </c>
      <c r="DN10" s="71">
        <v>0</v>
      </c>
      <c r="DO10" s="71">
        <v>0</v>
      </c>
      <c r="DP10" s="71">
        <v>587441.9</v>
      </c>
      <c r="DQ10" s="71">
        <v>587441.9</v>
      </c>
      <c r="DR10" s="71">
        <v>0</v>
      </c>
      <c r="DS10" s="71">
        <v>0</v>
      </c>
      <c r="DT10" s="71">
        <v>587441.9</v>
      </c>
      <c r="DU10" s="71">
        <v>587441.9</v>
      </c>
    </row>
    <row r="11" spans="1:126" s="69" customFormat="1" ht="21" customHeight="1" x14ac:dyDescent="0.25">
      <c r="B11" s="74">
        <v>2</v>
      </c>
      <c r="C11" s="78" t="s">
        <v>134</v>
      </c>
      <c r="D11" s="71">
        <f t="shared" ref="D11:D17" si="95">F11+H11-DT11</f>
        <v>2937332.7132000001</v>
      </c>
      <c r="E11" s="71">
        <f t="shared" ref="E11:E17" si="96">G11+I11-DU11</f>
        <v>2221178.7994999997</v>
      </c>
      <c r="F11" s="71">
        <f t="shared" ref="F11:F17" si="97">J11+V11+Z11+AD11+BB11+BN11+CL11+CP11+DB11+DJ11+DP11</f>
        <v>692781.2</v>
      </c>
      <c r="G11" s="82">
        <f t="shared" ref="G11:G17" si="98">K11+W11+AA11+AE11+BC11+BO11+CM11+CQ11+DC11+DK11+DO11+DU11</f>
        <v>644677.51690000005</v>
      </c>
      <c r="H11" s="82">
        <f t="shared" ref="H11:H17" si="99">L11+X11+AB11+AF11+BD11+BP11+CN11+CR11+DD11+DL11+DR11</f>
        <v>2283551.5131999999</v>
      </c>
      <c r="I11" s="82">
        <f t="shared" ref="I11:I17" si="100">M11+Y11+AC11+AG11+BE11+BQ11+CO11+CS11+DE11+DM11+DS11</f>
        <v>1576501.2825999998</v>
      </c>
      <c r="J11" s="71">
        <v>225757.2</v>
      </c>
      <c r="K11" s="71">
        <v>222383.8763</v>
      </c>
      <c r="L11" s="71">
        <v>49337</v>
      </c>
      <c r="M11" s="71">
        <v>39800.166799999999</v>
      </c>
      <c r="N11" s="71">
        <v>214496</v>
      </c>
      <c r="O11" s="71">
        <v>211535.74230000001</v>
      </c>
      <c r="P11" s="71">
        <v>46337</v>
      </c>
      <c r="Q11" s="71">
        <v>38820.166799999999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1480</v>
      </c>
      <c r="AE11" s="71">
        <v>1480</v>
      </c>
      <c r="AF11" s="71">
        <v>1064048</v>
      </c>
      <c r="AG11" s="71">
        <v>1006245.166</v>
      </c>
      <c r="AH11" s="71">
        <v>0</v>
      </c>
      <c r="AI11" s="71">
        <v>0</v>
      </c>
      <c r="AJ11" s="71">
        <v>0</v>
      </c>
      <c r="AK11" s="71">
        <v>0</v>
      </c>
      <c r="AL11" s="71">
        <v>0</v>
      </c>
      <c r="AM11" s="71">
        <v>0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1480</v>
      </c>
      <c r="AU11" s="71">
        <v>1480</v>
      </c>
      <c r="AV11" s="71">
        <v>1067048</v>
      </c>
      <c r="AW11" s="71">
        <v>1009470.655</v>
      </c>
      <c r="AX11" s="71">
        <v>0</v>
      </c>
      <c r="AY11" s="71">
        <v>0</v>
      </c>
      <c r="AZ11" s="71">
        <v>-3000</v>
      </c>
      <c r="BA11" s="71">
        <v>-3225.489</v>
      </c>
      <c r="BB11" s="71">
        <v>104061</v>
      </c>
      <c r="BC11" s="71">
        <v>104060.1602</v>
      </c>
      <c r="BD11" s="71">
        <v>0</v>
      </c>
      <c r="BE11" s="71">
        <v>0</v>
      </c>
      <c r="BF11" s="71">
        <v>104061</v>
      </c>
      <c r="BG11" s="71">
        <v>104060.1602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46344</v>
      </c>
      <c r="BO11" s="71">
        <v>44255.6584</v>
      </c>
      <c r="BP11" s="71">
        <v>1155259.5131999999</v>
      </c>
      <c r="BQ11" s="71">
        <v>527440.31940000004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31984</v>
      </c>
      <c r="CE11" s="71">
        <v>30443.126400000001</v>
      </c>
      <c r="CF11" s="71">
        <v>42598</v>
      </c>
      <c r="CG11" s="71">
        <v>0</v>
      </c>
      <c r="CH11" s="71">
        <v>14360</v>
      </c>
      <c r="CI11" s="71">
        <v>13812.531999999999</v>
      </c>
      <c r="CJ11" s="71">
        <v>1112661.5131999999</v>
      </c>
      <c r="CK11" s="71">
        <v>527440.31940000004</v>
      </c>
      <c r="CL11" s="71">
        <v>0</v>
      </c>
      <c r="CM11" s="71">
        <v>0</v>
      </c>
      <c r="CN11" s="71">
        <v>0</v>
      </c>
      <c r="CO11" s="71">
        <v>0</v>
      </c>
      <c r="CP11" s="71">
        <v>63594</v>
      </c>
      <c r="CQ11" s="71">
        <v>62129.112000000001</v>
      </c>
      <c r="CR11" s="71">
        <v>0</v>
      </c>
      <c r="CS11" s="71">
        <v>0</v>
      </c>
      <c r="CT11" s="71">
        <v>59594</v>
      </c>
      <c r="CU11" s="71">
        <v>58511.311999999998</v>
      </c>
      <c r="CV11" s="71">
        <v>0</v>
      </c>
      <c r="CW11" s="71">
        <v>0</v>
      </c>
      <c r="CX11" s="71">
        <v>0</v>
      </c>
      <c r="CY11" s="71">
        <v>0</v>
      </c>
      <c r="CZ11" s="71">
        <v>0</v>
      </c>
      <c r="DA11" s="71">
        <v>0</v>
      </c>
      <c r="DB11" s="71">
        <v>185249</v>
      </c>
      <c r="DC11" s="71">
        <v>184843.1</v>
      </c>
      <c r="DD11" s="71">
        <v>14907</v>
      </c>
      <c r="DE11" s="71">
        <v>3015.6304</v>
      </c>
      <c r="DF11" s="71">
        <v>91589</v>
      </c>
      <c r="DG11" s="71">
        <v>91428.1</v>
      </c>
      <c r="DH11" s="71">
        <v>11407</v>
      </c>
      <c r="DI11" s="71">
        <v>406.00080000000003</v>
      </c>
      <c r="DJ11" s="71">
        <v>8400</v>
      </c>
      <c r="DK11" s="71">
        <v>6830</v>
      </c>
      <c r="DL11" s="71">
        <v>0</v>
      </c>
      <c r="DM11" s="71">
        <v>0</v>
      </c>
      <c r="DN11" s="71">
        <v>18896</v>
      </c>
      <c r="DO11" s="71">
        <v>18695.61</v>
      </c>
      <c r="DP11" s="71">
        <v>57896</v>
      </c>
      <c r="DQ11" s="71">
        <v>18695.61</v>
      </c>
      <c r="DR11" s="71">
        <v>0</v>
      </c>
      <c r="DS11" s="71">
        <v>0</v>
      </c>
      <c r="DT11" s="71">
        <v>39000</v>
      </c>
      <c r="DU11" s="71">
        <v>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f t="shared" si="95"/>
        <v>2255348.1766999997</v>
      </c>
      <c r="E12" s="71">
        <f t="shared" si="96"/>
        <v>1645014.7437</v>
      </c>
      <c r="F12" s="71">
        <f t="shared" si="97"/>
        <v>1194715.3999999999</v>
      </c>
      <c r="G12" s="82">
        <f t="shared" si="98"/>
        <v>1069674.5303</v>
      </c>
      <c r="H12" s="82">
        <f t="shared" si="99"/>
        <v>1060632.7766999998</v>
      </c>
      <c r="I12" s="82">
        <f t="shared" si="100"/>
        <v>575340.21340000001</v>
      </c>
      <c r="J12" s="71">
        <v>249302.1</v>
      </c>
      <c r="K12" s="71">
        <v>217452.39660000001</v>
      </c>
      <c r="L12" s="71">
        <v>2000</v>
      </c>
      <c r="M12" s="71">
        <v>1648</v>
      </c>
      <c r="N12" s="71">
        <v>222913.1</v>
      </c>
      <c r="O12" s="71">
        <v>195643.7824</v>
      </c>
      <c r="P12" s="71">
        <v>2000</v>
      </c>
      <c r="Q12" s="71">
        <v>1648</v>
      </c>
      <c r="R12" s="71">
        <v>24390</v>
      </c>
      <c r="S12" s="71">
        <v>19838.235199999999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9450</v>
      </c>
      <c r="AE12" s="71">
        <v>797.81799999999998</v>
      </c>
      <c r="AF12" s="71">
        <v>579817.26769999997</v>
      </c>
      <c r="AG12" s="71">
        <v>330587.87439999997</v>
      </c>
      <c r="AH12" s="71">
        <v>0</v>
      </c>
      <c r="AI12" s="71">
        <v>0</v>
      </c>
      <c r="AJ12" s="71">
        <v>0</v>
      </c>
      <c r="AK12" s="71">
        <v>0</v>
      </c>
      <c r="AL12" s="71">
        <v>5450</v>
      </c>
      <c r="AM12" s="71">
        <v>0</v>
      </c>
      <c r="AN12" s="71">
        <v>8283.7000000000007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4000</v>
      </c>
      <c r="AU12" s="71">
        <v>797.81799999999998</v>
      </c>
      <c r="AV12" s="71">
        <v>571533.56770000001</v>
      </c>
      <c r="AW12" s="71">
        <v>364997.60440000001</v>
      </c>
      <c r="AX12" s="71">
        <v>0</v>
      </c>
      <c r="AY12" s="71">
        <v>0</v>
      </c>
      <c r="AZ12" s="71">
        <v>0</v>
      </c>
      <c r="BA12" s="71">
        <v>-34409.730000000003</v>
      </c>
      <c r="BB12" s="71">
        <v>176500</v>
      </c>
      <c r="BC12" s="71">
        <v>174498.7</v>
      </c>
      <c r="BD12" s="71">
        <v>111815.50900000001</v>
      </c>
      <c r="BE12" s="71">
        <v>86145.709000000003</v>
      </c>
      <c r="BF12" s="71">
        <v>79500</v>
      </c>
      <c r="BG12" s="71">
        <v>79499.5</v>
      </c>
      <c r="BH12" s="71">
        <v>0</v>
      </c>
      <c r="BI12" s="71">
        <v>0</v>
      </c>
      <c r="BJ12" s="71">
        <v>97000</v>
      </c>
      <c r="BK12" s="71">
        <v>94999.2</v>
      </c>
      <c r="BL12" s="71">
        <v>111815.50900000001</v>
      </c>
      <c r="BM12" s="71">
        <v>86145.709000000003</v>
      </c>
      <c r="BN12" s="71">
        <v>124769.8</v>
      </c>
      <c r="BO12" s="71">
        <v>120306.5757</v>
      </c>
      <c r="BP12" s="71">
        <v>167000</v>
      </c>
      <c r="BQ12" s="71">
        <v>86305.471000000005</v>
      </c>
      <c r="BR12" s="71">
        <v>30000</v>
      </c>
      <c r="BS12" s="71">
        <v>28999.3</v>
      </c>
      <c r="BT12" s="71">
        <v>52000</v>
      </c>
      <c r="BU12" s="71">
        <v>27492.920999999998</v>
      </c>
      <c r="BV12" s="71">
        <v>0</v>
      </c>
      <c r="BW12" s="71">
        <v>0</v>
      </c>
      <c r="BX12" s="71">
        <v>0</v>
      </c>
      <c r="BY12" s="71">
        <v>0</v>
      </c>
      <c r="BZ12" s="71">
        <v>22200</v>
      </c>
      <c r="CA12" s="71">
        <v>20000.045999999998</v>
      </c>
      <c r="CB12" s="71">
        <v>100000</v>
      </c>
      <c r="CC12" s="71">
        <v>58812.55</v>
      </c>
      <c r="CD12" s="71">
        <v>72569.8</v>
      </c>
      <c r="CE12" s="71">
        <v>71307.229699999996</v>
      </c>
      <c r="CF12" s="71">
        <v>15000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90760</v>
      </c>
      <c r="CQ12" s="71">
        <v>86442.63</v>
      </c>
      <c r="CR12" s="71">
        <v>0</v>
      </c>
      <c r="CS12" s="71">
        <v>0</v>
      </c>
      <c r="CT12" s="71">
        <v>90760</v>
      </c>
      <c r="CU12" s="71">
        <v>86442.63</v>
      </c>
      <c r="CV12" s="71">
        <v>0</v>
      </c>
      <c r="CW12" s="71">
        <v>0</v>
      </c>
      <c r="CX12" s="71">
        <v>70430</v>
      </c>
      <c r="CY12" s="71">
        <v>70421.399999999994</v>
      </c>
      <c r="CZ12" s="71">
        <v>0</v>
      </c>
      <c r="DA12" s="71">
        <v>0</v>
      </c>
      <c r="DB12" s="71">
        <v>442570</v>
      </c>
      <c r="DC12" s="71">
        <v>437882.52799999999</v>
      </c>
      <c r="DD12" s="71">
        <v>200000</v>
      </c>
      <c r="DE12" s="71">
        <v>70653.159</v>
      </c>
      <c r="DF12" s="71">
        <v>306000</v>
      </c>
      <c r="DG12" s="71">
        <v>303544.46799999999</v>
      </c>
      <c r="DH12" s="71">
        <v>200000</v>
      </c>
      <c r="DI12" s="71">
        <v>70653.159</v>
      </c>
      <c r="DJ12" s="71">
        <v>26152.5</v>
      </c>
      <c r="DK12" s="71">
        <v>24334.182000000001</v>
      </c>
      <c r="DL12" s="71">
        <v>0</v>
      </c>
      <c r="DM12" s="71">
        <v>0</v>
      </c>
      <c r="DN12" s="71">
        <v>75211</v>
      </c>
      <c r="DO12" s="71">
        <v>7959.7</v>
      </c>
      <c r="DP12" s="71">
        <v>75211</v>
      </c>
      <c r="DQ12" s="71">
        <v>7959.7</v>
      </c>
      <c r="DR12" s="71">
        <v>0</v>
      </c>
      <c r="DS12" s="71">
        <v>0</v>
      </c>
      <c r="DT12" s="71">
        <v>0</v>
      </c>
      <c r="DU12" s="71">
        <v>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f t="shared" si="95"/>
        <v>381799.97090000001</v>
      </c>
      <c r="E13" s="71">
        <f t="shared" si="96"/>
        <v>300001.12270000001</v>
      </c>
      <c r="F13" s="71">
        <f t="shared" si="97"/>
        <v>300984.22700000001</v>
      </c>
      <c r="G13" s="82">
        <f t="shared" si="98"/>
        <v>246539.83499999999</v>
      </c>
      <c r="H13" s="82">
        <f t="shared" si="99"/>
        <v>80815.743900000001</v>
      </c>
      <c r="I13" s="82">
        <f t="shared" si="100"/>
        <v>53461.287700000001</v>
      </c>
      <c r="J13" s="71">
        <v>131765</v>
      </c>
      <c r="K13" s="71">
        <v>110628.4869</v>
      </c>
      <c r="L13" s="71">
        <v>3700</v>
      </c>
      <c r="M13" s="71">
        <v>3150</v>
      </c>
      <c r="N13" s="71">
        <v>112775</v>
      </c>
      <c r="O13" s="71">
        <v>102105.34390000001</v>
      </c>
      <c r="P13" s="71">
        <v>3700</v>
      </c>
      <c r="Q13" s="71">
        <v>3150</v>
      </c>
      <c r="R13" s="71">
        <v>18990</v>
      </c>
      <c r="S13" s="71">
        <v>8523.143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50990</v>
      </c>
      <c r="AE13" s="71">
        <v>50426.781000000003</v>
      </c>
      <c r="AF13" s="71">
        <v>7430</v>
      </c>
      <c r="AG13" s="71">
        <v>-11584.241900000001</v>
      </c>
      <c r="AH13" s="71">
        <v>0</v>
      </c>
      <c r="AI13" s="71">
        <v>0</v>
      </c>
      <c r="AJ13" s="71">
        <v>0</v>
      </c>
      <c r="AK13" s="71">
        <v>0</v>
      </c>
      <c r="AL13" s="71">
        <v>50990</v>
      </c>
      <c r="AM13" s="71">
        <v>50426.781000000003</v>
      </c>
      <c r="AN13" s="71">
        <v>3300</v>
      </c>
      <c r="AO13" s="71">
        <v>3300</v>
      </c>
      <c r="AP13" s="71">
        <v>0</v>
      </c>
      <c r="AQ13" s="71">
        <v>0</v>
      </c>
      <c r="AR13" s="71">
        <v>2100</v>
      </c>
      <c r="AS13" s="71">
        <v>484</v>
      </c>
      <c r="AT13" s="71">
        <v>0</v>
      </c>
      <c r="AU13" s="71">
        <v>0</v>
      </c>
      <c r="AV13" s="71">
        <v>2030</v>
      </c>
      <c r="AW13" s="71">
        <v>2030</v>
      </c>
      <c r="AX13" s="71">
        <v>0</v>
      </c>
      <c r="AY13" s="71">
        <v>0</v>
      </c>
      <c r="AZ13" s="71">
        <v>0</v>
      </c>
      <c r="BA13" s="71">
        <v>-17398.241900000001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5738</v>
      </c>
      <c r="BQ13" s="71">
        <v>4238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1500</v>
      </c>
      <c r="CC13" s="71">
        <v>0</v>
      </c>
      <c r="CD13" s="71">
        <v>0</v>
      </c>
      <c r="CE13" s="71">
        <v>0</v>
      </c>
      <c r="CF13" s="71">
        <v>4238</v>
      </c>
      <c r="CG13" s="71">
        <v>4238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3800</v>
      </c>
      <c r="CQ13" s="71">
        <v>2734.8301000000001</v>
      </c>
      <c r="CR13" s="71">
        <v>5640</v>
      </c>
      <c r="CS13" s="71">
        <v>5640</v>
      </c>
      <c r="CT13" s="71">
        <v>3800</v>
      </c>
      <c r="CU13" s="71">
        <v>2734.8301000000001</v>
      </c>
      <c r="CV13" s="71">
        <v>5640</v>
      </c>
      <c r="CW13" s="71">
        <v>5640</v>
      </c>
      <c r="CX13" s="71">
        <v>0</v>
      </c>
      <c r="CY13" s="71">
        <v>0</v>
      </c>
      <c r="CZ13" s="71">
        <v>0</v>
      </c>
      <c r="DA13" s="71">
        <v>0</v>
      </c>
      <c r="DB13" s="71">
        <v>62342.423999999999</v>
      </c>
      <c r="DC13" s="71">
        <v>59265.1</v>
      </c>
      <c r="DD13" s="71">
        <v>52795.397199999999</v>
      </c>
      <c r="DE13" s="71">
        <v>52017.529600000002</v>
      </c>
      <c r="DF13" s="71">
        <v>41489.923999999999</v>
      </c>
      <c r="DG13" s="71">
        <v>39792.154999999999</v>
      </c>
      <c r="DH13" s="71">
        <v>33621.624000000003</v>
      </c>
      <c r="DI13" s="71">
        <v>32843.756399999998</v>
      </c>
      <c r="DJ13" s="71">
        <v>9000</v>
      </c>
      <c r="DK13" s="71">
        <v>3570</v>
      </c>
      <c r="DL13" s="71">
        <v>0</v>
      </c>
      <c r="DM13" s="71">
        <v>0</v>
      </c>
      <c r="DN13" s="71">
        <v>48599.149700000002</v>
      </c>
      <c r="DO13" s="71">
        <v>19914.636999999999</v>
      </c>
      <c r="DP13" s="71">
        <v>43086.803</v>
      </c>
      <c r="DQ13" s="71">
        <v>19914.636999999999</v>
      </c>
      <c r="DR13" s="71">
        <v>5512.3467000000001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f t="shared" si="95"/>
        <v>347500.44549999997</v>
      </c>
      <c r="E14" s="71">
        <f t="shared" si="96"/>
        <v>307684.98159999994</v>
      </c>
      <c r="F14" s="71">
        <f t="shared" si="97"/>
        <v>238864.95899999997</v>
      </c>
      <c r="G14" s="82">
        <f t="shared" si="98"/>
        <v>211388.61819999997</v>
      </c>
      <c r="H14" s="82">
        <f t="shared" si="99"/>
        <v>108635.48650000001</v>
      </c>
      <c r="I14" s="82">
        <f t="shared" si="100"/>
        <v>96296.363400000002</v>
      </c>
      <c r="J14" s="71">
        <v>103805.8</v>
      </c>
      <c r="K14" s="71">
        <v>92521.525899999993</v>
      </c>
      <c r="L14" s="71">
        <v>39209.127999999997</v>
      </c>
      <c r="M14" s="71">
        <v>38491.413399999998</v>
      </c>
      <c r="N14" s="71">
        <v>92566.9</v>
      </c>
      <c r="O14" s="71">
        <v>86721.655899999998</v>
      </c>
      <c r="P14" s="71">
        <v>10227.932000000001</v>
      </c>
      <c r="Q14" s="71">
        <v>10227.9244</v>
      </c>
      <c r="R14" s="71">
        <v>10023.200000000001</v>
      </c>
      <c r="S14" s="71">
        <v>4989.87</v>
      </c>
      <c r="T14" s="71">
        <v>28981.196</v>
      </c>
      <c r="U14" s="71">
        <v>28263.489000000001</v>
      </c>
      <c r="V14" s="71">
        <v>3582</v>
      </c>
      <c r="W14" s="71">
        <v>2701.86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33880.544999999998</v>
      </c>
      <c r="AE14" s="71">
        <v>27578.733</v>
      </c>
      <c r="AF14" s="71">
        <v>-395.95699999999999</v>
      </c>
      <c r="AG14" s="71">
        <v>-569.88199999999995</v>
      </c>
      <c r="AH14" s="71">
        <v>0</v>
      </c>
      <c r="AI14" s="71">
        <v>0</v>
      </c>
      <c r="AJ14" s="71">
        <v>0</v>
      </c>
      <c r="AK14" s="71">
        <v>0</v>
      </c>
      <c r="AL14" s="71">
        <v>2766.7240000000002</v>
      </c>
      <c r="AM14" s="71">
        <v>1085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31113.821</v>
      </c>
      <c r="AU14" s="71">
        <v>26493.733</v>
      </c>
      <c r="AV14" s="71">
        <v>0</v>
      </c>
      <c r="AW14" s="71">
        <v>0</v>
      </c>
      <c r="AX14" s="71">
        <v>0</v>
      </c>
      <c r="AY14" s="71">
        <v>0</v>
      </c>
      <c r="AZ14" s="71">
        <v>-395.95699999999999</v>
      </c>
      <c r="BA14" s="71">
        <v>-569.88199999999995</v>
      </c>
      <c r="BB14" s="71">
        <v>18599.873</v>
      </c>
      <c r="BC14" s="71">
        <v>17995.906999999999</v>
      </c>
      <c r="BD14" s="71">
        <v>0</v>
      </c>
      <c r="BE14" s="71">
        <v>0</v>
      </c>
      <c r="BF14" s="71">
        <v>15717.357</v>
      </c>
      <c r="BG14" s="71">
        <v>15294.857</v>
      </c>
      <c r="BH14" s="71">
        <v>0</v>
      </c>
      <c r="BI14" s="71">
        <v>0</v>
      </c>
      <c r="BJ14" s="71">
        <v>2882.5160000000001</v>
      </c>
      <c r="BK14" s="71">
        <v>2701.05</v>
      </c>
      <c r="BL14" s="71">
        <v>0</v>
      </c>
      <c r="BM14" s="71">
        <v>0</v>
      </c>
      <c r="BN14" s="71">
        <v>14424.359</v>
      </c>
      <c r="BO14" s="71">
        <v>11781.6903</v>
      </c>
      <c r="BP14" s="71">
        <v>40230.165500000003</v>
      </c>
      <c r="BQ14" s="71">
        <v>31896.447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7510</v>
      </c>
      <c r="CA14" s="71">
        <v>5163.2839999999997</v>
      </c>
      <c r="CB14" s="71">
        <v>33925.305500000002</v>
      </c>
      <c r="CC14" s="71">
        <v>25592.847000000002</v>
      </c>
      <c r="CD14" s="71">
        <v>6914.3590000000004</v>
      </c>
      <c r="CE14" s="71">
        <v>6618.4062999999996</v>
      </c>
      <c r="CF14" s="71">
        <v>0</v>
      </c>
      <c r="CG14" s="71">
        <v>0</v>
      </c>
      <c r="CH14" s="71">
        <v>0</v>
      </c>
      <c r="CI14" s="71">
        <v>0</v>
      </c>
      <c r="CJ14" s="71">
        <v>6304.86</v>
      </c>
      <c r="CK14" s="71">
        <v>6303.6</v>
      </c>
      <c r="CL14" s="71">
        <v>0</v>
      </c>
      <c r="CM14" s="71">
        <v>0</v>
      </c>
      <c r="CN14" s="71">
        <v>0</v>
      </c>
      <c r="CO14" s="71">
        <v>0</v>
      </c>
      <c r="CP14" s="71">
        <v>9768.0759999999991</v>
      </c>
      <c r="CQ14" s="71">
        <v>8432.9660000000003</v>
      </c>
      <c r="CR14" s="71">
        <v>4169.6450000000004</v>
      </c>
      <c r="CS14" s="71">
        <v>3219.645</v>
      </c>
      <c r="CT14" s="71">
        <v>9518.0759999999991</v>
      </c>
      <c r="CU14" s="71">
        <v>8432.9660000000003</v>
      </c>
      <c r="CV14" s="71">
        <v>4169.6450000000004</v>
      </c>
      <c r="CW14" s="71">
        <v>3219.645</v>
      </c>
      <c r="CX14" s="71">
        <v>0</v>
      </c>
      <c r="CY14" s="71">
        <v>0</v>
      </c>
      <c r="CZ14" s="71">
        <v>0</v>
      </c>
      <c r="DA14" s="71">
        <v>0</v>
      </c>
      <c r="DB14" s="71">
        <v>48554.305999999997</v>
      </c>
      <c r="DC14" s="71">
        <v>48505.936000000002</v>
      </c>
      <c r="DD14" s="71">
        <v>25422.505000000001</v>
      </c>
      <c r="DE14" s="71">
        <v>23258.74</v>
      </c>
      <c r="DF14" s="71">
        <v>48554.305999999997</v>
      </c>
      <c r="DG14" s="71">
        <v>48505.936000000002</v>
      </c>
      <c r="DH14" s="71">
        <v>25422.505000000001</v>
      </c>
      <c r="DI14" s="71">
        <v>23258.74</v>
      </c>
      <c r="DJ14" s="71">
        <v>5750</v>
      </c>
      <c r="DK14" s="71">
        <v>1870</v>
      </c>
      <c r="DL14" s="71">
        <v>0</v>
      </c>
      <c r="DM14" s="71">
        <v>0</v>
      </c>
      <c r="DN14" s="71">
        <v>500</v>
      </c>
      <c r="DO14" s="71">
        <v>0</v>
      </c>
      <c r="DP14" s="71">
        <v>500</v>
      </c>
      <c r="DQ14" s="71">
        <v>0</v>
      </c>
      <c r="DR14" s="71">
        <v>0</v>
      </c>
      <c r="DS14" s="71">
        <v>0</v>
      </c>
      <c r="DT14" s="71">
        <v>0</v>
      </c>
      <c r="DU14" s="71">
        <v>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f t="shared" si="95"/>
        <v>2665220.4128</v>
      </c>
      <c r="E15" s="71">
        <f t="shared" si="96"/>
        <v>1545789.3530000001</v>
      </c>
      <c r="F15" s="71">
        <f t="shared" si="97"/>
        <v>1600161.2349999999</v>
      </c>
      <c r="G15" s="82">
        <f t="shared" si="98"/>
        <v>1236933.0648000001</v>
      </c>
      <c r="H15" s="82">
        <f t="shared" si="99"/>
        <v>1319708.5158000002</v>
      </c>
      <c r="I15" s="82">
        <f t="shared" si="100"/>
        <v>534362.45620000002</v>
      </c>
      <c r="J15" s="71">
        <v>399636.00699999998</v>
      </c>
      <c r="K15" s="71">
        <v>286846.70510000002</v>
      </c>
      <c r="L15" s="71">
        <v>45892.81</v>
      </c>
      <c r="M15" s="71">
        <v>32827.303</v>
      </c>
      <c r="N15" s="71">
        <v>386601</v>
      </c>
      <c r="O15" s="71">
        <v>280160.4535</v>
      </c>
      <c r="P15" s="71">
        <v>45892.81</v>
      </c>
      <c r="Q15" s="71">
        <v>32827.303</v>
      </c>
      <c r="R15" s="71">
        <v>9373.607</v>
      </c>
      <c r="S15" s="71">
        <v>3450.4250000000002</v>
      </c>
      <c r="T15" s="71">
        <v>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57648.131999999998</v>
      </c>
      <c r="AE15" s="71">
        <v>23685.935000000001</v>
      </c>
      <c r="AF15" s="71">
        <v>943593.01100000006</v>
      </c>
      <c r="AG15" s="71">
        <v>300548.74099999998</v>
      </c>
      <c r="AH15" s="71">
        <v>0</v>
      </c>
      <c r="AI15" s="71">
        <v>0</v>
      </c>
      <c r="AJ15" s="71">
        <v>0</v>
      </c>
      <c r="AK15" s="71">
        <v>0</v>
      </c>
      <c r="AL15" s="71">
        <v>36031.5</v>
      </c>
      <c r="AM15" s="71">
        <v>5028.5050000000001</v>
      </c>
      <c r="AN15" s="71">
        <v>40653.68</v>
      </c>
      <c r="AO15" s="71">
        <v>33392.955000000002</v>
      </c>
      <c r="AP15" s="71">
        <v>0</v>
      </c>
      <c r="AQ15" s="71">
        <v>0</v>
      </c>
      <c r="AR15" s="71">
        <v>0</v>
      </c>
      <c r="AS15" s="71">
        <v>0</v>
      </c>
      <c r="AT15" s="71">
        <v>16566</v>
      </c>
      <c r="AU15" s="71">
        <v>14558.212</v>
      </c>
      <c r="AV15" s="71">
        <v>921046.48300000001</v>
      </c>
      <c r="AW15" s="71">
        <v>313750.17</v>
      </c>
      <c r="AX15" s="71">
        <v>0</v>
      </c>
      <c r="AY15" s="71">
        <v>0</v>
      </c>
      <c r="AZ15" s="71">
        <v>-18107.151999999998</v>
      </c>
      <c r="BA15" s="71">
        <v>-46594.383999999998</v>
      </c>
      <c r="BB15" s="71">
        <v>145450.48000000001</v>
      </c>
      <c r="BC15" s="71">
        <v>123027.439</v>
      </c>
      <c r="BD15" s="71">
        <v>0</v>
      </c>
      <c r="BE15" s="71">
        <v>0</v>
      </c>
      <c r="BF15" s="71">
        <v>141372.03200000001</v>
      </c>
      <c r="BG15" s="71">
        <v>119718.52499999999</v>
      </c>
      <c r="BH15" s="71">
        <v>0</v>
      </c>
      <c r="BI15" s="71">
        <v>0</v>
      </c>
      <c r="BJ15" s="71">
        <v>0</v>
      </c>
      <c r="BK15" s="71">
        <v>0</v>
      </c>
      <c r="BL15" s="71">
        <v>0</v>
      </c>
      <c r="BM15" s="71">
        <v>0</v>
      </c>
      <c r="BN15" s="71">
        <v>73900.12</v>
      </c>
      <c r="BO15" s="71">
        <v>52556.719899999996</v>
      </c>
      <c r="BP15" s="71">
        <v>114999.48020000001</v>
      </c>
      <c r="BQ15" s="71">
        <v>43060.533000000003</v>
      </c>
      <c r="BR15" s="71">
        <v>0</v>
      </c>
      <c r="BS15" s="71">
        <v>0</v>
      </c>
      <c r="BT15" s="71">
        <v>0</v>
      </c>
      <c r="BU15" s="71">
        <v>0</v>
      </c>
      <c r="BV15" s="71">
        <v>0</v>
      </c>
      <c r="BW15" s="71">
        <v>0</v>
      </c>
      <c r="BX15" s="71">
        <v>0</v>
      </c>
      <c r="BY15" s="71">
        <v>0</v>
      </c>
      <c r="BZ15" s="71">
        <v>20000</v>
      </c>
      <c r="CA15" s="71">
        <v>4525.3301000000001</v>
      </c>
      <c r="CB15" s="71">
        <v>100000</v>
      </c>
      <c r="CC15" s="71">
        <v>30426.053</v>
      </c>
      <c r="CD15" s="71">
        <v>43990.12</v>
      </c>
      <c r="CE15" s="71">
        <v>42621.357799999998</v>
      </c>
      <c r="CF15" s="71">
        <v>350</v>
      </c>
      <c r="CG15" s="71">
        <v>170</v>
      </c>
      <c r="CH15" s="71">
        <v>9910</v>
      </c>
      <c r="CI15" s="71">
        <v>5410.0320000000002</v>
      </c>
      <c r="CJ15" s="71">
        <v>14649.4802</v>
      </c>
      <c r="CK15" s="71">
        <v>12464.48</v>
      </c>
      <c r="CL15" s="71">
        <v>0</v>
      </c>
      <c r="CM15" s="71">
        <v>0</v>
      </c>
      <c r="CN15" s="71">
        <v>0</v>
      </c>
      <c r="CO15" s="71">
        <v>0</v>
      </c>
      <c r="CP15" s="71">
        <v>76932.62</v>
      </c>
      <c r="CQ15" s="71">
        <v>64303.2428</v>
      </c>
      <c r="CR15" s="71">
        <v>170850.04</v>
      </c>
      <c r="CS15" s="71">
        <v>120732.25019999999</v>
      </c>
      <c r="CT15" s="71">
        <v>60572.62</v>
      </c>
      <c r="CU15" s="71">
        <v>56121.987999999998</v>
      </c>
      <c r="CV15" s="71">
        <v>151191.17000000001</v>
      </c>
      <c r="CW15" s="71">
        <v>104471.2622</v>
      </c>
      <c r="CX15" s="71">
        <v>60572.62</v>
      </c>
      <c r="CY15" s="71">
        <v>56121.987999999998</v>
      </c>
      <c r="CZ15" s="71">
        <v>0</v>
      </c>
      <c r="DA15" s="71">
        <v>0</v>
      </c>
      <c r="DB15" s="71">
        <v>527629.19299999997</v>
      </c>
      <c r="DC15" s="71">
        <v>457916.85499999998</v>
      </c>
      <c r="DD15" s="71">
        <v>44373.17</v>
      </c>
      <c r="DE15" s="71">
        <v>37193.629000000001</v>
      </c>
      <c r="DF15" s="71">
        <v>331733.96299999999</v>
      </c>
      <c r="DG15" s="71">
        <v>307241.17599999998</v>
      </c>
      <c r="DH15" s="71">
        <v>14250</v>
      </c>
      <c r="DI15" s="71">
        <v>10272.888000000001</v>
      </c>
      <c r="DJ15" s="71">
        <v>3900</v>
      </c>
      <c r="DK15" s="71">
        <v>3090</v>
      </c>
      <c r="DL15" s="71">
        <v>0</v>
      </c>
      <c r="DM15" s="71">
        <v>0</v>
      </c>
      <c r="DN15" s="71">
        <v>60415.349600000001</v>
      </c>
      <c r="DO15" s="71">
        <v>0</v>
      </c>
      <c r="DP15" s="71">
        <v>315064.68300000002</v>
      </c>
      <c r="DQ15" s="71">
        <v>225506.16800000001</v>
      </c>
      <c r="DR15" s="71">
        <v>4.5999999999999999E-3</v>
      </c>
      <c r="DS15" s="71">
        <v>0</v>
      </c>
      <c r="DT15" s="71">
        <v>254649.33799999999</v>
      </c>
      <c r="DU15" s="71">
        <v>225506.16800000001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f t="shared" si="95"/>
        <v>324816.7304</v>
      </c>
      <c r="E16" s="71">
        <f t="shared" si="96"/>
        <v>265142.20189999999</v>
      </c>
      <c r="F16" s="71">
        <f t="shared" si="97"/>
        <v>204494</v>
      </c>
      <c r="G16" s="82">
        <f t="shared" si="98"/>
        <v>150720.71189999999</v>
      </c>
      <c r="H16" s="82">
        <f t="shared" si="99"/>
        <v>120322.7304</v>
      </c>
      <c r="I16" s="82">
        <f t="shared" si="100"/>
        <v>114421.49</v>
      </c>
      <c r="J16" s="71">
        <v>144794</v>
      </c>
      <c r="K16" s="71">
        <v>131448.2819</v>
      </c>
      <c r="L16" s="71">
        <v>0</v>
      </c>
      <c r="M16" s="71">
        <v>0</v>
      </c>
      <c r="N16" s="71">
        <v>144794</v>
      </c>
      <c r="O16" s="71">
        <v>131448.2819</v>
      </c>
      <c r="P16" s="71">
        <v>0</v>
      </c>
      <c r="Q16" s="71">
        <v>0</v>
      </c>
      <c r="R16" s="71">
        <v>0</v>
      </c>
      <c r="S16" s="71">
        <v>0</v>
      </c>
      <c r="T16" s="71">
        <v>0</v>
      </c>
      <c r="U16" s="71">
        <v>0</v>
      </c>
      <c r="V16" s="71">
        <v>2500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2000</v>
      </c>
      <c r="AE16" s="71">
        <v>600</v>
      </c>
      <c r="AF16" s="71">
        <v>36530</v>
      </c>
      <c r="AG16" s="71">
        <v>36200</v>
      </c>
      <c r="AH16" s="71">
        <v>0</v>
      </c>
      <c r="AI16" s="71">
        <v>0</v>
      </c>
      <c r="AJ16" s="71">
        <v>0</v>
      </c>
      <c r="AK16" s="71">
        <v>0</v>
      </c>
      <c r="AL16" s="71">
        <v>0</v>
      </c>
      <c r="AM16" s="71">
        <v>0</v>
      </c>
      <c r="AN16" s="71">
        <v>36530</v>
      </c>
      <c r="AO16" s="71">
        <v>36200</v>
      </c>
      <c r="AP16" s="71">
        <v>0</v>
      </c>
      <c r="AQ16" s="71">
        <v>0</v>
      </c>
      <c r="AR16" s="71">
        <v>0</v>
      </c>
      <c r="AS16" s="71">
        <v>0</v>
      </c>
      <c r="AT16" s="71">
        <v>2000</v>
      </c>
      <c r="AU16" s="71">
        <v>600</v>
      </c>
      <c r="AV16" s="71">
        <v>0</v>
      </c>
      <c r="AW16" s="71">
        <v>0</v>
      </c>
      <c r="AX16" s="71">
        <v>0</v>
      </c>
      <c r="AY16" s="71">
        <v>0</v>
      </c>
      <c r="AZ16" s="71">
        <v>0</v>
      </c>
      <c r="BA16" s="71">
        <v>0</v>
      </c>
      <c r="BB16" s="71">
        <v>0</v>
      </c>
      <c r="BC16" s="71">
        <v>0</v>
      </c>
      <c r="BD16" s="71">
        <v>0</v>
      </c>
      <c r="BE16" s="71">
        <v>0</v>
      </c>
      <c r="BF16" s="71">
        <v>0</v>
      </c>
      <c r="BG16" s="71">
        <v>0</v>
      </c>
      <c r="BH16" s="71">
        <v>0</v>
      </c>
      <c r="BI16" s="71">
        <v>0</v>
      </c>
      <c r="BJ16" s="71">
        <v>0</v>
      </c>
      <c r="BK16" s="71">
        <v>0</v>
      </c>
      <c r="BL16" s="71">
        <v>0</v>
      </c>
      <c r="BM16" s="71">
        <v>0</v>
      </c>
      <c r="BN16" s="71">
        <v>13000</v>
      </c>
      <c r="BO16" s="71">
        <v>8642.43</v>
      </c>
      <c r="BP16" s="71">
        <v>83792.7304</v>
      </c>
      <c r="BQ16" s="71">
        <v>78221.490000000005</v>
      </c>
      <c r="BR16" s="71">
        <v>0</v>
      </c>
      <c r="BS16" s="71">
        <v>0</v>
      </c>
      <c r="BT16" s="71">
        <v>17511.9244</v>
      </c>
      <c r="BU16" s="71">
        <v>16077.05</v>
      </c>
      <c r="BV16" s="71">
        <v>13000</v>
      </c>
      <c r="BW16" s="71">
        <v>8642.43</v>
      </c>
      <c r="BX16" s="71">
        <v>0</v>
      </c>
      <c r="BY16" s="71">
        <v>0</v>
      </c>
      <c r="BZ16" s="71">
        <v>0</v>
      </c>
      <c r="CA16" s="71">
        <v>0</v>
      </c>
      <c r="CB16" s="71">
        <v>58209.222000000002</v>
      </c>
      <c r="CC16" s="71">
        <v>54072.856</v>
      </c>
      <c r="CD16" s="71">
        <v>0</v>
      </c>
      <c r="CE16" s="71">
        <v>0</v>
      </c>
      <c r="CF16" s="71">
        <v>8071.5839999999998</v>
      </c>
      <c r="CG16" s="71">
        <v>8071.5839999999998</v>
      </c>
      <c r="CH16" s="71">
        <v>0</v>
      </c>
      <c r="CI16" s="71">
        <v>0</v>
      </c>
      <c r="CJ16" s="71">
        <v>0</v>
      </c>
      <c r="CK16" s="71">
        <v>0</v>
      </c>
      <c r="CL16" s="71">
        <v>0</v>
      </c>
      <c r="CM16" s="71">
        <v>0</v>
      </c>
      <c r="CN16" s="71">
        <v>0</v>
      </c>
      <c r="CO16" s="71">
        <v>0</v>
      </c>
      <c r="CP16" s="71">
        <v>3000</v>
      </c>
      <c r="CQ16" s="71">
        <v>0</v>
      </c>
      <c r="CR16" s="71">
        <v>0</v>
      </c>
      <c r="CS16" s="71">
        <v>0</v>
      </c>
      <c r="CT16" s="71">
        <v>0</v>
      </c>
      <c r="CU16" s="71">
        <v>0</v>
      </c>
      <c r="CV16" s="71">
        <v>0</v>
      </c>
      <c r="CW16" s="71">
        <v>0</v>
      </c>
      <c r="CX16" s="71">
        <v>0</v>
      </c>
      <c r="CY16" s="71">
        <v>0</v>
      </c>
      <c r="CZ16" s="71">
        <v>0</v>
      </c>
      <c r="DA16" s="71">
        <v>0</v>
      </c>
      <c r="DB16" s="71">
        <v>9500</v>
      </c>
      <c r="DC16" s="71">
        <v>6780</v>
      </c>
      <c r="DD16" s="71">
        <v>0</v>
      </c>
      <c r="DE16" s="71">
        <v>0</v>
      </c>
      <c r="DF16" s="71">
        <v>7500</v>
      </c>
      <c r="DG16" s="71">
        <v>6780</v>
      </c>
      <c r="DH16" s="71">
        <v>0</v>
      </c>
      <c r="DI16" s="71">
        <v>0</v>
      </c>
      <c r="DJ16" s="71">
        <v>7200</v>
      </c>
      <c r="DK16" s="71">
        <v>3250</v>
      </c>
      <c r="DL16" s="71">
        <v>0</v>
      </c>
      <c r="DM16" s="71">
        <v>0</v>
      </c>
      <c r="DN16" s="71">
        <v>22500</v>
      </c>
      <c r="DO16" s="71">
        <v>0</v>
      </c>
      <c r="DP16" s="71">
        <v>22500</v>
      </c>
      <c r="DQ16" s="71">
        <v>0</v>
      </c>
      <c r="DR16" s="71">
        <v>0</v>
      </c>
      <c r="DS16" s="71">
        <v>0</v>
      </c>
      <c r="DT16" s="71">
        <v>0</v>
      </c>
      <c r="DU16" s="71">
        <v>0</v>
      </c>
      <c r="DV16" s="40"/>
    </row>
    <row r="17" spans="1:126" s="69" customFormat="1" ht="18" customHeight="1" x14ac:dyDescent="0.3">
      <c r="A17" s="72"/>
      <c r="B17" s="74">
        <v>8</v>
      </c>
      <c r="C17" s="78" t="s">
        <v>140</v>
      </c>
      <c r="D17" s="71">
        <f t="shared" si="95"/>
        <v>965944.24000000011</v>
      </c>
      <c r="E17" s="71">
        <f t="shared" si="96"/>
        <v>800713.80689999997</v>
      </c>
      <c r="F17" s="71">
        <f t="shared" si="97"/>
        <v>740991.04100000008</v>
      </c>
      <c r="G17" s="82">
        <f t="shared" si="98"/>
        <v>712898.31310000003</v>
      </c>
      <c r="H17" s="82">
        <f t="shared" si="99"/>
        <v>224953.19900000002</v>
      </c>
      <c r="I17" s="82">
        <f t="shared" si="100"/>
        <v>87815.493799999997</v>
      </c>
      <c r="J17" s="71">
        <v>166980.6</v>
      </c>
      <c r="K17" s="71">
        <v>154124.28460000001</v>
      </c>
      <c r="L17" s="71">
        <v>4500</v>
      </c>
      <c r="M17" s="71">
        <v>3809.9</v>
      </c>
      <c r="N17" s="71">
        <v>150839.6</v>
      </c>
      <c r="O17" s="71">
        <v>139763.0582</v>
      </c>
      <c r="P17" s="71">
        <v>1700</v>
      </c>
      <c r="Q17" s="71">
        <v>1217.9000000000001</v>
      </c>
      <c r="R17" s="71">
        <v>12710</v>
      </c>
      <c r="S17" s="71">
        <v>10970.7264</v>
      </c>
      <c r="T17" s="71">
        <v>2800</v>
      </c>
      <c r="U17" s="71">
        <v>2592</v>
      </c>
      <c r="V17" s="71">
        <v>0</v>
      </c>
      <c r="W17" s="71">
        <v>0</v>
      </c>
      <c r="X17" s="71">
        <v>0</v>
      </c>
      <c r="Y17" s="71">
        <v>0</v>
      </c>
      <c r="Z17" s="71">
        <v>2000</v>
      </c>
      <c r="AA17" s="71">
        <v>0</v>
      </c>
      <c r="AB17" s="71">
        <v>0</v>
      </c>
      <c r="AC17" s="71">
        <v>0</v>
      </c>
      <c r="AD17" s="71">
        <v>49085</v>
      </c>
      <c r="AE17" s="71">
        <v>45073.24</v>
      </c>
      <c r="AF17" s="71">
        <v>10710.491</v>
      </c>
      <c r="AG17" s="71">
        <v>-86655.212</v>
      </c>
      <c r="AH17" s="71">
        <v>0</v>
      </c>
      <c r="AI17" s="71">
        <v>0</v>
      </c>
      <c r="AJ17" s="71">
        <v>0</v>
      </c>
      <c r="AK17" s="71">
        <v>0</v>
      </c>
      <c r="AL17" s="71">
        <v>5300</v>
      </c>
      <c r="AM17" s="71">
        <v>1288.24</v>
      </c>
      <c r="AN17" s="71">
        <v>150</v>
      </c>
      <c r="AO17" s="71">
        <v>150</v>
      </c>
      <c r="AP17" s="71">
        <v>0</v>
      </c>
      <c r="AQ17" s="71">
        <v>0</v>
      </c>
      <c r="AR17" s="71">
        <v>0</v>
      </c>
      <c r="AS17" s="71">
        <v>0</v>
      </c>
      <c r="AT17" s="71">
        <v>43785</v>
      </c>
      <c r="AU17" s="71">
        <v>43785</v>
      </c>
      <c r="AV17" s="71">
        <v>39460.491000000002</v>
      </c>
      <c r="AW17" s="71">
        <v>6632</v>
      </c>
      <c r="AX17" s="71">
        <v>0</v>
      </c>
      <c r="AY17" s="71">
        <v>0</v>
      </c>
      <c r="AZ17" s="71">
        <v>-28900</v>
      </c>
      <c r="BA17" s="71">
        <v>-93437.212</v>
      </c>
      <c r="BB17" s="71">
        <v>150971.45000000001</v>
      </c>
      <c r="BC17" s="71">
        <v>150971.45000000001</v>
      </c>
      <c r="BD17" s="71">
        <v>600</v>
      </c>
      <c r="BE17" s="71">
        <v>600</v>
      </c>
      <c r="BF17" s="71">
        <v>146133.45000000001</v>
      </c>
      <c r="BG17" s="71">
        <v>146133.45000000001</v>
      </c>
      <c r="BH17" s="71">
        <v>0</v>
      </c>
      <c r="BI17" s="71">
        <v>0</v>
      </c>
      <c r="BJ17" s="71">
        <v>4838</v>
      </c>
      <c r="BK17" s="71">
        <v>4838</v>
      </c>
      <c r="BL17" s="71">
        <v>600</v>
      </c>
      <c r="BM17" s="71">
        <v>600</v>
      </c>
      <c r="BN17" s="71">
        <v>84143.55</v>
      </c>
      <c r="BO17" s="71">
        <v>81900.075700000001</v>
      </c>
      <c r="BP17" s="71">
        <v>0</v>
      </c>
      <c r="BQ17" s="71">
        <v>0</v>
      </c>
      <c r="BR17" s="71">
        <v>0</v>
      </c>
      <c r="BS17" s="71">
        <v>0</v>
      </c>
      <c r="BT17" s="71">
        <v>0</v>
      </c>
      <c r="BU17" s="71">
        <v>0</v>
      </c>
      <c r="BV17" s="71">
        <v>0</v>
      </c>
      <c r="BW17" s="71">
        <v>0</v>
      </c>
      <c r="BX17" s="71">
        <v>0</v>
      </c>
      <c r="BY17" s="71">
        <v>0</v>
      </c>
      <c r="BZ17" s="71">
        <v>0</v>
      </c>
      <c r="CA17" s="71">
        <v>0</v>
      </c>
      <c r="CB17" s="71">
        <v>0</v>
      </c>
      <c r="CC17" s="71">
        <v>0</v>
      </c>
      <c r="CD17" s="71">
        <v>22943.55</v>
      </c>
      <c r="CE17" s="71">
        <v>20700.075700000001</v>
      </c>
      <c r="CF17" s="71">
        <v>0</v>
      </c>
      <c r="CG17" s="71">
        <v>0</v>
      </c>
      <c r="CH17" s="71">
        <v>61200</v>
      </c>
      <c r="CI17" s="71">
        <v>61200</v>
      </c>
      <c r="CJ17" s="71">
        <v>0</v>
      </c>
      <c r="CK17" s="71">
        <v>0</v>
      </c>
      <c r="CL17" s="71">
        <v>0</v>
      </c>
      <c r="CM17" s="71">
        <v>0</v>
      </c>
      <c r="CN17" s="71">
        <v>0</v>
      </c>
      <c r="CO17" s="71">
        <v>0</v>
      </c>
      <c r="CP17" s="71">
        <v>41500</v>
      </c>
      <c r="CQ17" s="71">
        <v>38296.374000000003</v>
      </c>
      <c r="CR17" s="71">
        <v>164847.571</v>
      </c>
      <c r="CS17" s="71">
        <v>160095.84080000001</v>
      </c>
      <c r="CT17" s="71">
        <v>36000</v>
      </c>
      <c r="CU17" s="71">
        <v>36000</v>
      </c>
      <c r="CV17" s="71">
        <v>0</v>
      </c>
      <c r="CW17" s="71">
        <v>0</v>
      </c>
      <c r="CX17" s="71">
        <v>36000</v>
      </c>
      <c r="CY17" s="71">
        <v>36000</v>
      </c>
      <c r="CZ17" s="71">
        <v>0</v>
      </c>
      <c r="DA17" s="71">
        <v>0</v>
      </c>
      <c r="DB17" s="71">
        <v>238998.22700000001</v>
      </c>
      <c r="DC17" s="71">
        <v>238998.22700000001</v>
      </c>
      <c r="DD17" s="71">
        <v>44295.137000000002</v>
      </c>
      <c r="DE17" s="71">
        <v>9964.9650000000001</v>
      </c>
      <c r="DF17" s="71">
        <v>165728.22700000001</v>
      </c>
      <c r="DG17" s="71">
        <v>165728.22700000001</v>
      </c>
      <c r="DH17" s="71">
        <v>44295.137000000002</v>
      </c>
      <c r="DI17" s="71">
        <v>9964.9650000000001</v>
      </c>
      <c r="DJ17" s="71">
        <v>5943</v>
      </c>
      <c r="DK17" s="71">
        <v>3534.6617999999999</v>
      </c>
      <c r="DL17" s="71">
        <v>0</v>
      </c>
      <c r="DM17" s="71">
        <v>0</v>
      </c>
      <c r="DN17" s="71">
        <v>1369.2139999999999</v>
      </c>
      <c r="DO17" s="71">
        <v>0</v>
      </c>
      <c r="DP17" s="71">
        <v>1369.2139999999999</v>
      </c>
      <c r="DQ17" s="71">
        <v>0</v>
      </c>
      <c r="DR17" s="71">
        <v>0</v>
      </c>
      <c r="DS17" s="71">
        <v>0</v>
      </c>
      <c r="DT17" s="71">
        <v>0</v>
      </c>
      <c r="DU17" s="71">
        <v>0</v>
      </c>
      <c r="DV17" s="40"/>
    </row>
    <row r="18" spans="1:126" s="45" customFormat="1" ht="22.5" customHeight="1" x14ac:dyDescent="0.3">
      <c r="B18" s="70"/>
      <c r="C18" s="75" t="s">
        <v>130</v>
      </c>
      <c r="D18" s="71">
        <f>SUM(D10:D17)</f>
        <v>19447677.489499997</v>
      </c>
      <c r="E18" s="71">
        <f t="shared" ref="E18:BP18" si="101">SUM(E10:E17)</f>
        <v>11581477.926299999</v>
      </c>
      <c r="F18" s="71">
        <f t="shared" si="101"/>
        <v>8189604.5619999999</v>
      </c>
      <c r="G18" s="71">
        <f t="shared" si="101"/>
        <v>7159032.1042000009</v>
      </c>
      <c r="H18" s="71">
        <f t="shared" si="101"/>
        <v>12139164.1655</v>
      </c>
      <c r="I18" s="71">
        <f t="shared" si="101"/>
        <v>5235393.8901000004</v>
      </c>
      <c r="J18" s="71">
        <f t="shared" si="101"/>
        <v>1989221.9070000001</v>
      </c>
      <c r="K18" s="71">
        <f t="shared" si="101"/>
        <v>1702862.7893000003</v>
      </c>
      <c r="L18" s="71">
        <f t="shared" si="101"/>
        <v>390480.43800000002</v>
      </c>
      <c r="M18" s="71">
        <f t="shared" si="101"/>
        <v>173101.6232</v>
      </c>
      <c r="N18" s="71">
        <f t="shared" si="101"/>
        <v>1812435.6</v>
      </c>
      <c r="O18" s="71">
        <f t="shared" si="101"/>
        <v>1575044.3741000001</v>
      </c>
      <c r="P18" s="71">
        <f t="shared" si="101"/>
        <v>114957.742</v>
      </c>
      <c r="Q18" s="71">
        <f t="shared" si="101"/>
        <v>91684.424199999994</v>
      </c>
      <c r="R18" s="71">
        <f t="shared" si="101"/>
        <v>83486.807000000001</v>
      </c>
      <c r="S18" s="71">
        <f t="shared" si="101"/>
        <v>52193.919600000001</v>
      </c>
      <c r="T18" s="71">
        <f t="shared" si="101"/>
        <v>31781.196</v>
      </c>
      <c r="U18" s="71">
        <f t="shared" si="101"/>
        <v>30855.489000000001</v>
      </c>
      <c r="V18" s="71">
        <f t="shared" si="101"/>
        <v>8749</v>
      </c>
      <c r="W18" s="71">
        <f t="shared" si="101"/>
        <v>4005.0600000000004</v>
      </c>
      <c r="X18" s="71">
        <f t="shared" si="101"/>
        <v>1522031.7</v>
      </c>
      <c r="Y18" s="71">
        <f t="shared" si="101"/>
        <v>82432.039999999994</v>
      </c>
      <c r="Z18" s="71">
        <f t="shared" si="101"/>
        <v>2000</v>
      </c>
      <c r="AA18" s="71">
        <f t="shared" si="101"/>
        <v>0</v>
      </c>
      <c r="AB18" s="71">
        <f t="shared" si="101"/>
        <v>0</v>
      </c>
      <c r="AC18" s="71">
        <f t="shared" si="101"/>
        <v>0</v>
      </c>
      <c r="AD18" s="71">
        <f t="shared" si="101"/>
        <v>283433.67699999997</v>
      </c>
      <c r="AE18" s="71">
        <f t="shared" si="101"/>
        <v>210373.48199999999</v>
      </c>
      <c r="AF18" s="71">
        <f t="shared" si="101"/>
        <v>4974304.0127000008</v>
      </c>
      <c r="AG18" s="71">
        <f t="shared" si="101"/>
        <v>2616549.9180999999</v>
      </c>
      <c r="AH18" s="71">
        <f t="shared" si="101"/>
        <v>0</v>
      </c>
      <c r="AI18" s="71">
        <f t="shared" si="101"/>
        <v>0</v>
      </c>
      <c r="AJ18" s="71">
        <f t="shared" si="101"/>
        <v>0</v>
      </c>
      <c r="AK18" s="71">
        <f t="shared" si="101"/>
        <v>0</v>
      </c>
      <c r="AL18" s="71">
        <f t="shared" si="101"/>
        <v>108238.224</v>
      </c>
      <c r="AM18" s="71">
        <f t="shared" si="101"/>
        <v>64675.225999999995</v>
      </c>
      <c r="AN18" s="71">
        <f t="shared" si="101"/>
        <v>88917.38</v>
      </c>
      <c r="AO18" s="71">
        <f t="shared" si="101"/>
        <v>73042.955000000002</v>
      </c>
      <c r="AP18" s="71">
        <f t="shared" si="101"/>
        <v>0</v>
      </c>
      <c r="AQ18" s="71">
        <f t="shared" si="101"/>
        <v>0</v>
      </c>
      <c r="AR18" s="71">
        <f t="shared" si="101"/>
        <v>2100</v>
      </c>
      <c r="AS18" s="71">
        <f t="shared" si="101"/>
        <v>484</v>
      </c>
      <c r="AT18" s="71">
        <f t="shared" si="101"/>
        <v>170144.821</v>
      </c>
      <c r="AU18" s="71">
        <f t="shared" si="101"/>
        <v>141599.038</v>
      </c>
      <c r="AV18" s="71">
        <f t="shared" si="101"/>
        <v>4985689.7417000011</v>
      </c>
      <c r="AW18" s="71">
        <f t="shared" si="101"/>
        <v>2800820.4569999999</v>
      </c>
      <c r="AX18" s="71">
        <f t="shared" si="101"/>
        <v>0</v>
      </c>
      <c r="AY18" s="71">
        <f t="shared" si="101"/>
        <v>0</v>
      </c>
      <c r="AZ18" s="71">
        <f t="shared" si="101"/>
        <v>-102403.109</v>
      </c>
      <c r="BA18" s="71">
        <f t="shared" si="101"/>
        <v>-257797.4939</v>
      </c>
      <c r="BB18" s="71">
        <f t="shared" si="101"/>
        <v>1208465.503</v>
      </c>
      <c r="BC18" s="71">
        <f t="shared" si="101"/>
        <v>1067494.9032000001</v>
      </c>
      <c r="BD18" s="71">
        <f t="shared" si="101"/>
        <v>204670.40899999999</v>
      </c>
      <c r="BE18" s="71">
        <f t="shared" si="101"/>
        <v>137425.29700000002</v>
      </c>
      <c r="BF18" s="71">
        <f t="shared" si="101"/>
        <v>1040256.639</v>
      </c>
      <c r="BG18" s="71">
        <f t="shared" si="101"/>
        <v>923108.48820000002</v>
      </c>
      <c r="BH18" s="71">
        <f t="shared" si="101"/>
        <v>25387</v>
      </c>
      <c r="BI18" s="71">
        <f t="shared" si="101"/>
        <v>21312.906999999999</v>
      </c>
      <c r="BJ18" s="71">
        <f t="shared" si="101"/>
        <v>164130.416</v>
      </c>
      <c r="BK18" s="71">
        <f t="shared" si="101"/>
        <v>141077.50099999999</v>
      </c>
      <c r="BL18" s="71">
        <f t="shared" si="101"/>
        <v>156283.40900000001</v>
      </c>
      <c r="BM18" s="71">
        <f t="shared" si="101"/>
        <v>116112.39</v>
      </c>
      <c r="BN18" s="71">
        <f t="shared" si="101"/>
        <v>392456.82899999997</v>
      </c>
      <c r="BO18" s="71">
        <f t="shared" si="101"/>
        <v>354901.71599999996</v>
      </c>
      <c r="BP18" s="71">
        <f t="shared" si="101"/>
        <v>2690784.5893000001</v>
      </c>
      <c r="BQ18" s="71">
        <f t="shared" ref="BQ18:DU18" si="102">SUM(BQ10:BQ17)</f>
        <v>1348154.3367999999</v>
      </c>
      <c r="BR18" s="71">
        <f t="shared" si="102"/>
        <v>31000</v>
      </c>
      <c r="BS18" s="71">
        <f t="shared" si="102"/>
        <v>29997.3</v>
      </c>
      <c r="BT18" s="71">
        <f t="shared" si="102"/>
        <v>567901.62439999997</v>
      </c>
      <c r="BU18" s="71">
        <f t="shared" si="102"/>
        <v>361237.34859999997</v>
      </c>
      <c r="BV18" s="71">
        <f t="shared" si="102"/>
        <v>13000</v>
      </c>
      <c r="BW18" s="71">
        <f t="shared" si="102"/>
        <v>8642.43</v>
      </c>
      <c r="BX18" s="71">
        <f t="shared" si="102"/>
        <v>0</v>
      </c>
      <c r="BY18" s="71">
        <f t="shared" si="102"/>
        <v>0</v>
      </c>
      <c r="BZ18" s="71">
        <f t="shared" si="102"/>
        <v>51710</v>
      </c>
      <c r="CA18" s="71">
        <f t="shared" si="102"/>
        <v>31682.810099999999</v>
      </c>
      <c r="CB18" s="71">
        <f t="shared" si="102"/>
        <v>916765.52749999997</v>
      </c>
      <c r="CC18" s="71">
        <f t="shared" si="102"/>
        <v>426634.0048</v>
      </c>
      <c r="CD18" s="71">
        <f t="shared" si="102"/>
        <v>211276.82899999997</v>
      </c>
      <c r="CE18" s="71">
        <f t="shared" si="102"/>
        <v>204156.61190000002</v>
      </c>
      <c r="CF18" s="71">
        <f t="shared" si="102"/>
        <v>72501.584000000003</v>
      </c>
      <c r="CG18" s="71">
        <f t="shared" si="102"/>
        <v>14074.583999999999</v>
      </c>
      <c r="CH18" s="71">
        <f t="shared" si="102"/>
        <v>85470</v>
      </c>
      <c r="CI18" s="71">
        <f t="shared" si="102"/>
        <v>80422.563999999998</v>
      </c>
      <c r="CJ18" s="71">
        <f t="shared" si="102"/>
        <v>1133615.8534000001</v>
      </c>
      <c r="CK18" s="71">
        <f t="shared" si="102"/>
        <v>546208.39939999999</v>
      </c>
      <c r="CL18" s="71">
        <f t="shared" si="102"/>
        <v>0</v>
      </c>
      <c r="CM18" s="71">
        <f t="shared" si="102"/>
        <v>0</v>
      </c>
      <c r="CN18" s="71">
        <f t="shared" si="102"/>
        <v>0</v>
      </c>
      <c r="CO18" s="71">
        <f t="shared" si="102"/>
        <v>0</v>
      </c>
      <c r="CP18" s="71">
        <f t="shared" si="102"/>
        <v>624928.49600000004</v>
      </c>
      <c r="CQ18" s="71">
        <f t="shared" si="102"/>
        <v>553209.40590000001</v>
      </c>
      <c r="CR18" s="71">
        <f t="shared" si="102"/>
        <v>976504.25600000005</v>
      </c>
      <c r="CS18" s="71">
        <f t="shared" si="102"/>
        <v>424008.56799999997</v>
      </c>
      <c r="CT18" s="71">
        <f t="shared" si="102"/>
        <v>583598.29599999997</v>
      </c>
      <c r="CU18" s="71">
        <f t="shared" si="102"/>
        <v>530719.87710000004</v>
      </c>
      <c r="CV18" s="71">
        <f t="shared" si="102"/>
        <v>437994.71500000008</v>
      </c>
      <c r="CW18" s="71">
        <f t="shared" si="102"/>
        <v>214453.53820000001</v>
      </c>
      <c r="CX18" s="71">
        <f t="shared" si="102"/>
        <v>303400.62</v>
      </c>
      <c r="CY18" s="71">
        <f t="shared" si="102"/>
        <v>281732.23800000001</v>
      </c>
      <c r="CZ18" s="71">
        <f t="shared" si="102"/>
        <v>46920</v>
      </c>
      <c r="DA18" s="71">
        <f t="shared" si="102"/>
        <v>32963.998</v>
      </c>
      <c r="DB18" s="71">
        <f t="shared" si="102"/>
        <v>2471680.0499999998</v>
      </c>
      <c r="DC18" s="71">
        <f t="shared" si="102"/>
        <v>2329402.9990000003</v>
      </c>
      <c r="DD18" s="71">
        <f t="shared" si="102"/>
        <v>1374876.4091999999</v>
      </c>
      <c r="DE18" s="71">
        <f t="shared" si="102"/>
        <v>453722.10700000002</v>
      </c>
      <c r="DF18" s="71">
        <f t="shared" si="102"/>
        <v>1576763.52</v>
      </c>
      <c r="DG18" s="71">
        <f t="shared" si="102"/>
        <v>1506157.9679999999</v>
      </c>
      <c r="DH18" s="71">
        <f t="shared" si="102"/>
        <v>1152367.966</v>
      </c>
      <c r="DI18" s="71">
        <f t="shared" si="102"/>
        <v>323171.09020000004</v>
      </c>
      <c r="DJ18" s="71">
        <f t="shared" si="102"/>
        <v>105599.5</v>
      </c>
      <c r="DK18" s="71">
        <f t="shared" si="102"/>
        <v>77263.733800000002</v>
      </c>
      <c r="DL18" s="71">
        <f t="shared" si="102"/>
        <v>0</v>
      </c>
      <c r="DM18" s="71">
        <f t="shared" si="102"/>
        <v>0</v>
      </c>
      <c r="DN18" s="71">
        <f t="shared" si="102"/>
        <v>227490.71330000003</v>
      </c>
      <c r="DO18" s="71">
        <f t="shared" si="102"/>
        <v>46569.947</v>
      </c>
      <c r="DP18" s="71">
        <f t="shared" si="102"/>
        <v>1103069.5999999999</v>
      </c>
      <c r="DQ18" s="71">
        <f t="shared" si="102"/>
        <v>859518.0149999999</v>
      </c>
      <c r="DR18" s="71">
        <f t="shared" si="102"/>
        <v>5512.3513000000003</v>
      </c>
      <c r="DS18" s="71">
        <f t="shared" si="102"/>
        <v>0</v>
      </c>
      <c r="DT18" s="71">
        <f t="shared" si="102"/>
        <v>881091.23800000001</v>
      </c>
      <c r="DU18" s="71">
        <f t="shared" si="102"/>
        <v>812948.06799999997</v>
      </c>
    </row>
    <row r="19" spans="1:126" x14ac:dyDescent="0.3">
      <c r="D19" s="236"/>
      <c r="E19" s="236"/>
      <c r="F19" s="236"/>
      <c r="G19" s="236"/>
      <c r="H19" s="236"/>
      <c r="I19" s="236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1:126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1:126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1:126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1:126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1:126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1:126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1:126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1:126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1:126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1:126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1:126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1:126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1:126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  <row r="95" spans="4:125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</row>
    <row r="96" spans="4:125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</row>
    <row r="97" spans="4:125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</row>
    <row r="98" spans="4:125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</row>
    <row r="99" spans="4:125" x14ac:dyDescent="0.3"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</row>
    <row r="100" spans="4:125" x14ac:dyDescent="0.3"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</row>
    <row r="101" spans="4:125" x14ac:dyDescent="0.3"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73"/>
      <c r="CY101" s="73"/>
      <c r="CZ101" s="73"/>
      <c r="DA101" s="73"/>
      <c r="DB101" s="73"/>
      <c r="DC101" s="73"/>
      <c r="DD101" s="73"/>
      <c r="DE101" s="73"/>
      <c r="DF101" s="73"/>
      <c r="DG101" s="73"/>
      <c r="DH101" s="73"/>
      <c r="DI101" s="73"/>
      <c r="DJ101" s="73"/>
      <c r="DK101" s="73"/>
      <c r="DL101" s="73"/>
      <c r="DM101" s="73"/>
      <c r="DN101" s="73"/>
      <c r="DO101" s="73"/>
      <c r="DP101" s="73"/>
      <c r="DQ101" s="73"/>
      <c r="DR101" s="73"/>
      <c r="DS101" s="73"/>
      <c r="DT101" s="73"/>
      <c r="DU101" s="73"/>
    </row>
  </sheetData>
  <protectedRanges>
    <protectedRange sqref="C18" name="Range3"/>
    <protectedRange sqref="J10:DM17" name="Range1"/>
    <protectedRange sqref="DP10:DU17" name="Range2"/>
    <protectedRange sqref="C10:C17" name="Range3_1"/>
  </protectedRanges>
  <mergeCells count="102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Marine Abgaryan</cp:lastModifiedBy>
  <cp:lastPrinted>2012-03-20T07:18:17Z</cp:lastPrinted>
  <dcterms:created xsi:type="dcterms:W3CDTF">2002-03-15T09:46:46Z</dcterms:created>
  <dcterms:modified xsi:type="dcterms:W3CDTF">2023-01-10T07:15:07Z</dcterms:modified>
</cp:coreProperties>
</file>