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2760" windowWidth="20610" windowHeight="9540"/>
  </bookViews>
  <sheets>
    <sheet name="Caxser tntesag" sheetId="9" r:id="rId1"/>
    <sheet name="Caxs g.d." sheetId="8" r:id="rId2"/>
    <sheet name="Caxser" sheetId="7" state="hidden" r:id="rId3"/>
    <sheet name="Лист1" sheetId="10" r:id="rId4"/>
  </sheets>
  <definedNames>
    <definedName name="_xlnm.Print_Titles" localSheetId="1">'Caxs g.d.'!$B:$B,'Caxs g.d.'!$4:$9</definedName>
    <definedName name="_xlnm.Print_Titles" localSheetId="2">Caxser!$A:$A,Caxser!$4:$10</definedName>
  </definedNames>
  <calcPr calcId="145621"/>
</workbook>
</file>

<file path=xl/calcChain.xml><?xml version="1.0" encoding="utf-8"?>
<calcChain xmlns="http://schemas.openxmlformats.org/spreadsheetml/2006/main">
  <c r="I11" i="9" l="1"/>
  <c r="I12" i="9"/>
  <c r="I13" i="9"/>
  <c r="I14" i="9"/>
  <c r="H11" i="9"/>
  <c r="H12" i="9"/>
  <c r="H13" i="9"/>
  <c r="H14" i="9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S15" i="8"/>
  <c r="CT15" i="8"/>
  <c r="CU15" i="8"/>
  <c r="CV15" i="8"/>
  <c r="CW15" i="8"/>
  <c r="CX15" i="8"/>
  <c r="CY15" i="8"/>
  <c r="CZ15" i="8"/>
  <c r="DA15" i="8"/>
  <c r="DB15" i="8"/>
  <c r="DC15" i="8"/>
  <c r="DD15" i="8"/>
  <c r="DE15" i="8"/>
  <c r="DF15" i="8"/>
  <c r="DG15" i="8"/>
  <c r="DH15" i="8"/>
  <c r="DI15" i="8"/>
  <c r="DJ15" i="8"/>
  <c r="DK15" i="8"/>
  <c r="DL15" i="8"/>
  <c r="DM15" i="8"/>
  <c r="DN15" i="8"/>
  <c r="DO15" i="8"/>
  <c r="DP15" i="8"/>
  <c r="DQ15" i="8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G11" i="9"/>
  <c r="G12" i="9"/>
  <c r="G13" i="9"/>
  <c r="G14" i="9"/>
  <c r="E14" i="9" s="1"/>
  <c r="E15" i="9" s="1"/>
  <c r="F11" i="9"/>
  <c r="F12" i="9"/>
  <c r="F13" i="9"/>
  <c r="F14" i="9"/>
  <c r="I10" i="8"/>
  <c r="I11" i="8"/>
  <c r="I12" i="8"/>
  <c r="I13" i="8"/>
  <c r="I14" i="8"/>
  <c r="H10" i="8"/>
  <c r="H11" i="8"/>
  <c r="H12" i="8"/>
  <c r="H13" i="8"/>
  <c r="H14" i="8"/>
  <c r="G10" i="8"/>
  <c r="E10" i="8" s="1"/>
  <c r="E15" i="8" s="1"/>
  <c r="G11" i="8"/>
  <c r="E11" i="8"/>
  <c r="G12" i="8"/>
  <c r="G13" i="8"/>
  <c r="E13" i="8"/>
  <c r="G14" i="8"/>
  <c r="F10" i="8"/>
  <c r="D10" i="8" s="1"/>
  <c r="D15" i="8" s="1"/>
  <c r="F11" i="8"/>
  <c r="D11" i="8"/>
  <c r="F12" i="8"/>
  <c r="D12" i="8"/>
  <c r="F13" i="8"/>
  <c r="D13" i="8" s="1"/>
  <c r="F14" i="8"/>
  <c r="D14" i="8" s="1"/>
  <c r="D9" i="8"/>
  <c r="E9" i="8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G10" i="9"/>
  <c r="I10" i="9"/>
  <c r="E12" i="9"/>
  <c r="F10" i="9"/>
  <c r="H10" i="9"/>
  <c r="AX12" i="7"/>
  <c r="AX13" i="7"/>
  <c r="AX14" i="7"/>
  <c r="AX22" i="7" s="1"/>
  <c r="AX15" i="7"/>
  <c r="D15" i="7"/>
  <c r="AX16" i="7"/>
  <c r="AX17" i="7"/>
  <c r="AX18" i="7"/>
  <c r="AX19" i="7"/>
  <c r="AX20" i="7"/>
  <c r="AX21" i="7"/>
  <c r="AX11" i="7"/>
  <c r="AW12" i="7"/>
  <c r="AW22" i="7" s="1"/>
  <c r="AW13" i="7"/>
  <c r="AW14" i="7"/>
  <c r="AW15" i="7"/>
  <c r="AW16" i="7"/>
  <c r="AW17" i="7"/>
  <c r="C17" i="7" s="1"/>
  <c r="AW18" i="7"/>
  <c r="AW19" i="7"/>
  <c r="AW20" i="7"/>
  <c r="AW21" i="7"/>
  <c r="AW11" i="7"/>
  <c r="AJ12" i="7"/>
  <c r="D12" i="7" s="1"/>
  <c r="AJ13" i="7"/>
  <c r="D13" i="7"/>
  <c r="AJ14" i="7"/>
  <c r="D14" i="7"/>
  <c r="AJ15" i="7"/>
  <c r="AJ16" i="7"/>
  <c r="D16" i="7" s="1"/>
  <c r="AJ17" i="7"/>
  <c r="D17" i="7" s="1"/>
  <c r="AJ18" i="7"/>
  <c r="D18" i="7" s="1"/>
  <c r="AJ19" i="7"/>
  <c r="D19" i="7" s="1"/>
  <c r="AJ20" i="7"/>
  <c r="D20" i="7" s="1"/>
  <c r="AJ21" i="7"/>
  <c r="D21" i="7" s="1"/>
  <c r="AJ11" i="7"/>
  <c r="D11" i="7" s="1"/>
  <c r="AI12" i="7"/>
  <c r="C12" i="7" s="1"/>
  <c r="AI13" i="7"/>
  <c r="C13" i="7" s="1"/>
  <c r="AI14" i="7"/>
  <c r="C14" i="7" s="1"/>
  <c r="AI15" i="7"/>
  <c r="C15" i="7"/>
  <c r="AI16" i="7"/>
  <c r="C16" i="7"/>
  <c r="AI17" i="7"/>
  <c r="AI18" i="7"/>
  <c r="C18" i="7" s="1"/>
  <c r="AI19" i="7"/>
  <c r="C19" i="7"/>
  <c r="AI20" i="7"/>
  <c r="C20" i="7"/>
  <c r="AI21" i="7"/>
  <c r="C21" i="7"/>
  <c r="AI11" i="7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C11" i="7"/>
  <c r="C22" i="7" s="1"/>
  <c r="D14" i="9"/>
  <c r="E14" i="8"/>
  <c r="E12" i="8"/>
  <c r="F15" i="8"/>
  <c r="H15" i="8"/>
  <c r="D11" i="9"/>
  <c r="D13" i="9"/>
  <c r="D10" i="9"/>
  <c r="D15" i="9" s="1"/>
  <c r="E13" i="9"/>
  <c r="AR15" i="9"/>
  <c r="E10" i="9"/>
  <c r="E11" i="9"/>
  <c r="AS15" i="9"/>
  <c r="H15" i="9"/>
  <c r="F15" i="9"/>
  <c r="I15" i="9"/>
  <c r="D12" i="9"/>
  <c r="G15" i="9"/>
  <c r="AJ22" i="7"/>
  <c r="G15" i="8"/>
  <c r="I15" i="8"/>
  <c r="D22" i="7" l="1"/>
  <c r="AI22" i="7"/>
</calcChain>
</file>

<file path=xl/sharedStrings.xml><?xml version="1.0" encoding="utf-8"?>
<sst xmlns="http://schemas.openxmlformats.org/spreadsheetml/2006/main" count="429" uniqueCount="128">
  <si>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</si>
  <si>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</si>
  <si>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</si>
  <si>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</si>
  <si>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</si>
  <si>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</si>
  <si>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</si>
  <si>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</si>
  <si>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</si>
  <si>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</si>
  <si>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</si>
  <si>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</si>
  <si>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</si>
  <si>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</si>
  <si>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</si>
  <si>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</si>
  <si>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</si>
  <si>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</si>
  <si>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</si>
  <si>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</si>
  <si>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</si>
  <si>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</si>
  <si>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</si>
  <si>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</si>
  <si>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</si>
  <si>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</si>
  <si>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</si>
  <si>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</si>
  <si>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</si>
  <si>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</si>
  <si>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</si>
  <si>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</si>
  <si>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</si>
  <si>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</si>
  <si>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</si>
  <si>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</si>
  <si>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</si>
  <si>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</si>
  <si>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</si>
  <si>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</si>
  <si>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</si>
  <si>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</si>
  <si>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</si>
  <si>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</si>
  <si>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</si>
  <si>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</si>
  <si>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</si>
  <si>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</si>
  <si>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</si>
  <si>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</si>
  <si>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</si>
  <si>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</si>
  <si>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</si>
  <si>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</si>
  <si>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</si>
  <si>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</si>
  <si>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</si>
  <si>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</si>
  <si>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</si>
  <si>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</si>
  <si>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</si>
  <si>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</si>
  <si>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</si>
  <si>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</si>
  <si>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</si>
  <si>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</si>
  <si>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</si>
  <si>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 xml:space="preserve"> ՀԱՇՎԵՏՎՈՒԹՅՈՒՆ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</si>
  <si>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</si>
  <si>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</si>
  <si>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</si>
  <si>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</si>
  <si>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</si>
  <si>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</si>
  <si>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</si>
  <si>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</si>
  <si>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</si>
  <si>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</si>
  <si>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</si>
  <si>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</si>
  <si>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</si>
  <si>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</si>
  <si>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</si>
  <si>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</si>
  <si>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</si>
  <si>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բյուջ տող 4000
  ԸՆԴԱՄԵՆԸ    ԾԱԽՍԵՐ 
   (տող4050+տող5000+տող 6000)</t>
  </si>
  <si>
    <t>բյուջետ. տող 4400
1.4. ՍՈՒԲՍԻԴԻԱՆԵՐ  (տող4410+տող4420)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</si>
  <si>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</si>
  <si>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</si>
  <si>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r>
      <t xml:space="preserve">(տող 4110+ տող4120) 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</si>
  <si>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>տող4213
Կոմունալ ծառայություններ</t>
  </si>
  <si>
    <t>բյուջ տող. 4238 
 Ընդհանուր բնույթի այլ ծառայություններ</t>
  </si>
  <si>
    <t>բյուջ տող. 4250 
ԸՆԹԱՑԻԿ ՆՈՐՈԳՈՒՄ ԵՎ ՊԱՀՊԱՆՈՒՄ (ծառայություններ և նյութեր) (տող4251+տող4252)</t>
  </si>
  <si>
    <t>բյուջետ. տող 4531
- Ընթացիկ դրամաշնորհներ պետական և համայնքների ոչ առևտրային կազմակերպություններին</t>
  </si>
  <si>
    <t xml:space="preserve">  (տող 6410)
ՀՈՂԻ ԻՐԱՑՈՒՄԻՑ ՄՈՒՏՔԵՐ</t>
  </si>
  <si>
    <t xml:space="preserve">տող 2100
ԸՆԴՀԱՆՈՒՐ ԲՆՈՒՅԹԻ ՀԱՆՐԱՅԻՆ ԾԱՌԱՅՈՒԹՅՈՒՆՆԵՐ (տող2110+տող2120+տող2130+տող2140+տող 2150+տող2160+տող2170+տող2180)                                                                                            </t>
  </si>
  <si>
    <r>
      <t>տող 2200
ՊԱՇՏՊԱՆՈՒԹՅՈՒՆ (տող2210+2220+տող2230+տող2</t>
    </r>
    <r>
      <rPr>
        <u/>
        <sz val="10"/>
        <rFont val="GHEA Grapalat"/>
        <family val="3"/>
      </rPr>
      <t>240+տող2250)</t>
    </r>
  </si>
  <si>
    <t>բյուջ. տող 2900
ԿՐԹՈՒԹՅՈՒՆ (տող2910+տող2920+տող2930+տող2940+տող2950+տող2960+տող2970+տող2980)</t>
  </si>
  <si>
    <t>ԱՐՏԱՇԱՏ</t>
  </si>
  <si>
    <t>ԱՐԱՐԱՏ</t>
  </si>
  <si>
    <t>ՄԱՍԻՍ</t>
  </si>
  <si>
    <t>ՎԵԴԻ</t>
  </si>
  <si>
    <t>Վ.ԴՎԻՆ</t>
  </si>
  <si>
    <t>բյուջ. տող 3100
ՀԻՄՆԱԿԱՆ ԲԱԺԻՆՆԵՐԻՆ ՉԴԱՍՎՈՂ ՊԱՀՈՒՍՏԱՅԻՆ ՖՈՆԴԵՐ (տող3112)</t>
  </si>
  <si>
    <t>բյուջ տող 4200
1.2 ԾԱՌԱՅՈՒԹՅՈՒՆՆԵՐԻ ԵՎ ԱՊՐԱՆՔՆԵՐԻ ՁԵՌՔ ԲԵՐՈՒՄ (տող4210+տող4220+տող4230+տող4240+տող4250+տող4260)</t>
  </si>
  <si>
    <t>բյուջ տող. 4300 
1.3. ՏՈԿՈՍԱՎՃԱՐՆԵՐ (տող4310+տող 4320+տող4330)</t>
  </si>
  <si>
    <t>բյուջետ. տող 4700
1.7. ԱՅԼ ԾԱԽՍԵՐ (տող4710+տող4720+տող4730+տող4740+տող4750+տող4760+տող4770)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</si>
  <si>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</si>
  <si>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բյուջետ. տող 4411
Սուբսիդիաներ ոչ-ֆինանսական պետական (hամայնքային) կազմակերպություններին </t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</si>
  <si>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</si>
  <si>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</si>
  <si>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</si>
  <si>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t>տող 4130
ՓԱՍՏԱՑԻ ՍՈՑԻԱԼԱԿԱՆ ԱՊԱՀՈՎՈՒԹՅԱՆ ՎՃԱՐՆԵՐ (</t>
    </r>
    <r>
      <rPr>
        <sz val="10"/>
        <color indexed="52"/>
        <rFont val="GHEA Grapalat"/>
        <family val="3"/>
      </rPr>
      <t>տող4131)</t>
    </r>
  </si>
  <si>
    <r>
      <t>բյուջ տող. 4260 
 ՆՅՈՒԹԵՐ (տող4261+տող4262+տող</t>
    </r>
    <r>
      <rPr>
        <b/>
        <sz val="10"/>
        <color indexed="63"/>
        <rFont val="GHEA Grapalat"/>
        <family val="3"/>
      </rPr>
      <t>4263+տող4264+տող4265+տող4266+տող4267+տող4268)</t>
    </r>
  </si>
  <si>
    <r>
      <t xml:space="preserve">բյուջ. տող 2000
ԸՆԴԱՄԵՆԸ ԾԱԽՍԵՐ </t>
    </r>
    <r>
      <rPr>
        <b/>
        <sz val="10"/>
        <color indexed="63"/>
        <rFont val="GHEA Grapalat"/>
        <family val="3"/>
      </rPr>
      <t xml:space="preserve">(բյուջ.տող2100+տող2200+տող2300+տող2400+տող2500+տող2600+ տող2700+տող2800+տող2900+տող3000+տող3100)                                                 </t>
    </r>
  </si>
  <si>
    <r>
      <t>տող 2300
ՀԱՍԱՐԱԿԱԿԱՆ ԿԱՐԳ, ԱՆՎՏԱ</t>
    </r>
    <r>
      <rPr>
        <b/>
        <sz val="10"/>
        <color indexed="63"/>
        <rFont val="GHEA Grapalat"/>
        <family val="3"/>
      </rPr>
      <t xml:space="preserve">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</si>
  <si>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տող 2400
ՏՆՏԵՍԱԿԱՆ ՀԱՐԱԲԵՐՈՒԹՅՈՒ</t>
    </r>
    <r>
      <rPr>
        <b/>
        <sz val="10"/>
        <color indexed="63"/>
        <rFont val="GHEA Grapalat"/>
        <family val="3"/>
      </rPr>
      <t>ՆՆԵՐ (տող2410+տող2420+տող2430+տող2440+տող2450+տող2460+տող2470+տող2480+տող2490)</t>
    </r>
  </si>
  <si>
    <r>
      <t>տող 2500
ՇՐՋԱԿԱ ՄԻՋԱՎԱՅՐԻ ՊԱՇՏՊԱ</t>
    </r>
    <r>
      <rPr>
        <b/>
        <sz val="10"/>
        <color indexed="63"/>
        <rFont val="GHEA Grapalat"/>
        <family val="3"/>
      </rPr>
      <t>ՆՈՒԹՅՈՒՆ (տող2510+տող2520+տող2530+տող2540+տող2550+տող2560)</t>
    </r>
  </si>
  <si>
    <r>
      <t>բյուջ. տող 2600
ԲՆԱԿԱՐԱՆԱՅԻՆ ՇԻՆ</t>
    </r>
    <r>
      <rPr>
        <b/>
        <sz val="10"/>
        <color indexed="63"/>
        <rFont val="GHEA Grapalat"/>
        <family val="3"/>
      </rPr>
      <t>ԱՐԱՐՈՒԹՅՈՒՆ ԵՎ ԿՈՄՈՒՆԱԼ ԾԱՌԱՅՈՒԹՅՈՒՆ (տող3610+տող3620+տող3630+տող3640+տող3650+տող3660)</t>
    </r>
  </si>
  <si>
    <r>
      <t>բյուջ. տող 2700
ԱՌՈՂՋԱՊԱՀՈՒԹՅՈՒՆ (տող2710+տող272</t>
    </r>
    <r>
      <rPr>
        <sz val="10"/>
        <color indexed="52"/>
        <rFont val="GHEA Grapalat"/>
        <family val="3"/>
      </rPr>
      <t>0+տող2730+տող2740+տող2750+տող2760)</t>
    </r>
  </si>
  <si>
    <r>
      <t>բյուջ. տող 2800
ՀԱՆԳԻՍՏ, ՄՇԱԿՈՒՅ</t>
    </r>
    <r>
      <rPr>
        <sz val="10"/>
        <color indexed="60"/>
        <rFont val="GHEA Grapalat"/>
        <family val="3"/>
      </rPr>
      <t xml:space="preserve">Թ ԵՎ ԿՐՈՆ (տող2810+տող2820+տող2830+տող2840+տող2850+տող2860)տող 2800
</t>
    </r>
  </si>
  <si>
    <r>
      <t>բյուջ. տող 3000
ՍՈՑԻԱԼԱԿԱՆ ՊԱՇՏՊԱՆՈՒԹՅՈՒՆ (տող30</t>
    </r>
    <r>
      <rPr>
        <sz val="10"/>
        <color indexed="52"/>
        <rFont val="GHEA Grapalat"/>
        <family val="3"/>
      </rPr>
      <t xml:space="preserve">10+տող3020+տող3030+տող3040+տող3050+տող3060+տող3070+տող3080+տող3090) 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</si>
  <si>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</si>
  <si>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</si>
  <si>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</si>
  <si>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 xml:space="preserve">                                        ՀՀ   ԱՐԱՐԱՏԻ ՄԱՐԶԻ   ՀԱՄԱՅՆՔՆԵՐԻ   ԲՅՈՒՋԵՏԱՅԻՆ   ԾԱԽՍԵՐԻ   ՎԵՐԱԲԵՐՅԱԼ                                                                                              (Բյուջետային ծախսերը ըստ                  գործառական դասակարգման)    </t>
  </si>
  <si>
    <t xml:space="preserve">                                                               ՀՀ  ԱՐԱՐԱՏԻ  ՄԱՐԶԻ   ՀԱՄԱՅՆՔՆԵՐԻ   ԲՅՈՒՋԵՏԱՅԻՆ   ԾԱԽՍԵՐԻ   ՎԵՐԱԲԵՐՅԱԼ                                                                                                (Բյուջետային  ծախսերը ըստ տնտեսագիտական դասակարգման)
01.01.2023թ.</t>
  </si>
  <si>
    <t>01.01.2023թ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</si>
</sst>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sz val="8"/>
      <name val="Times Armenian"/>
    </font>
    <font>
      <sz val="10"/>
      <color indexed="8"/>
      <name val="GHEA Grapalat"/>
      <family val="3"/>
    </font>
    <font>
      <sz val="10"/>
      <color indexed="52"/>
      <name val="GHEA Grapalat"/>
      <family val="3"/>
    </font>
    <font>
      <b/>
      <sz val="10"/>
      <color indexed="63"/>
      <name val="GHEA Grapalat"/>
      <family val="3"/>
    </font>
    <font>
      <sz val="10"/>
      <color indexed="60"/>
      <name val="GHEA Grapalat"/>
      <family val="3"/>
    </font>
    <font>
      <b/>
      <u/>
      <sz val="10"/>
      <name val="GHEA Grapalat"/>
      <family val="3"/>
    </font>
    <font>
      <sz val="10"/>
      <name val="Arial LatArm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  <protection locked="0"/>
    </xf>
    <xf numFmtId="165" fontId="11" fillId="3" borderId="1" xfId="0" applyNumberFormat="1" applyFont="1" applyFill="1" applyBorder="1" applyAlignment="1" applyProtection="1">
      <alignment horizontal="left" vertical="center"/>
      <protection locked="0"/>
    </xf>
    <xf numFmtId="165" fontId="15" fillId="3" borderId="1" xfId="0" applyNumberFormat="1" applyFont="1" applyFill="1" applyBorder="1" applyAlignment="1">
      <alignment horizontal="left"/>
    </xf>
    <xf numFmtId="165" fontId="11" fillId="3" borderId="1" xfId="0" applyNumberFormat="1" applyFont="1" applyFill="1" applyBorder="1" applyAlignment="1">
      <alignment horizontal="left"/>
    </xf>
    <xf numFmtId="0" fontId="11" fillId="0" borderId="3" xfId="0" applyFont="1" applyFill="1" applyBorder="1" applyAlignment="1" applyProtection="1">
      <alignment vertical="center" wrapText="1"/>
    </xf>
    <xf numFmtId="0" fontId="11" fillId="0" borderId="6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vertical="center" wrapText="1"/>
    </xf>
    <xf numFmtId="0" fontId="15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165" fontId="11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4" fontId="11" fillId="7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165" fontId="11" fillId="0" borderId="0" xfId="0" applyNumberFormat="1" applyFont="1" applyProtection="1">
      <protection locked="0"/>
    </xf>
    <xf numFmtId="1" fontId="11" fillId="0" borderId="1" xfId="0" applyNumberFormat="1" applyFont="1" applyBorder="1" applyProtection="1">
      <protection locked="0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Protection="1"/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11" fillId="0" borderId="1" xfId="0" applyFont="1" applyFill="1" applyBorder="1" applyProtection="1">
      <protection locked="0"/>
    </xf>
    <xf numFmtId="4" fontId="11" fillId="0" borderId="0" xfId="0" applyNumberFormat="1" applyFont="1" applyFill="1" applyAlignment="1" applyProtection="1">
      <alignment horizontal="right" vertical="center"/>
      <protection locked="0"/>
    </xf>
    <xf numFmtId="165" fontId="11" fillId="3" borderId="1" xfId="0" applyNumberFormat="1" applyFont="1" applyFill="1" applyBorder="1" applyAlignment="1" applyProtection="1">
      <alignment vertical="center" wrapText="1"/>
    </xf>
    <xf numFmtId="165" fontId="11" fillId="0" borderId="1" xfId="1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Border="1" applyAlignment="1" applyProtection="1">
      <alignment horizontal="right" vertical="center"/>
      <protection locked="0"/>
    </xf>
    <xf numFmtId="165" fontId="20" fillId="0" borderId="1" xfId="0" applyNumberFormat="1" applyFont="1" applyBorder="1" applyAlignment="1" applyProtection="1">
      <alignment horizontal="right" vertical="center"/>
      <protection locked="0"/>
    </xf>
    <xf numFmtId="165" fontId="20" fillId="0" borderId="1" xfId="0" applyNumberFormat="1" applyFont="1" applyBorder="1" applyProtection="1">
      <protection locked="0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left" vertical="center" wrapText="1"/>
    </xf>
    <xf numFmtId="4" fontId="11" fillId="10" borderId="8" xfId="0" applyNumberFormat="1" applyFont="1" applyFill="1" applyBorder="1" applyAlignment="1" applyProtection="1">
      <alignment horizontal="center" vertical="center" wrapText="1"/>
    </xf>
    <xf numFmtId="4" fontId="11" fillId="1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 wrapText="1"/>
    </xf>
    <xf numFmtId="0" fontId="11" fillId="11" borderId="1" xfId="0" applyNumberFormat="1" applyFont="1" applyFill="1" applyBorder="1" applyAlignment="1" applyProtection="1">
      <alignment horizontal="center" vertical="center" wrapText="1"/>
    </xf>
    <xf numFmtId="0" fontId="11" fillId="8" borderId="13" xfId="0" applyNumberFormat="1" applyFont="1" applyFill="1" applyBorder="1" applyAlignment="1" applyProtection="1">
      <alignment horizontal="center" vertical="center" wrapText="1"/>
    </xf>
    <xf numFmtId="0" fontId="11" fillId="8" borderId="7" xfId="0" applyNumberFormat="1" applyFont="1" applyFill="1" applyBorder="1" applyAlignment="1" applyProtection="1">
      <alignment horizontal="center" vertical="center" wrapText="1"/>
    </xf>
    <xf numFmtId="0" fontId="11" fillId="8" borderId="12" xfId="0" applyNumberFormat="1" applyFont="1" applyFill="1" applyBorder="1" applyAlignment="1" applyProtection="1">
      <alignment horizontal="center" vertical="center" wrapText="1"/>
    </xf>
    <xf numFmtId="0" fontId="11" fillId="8" borderId="10" xfId="0" applyNumberFormat="1" applyFont="1" applyFill="1" applyBorder="1" applyAlignment="1" applyProtection="1">
      <alignment horizontal="center" vertical="center" wrapText="1"/>
    </xf>
    <xf numFmtId="0" fontId="11" fillId="8" borderId="0" xfId="0" applyNumberFormat="1" applyFont="1" applyFill="1" applyBorder="1" applyAlignment="1" applyProtection="1">
      <alignment horizontal="center" vertical="center" wrapText="1"/>
    </xf>
    <xf numFmtId="0" fontId="11" fillId="8" borderId="11" xfId="0" applyNumberFormat="1" applyFont="1" applyFill="1" applyBorder="1" applyAlignment="1" applyProtection="1">
      <alignment horizontal="center" vertical="center" wrapText="1"/>
    </xf>
    <xf numFmtId="0" fontId="11" fillId="6" borderId="1" xfId="0" applyNumberFormat="1" applyFont="1" applyFill="1" applyBorder="1" applyAlignment="1" applyProtection="1">
      <alignment horizontal="center" vertical="center" wrapText="1"/>
    </xf>
    <xf numFmtId="4" fontId="11" fillId="9" borderId="3" xfId="0" applyNumberFormat="1" applyFont="1" applyFill="1" applyBorder="1" applyAlignment="1" applyProtection="1">
      <alignment horizontal="center" vertical="center" wrapText="1"/>
    </xf>
    <xf numFmtId="4" fontId="11" fillId="6" borderId="8" xfId="0" applyNumberFormat="1" applyFont="1" applyFill="1" applyBorder="1" applyAlignment="1" applyProtection="1">
      <alignment horizontal="center" vertical="center" wrapText="1"/>
    </xf>
    <xf numFmtId="4" fontId="11" fillId="6" borderId="3" xfId="0" applyNumberFormat="1" applyFont="1" applyFill="1" applyBorder="1" applyAlignment="1" applyProtection="1">
      <alignment horizontal="center" vertical="center" wrapText="1"/>
    </xf>
    <xf numFmtId="4" fontId="11" fillId="6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" fontId="11" fillId="5" borderId="8" xfId="0" applyNumberFormat="1" applyFont="1" applyFill="1" applyBorder="1" applyAlignment="1" applyProtection="1">
      <alignment horizontal="center" vertical="center" wrapText="1"/>
    </xf>
    <xf numFmtId="4" fontId="11" fillId="5" borderId="3" xfId="0" applyNumberFormat="1" applyFont="1" applyFill="1" applyBorder="1" applyAlignment="1" applyProtection="1">
      <alignment horizontal="center" vertical="center" wrapText="1"/>
    </xf>
    <xf numFmtId="4" fontId="11" fillId="5" borderId="6" xfId="0" applyNumberFormat="1" applyFont="1" applyFill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4" fontId="11" fillId="0" borderId="6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8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1" fillId="8" borderId="1" xfId="0" applyFont="1" applyFill="1" applyBorder="1" applyAlignment="1" applyProtection="1">
      <alignment horizontal="center" vertical="center" wrapText="1"/>
    </xf>
    <xf numFmtId="0" fontId="11" fillId="8" borderId="8" xfId="0" applyNumberFormat="1" applyFont="1" applyFill="1" applyBorder="1" applyAlignment="1" applyProtection="1">
      <alignment horizontal="center" vertical="center" wrapText="1"/>
    </xf>
    <xf numFmtId="0" fontId="11" fillId="8" borderId="6" xfId="0" applyNumberFormat="1" applyFont="1" applyFill="1" applyBorder="1" applyAlignment="1" applyProtection="1">
      <alignment horizontal="center" vertical="center" wrapText="1"/>
    </xf>
    <xf numFmtId="4" fontId="11" fillId="0" borderId="13" xfId="0" applyNumberFormat="1" applyFont="1" applyBorder="1" applyAlignment="1" applyProtection="1">
      <alignment horizontal="center" vertical="center" wrapText="1"/>
    </xf>
    <xf numFmtId="4" fontId="11" fillId="0" borderId="12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horizontal="center"/>
    </xf>
    <xf numFmtId="0" fontId="11" fillId="3" borderId="1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12" borderId="1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5" fillId="5" borderId="8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8" borderId="13" xfId="0" applyNumberFormat="1" applyFont="1" applyFill="1" applyBorder="1" applyAlignment="1" applyProtection="1">
      <alignment horizontal="center" vertical="center" wrapText="1"/>
    </xf>
    <xf numFmtId="0" fontId="4" fillId="8" borderId="7" xfId="0" applyNumberFormat="1" applyFont="1" applyFill="1" applyBorder="1" applyAlignment="1" applyProtection="1">
      <alignment horizontal="center" vertical="center" wrapText="1"/>
    </xf>
    <xf numFmtId="0" fontId="4" fillId="8" borderId="10" xfId="0" applyNumberFormat="1" applyFont="1" applyFill="1" applyBorder="1" applyAlignment="1" applyProtection="1">
      <alignment horizontal="center" vertical="center" wrapText="1"/>
    </xf>
    <xf numFmtId="0" fontId="4" fillId="8" borderId="0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center" vertical="center" wrapText="1"/>
    </xf>
    <xf numFmtId="0" fontId="4" fillId="8" borderId="15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6" fillId="0" borderId="15" xfId="0" applyFont="1" applyBorder="1" applyAlignment="1">
      <alignment horizontal="right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"/>
  <sheetViews>
    <sheetView tabSelected="1" topLeftCell="AY1" workbookViewId="0">
      <selection activeCell="BL20" sqref="BL20"/>
    </sheetView>
  </sheetViews>
  <sheetFormatPr defaultRowHeight="13.5"/>
  <cols>
    <col min="1" max="1" width="2.875" style="54" hidden="1" customWidth="1"/>
    <col min="2" max="2" width="3.375" style="54" customWidth="1"/>
    <col min="3" max="3" width="12.375" style="54" customWidth="1"/>
    <col min="4" max="4" width="10.25" style="54" customWidth="1"/>
    <col min="5" max="5" width="10.5" style="54" customWidth="1"/>
    <col min="6" max="6" width="11.125" style="54" customWidth="1"/>
    <col min="7" max="7" width="10.375" style="54" customWidth="1"/>
    <col min="8" max="8" width="9.75" style="54" customWidth="1"/>
    <col min="9" max="9" width="10.625" style="54" customWidth="1"/>
    <col min="10" max="11" width="10.25" style="54" customWidth="1"/>
    <col min="12" max="12" width="8.75" style="54" customWidth="1"/>
    <col min="13" max="13" width="8.125" style="54" customWidth="1"/>
    <col min="14" max="14" width="10.125" style="54" customWidth="1"/>
    <col min="15" max="15" width="9.25" style="54" customWidth="1"/>
    <col min="16" max="16" width="8.875" style="54" customWidth="1"/>
    <col min="17" max="17" width="9" style="54"/>
    <col min="18" max="18" width="8.875" style="54" customWidth="1"/>
    <col min="19" max="19" width="8.625" style="54" customWidth="1"/>
    <col min="20" max="20" width="7.375" style="54" customWidth="1"/>
    <col min="21" max="21" width="7.75" style="54" customWidth="1"/>
    <col min="22" max="22" width="8" style="54" customWidth="1"/>
    <col min="23" max="23" width="7.625" style="54" customWidth="1"/>
    <col min="24" max="25" width="8.625" style="54" customWidth="1"/>
    <col min="26" max="26" width="8.75" style="54" customWidth="1"/>
    <col min="27" max="27" width="9.625" style="54" customWidth="1"/>
    <col min="28" max="28" width="9" style="54"/>
    <col min="29" max="29" width="7.875" style="54" customWidth="1"/>
    <col min="30" max="30" width="8.125" style="54" customWidth="1"/>
    <col min="31" max="31" width="8.625" style="54" customWidth="1"/>
    <col min="32" max="32" width="5" style="54" customWidth="1"/>
    <col min="33" max="33" width="6.125" style="54" customWidth="1"/>
    <col min="34" max="35" width="10.125" style="54" customWidth="1"/>
    <col min="36" max="36" width="10" style="54" customWidth="1"/>
    <col min="37" max="37" width="10.75" style="54" customWidth="1"/>
    <col min="38" max="38" width="9.25" style="54" customWidth="1"/>
    <col min="39" max="40" width="9" style="54"/>
    <col min="41" max="42" width="8.625" style="54" customWidth="1"/>
    <col min="43" max="43" width="8.5" style="54" customWidth="1"/>
    <col min="44" max="44" width="10.375" style="54" customWidth="1"/>
    <col min="45" max="45" width="9.375" style="54" customWidth="1"/>
    <col min="46" max="46" width="9.25" style="54" customWidth="1"/>
    <col min="47" max="47" width="8.75" style="54" customWidth="1"/>
    <col min="48" max="48" width="7.25" style="54" customWidth="1"/>
    <col min="49" max="49" width="7" style="54" customWidth="1"/>
    <col min="50" max="50" width="9.75" style="54" customWidth="1"/>
    <col min="51" max="51" width="8.75" style="54" customWidth="1"/>
    <col min="52" max="52" width="6.875" style="54" customWidth="1"/>
    <col min="53" max="53" width="6.125" style="54" customWidth="1"/>
    <col min="54" max="54" width="9.625" style="54" customWidth="1"/>
    <col min="55" max="55" width="9.125" style="54" customWidth="1"/>
    <col min="56" max="57" width="10.75" style="54" customWidth="1"/>
    <col min="58" max="58" width="9.75" style="54" customWidth="1"/>
    <col min="59" max="59" width="8.625" style="54" customWidth="1"/>
    <col min="60" max="60" width="7.5" style="54" customWidth="1"/>
    <col min="61" max="61" width="7.875" style="54" customWidth="1"/>
    <col min="62" max="62" width="9.125" style="54" customWidth="1"/>
    <col min="63" max="63" width="8" style="54" customWidth="1"/>
    <col min="64" max="64" width="11.25" style="54" customWidth="1"/>
    <col min="65" max="65" width="10.5" style="54" customWidth="1"/>
    <col min="66" max="66" width="8.125" style="54" customWidth="1"/>
    <col min="67" max="67" width="10.5" style="54" customWidth="1"/>
    <col min="68" max="16384" width="9" style="54"/>
  </cols>
  <sheetData>
    <row r="1" spans="1:67" s="43" customFormat="1" ht="15.75" customHeight="1">
      <c r="A1" s="111" t="s">
        <v>67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41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67" s="43" customFormat="1" ht="52.5" customHeight="1">
      <c r="A2" s="112" t="s">
        <v>126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44"/>
      <c r="P2" s="45"/>
      <c r="Q2" s="45"/>
      <c r="R2" s="45"/>
      <c r="S2" s="45"/>
      <c r="T2" s="45"/>
      <c r="U2" s="45"/>
      <c r="V2" s="45"/>
      <c r="W2" s="45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</row>
    <row r="3" spans="1:67" s="48" customFormat="1" ht="21.75" customHeight="1">
      <c r="A3" s="113" t="s">
        <v>53</v>
      </c>
      <c r="B3" s="114"/>
      <c r="C3" s="103" t="s">
        <v>56</v>
      </c>
      <c r="D3" s="92" t="s">
        <v>85</v>
      </c>
      <c r="E3" s="93"/>
      <c r="F3" s="93"/>
      <c r="G3" s="93"/>
      <c r="H3" s="93"/>
      <c r="I3" s="94"/>
      <c r="J3" s="104" t="s">
        <v>68</v>
      </c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6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</row>
    <row r="4" spans="1:67" s="48" customFormat="1" ht="25.5" customHeight="1">
      <c r="A4" s="113"/>
      <c r="B4" s="115"/>
      <c r="C4" s="103"/>
      <c r="D4" s="95"/>
      <c r="E4" s="96"/>
      <c r="F4" s="96"/>
      <c r="G4" s="96"/>
      <c r="H4" s="96"/>
      <c r="I4" s="97"/>
      <c r="J4" s="100" t="s">
        <v>69</v>
      </c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2"/>
      <c r="BD4" s="82" t="s">
        <v>70</v>
      </c>
      <c r="BE4" s="83"/>
      <c r="BF4" s="83"/>
      <c r="BG4" s="83"/>
      <c r="BH4" s="83"/>
      <c r="BI4" s="83"/>
      <c r="BJ4" s="110" t="s">
        <v>71</v>
      </c>
      <c r="BK4" s="110"/>
      <c r="BL4" s="110"/>
      <c r="BM4" s="110"/>
      <c r="BN4" s="110"/>
      <c r="BO4" s="110"/>
    </row>
    <row r="5" spans="1:67" s="48" customFormat="1" ht="0.75" hidden="1" customHeight="1">
      <c r="A5" s="113"/>
      <c r="B5" s="115"/>
      <c r="C5" s="103"/>
      <c r="D5" s="95"/>
      <c r="E5" s="96"/>
      <c r="F5" s="96"/>
      <c r="G5" s="96"/>
      <c r="H5" s="96"/>
      <c r="I5" s="97"/>
      <c r="J5" s="107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9"/>
      <c r="BD5" s="107"/>
      <c r="BE5" s="108"/>
      <c r="BF5" s="108"/>
      <c r="BG5" s="108"/>
      <c r="BH5" s="110" t="s">
        <v>109</v>
      </c>
      <c r="BI5" s="110"/>
      <c r="BJ5" s="110" t="s">
        <v>110</v>
      </c>
      <c r="BK5" s="110"/>
      <c r="BL5" s="110" t="s">
        <v>72</v>
      </c>
      <c r="BM5" s="110"/>
      <c r="BN5" s="110"/>
      <c r="BO5" s="110"/>
    </row>
    <row r="6" spans="1:67" s="48" customFormat="1" ht="45" customHeight="1">
      <c r="A6" s="113"/>
      <c r="B6" s="115"/>
      <c r="C6" s="103"/>
      <c r="D6" s="95"/>
      <c r="E6" s="96"/>
      <c r="F6" s="96"/>
      <c r="G6" s="96"/>
      <c r="H6" s="96"/>
      <c r="I6" s="97"/>
      <c r="J6" s="110" t="s">
        <v>73</v>
      </c>
      <c r="K6" s="110"/>
      <c r="L6" s="110"/>
      <c r="M6" s="110"/>
      <c r="N6" s="85" t="s">
        <v>104</v>
      </c>
      <c r="O6" s="86"/>
      <c r="P6" s="79" t="s">
        <v>74</v>
      </c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1"/>
      <c r="AF6" s="85" t="s">
        <v>105</v>
      </c>
      <c r="AG6" s="86"/>
      <c r="AH6" s="85" t="s">
        <v>86</v>
      </c>
      <c r="AI6" s="86"/>
      <c r="AJ6" s="77" t="s">
        <v>42</v>
      </c>
      <c r="AK6" s="78"/>
      <c r="AL6" s="118" t="s">
        <v>87</v>
      </c>
      <c r="AM6" s="103"/>
      <c r="AN6" s="77" t="s">
        <v>42</v>
      </c>
      <c r="AO6" s="78"/>
      <c r="AP6" s="103" t="s">
        <v>88</v>
      </c>
      <c r="AQ6" s="103"/>
      <c r="AR6" s="77" t="s">
        <v>106</v>
      </c>
      <c r="AS6" s="84"/>
      <c r="AT6" s="84"/>
      <c r="AU6" s="84"/>
      <c r="AV6" s="84"/>
      <c r="AW6" s="78"/>
      <c r="AX6" s="77" t="s">
        <v>75</v>
      </c>
      <c r="AY6" s="84"/>
      <c r="AZ6" s="84"/>
      <c r="BA6" s="84"/>
      <c r="BB6" s="84"/>
      <c r="BC6" s="78"/>
      <c r="BD6" s="122" t="s">
        <v>111</v>
      </c>
      <c r="BE6" s="123"/>
      <c r="BF6" s="122" t="s">
        <v>107</v>
      </c>
      <c r="BG6" s="123"/>
      <c r="BH6" s="110"/>
      <c r="BI6" s="110"/>
      <c r="BJ6" s="110"/>
      <c r="BK6" s="110"/>
      <c r="BL6" s="110"/>
      <c r="BM6" s="110"/>
      <c r="BN6" s="110"/>
      <c r="BO6" s="110"/>
    </row>
    <row r="7" spans="1:67" s="48" customFormat="1" ht="81.75" customHeight="1">
      <c r="A7" s="113"/>
      <c r="B7" s="115"/>
      <c r="C7" s="103"/>
      <c r="D7" s="117" t="s">
        <v>76</v>
      </c>
      <c r="E7" s="117"/>
      <c r="F7" s="91" t="s">
        <v>44</v>
      </c>
      <c r="G7" s="91"/>
      <c r="H7" s="98" t="s">
        <v>45</v>
      </c>
      <c r="I7" s="98"/>
      <c r="J7" s="103" t="s">
        <v>89</v>
      </c>
      <c r="K7" s="103"/>
      <c r="L7" s="103" t="s">
        <v>112</v>
      </c>
      <c r="M7" s="103"/>
      <c r="N7" s="87"/>
      <c r="O7" s="88"/>
      <c r="P7" s="77" t="s">
        <v>77</v>
      </c>
      <c r="Q7" s="78"/>
      <c r="R7" s="77" t="s">
        <v>90</v>
      </c>
      <c r="S7" s="78"/>
      <c r="T7" s="77" t="s">
        <v>78</v>
      </c>
      <c r="U7" s="78"/>
      <c r="V7" s="77" t="s">
        <v>79</v>
      </c>
      <c r="W7" s="78"/>
      <c r="X7" s="77" t="s">
        <v>80</v>
      </c>
      <c r="Y7" s="78"/>
      <c r="Z7" s="89" t="s">
        <v>91</v>
      </c>
      <c r="AA7" s="90"/>
      <c r="AB7" s="77" t="s">
        <v>92</v>
      </c>
      <c r="AC7" s="78"/>
      <c r="AD7" s="77" t="s">
        <v>113</v>
      </c>
      <c r="AE7" s="78"/>
      <c r="AF7" s="87"/>
      <c r="AG7" s="88"/>
      <c r="AH7" s="87"/>
      <c r="AI7" s="88"/>
      <c r="AJ7" s="77" t="s">
        <v>108</v>
      </c>
      <c r="AK7" s="78"/>
      <c r="AL7" s="103"/>
      <c r="AM7" s="103"/>
      <c r="AN7" s="77" t="s">
        <v>93</v>
      </c>
      <c r="AO7" s="78"/>
      <c r="AP7" s="103"/>
      <c r="AQ7" s="103"/>
      <c r="AR7" s="117" t="s">
        <v>76</v>
      </c>
      <c r="AS7" s="117"/>
      <c r="AT7" s="117" t="s">
        <v>44</v>
      </c>
      <c r="AU7" s="117"/>
      <c r="AV7" s="117" t="s">
        <v>45</v>
      </c>
      <c r="AW7" s="117"/>
      <c r="AX7" s="117" t="s">
        <v>81</v>
      </c>
      <c r="AY7" s="117"/>
      <c r="AZ7" s="120" t="s">
        <v>82</v>
      </c>
      <c r="BA7" s="121"/>
      <c r="BB7" s="119" t="s">
        <v>83</v>
      </c>
      <c r="BC7" s="119"/>
      <c r="BD7" s="124"/>
      <c r="BE7" s="125"/>
      <c r="BF7" s="124"/>
      <c r="BG7" s="125"/>
      <c r="BH7" s="110"/>
      <c r="BI7" s="110"/>
      <c r="BJ7" s="110"/>
      <c r="BK7" s="110"/>
      <c r="BL7" s="110" t="s">
        <v>94</v>
      </c>
      <c r="BM7" s="110"/>
      <c r="BN7" s="110" t="s">
        <v>84</v>
      </c>
      <c r="BO7" s="110"/>
    </row>
    <row r="8" spans="1:67" s="48" customFormat="1" ht="40.5" customHeight="1">
      <c r="A8" s="113"/>
      <c r="B8" s="116"/>
      <c r="C8" s="103"/>
      <c r="D8" s="49" t="s">
        <v>47</v>
      </c>
      <c r="E8" s="50" t="s">
        <v>46</v>
      </c>
      <c r="F8" s="49" t="s">
        <v>47</v>
      </c>
      <c r="G8" s="50" t="s">
        <v>46</v>
      </c>
      <c r="H8" s="49" t="s">
        <v>47</v>
      </c>
      <c r="I8" s="50" t="s">
        <v>46</v>
      </c>
      <c r="J8" s="49" t="s">
        <v>47</v>
      </c>
      <c r="K8" s="50" t="s">
        <v>46</v>
      </c>
      <c r="L8" s="49" t="s">
        <v>47</v>
      </c>
      <c r="M8" s="50" t="s">
        <v>46</v>
      </c>
      <c r="N8" s="49" t="s">
        <v>47</v>
      </c>
      <c r="O8" s="50" t="s">
        <v>46</v>
      </c>
      <c r="P8" s="49" t="s">
        <v>47</v>
      </c>
      <c r="Q8" s="50" t="s">
        <v>46</v>
      </c>
      <c r="R8" s="49" t="s">
        <v>47</v>
      </c>
      <c r="S8" s="50" t="s">
        <v>46</v>
      </c>
      <c r="T8" s="49" t="s">
        <v>47</v>
      </c>
      <c r="U8" s="50" t="s">
        <v>46</v>
      </c>
      <c r="V8" s="49" t="s">
        <v>47</v>
      </c>
      <c r="W8" s="50" t="s">
        <v>46</v>
      </c>
      <c r="X8" s="49" t="s">
        <v>47</v>
      </c>
      <c r="Y8" s="50" t="s">
        <v>46</v>
      </c>
      <c r="Z8" s="49" t="s">
        <v>47</v>
      </c>
      <c r="AA8" s="50" t="s">
        <v>46</v>
      </c>
      <c r="AB8" s="49" t="s">
        <v>47</v>
      </c>
      <c r="AC8" s="50" t="s">
        <v>46</v>
      </c>
      <c r="AD8" s="49" t="s">
        <v>47</v>
      </c>
      <c r="AE8" s="50" t="s">
        <v>46</v>
      </c>
      <c r="AF8" s="49" t="s">
        <v>47</v>
      </c>
      <c r="AG8" s="50" t="s">
        <v>46</v>
      </c>
      <c r="AH8" s="49" t="s">
        <v>47</v>
      </c>
      <c r="AI8" s="50" t="s">
        <v>46</v>
      </c>
      <c r="AJ8" s="49" t="s">
        <v>47</v>
      </c>
      <c r="AK8" s="50" t="s">
        <v>46</v>
      </c>
      <c r="AL8" s="49" t="s">
        <v>47</v>
      </c>
      <c r="AM8" s="50" t="s">
        <v>46</v>
      </c>
      <c r="AN8" s="49" t="s">
        <v>47</v>
      </c>
      <c r="AO8" s="50" t="s">
        <v>46</v>
      </c>
      <c r="AP8" s="49" t="s">
        <v>47</v>
      </c>
      <c r="AQ8" s="50" t="s">
        <v>46</v>
      </c>
      <c r="AR8" s="49" t="s">
        <v>47</v>
      </c>
      <c r="AS8" s="50" t="s">
        <v>46</v>
      </c>
      <c r="AT8" s="49" t="s">
        <v>47</v>
      </c>
      <c r="AU8" s="50" t="s">
        <v>46</v>
      </c>
      <c r="AV8" s="49" t="s">
        <v>47</v>
      </c>
      <c r="AW8" s="50" t="s">
        <v>46</v>
      </c>
      <c r="AX8" s="49" t="s">
        <v>47</v>
      </c>
      <c r="AY8" s="50" t="s">
        <v>46</v>
      </c>
      <c r="AZ8" s="49" t="s">
        <v>47</v>
      </c>
      <c r="BA8" s="50" t="s">
        <v>46</v>
      </c>
      <c r="BB8" s="49" t="s">
        <v>47</v>
      </c>
      <c r="BC8" s="50" t="s">
        <v>46</v>
      </c>
      <c r="BD8" s="49" t="s">
        <v>47</v>
      </c>
      <c r="BE8" s="50" t="s">
        <v>46</v>
      </c>
      <c r="BF8" s="49" t="s">
        <v>47</v>
      </c>
      <c r="BG8" s="50" t="s">
        <v>46</v>
      </c>
      <c r="BH8" s="49" t="s">
        <v>47</v>
      </c>
      <c r="BI8" s="50" t="s">
        <v>46</v>
      </c>
      <c r="BJ8" s="49" t="s">
        <v>47</v>
      </c>
      <c r="BK8" s="50" t="s">
        <v>46</v>
      </c>
      <c r="BL8" s="49" t="s">
        <v>47</v>
      </c>
      <c r="BM8" s="50" t="s">
        <v>46</v>
      </c>
      <c r="BN8" s="49" t="s">
        <v>47</v>
      </c>
      <c r="BO8" s="50" t="s">
        <v>46</v>
      </c>
    </row>
    <row r="9" spans="1:67" s="48" customFormat="1" ht="13.5" customHeight="1">
      <c r="A9" s="47"/>
      <c r="B9" s="47"/>
      <c r="C9" s="51">
        <v>1</v>
      </c>
      <c r="D9" s="51">
        <v>2</v>
      </c>
      <c r="E9" s="51">
        <v>3</v>
      </c>
      <c r="F9" s="51">
        <v>4</v>
      </c>
      <c r="G9" s="51">
        <v>5</v>
      </c>
      <c r="H9" s="51">
        <v>6</v>
      </c>
      <c r="I9" s="51">
        <v>7</v>
      </c>
      <c r="J9" s="51">
        <v>8</v>
      </c>
      <c r="K9" s="51">
        <v>9</v>
      </c>
      <c r="L9" s="51">
        <v>10</v>
      </c>
      <c r="M9" s="51">
        <v>11</v>
      </c>
      <c r="N9" s="51">
        <v>12</v>
      </c>
      <c r="O9" s="51">
        <v>13</v>
      </c>
      <c r="P9" s="51">
        <v>14</v>
      </c>
      <c r="Q9" s="51">
        <v>15</v>
      </c>
      <c r="R9" s="51">
        <v>16</v>
      </c>
      <c r="S9" s="51">
        <v>17</v>
      </c>
      <c r="T9" s="51">
        <v>18</v>
      </c>
      <c r="U9" s="51">
        <v>19</v>
      </c>
      <c r="V9" s="51">
        <v>20</v>
      </c>
      <c r="W9" s="51">
        <v>21</v>
      </c>
      <c r="X9" s="51">
        <v>22</v>
      </c>
      <c r="Y9" s="51">
        <v>23</v>
      </c>
      <c r="Z9" s="51">
        <v>24</v>
      </c>
      <c r="AA9" s="51">
        <v>25</v>
      </c>
      <c r="AB9" s="51">
        <v>26</v>
      </c>
      <c r="AC9" s="51">
        <v>27</v>
      </c>
      <c r="AD9" s="51">
        <v>28</v>
      </c>
      <c r="AE9" s="51">
        <v>29</v>
      </c>
      <c r="AF9" s="51">
        <v>30</v>
      </c>
      <c r="AG9" s="51">
        <v>31</v>
      </c>
      <c r="AH9" s="51">
        <v>32</v>
      </c>
      <c r="AI9" s="51">
        <v>33</v>
      </c>
      <c r="AJ9" s="51">
        <v>34</v>
      </c>
      <c r="AK9" s="51">
        <v>35</v>
      </c>
      <c r="AL9" s="51">
        <v>36</v>
      </c>
      <c r="AM9" s="51">
        <v>37</v>
      </c>
      <c r="AN9" s="51">
        <v>38</v>
      </c>
      <c r="AO9" s="51">
        <v>39</v>
      </c>
      <c r="AP9" s="51">
        <v>40</v>
      </c>
      <c r="AQ9" s="51">
        <v>41</v>
      </c>
      <c r="AR9" s="51">
        <v>42</v>
      </c>
      <c r="AS9" s="51">
        <v>43</v>
      </c>
      <c r="AT9" s="51">
        <v>44</v>
      </c>
      <c r="AU9" s="51">
        <v>45</v>
      </c>
      <c r="AV9" s="51">
        <v>46</v>
      </c>
      <c r="AW9" s="51">
        <v>47</v>
      </c>
      <c r="AX9" s="51">
        <v>48</v>
      </c>
      <c r="AY9" s="51">
        <v>49</v>
      </c>
      <c r="AZ9" s="51">
        <v>50</v>
      </c>
      <c r="BA9" s="51">
        <v>51</v>
      </c>
      <c r="BB9" s="51">
        <v>52</v>
      </c>
      <c r="BC9" s="51">
        <v>53</v>
      </c>
      <c r="BD9" s="51">
        <v>54</v>
      </c>
      <c r="BE9" s="51">
        <v>55</v>
      </c>
      <c r="BF9" s="51">
        <v>56</v>
      </c>
      <c r="BG9" s="51">
        <v>57</v>
      </c>
      <c r="BH9" s="51">
        <v>58</v>
      </c>
      <c r="BI9" s="51">
        <v>59</v>
      </c>
      <c r="BJ9" s="51">
        <v>60</v>
      </c>
      <c r="BK9" s="51">
        <v>61</v>
      </c>
      <c r="BL9" s="51">
        <v>62</v>
      </c>
      <c r="BM9" s="51">
        <v>63</v>
      </c>
      <c r="BN9" s="51">
        <v>64</v>
      </c>
      <c r="BO9" s="51">
        <v>65</v>
      </c>
    </row>
    <row r="10" spans="1:67" s="28" customFormat="1" ht="18" customHeight="1">
      <c r="A10" s="52"/>
      <c r="B10" s="53">
        <v>1</v>
      </c>
      <c r="C10" s="30" t="s">
        <v>98</v>
      </c>
      <c r="D10" s="72">
        <f t="shared" ref="D10:E14" si="0">F10+H10-BB10</f>
        <v>4882023.4951999998</v>
      </c>
      <c r="E10" s="72">
        <f t="shared" si="0"/>
        <v>4519464.1726000002</v>
      </c>
      <c r="F10" s="72">
        <f t="shared" ref="F10:G14" si="1">J10+L10+N10+AF10+AH10+AL10+AP10+AT10</f>
        <v>3564314.2339999997</v>
      </c>
      <c r="G10" s="72">
        <f t="shared" si="1"/>
        <v>3246733.0063999998</v>
      </c>
      <c r="H10" s="72">
        <f t="shared" ref="H10:I14" si="2">AZ10+BD10+BF10+BH10+BJ10+BL10+BN10</f>
        <v>1807709.2612000001</v>
      </c>
      <c r="I10" s="72">
        <f t="shared" si="2"/>
        <v>1762731.1662000001</v>
      </c>
      <c r="J10" s="75">
        <v>828523.03599999996</v>
      </c>
      <c r="K10" s="75">
        <v>792363.47470000002</v>
      </c>
      <c r="L10" s="75">
        <v>0</v>
      </c>
      <c r="M10" s="75">
        <v>0</v>
      </c>
      <c r="N10" s="75">
        <v>397460.02500000002</v>
      </c>
      <c r="O10" s="75">
        <v>345315.29090000002</v>
      </c>
      <c r="P10" s="75">
        <v>137692.81200000001</v>
      </c>
      <c r="Q10" s="75">
        <v>134480.61840000001</v>
      </c>
      <c r="R10" s="75">
        <v>60609.091899999999</v>
      </c>
      <c r="S10" s="75">
        <v>53498.673600000002</v>
      </c>
      <c r="T10" s="75">
        <v>7340</v>
      </c>
      <c r="U10" s="75">
        <v>6894.4191000000001</v>
      </c>
      <c r="V10" s="75">
        <v>2000</v>
      </c>
      <c r="W10" s="75">
        <v>0</v>
      </c>
      <c r="X10" s="75">
        <v>49965.146000000001</v>
      </c>
      <c r="Y10" s="75">
        <v>39673.462</v>
      </c>
      <c r="Z10" s="75">
        <v>43115.146000000001</v>
      </c>
      <c r="AA10" s="75">
        <v>36047.951999999997</v>
      </c>
      <c r="AB10" s="75">
        <v>18700</v>
      </c>
      <c r="AC10" s="75">
        <v>2215.8000000000002</v>
      </c>
      <c r="AD10" s="75">
        <v>90685.058099999995</v>
      </c>
      <c r="AE10" s="75">
        <v>83319.674799999993</v>
      </c>
      <c r="AF10" s="75">
        <v>0</v>
      </c>
      <c r="AG10" s="75">
        <v>0</v>
      </c>
      <c r="AH10" s="75">
        <v>1612884.388</v>
      </c>
      <c r="AI10" s="75">
        <v>1545360.6428</v>
      </c>
      <c r="AJ10" s="75">
        <v>1612884.388</v>
      </c>
      <c r="AK10" s="75">
        <v>1545360.6428</v>
      </c>
      <c r="AL10" s="75">
        <v>20842.03</v>
      </c>
      <c r="AM10" s="75">
        <v>16391.796999999999</v>
      </c>
      <c r="AN10" s="75">
        <v>6300</v>
      </c>
      <c r="AO10" s="75">
        <v>5559.7669999999998</v>
      </c>
      <c r="AP10" s="75">
        <v>57940</v>
      </c>
      <c r="AQ10" s="75">
        <v>51180</v>
      </c>
      <c r="AR10" s="75">
        <v>156664.755</v>
      </c>
      <c r="AS10" s="75">
        <v>6121.8010000000004</v>
      </c>
      <c r="AT10" s="75">
        <v>646664.755</v>
      </c>
      <c r="AU10" s="75">
        <v>496121.80099999998</v>
      </c>
      <c r="AV10" s="75">
        <v>0</v>
      </c>
      <c r="AW10" s="75">
        <v>0</v>
      </c>
      <c r="AX10" s="75">
        <v>635567.50199999998</v>
      </c>
      <c r="AY10" s="75">
        <v>490000</v>
      </c>
      <c r="AZ10" s="75">
        <v>0</v>
      </c>
      <c r="BA10" s="75">
        <v>0</v>
      </c>
      <c r="BB10" s="75">
        <v>490000</v>
      </c>
      <c r="BC10" s="75">
        <v>490000</v>
      </c>
      <c r="BD10" s="75">
        <v>2714092.273</v>
      </c>
      <c r="BE10" s="75">
        <v>1816450.9882</v>
      </c>
      <c r="BF10" s="75">
        <v>333173.38819999999</v>
      </c>
      <c r="BG10" s="75">
        <v>106193.0972</v>
      </c>
      <c r="BH10" s="75">
        <v>4443.6000000000004</v>
      </c>
      <c r="BI10" s="75">
        <v>4443.6000000000004</v>
      </c>
      <c r="BJ10" s="75">
        <v>-294000</v>
      </c>
      <c r="BK10" s="75">
        <v>-8336.4969999999994</v>
      </c>
      <c r="BL10" s="75">
        <v>-950000</v>
      </c>
      <c r="BM10" s="75">
        <v>-156020.02220000001</v>
      </c>
      <c r="BN10" s="76">
        <v>0</v>
      </c>
      <c r="BO10" s="76">
        <v>0</v>
      </c>
    </row>
    <row r="11" spans="1:67" s="28" customFormat="1" ht="18" customHeight="1">
      <c r="A11" s="52"/>
      <c r="B11" s="53">
        <v>2</v>
      </c>
      <c r="C11" s="31" t="s">
        <v>99</v>
      </c>
      <c r="D11" s="72">
        <f t="shared" si="0"/>
        <v>2619561.6749999998</v>
      </c>
      <c r="E11" s="72">
        <f t="shared" si="0"/>
        <v>2341770.0714999996</v>
      </c>
      <c r="F11" s="72">
        <f t="shared" si="1"/>
        <v>1752711.855</v>
      </c>
      <c r="G11" s="72">
        <f t="shared" si="1"/>
        <v>1509382.6876999999</v>
      </c>
      <c r="H11" s="72">
        <f t="shared" si="2"/>
        <v>1186189.92</v>
      </c>
      <c r="I11" s="72">
        <f t="shared" si="2"/>
        <v>1096387.3838</v>
      </c>
      <c r="J11" s="75">
        <v>500814.28</v>
      </c>
      <c r="K11" s="75">
        <v>453484.34299999999</v>
      </c>
      <c r="L11" s="75">
        <v>0</v>
      </c>
      <c r="M11" s="75">
        <v>0</v>
      </c>
      <c r="N11" s="75">
        <v>250415.62</v>
      </c>
      <c r="O11" s="75">
        <v>209101.2193</v>
      </c>
      <c r="P11" s="75">
        <v>50246.563999999998</v>
      </c>
      <c r="Q11" s="75">
        <v>44201.397400000002</v>
      </c>
      <c r="R11" s="75">
        <v>51172.091999999997</v>
      </c>
      <c r="S11" s="75">
        <v>42912.477099999996</v>
      </c>
      <c r="T11" s="75">
        <v>3158.4119999999998</v>
      </c>
      <c r="U11" s="75">
        <v>2360.2586000000001</v>
      </c>
      <c r="V11" s="75">
        <v>1190</v>
      </c>
      <c r="W11" s="75">
        <v>301</v>
      </c>
      <c r="X11" s="75">
        <v>44102</v>
      </c>
      <c r="Y11" s="75">
        <v>37478.851999999999</v>
      </c>
      <c r="Z11" s="75">
        <v>40760</v>
      </c>
      <c r="AA11" s="75">
        <v>35263.252</v>
      </c>
      <c r="AB11" s="75">
        <v>35868.25</v>
      </c>
      <c r="AC11" s="75">
        <v>27517.399000000001</v>
      </c>
      <c r="AD11" s="75">
        <v>56098.46</v>
      </c>
      <c r="AE11" s="75">
        <v>49314.617100000003</v>
      </c>
      <c r="AF11" s="75">
        <v>0</v>
      </c>
      <c r="AG11" s="75">
        <v>0</v>
      </c>
      <c r="AH11" s="75">
        <v>0</v>
      </c>
      <c r="AI11" s="75">
        <v>0</v>
      </c>
      <c r="AJ11" s="75">
        <v>0</v>
      </c>
      <c r="AK11" s="75">
        <v>0</v>
      </c>
      <c r="AL11" s="75">
        <v>655658.85499999998</v>
      </c>
      <c r="AM11" s="75">
        <v>563352.53040000005</v>
      </c>
      <c r="AN11" s="75">
        <v>118328.8</v>
      </c>
      <c r="AO11" s="75">
        <v>110437.761</v>
      </c>
      <c r="AP11" s="75">
        <v>16800</v>
      </c>
      <c r="AQ11" s="75">
        <v>15175</v>
      </c>
      <c r="AR11" s="75">
        <v>9683</v>
      </c>
      <c r="AS11" s="75">
        <v>4269.5950000000003</v>
      </c>
      <c r="AT11" s="75">
        <v>329023.09999999998</v>
      </c>
      <c r="AU11" s="75">
        <v>268269.59499999997</v>
      </c>
      <c r="AV11" s="75">
        <v>0</v>
      </c>
      <c r="AW11" s="75">
        <v>0</v>
      </c>
      <c r="AX11" s="75">
        <v>322747.09999999998</v>
      </c>
      <c r="AY11" s="75">
        <v>264000</v>
      </c>
      <c r="AZ11" s="75">
        <v>0</v>
      </c>
      <c r="BA11" s="75">
        <v>0</v>
      </c>
      <c r="BB11" s="75">
        <v>319340.09999999998</v>
      </c>
      <c r="BC11" s="75">
        <v>264000</v>
      </c>
      <c r="BD11" s="75">
        <v>1146978.92</v>
      </c>
      <c r="BE11" s="75">
        <v>1070724.3437999999</v>
      </c>
      <c r="BF11" s="75">
        <v>131211</v>
      </c>
      <c r="BG11" s="75">
        <v>111831.465</v>
      </c>
      <c r="BH11" s="75">
        <v>0</v>
      </c>
      <c r="BI11" s="75">
        <v>0</v>
      </c>
      <c r="BJ11" s="75">
        <v>0</v>
      </c>
      <c r="BK11" s="75">
        <v>0</v>
      </c>
      <c r="BL11" s="75">
        <v>-92000</v>
      </c>
      <c r="BM11" s="75">
        <v>-86168.425000000003</v>
      </c>
      <c r="BN11" s="76">
        <v>0</v>
      </c>
      <c r="BO11" s="76">
        <v>0</v>
      </c>
    </row>
    <row r="12" spans="1:67" s="28" customFormat="1" ht="18" customHeight="1">
      <c r="A12" s="52"/>
      <c r="B12" s="53">
        <v>3</v>
      </c>
      <c r="C12" s="31" t="s">
        <v>100</v>
      </c>
      <c r="D12" s="72">
        <f t="shared" si="0"/>
        <v>5374839.4601999996</v>
      </c>
      <c r="E12" s="72">
        <f t="shared" si="0"/>
        <v>3806897.7446000003</v>
      </c>
      <c r="F12" s="72">
        <f t="shared" si="1"/>
        <v>3116798.25</v>
      </c>
      <c r="G12" s="72">
        <f t="shared" si="1"/>
        <v>2585084.8087000004</v>
      </c>
      <c r="H12" s="72">
        <f t="shared" si="2"/>
        <v>2397892.6102</v>
      </c>
      <c r="I12" s="72">
        <f t="shared" si="2"/>
        <v>1221812.9358999999</v>
      </c>
      <c r="J12" s="75">
        <v>774539.69700000004</v>
      </c>
      <c r="K12" s="75">
        <v>746938.73100000003</v>
      </c>
      <c r="L12" s="75">
        <v>0</v>
      </c>
      <c r="M12" s="75">
        <v>0</v>
      </c>
      <c r="N12" s="75">
        <v>753566.43900000001</v>
      </c>
      <c r="O12" s="75">
        <v>606428.73569999996</v>
      </c>
      <c r="P12" s="75">
        <v>126848.8463</v>
      </c>
      <c r="Q12" s="75">
        <v>101425.7715</v>
      </c>
      <c r="R12" s="75">
        <v>348364.9903</v>
      </c>
      <c r="S12" s="75">
        <v>324443.88059999997</v>
      </c>
      <c r="T12" s="75">
        <v>6860.4021000000002</v>
      </c>
      <c r="U12" s="75">
        <v>5661.7307000000001</v>
      </c>
      <c r="V12" s="75">
        <v>4700</v>
      </c>
      <c r="W12" s="75">
        <v>1628.4</v>
      </c>
      <c r="X12" s="75">
        <v>68849.779699999999</v>
      </c>
      <c r="Y12" s="75">
        <v>32782.057000000001</v>
      </c>
      <c r="Z12" s="75">
        <v>61001.779699999999</v>
      </c>
      <c r="AA12" s="75">
        <v>28221.246999999999</v>
      </c>
      <c r="AB12" s="75">
        <v>110148</v>
      </c>
      <c r="AC12" s="75">
        <v>97192.508199999997</v>
      </c>
      <c r="AD12" s="75">
        <v>73033.420599999998</v>
      </c>
      <c r="AE12" s="75">
        <v>36564.699699999997</v>
      </c>
      <c r="AF12" s="75">
        <v>0</v>
      </c>
      <c r="AG12" s="75">
        <v>0</v>
      </c>
      <c r="AH12" s="75">
        <v>1219778.4369999999</v>
      </c>
      <c r="AI12" s="75">
        <v>1118257.156</v>
      </c>
      <c r="AJ12" s="75">
        <v>1219778.4369999999</v>
      </c>
      <c r="AK12" s="75">
        <v>1118257.156</v>
      </c>
      <c r="AL12" s="75">
        <v>21718.177</v>
      </c>
      <c r="AM12" s="75">
        <v>21718.177</v>
      </c>
      <c r="AN12" s="75">
        <v>21718.177</v>
      </c>
      <c r="AO12" s="75">
        <v>21718.177</v>
      </c>
      <c r="AP12" s="75">
        <v>86100</v>
      </c>
      <c r="AQ12" s="75">
        <v>76270</v>
      </c>
      <c r="AR12" s="75">
        <v>121244.1</v>
      </c>
      <c r="AS12" s="75">
        <v>15472.009</v>
      </c>
      <c r="AT12" s="75">
        <v>261095.5</v>
      </c>
      <c r="AU12" s="75">
        <v>15472.009</v>
      </c>
      <c r="AV12" s="75">
        <v>0</v>
      </c>
      <c r="AW12" s="75">
        <v>0</v>
      </c>
      <c r="AX12" s="75">
        <v>231839.4</v>
      </c>
      <c r="AY12" s="75">
        <v>0</v>
      </c>
      <c r="AZ12" s="75">
        <v>0</v>
      </c>
      <c r="BA12" s="75">
        <v>0</v>
      </c>
      <c r="BB12" s="75">
        <v>139851.4</v>
      </c>
      <c r="BC12" s="75">
        <v>0</v>
      </c>
      <c r="BD12" s="75">
        <v>1865881.4269999999</v>
      </c>
      <c r="BE12" s="75">
        <v>1484925.3101999999</v>
      </c>
      <c r="BF12" s="75">
        <v>883586.88320000004</v>
      </c>
      <c r="BG12" s="75">
        <v>245729.7922</v>
      </c>
      <c r="BH12" s="75">
        <v>0</v>
      </c>
      <c r="BI12" s="75">
        <v>0</v>
      </c>
      <c r="BJ12" s="75">
        <v>0</v>
      </c>
      <c r="BK12" s="75">
        <v>-4492.3599999999997</v>
      </c>
      <c r="BL12" s="75">
        <v>-351575.7</v>
      </c>
      <c r="BM12" s="75">
        <v>-504349.80650000001</v>
      </c>
      <c r="BN12" s="76">
        <v>0</v>
      </c>
      <c r="BO12" s="76">
        <v>0</v>
      </c>
    </row>
    <row r="13" spans="1:67" s="28" customFormat="1" ht="18" customHeight="1">
      <c r="A13" s="52"/>
      <c r="B13" s="53">
        <v>4</v>
      </c>
      <c r="C13" s="31" t="s">
        <v>101</v>
      </c>
      <c r="D13" s="72">
        <f t="shared" si="0"/>
        <v>2172229.9572999999</v>
      </c>
      <c r="E13" s="72">
        <f t="shared" si="0"/>
        <v>1951184.0002999995</v>
      </c>
      <c r="F13" s="72">
        <f t="shared" si="1"/>
        <v>1756560.0003</v>
      </c>
      <c r="G13" s="72">
        <f t="shared" si="1"/>
        <v>1557482.3903999997</v>
      </c>
      <c r="H13" s="72">
        <f t="shared" si="2"/>
        <v>565669.95699999994</v>
      </c>
      <c r="I13" s="72">
        <f t="shared" si="2"/>
        <v>543701.60990000004</v>
      </c>
      <c r="J13" s="75">
        <v>508830</v>
      </c>
      <c r="K13" s="75">
        <v>499314.47979999997</v>
      </c>
      <c r="L13" s="75">
        <v>0</v>
      </c>
      <c r="M13" s="75">
        <v>0</v>
      </c>
      <c r="N13" s="75">
        <v>361588.83730000001</v>
      </c>
      <c r="O13" s="75">
        <v>310472.11359999998</v>
      </c>
      <c r="P13" s="75">
        <v>89910</v>
      </c>
      <c r="Q13" s="75">
        <v>76684.893400000001</v>
      </c>
      <c r="R13" s="75">
        <v>87391.146999999997</v>
      </c>
      <c r="S13" s="75">
        <v>86634.6345</v>
      </c>
      <c r="T13" s="75">
        <v>5762</v>
      </c>
      <c r="U13" s="75">
        <v>3393.5284999999999</v>
      </c>
      <c r="V13" s="75">
        <v>1110</v>
      </c>
      <c r="W13" s="75">
        <v>210.9</v>
      </c>
      <c r="X13" s="75">
        <v>27817.9</v>
      </c>
      <c r="Y13" s="75">
        <v>16699.645499999999</v>
      </c>
      <c r="Z13" s="75">
        <v>22374.9</v>
      </c>
      <c r="AA13" s="75">
        <v>13923.5455</v>
      </c>
      <c r="AB13" s="75">
        <v>62070</v>
      </c>
      <c r="AC13" s="75">
        <v>52304.861900000004</v>
      </c>
      <c r="AD13" s="75">
        <v>57698.0003</v>
      </c>
      <c r="AE13" s="75">
        <v>49594.328300000001</v>
      </c>
      <c r="AF13" s="75">
        <v>0</v>
      </c>
      <c r="AG13" s="75">
        <v>0</v>
      </c>
      <c r="AH13" s="75">
        <v>1221.45</v>
      </c>
      <c r="AI13" s="75">
        <v>1221.45</v>
      </c>
      <c r="AJ13" s="75">
        <v>1221.45</v>
      </c>
      <c r="AK13" s="75">
        <v>1221.45</v>
      </c>
      <c r="AL13" s="75">
        <v>614870.51300000004</v>
      </c>
      <c r="AM13" s="75">
        <v>558724.98499999999</v>
      </c>
      <c r="AN13" s="75">
        <v>6185</v>
      </c>
      <c r="AO13" s="75">
        <v>6185</v>
      </c>
      <c r="AP13" s="75">
        <v>53500</v>
      </c>
      <c r="AQ13" s="75">
        <v>36432.14</v>
      </c>
      <c r="AR13" s="75">
        <v>66549.2</v>
      </c>
      <c r="AS13" s="75">
        <v>1317.222</v>
      </c>
      <c r="AT13" s="75">
        <v>216549.2</v>
      </c>
      <c r="AU13" s="75">
        <v>151317.22200000001</v>
      </c>
      <c r="AV13" s="75">
        <v>0</v>
      </c>
      <c r="AW13" s="75">
        <v>0</v>
      </c>
      <c r="AX13" s="75">
        <v>212699.2</v>
      </c>
      <c r="AY13" s="75">
        <v>150000</v>
      </c>
      <c r="AZ13" s="75">
        <v>0</v>
      </c>
      <c r="BA13" s="75">
        <v>0</v>
      </c>
      <c r="BB13" s="75">
        <v>150000</v>
      </c>
      <c r="BC13" s="75">
        <v>150000</v>
      </c>
      <c r="BD13" s="75">
        <v>792894.85699999996</v>
      </c>
      <c r="BE13" s="75">
        <v>581093.39520000003</v>
      </c>
      <c r="BF13" s="75">
        <v>102775.1</v>
      </c>
      <c r="BG13" s="75">
        <v>72600.394700000004</v>
      </c>
      <c r="BH13" s="75">
        <v>0</v>
      </c>
      <c r="BI13" s="75">
        <v>0</v>
      </c>
      <c r="BJ13" s="75">
        <v>0</v>
      </c>
      <c r="BK13" s="75">
        <v>0</v>
      </c>
      <c r="BL13" s="75">
        <v>-330000</v>
      </c>
      <c r="BM13" s="75">
        <v>-109992.18</v>
      </c>
      <c r="BN13" s="76">
        <v>0</v>
      </c>
      <c r="BO13" s="76">
        <v>0</v>
      </c>
    </row>
    <row r="14" spans="1:67" s="28" customFormat="1" ht="18" customHeight="1">
      <c r="A14" s="52"/>
      <c r="B14" s="53">
        <v>5</v>
      </c>
      <c r="C14" s="31" t="s">
        <v>102</v>
      </c>
      <c r="D14" s="72">
        <f t="shared" si="0"/>
        <v>131232.42070000002</v>
      </c>
      <c r="E14" s="72">
        <f t="shared" si="0"/>
        <v>102104.6862</v>
      </c>
      <c r="F14" s="72">
        <f t="shared" si="1"/>
        <v>66241.55</v>
      </c>
      <c r="G14" s="72">
        <f t="shared" si="1"/>
        <v>46942.986199999999</v>
      </c>
      <c r="H14" s="72">
        <f t="shared" si="2"/>
        <v>64990.870699999999</v>
      </c>
      <c r="I14" s="72">
        <f t="shared" si="2"/>
        <v>55161.7</v>
      </c>
      <c r="J14" s="75">
        <v>20500</v>
      </c>
      <c r="K14" s="75">
        <v>18761.436000000002</v>
      </c>
      <c r="L14" s="75">
        <v>0</v>
      </c>
      <c r="M14" s="75">
        <v>0</v>
      </c>
      <c r="N14" s="75">
        <v>16150</v>
      </c>
      <c r="O14" s="75">
        <v>8801.7522000000008</v>
      </c>
      <c r="P14" s="75">
        <v>1500</v>
      </c>
      <c r="Q14" s="75">
        <v>1044.2594999999999</v>
      </c>
      <c r="R14" s="75">
        <v>3060</v>
      </c>
      <c r="S14" s="75">
        <v>2025.1505999999999</v>
      </c>
      <c r="T14" s="75">
        <v>100</v>
      </c>
      <c r="U14" s="75">
        <v>63.072099999999999</v>
      </c>
      <c r="V14" s="75">
        <v>50</v>
      </c>
      <c r="W14" s="75">
        <v>0</v>
      </c>
      <c r="X14" s="75">
        <v>3150</v>
      </c>
      <c r="Y14" s="75">
        <v>1501.9</v>
      </c>
      <c r="Z14" s="75">
        <v>2300</v>
      </c>
      <c r="AA14" s="75">
        <v>1069.9000000000001</v>
      </c>
      <c r="AB14" s="75">
        <v>1500</v>
      </c>
      <c r="AC14" s="75">
        <v>932.6</v>
      </c>
      <c r="AD14" s="75">
        <v>3000</v>
      </c>
      <c r="AE14" s="75">
        <v>1587.14</v>
      </c>
      <c r="AF14" s="75">
        <v>0</v>
      </c>
      <c r="AG14" s="75">
        <v>0</v>
      </c>
      <c r="AH14" s="75">
        <v>19650.86</v>
      </c>
      <c r="AI14" s="75">
        <v>17244.797999999999</v>
      </c>
      <c r="AJ14" s="75">
        <v>19650.86</v>
      </c>
      <c r="AK14" s="75">
        <v>17244.797999999999</v>
      </c>
      <c r="AL14" s="75">
        <v>1000</v>
      </c>
      <c r="AM14" s="75">
        <v>0</v>
      </c>
      <c r="AN14" s="75">
        <v>1000</v>
      </c>
      <c r="AO14" s="75">
        <v>0</v>
      </c>
      <c r="AP14" s="75">
        <v>4700</v>
      </c>
      <c r="AQ14" s="75">
        <v>2035</v>
      </c>
      <c r="AR14" s="75">
        <v>4240.6899999999996</v>
      </c>
      <c r="AS14" s="75">
        <v>100</v>
      </c>
      <c r="AT14" s="75">
        <v>4240.6899999999996</v>
      </c>
      <c r="AU14" s="75">
        <v>100</v>
      </c>
      <c r="AV14" s="75">
        <v>0</v>
      </c>
      <c r="AW14" s="75">
        <v>0</v>
      </c>
      <c r="AX14" s="75">
        <v>3210.69</v>
      </c>
      <c r="AY14" s="75">
        <v>0</v>
      </c>
      <c r="AZ14" s="75">
        <v>0</v>
      </c>
      <c r="BA14" s="75">
        <v>0</v>
      </c>
      <c r="BB14" s="75">
        <v>0</v>
      </c>
      <c r="BC14" s="75">
        <v>0</v>
      </c>
      <c r="BD14" s="75">
        <v>61735.87</v>
      </c>
      <c r="BE14" s="75">
        <v>52901.7</v>
      </c>
      <c r="BF14" s="75">
        <v>3255.0007000000001</v>
      </c>
      <c r="BG14" s="75">
        <v>2260</v>
      </c>
      <c r="BH14" s="75">
        <v>0</v>
      </c>
      <c r="BI14" s="75">
        <v>0</v>
      </c>
      <c r="BJ14" s="75">
        <v>0</v>
      </c>
      <c r="BK14" s="75">
        <v>0</v>
      </c>
      <c r="BL14" s="75">
        <v>0</v>
      </c>
      <c r="BM14" s="75">
        <v>0</v>
      </c>
      <c r="BN14" s="76">
        <v>0</v>
      </c>
      <c r="BO14" s="76">
        <v>0</v>
      </c>
    </row>
    <row r="15" spans="1:67" ht="21.75" customHeight="1">
      <c r="A15" s="55"/>
      <c r="B15" s="56"/>
      <c r="C15" s="29" t="s">
        <v>54</v>
      </c>
      <c r="D15" s="72">
        <f t="shared" ref="D15:AI15" si="3">SUM(D10:D14)</f>
        <v>15179887.008399999</v>
      </c>
      <c r="E15" s="72">
        <f t="shared" si="3"/>
        <v>12721420.6752</v>
      </c>
      <c r="F15" s="72">
        <f t="shared" si="3"/>
        <v>10256625.8893</v>
      </c>
      <c r="G15" s="72">
        <f t="shared" si="3"/>
        <v>8945625.8794</v>
      </c>
      <c r="H15" s="72">
        <f t="shared" si="3"/>
        <v>6022452.6191000007</v>
      </c>
      <c r="I15" s="72">
        <f t="shared" si="3"/>
        <v>4679794.7957999995</v>
      </c>
      <c r="J15" s="72">
        <f t="shared" si="3"/>
        <v>2633207.0130000003</v>
      </c>
      <c r="K15" s="72">
        <f t="shared" si="3"/>
        <v>2510862.4645000002</v>
      </c>
      <c r="L15" s="72">
        <f t="shared" si="3"/>
        <v>0</v>
      </c>
      <c r="M15" s="72">
        <f t="shared" si="3"/>
        <v>0</v>
      </c>
      <c r="N15" s="72">
        <f t="shared" si="3"/>
        <v>1779180.9213</v>
      </c>
      <c r="O15" s="72">
        <f t="shared" si="3"/>
        <v>1480119.1117</v>
      </c>
      <c r="P15" s="72">
        <f t="shared" si="3"/>
        <v>406198.22230000002</v>
      </c>
      <c r="Q15" s="72">
        <f t="shared" si="3"/>
        <v>357836.94019999995</v>
      </c>
      <c r="R15" s="72">
        <f t="shared" si="3"/>
        <v>550597.32120000001</v>
      </c>
      <c r="S15" s="72">
        <f t="shared" si="3"/>
        <v>509514.81639999995</v>
      </c>
      <c r="T15" s="72">
        <f t="shared" si="3"/>
        <v>23220.8141</v>
      </c>
      <c r="U15" s="72">
        <f t="shared" si="3"/>
        <v>18373.009000000002</v>
      </c>
      <c r="V15" s="72">
        <f t="shared" si="3"/>
        <v>9050</v>
      </c>
      <c r="W15" s="72">
        <f t="shared" si="3"/>
        <v>2140.3000000000002</v>
      </c>
      <c r="X15" s="72">
        <f t="shared" si="3"/>
        <v>193884.82570000002</v>
      </c>
      <c r="Y15" s="72">
        <f t="shared" si="3"/>
        <v>128135.91649999999</v>
      </c>
      <c r="Z15" s="72">
        <f t="shared" si="3"/>
        <v>169551.82570000002</v>
      </c>
      <c r="AA15" s="72">
        <f t="shared" si="3"/>
        <v>114525.8965</v>
      </c>
      <c r="AB15" s="72">
        <f t="shared" si="3"/>
        <v>228286.25</v>
      </c>
      <c r="AC15" s="72">
        <f t="shared" si="3"/>
        <v>180163.16910000003</v>
      </c>
      <c r="AD15" s="72">
        <f t="shared" si="3"/>
        <v>280514.93900000001</v>
      </c>
      <c r="AE15" s="72">
        <f t="shared" si="3"/>
        <v>220380.45990000002</v>
      </c>
      <c r="AF15" s="72">
        <f t="shared" si="3"/>
        <v>0</v>
      </c>
      <c r="AG15" s="72">
        <f t="shared" si="3"/>
        <v>0</v>
      </c>
      <c r="AH15" s="72">
        <f t="shared" si="3"/>
        <v>2853535.1350000002</v>
      </c>
      <c r="AI15" s="72">
        <f t="shared" si="3"/>
        <v>2682084.0468000001</v>
      </c>
      <c r="AJ15" s="72">
        <f t="shared" ref="AJ15:BO15" si="4">SUM(AJ10:AJ14)</f>
        <v>2853535.1350000002</v>
      </c>
      <c r="AK15" s="72">
        <f t="shared" si="4"/>
        <v>2682084.0468000001</v>
      </c>
      <c r="AL15" s="72">
        <f t="shared" si="4"/>
        <v>1314089.5750000002</v>
      </c>
      <c r="AM15" s="72">
        <f t="shared" si="4"/>
        <v>1160187.4894000001</v>
      </c>
      <c r="AN15" s="72">
        <f t="shared" si="4"/>
        <v>153531.97700000001</v>
      </c>
      <c r="AO15" s="72">
        <f t="shared" si="4"/>
        <v>143900.70499999999</v>
      </c>
      <c r="AP15" s="72">
        <f t="shared" si="4"/>
        <v>219040</v>
      </c>
      <c r="AQ15" s="72">
        <f t="shared" si="4"/>
        <v>181092.14</v>
      </c>
      <c r="AR15" s="72">
        <f t="shared" si="4"/>
        <v>358381.745</v>
      </c>
      <c r="AS15" s="72">
        <f t="shared" si="4"/>
        <v>27280.627</v>
      </c>
      <c r="AT15" s="72">
        <f t="shared" si="4"/>
        <v>1457573.2449999999</v>
      </c>
      <c r="AU15" s="72">
        <f t="shared" si="4"/>
        <v>931280.62699999986</v>
      </c>
      <c r="AV15" s="72">
        <f t="shared" si="4"/>
        <v>0</v>
      </c>
      <c r="AW15" s="72">
        <f t="shared" si="4"/>
        <v>0</v>
      </c>
      <c r="AX15" s="72">
        <f t="shared" si="4"/>
        <v>1406063.8919999998</v>
      </c>
      <c r="AY15" s="72">
        <f t="shared" si="4"/>
        <v>904000</v>
      </c>
      <c r="AZ15" s="72">
        <f t="shared" si="4"/>
        <v>0</v>
      </c>
      <c r="BA15" s="72">
        <f t="shared" si="4"/>
        <v>0</v>
      </c>
      <c r="BB15" s="72">
        <f t="shared" si="4"/>
        <v>1099191.5</v>
      </c>
      <c r="BC15" s="72">
        <f t="shared" si="4"/>
        <v>904000</v>
      </c>
      <c r="BD15" s="72">
        <f t="shared" si="4"/>
        <v>6581583.3470000001</v>
      </c>
      <c r="BE15" s="72">
        <f t="shared" si="4"/>
        <v>5006095.7374</v>
      </c>
      <c r="BF15" s="72">
        <f t="shared" si="4"/>
        <v>1454001.3721</v>
      </c>
      <c r="BG15" s="72">
        <f t="shared" si="4"/>
        <v>538614.7490999999</v>
      </c>
      <c r="BH15" s="72">
        <f t="shared" si="4"/>
        <v>4443.6000000000004</v>
      </c>
      <c r="BI15" s="72">
        <f t="shared" si="4"/>
        <v>4443.6000000000004</v>
      </c>
      <c r="BJ15" s="72">
        <f t="shared" si="4"/>
        <v>-294000</v>
      </c>
      <c r="BK15" s="72">
        <f t="shared" si="4"/>
        <v>-12828.857</v>
      </c>
      <c r="BL15" s="72">
        <f t="shared" si="4"/>
        <v>-1723575.7</v>
      </c>
      <c r="BM15" s="72">
        <f t="shared" si="4"/>
        <v>-856530.43369999994</v>
      </c>
      <c r="BN15" s="72">
        <f t="shared" si="4"/>
        <v>0</v>
      </c>
      <c r="BO15" s="72">
        <f t="shared" si="4"/>
        <v>0</v>
      </c>
    </row>
  </sheetData>
  <protectedRanges>
    <protectedRange sqref="J10:AQ14" name="Range2_1"/>
    <protectedRange sqref="AT10:BO14" name="Range3_1"/>
  </protectedRanges>
  <mergeCells count="52">
    <mergeCell ref="BD6:BE7"/>
    <mergeCell ref="BF6:BG7"/>
    <mergeCell ref="BL5:BO6"/>
    <mergeCell ref="BH5:BI7"/>
    <mergeCell ref="BJ5:BK7"/>
    <mergeCell ref="BN7:BO7"/>
    <mergeCell ref="BL7:BM7"/>
    <mergeCell ref="AP6:AQ7"/>
    <mergeCell ref="AN7:AO7"/>
    <mergeCell ref="AL6:AM7"/>
    <mergeCell ref="AN6:AO6"/>
    <mergeCell ref="BB7:BC7"/>
    <mergeCell ref="AZ7:BA7"/>
    <mergeCell ref="A1:N1"/>
    <mergeCell ref="A2:N2"/>
    <mergeCell ref="A3:A8"/>
    <mergeCell ref="B3:B8"/>
    <mergeCell ref="C3:C8"/>
    <mergeCell ref="J6:M6"/>
    <mergeCell ref="D7:E7"/>
    <mergeCell ref="F7:G7"/>
    <mergeCell ref="D3:I6"/>
    <mergeCell ref="H7:I7"/>
    <mergeCell ref="BD3:BO3"/>
    <mergeCell ref="J4:BC4"/>
    <mergeCell ref="J7:K7"/>
    <mergeCell ref="J3:BC3"/>
    <mergeCell ref="J5:BC5"/>
    <mergeCell ref="BJ4:BO4"/>
    <mergeCell ref="BD5:BG5"/>
    <mergeCell ref="N6:O7"/>
    <mergeCell ref="P7:Q7"/>
    <mergeCell ref="L7:M7"/>
    <mergeCell ref="AX7:AY7"/>
    <mergeCell ref="AT7:AU7"/>
    <mergeCell ref="AR6:AW6"/>
    <mergeCell ref="AD7:AE7"/>
    <mergeCell ref="P6:AE6"/>
    <mergeCell ref="X7:Y7"/>
    <mergeCell ref="BD4:BI4"/>
    <mergeCell ref="AB7:AC7"/>
    <mergeCell ref="AX6:BC6"/>
    <mergeCell ref="AH6:AI7"/>
    <mergeCell ref="AJ7:AK7"/>
    <mergeCell ref="R7:S7"/>
    <mergeCell ref="Z7:AA7"/>
    <mergeCell ref="T7:U7"/>
    <mergeCell ref="V7:W7"/>
    <mergeCell ref="AF6:AG7"/>
    <mergeCell ref="AV7:AW7"/>
    <mergeCell ref="AR7:AS7"/>
    <mergeCell ref="AJ6:AK6"/>
  </mergeCells>
  <phoneticPr fontId="14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09"/>
  <sheetViews>
    <sheetView topLeftCell="B6" workbookViewId="0">
      <selection activeCell="H20" sqref="H20"/>
    </sheetView>
  </sheetViews>
  <sheetFormatPr defaultRowHeight="13.5"/>
  <cols>
    <col min="1" max="1" width="0.875" style="69" hidden="1" customWidth="1"/>
    <col min="2" max="2" width="4.625" style="69" customWidth="1"/>
    <col min="3" max="3" width="10.75" style="69" customWidth="1"/>
    <col min="4" max="4" width="11.5" style="69" customWidth="1"/>
    <col min="5" max="5" width="11" style="69" customWidth="1"/>
    <col min="6" max="6" width="10.5" style="69" customWidth="1"/>
    <col min="7" max="7" width="10.25" style="69" customWidth="1"/>
    <col min="8" max="8" width="10.125" style="69" customWidth="1"/>
    <col min="9" max="9" width="11.375" style="69" customWidth="1"/>
    <col min="10" max="11" width="10.5" style="69" customWidth="1"/>
    <col min="12" max="12" width="8.875" style="69" customWidth="1"/>
    <col min="13" max="13" width="9.375" style="69" customWidth="1"/>
    <col min="14" max="14" width="10.75" style="69" customWidth="1"/>
    <col min="15" max="15" width="10.5" style="69" customWidth="1"/>
    <col min="16" max="16" width="9.25" style="69" customWidth="1"/>
    <col min="17" max="17" width="9.375" style="69" customWidth="1"/>
    <col min="18" max="18" width="9.875" style="69" customWidth="1"/>
    <col min="19" max="19" width="8.5" style="69" customWidth="1"/>
    <col min="20" max="20" width="8.75" style="69" customWidth="1"/>
    <col min="21" max="21" width="7.75" style="69" customWidth="1"/>
    <col min="22" max="22" width="7.375" style="69" customWidth="1"/>
    <col min="23" max="23" width="6.5" style="69" customWidth="1"/>
    <col min="24" max="24" width="6.375" style="69" customWidth="1"/>
    <col min="25" max="25" width="5.375" style="69" customWidth="1"/>
    <col min="26" max="26" width="6.25" style="69" customWidth="1"/>
    <col min="27" max="28" width="6.75" style="69" customWidth="1"/>
    <col min="29" max="29" width="6.375" style="69" customWidth="1"/>
    <col min="30" max="30" width="9.25" style="69" customWidth="1"/>
    <col min="31" max="31" width="8.875" style="69" customWidth="1"/>
    <col min="32" max="32" width="9.875" style="69" customWidth="1"/>
    <col min="33" max="33" width="10.375" style="69" customWidth="1"/>
    <col min="34" max="34" width="8.625" style="69" customWidth="1"/>
    <col min="35" max="35" width="9.125" style="69" customWidth="1"/>
    <col min="36" max="36" width="9" style="69"/>
    <col min="37" max="37" width="8.875" style="69" customWidth="1"/>
    <col min="38" max="38" width="7.5" style="69" customWidth="1"/>
    <col min="39" max="39" width="8" style="69" customWidth="1"/>
    <col min="40" max="40" width="9.375" style="69" customWidth="1"/>
    <col min="41" max="41" width="9.125" style="69" customWidth="1"/>
    <col min="42" max="42" width="8.75" style="69" customWidth="1"/>
    <col min="43" max="43" width="7.875" style="69" customWidth="1"/>
    <col min="44" max="44" width="10" style="69" customWidth="1"/>
    <col min="45" max="45" width="9.5" style="69" customWidth="1"/>
    <col min="46" max="46" width="8.75" style="69" customWidth="1"/>
    <col min="47" max="47" width="7.25" style="69" customWidth="1"/>
    <col min="48" max="48" width="11.375" style="69" customWidth="1"/>
    <col min="49" max="49" width="9.75" style="69" customWidth="1"/>
    <col min="50" max="50" width="9.875" style="69" customWidth="1"/>
    <col min="51" max="51" width="8.625" style="69" customWidth="1"/>
    <col min="52" max="52" width="9.625" style="69" customWidth="1"/>
    <col min="53" max="53" width="9" style="69"/>
    <col min="54" max="54" width="10.125" style="69" customWidth="1"/>
    <col min="55" max="55" width="9.75" style="69" customWidth="1"/>
    <col min="56" max="56" width="9.125" style="69" customWidth="1"/>
    <col min="57" max="57" width="8.25" style="69" customWidth="1"/>
    <col min="58" max="58" width="8.75" style="69" customWidth="1"/>
    <col min="59" max="59" width="8.125" style="69" customWidth="1"/>
    <col min="60" max="60" width="8.5" style="69" customWidth="1"/>
    <col min="61" max="61" width="9.375" style="69" customWidth="1"/>
    <col min="62" max="62" width="9" style="69"/>
    <col min="63" max="63" width="9.75" style="69" customWidth="1"/>
    <col min="64" max="64" width="9.875" style="69" customWidth="1"/>
    <col min="65" max="65" width="10.25" style="69" customWidth="1"/>
    <col min="66" max="66" width="9.75" style="69" customWidth="1"/>
    <col min="67" max="68" width="9.375" style="69" customWidth="1"/>
    <col min="69" max="69" width="8.25" style="69" customWidth="1"/>
    <col min="70" max="70" width="7.5" style="69" customWidth="1"/>
    <col min="71" max="71" width="7" style="69" customWidth="1"/>
    <col min="72" max="72" width="7.5" style="69" customWidth="1"/>
    <col min="73" max="73" width="6" style="69" customWidth="1"/>
    <col min="74" max="74" width="9.875" style="69" customWidth="1"/>
    <col min="75" max="75" width="8.375" style="69" customWidth="1"/>
    <col min="76" max="76" width="9.125" style="69" customWidth="1"/>
    <col min="77" max="77" width="8.375" style="69" customWidth="1"/>
    <col min="78" max="78" width="8.625" style="69" customWidth="1"/>
    <col min="79" max="79" width="8.375" style="69" customWidth="1"/>
    <col min="80" max="80" width="9.875" style="69" customWidth="1"/>
    <col min="81" max="81" width="9.25" style="69" customWidth="1"/>
    <col min="82" max="82" width="9" style="69"/>
    <col min="83" max="83" width="8.625" style="69" customWidth="1"/>
    <col min="84" max="84" width="9.5" style="69" customWidth="1"/>
    <col min="85" max="85" width="9.375" style="69" customWidth="1"/>
    <col min="86" max="86" width="9.5" style="69" customWidth="1"/>
    <col min="87" max="87" width="7" style="69" customWidth="1"/>
    <col min="88" max="88" width="8.625" style="69" customWidth="1"/>
    <col min="89" max="89" width="8.375" style="69" customWidth="1"/>
    <col min="90" max="90" width="9.375" style="69" customWidth="1"/>
    <col min="91" max="91" width="9.75" style="69" customWidth="1"/>
    <col min="92" max="92" width="9" style="69"/>
    <col min="93" max="93" width="9.125" style="69" customWidth="1"/>
    <col min="94" max="94" width="9.5" style="69" customWidth="1"/>
    <col min="95" max="95" width="9.25" style="69" customWidth="1"/>
    <col min="96" max="96" width="8.875" style="69" customWidth="1"/>
    <col min="97" max="97" width="8.625" style="69" customWidth="1"/>
    <col min="98" max="98" width="8.125" style="69" customWidth="1"/>
    <col min="99" max="99" width="8.5" style="69" customWidth="1"/>
    <col min="100" max="100" width="8.75" style="69" customWidth="1"/>
    <col min="101" max="101" width="8.125" style="69" customWidth="1"/>
    <col min="102" max="102" width="10.375" style="69" customWidth="1"/>
    <col min="103" max="103" width="10.25" style="69" customWidth="1"/>
    <col min="104" max="104" width="8.625" style="69" customWidth="1"/>
    <col min="105" max="105" width="9.25" style="69" customWidth="1"/>
    <col min="106" max="106" width="9.875" style="69" customWidth="1"/>
    <col min="107" max="107" width="9.625" style="69" customWidth="1"/>
    <col min="108" max="108" width="8.75" style="69" customWidth="1"/>
    <col min="109" max="109" width="9.375" style="69" customWidth="1"/>
    <col min="110" max="110" width="8.5" style="69" customWidth="1"/>
    <col min="111" max="111" width="9.875" style="69" customWidth="1"/>
    <col min="112" max="112" width="6.75" style="69" customWidth="1"/>
    <col min="113" max="113" width="6.125" style="69" customWidth="1"/>
    <col min="114" max="114" width="8.625" style="69" customWidth="1"/>
    <col min="115" max="115" width="7" style="69" customWidth="1"/>
    <col min="116" max="116" width="11" style="69" customWidth="1"/>
    <col min="117" max="117" width="10.125" style="69" customWidth="1"/>
    <col min="118" max="118" width="8" style="69" customWidth="1"/>
    <col min="119" max="119" width="6.75" style="69" customWidth="1"/>
    <col min="120" max="120" width="9.375" style="69" customWidth="1"/>
    <col min="121" max="121" width="11.125" style="69" customWidth="1"/>
    <col min="122" max="16384" width="9" style="69"/>
  </cols>
  <sheetData>
    <row r="1" spans="2:121" s="59" customFormat="1" ht="27" customHeight="1">
      <c r="B1" s="149" t="s">
        <v>67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57"/>
      <c r="N1" s="57"/>
      <c r="O1" s="57"/>
      <c r="P1" s="57"/>
      <c r="Q1" s="57"/>
      <c r="R1" s="57"/>
      <c r="S1" s="57"/>
      <c r="T1" s="57"/>
      <c r="U1" s="57"/>
      <c r="V1" s="57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</row>
    <row r="2" spans="2:121" s="59" customFormat="1" ht="51" customHeight="1">
      <c r="B2" s="138" t="s">
        <v>125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60"/>
      <c r="P2" s="60"/>
      <c r="Q2" s="60"/>
      <c r="R2" s="60"/>
      <c r="S2" s="60"/>
      <c r="T2" s="60"/>
      <c r="U2" s="60"/>
      <c r="V2" s="60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2"/>
      <c r="AX2" s="62"/>
      <c r="AY2" s="62"/>
      <c r="AZ2" s="62"/>
      <c r="BA2" s="62"/>
      <c r="BB2" s="62"/>
      <c r="BC2" s="62"/>
      <c r="BD2" s="62"/>
    </row>
    <row r="3" spans="2:121" s="59" customFormat="1" ht="24.75" customHeight="1">
      <c r="B3" s="63"/>
      <c r="C3" s="63"/>
      <c r="D3" s="63"/>
      <c r="E3" s="63"/>
      <c r="F3" s="150" t="s">
        <v>127</v>
      </c>
      <c r="G3" s="150"/>
      <c r="H3" s="150"/>
      <c r="I3" s="63"/>
      <c r="J3" s="63"/>
      <c r="K3" s="63"/>
      <c r="L3" s="63"/>
      <c r="M3" s="63"/>
      <c r="N3" s="63"/>
      <c r="O3" s="60"/>
      <c r="P3" s="60"/>
      <c r="Q3" s="60"/>
      <c r="R3" s="60"/>
      <c r="S3" s="60"/>
      <c r="T3" s="60"/>
      <c r="U3" s="60"/>
      <c r="V3" s="60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2"/>
      <c r="AX3" s="62"/>
      <c r="AY3" s="62"/>
      <c r="AZ3" s="62"/>
      <c r="BA3" s="62"/>
      <c r="BB3" s="62"/>
      <c r="BC3" s="62"/>
      <c r="BD3" s="62"/>
    </row>
    <row r="4" spans="2:121" s="64" customFormat="1" ht="23.25" customHeight="1">
      <c r="B4" s="126" t="s">
        <v>53</v>
      </c>
      <c r="C4" s="126" t="s">
        <v>56</v>
      </c>
      <c r="D4" s="127" t="s">
        <v>114</v>
      </c>
      <c r="E4" s="128"/>
      <c r="F4" s="128"/>
      <c r="G4" s="128"/>
      <c r="H4" s="128"/>
      <c r="I4" s="129"/>
      <c r="J4" s="146" t="s">
        <v>43</v>
      </c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8"/>
    </row>
    <row r="5" spans="2:121" s="64" customFormat="1" ht="15.75" customHeight="1">
      <c r="B5" s="126"/>
      <c r="C5" s="126"/>
      <c r="D5" s="143"/>
      <c r="E5" s="144"/>
      <c r="F5" s="144"/>
      <c r="G5" s="144"/>
      <c r="H5" s="144"/>
      <c r="I5" s="145"/>
      <c r="J5" s="127" t="s">
        <v>95</v>
      </c>
      <c r="K5" s="128"/>
      <c r="L5" s="128"/>
      <c r="M5" s="128"/>
      <c r="N5" s="151" t="s">
        <v>61</v>
      </c>
      <c r="O5" s="152"/>
      <c r="P5" s="152"/>
      <c r="Q5" s="152"/>
      <c r="R5" s="152"/>
      <c r="S5" s="152"/>
      <c r="T5" s="152"/>
      <c r="U5" s="153"/>
      <c r="V5" s="127" t="s">
        <v>96</v>
      </c>
      <c r="W5" s="128"/>
      <c r="X5" s="128"/>
      <c r="Y5" s="129"/>
      <c r="Z5" s="127" t="s">
        <v>115</v>
      </c>
      <c r="AA5" s="128"/>
      <c r="AB5" s="128"/>
      <c r="AC5" s="129"/>
      <c r="AD5" s="127" t="s">
        <v>116</v>
      </c>
      <c r="AE5" s="128"/>
      <c r="AF5" s="128"/>
      <c r="AG5" s="129"/>
      <c r="AH5" s="133" t="s">
        <v>43</v>
      </c>
      <c r="AI5" s="139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3"/>
      <c r="AX5" s="127" t="s">
        <v>117</v>
      </c>
      <c r="AY5" s="128"/>
      <c r="AZ5" s="128"/>
      <c r="BA5" s="129"/>
      <c r="BB5" s="34" t="s">
        <v>42</v>
      </c>
      <c r="BC5" s="34"/>
      <c r="BD5" s="34"/>
      <c r="BE5" s="34"/>
      <c r="BF5" s="34"/>
      <c r="BG5" s="34"/>
      <c r="BH5" s="34"/>
      <c r="BI5" s="34"/>
      <c r="BJ5" s="127" t="s">
        <v>118</v>
      </c>
      <c r="BK5" s="128"/>
      <c r="BL5" s="128"/>
      <c r="BM5" s="129"/>
      <c r="BN5" s="35" t="s">
        <v>41</v>
      </c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139"/>
      <c r="CC5" s="139"/>
      <c r="CD5" s="139"/>
      <c r="CE5" s="139"/>
      <c r="CF5" s="139"/>
      <c r="CG5" s="134"/>
      <c r="CH5" s="127" t="s">
        <v>119</v>
      </c>
      <c r="CI5" s="128"/>
      <c r="CJ5" s="128"/>
      <c r="CK5" s="129"/>
      <c r="CL5" s="127" t="s">
        <v>120</v>
      </c>
      <c r="CM5" s="128"/>
      <c r="CN5" s="128"/>
      <c r="CO5" s="129"/>
      <c r="CP5" s="39" t="s">
        <v>41</v>
      </c>
      <c r="CQ5" s="39"/>
      <c r="CR5" s="39"/>
      <c r="CS5" s="39"/>
      <c r="CT5" s="39"/>
      <c r="CU5" s="39"/>
      <c r="CV5" s="39"/>
      <c r="CW5" s="39"/>
      <c r="CX5" s="127" t="s">
        <v>97</v>
      </c>
      <c r="CY5" s="128"/>
      <c r="CZ5" s="128"/>
      <c r="DA5" s="129"/>
      <c r="DB5" s="34" t="s">
        <v>41</v>
      </c>
      <c r="DC5" s="34"/>
      <c r="DD5" s="34"/>
      <c r="DE5" s="34"/>
      <c r="DF5" s="127" t="s">
        <v>121</v>
      </c>
      <c r="DG5" s="128"/>
      <c r="DH5" s="128"/>
      <c r="DI5" s="129"/>
      <c r="DJ5" s="127" t="s">
        <v>103</v>
      </c>
      <c r="DK5" s="128"/>
      <c r="DL5" s="128"/>
      <c r="DM5" s="128"/>
      <c r="DN5" s="128"/>
      <c r="DO5" s="129"/>
      <c r="DP5" s="126" t="s">
        <v>55</v>
      </c>
      <c r="DQ5" s="126"/>
    </row>
    <row r="6" spans="2:121" s="64" customFormat="1" ht="69" customHeight="1">
      <c r="B6" s="126"/>
      <c r="C6" s="126"/>
      <c r="D6" s="130"/>
      <c r="E6" s="131"/>
      <c r="F6" s="131"/>
      <c r="G6" s="131"/>
      <c r="H6" s="131"/>
      <c r="I6" s="132"/>
      <c r="J6" s="143"/>
      <c r="K6" s="144"/>
      <c r="L6" s="144"/>
      <c r="M6" s="144"/>
      <c r="N6" s="127" t="s">
        <v>58</v>
      </c>
      <c r="O6" s="128"/>
      <c r="P6" s="128"/>
      <c r="Q6" s="128"/>
      <c r="R6" s="127" t="s">
        <v>59</v>
      </c>
      <c r="S6" s="128"/>
      <c r="T6" s="128"/>
      <c r="U6" s="128"/>
      <c r="V6" s="130"/>
      <c r="W6" s="131"/>
      <c r="X6" s="131"/>
      <c r="Y6" s="132"/>
      <c r="Z6" s="130"/>
      <c r="AA6" s="131"/>
      <c r="AB6" s="131"/>
      <c r="AC6" s="132"/>
      <c r="AD6" s="130"/>
      <c r="AE6" s="131"/>
      <c r="AF6" s="131"/>
      <c r="AG6" s="132"/>
      <c r="AH6" s="127" t="s">
        <v>60</v>
      </c>
      <c r="AI6" s="128"/>
      <c r="AJ6" s="128"/>
      <c r="AK6" s="128"/>
      <c r="AL6" s="127" t="s">
        <v>48</v>
      </c>
      <c r="AM6" s="128"/>
      <c r="AN6" s="128"/>
      <c r="AO6" s="128"/>
      <c r="AP6" s="127" t="s">
        <v>122</v>
      </c>
      <c r="AQ6" s="128"/>
      <c r="AR6" s="128"/>
      <c r="AS6" s="128"/>
      <c r="AT6" s="127" t="s">
        <v>123</v>
      </c>
      <c r="AU6" s="128"/>
      <c r="AV6" s="128"/>
      <c r="AW6" s="128"/>
      <c r="AX6" s="130"/>
      <c r="AY6" s="131"/>
      <c r="AZ6" s="131"/>
      <c r="BA6" s="132"/>
      <c r="BB6" s="137" t="s">
        <v>63</v>
      </c>
      <c r="BC6" s="137"/>
      <c r="BD6" s="137"/>
      <c r="BE6" s="137"/>
      <c r="BF6" s="140" t="s">
        <v>62</v>
      </c>
      <c r="BG6" s="141"/>
      <c r="BH6" s="141"/>
      <c r="BI6" s="142"/>
      <c r="BJ6" s="130"/>
      <c r="BK6" s="131"/>
      <c r="BL6" s="131"/>
      <c r="BM6" s="132"/>
      <c r="BN6" s="127" t="s">
        <v>49</v>
      </c>
      <c r="BO6" s="128"/>
      <c r="BP6" s="128"/>
      <c r="BQ6" s="128"/>
      <c r="BR6" s="127" t="s">
        <v>57</v>
      </c>
      <c r="BS6" s="128"/>
      <c r="BT6" s="128"/>
      <c r="BU6" s="128"/>
      <c r="BV6" s="137" t="s">
        <v>64</v>
      </c>
      <c r="BW6" s="137"/>
      <c r="BX6" s="137"/>
      <c r="BY6" s="137"/>
      <c r="BZ6" s="127" t="s">
        <v>65</v>
      </c>
      <c r="CA6" s="128"/>
      <c r="CB6" s="128"/>
      <c r="CC6" s="128"/>
      <c r="CD6" s="127" t="s">
        <v>66</v>
      </c>
      <c r="CE6" s="128"/>
      <c r="CF6" s="128"/>
      <c r="CG6" s="128"/>
      <c r="CH6" s="130"/>
      <c r="CI6" s="131"/>
      <c r="CJ6" s="131"/>
      <c r="CK6" s="132"/>
      <c r="CL6" s="130"/>
      <c r="CM6" s="131"/>
      <c r="CN6" s="131"/>
      <c r="CO6" s="132"/>
      <c r="CP6" s="137" t="s">
        <v>50</v>
      </c>
      <c r="CQ6" s="137"/>
      <c r="CR6" s="137"/>
      <c r="CS6" s="137"/>
      <c r="CT6" s="137" t="s">
        <v>51</v>
      </c>
      <c r="CU6" s="137"/>
      <c r="CV6" s="137"/>
      <c r="CW6" s="137"/>
      <c r="CX6" s="130"/>
      <c r="CY6" s="131"/>
      <c r="CZ6" s="131"/>
      <c r="DA6" s="132"/>
      <c r="DB6" s="127" t="s">
        <v>52</v>
      </c>
      <c r="DC6" s="128"/>
      <c r="DD6" s="128"/>
      <c r="DE6" s="129"/>
      <c r="DF6" s="130"/>
      <c r="DG6" s="131"/>
      <c r="DH6" s="131"/>
      <c r="DI6" s="132"/>
      <c r="DJ6" s="130"/>
      <c r="DK6" s="131"/>
      <c r="DL6" s="131"/>
      <c r="DM6" s="131"/>
      <c r="DN6" s="131"/>
      <c r="DO6" s="132"/>
      <c r="DP6" s="126"/>
      <c r="DQ6" s="126"/>
    </row>
    <row r="7" spans="2:121" s="64" customFormat="1" ht="82.5" customHeight="1">
      <c r="B7" s="126"/>
      <c r="C7" s="126"/>
      <c r="D7" s="135" t="s">
        <v>124</v>
      </c>
      <c r="E7" s="136"/>
      <c r="F7" s="126" t="s">
        <v>44</v>
      </c>
      <c r="G7" s="126"/>
      <c r="H7" s="126" t="s">
        <v>45</v>
      </c>
      <c r="I7" s="126"/>
      <c r="J7" s="126" t="s">
        <v>44</v>
      </c>
      <c r="K7" s="126"/>
      <c r="L7" s="126" t="s">
        <v>45</v>
      </c>
      <c r="M7" s="126"/>
      <c r="N7" s="126" t="s">
        <v>44</v>
      </c>
      <c r="O7" s="126"/>
      <c r="P7" s="126" t="s">
        <v>45</v>
      </c>
      <c r="Q7" s="126"/>
      <c r="R7" s="126" t="s">
        <v>44</v>
      </c>
      <c r="S7" s="126"/>
      <c r="T7" s="126" t="s">
        <v>45</v>
      </c>
      <c r="U7" s="126"/>
      <c r="V7" s="126" t="s">
        <v>44</v>
      </c>
      <c r="W7" s="126"/>
      <c r="X7" s="126" t="s">
        <v>45</v>
      </c>
      <c r="Y7" s="126"/>
      <c r="Z7" s="126" t="s">
        <v>44</v>
      </c>
      <c r="AA7" s="126"/>
      <c r="AB7" s="126" t="s">
        <v>45</v>
      </c>
      <c r="AC7" s="126"/>
      <c r="AD7" s="126" t="s">
        <v>44</v>
      </c>
      <c r="AE7" s="126"/>
      <c r="AF7" s="126" t="s">
        <v>45</v>
      </c>
      <c r="AG7" s="126"/>
      <c r="AH7" s="126" t="s">
        <v>44</v>
      </c>
      <c r="AI7" s="126"/>
      <c r="AJ7" s="126" t="s">
        <v>45</v>
      </c>
      <c r="AK7" s="126"/>
      <c r="AL7" s="126" t="s">
        <v>44</v>
      </c>
      <c r="AM7" s="126"/>
      <c r="AN7" s="126" t="s">
        <v>45</v>
      </c>
      <c r="AO7" s="126"/>
      <c r="AP7" s="126" t="s">
        <v>44</v>
      </c>
      <c r="AQ7" s="126"/>
      <c r="AR7" s="126" t="s">
        <v>45</v>
      </c>
      <c r="AS7" s="126"/>
      <c r="AT7" s="126" t="s">
        <v>44</v>
      </c>
      <c r="AU7" s="126"/>
      <c r="AV7" s="126" t="s">
        <v>45</v>
      </c>
      <c r="AW7" s="126"/>
      <c r="AX7" s="126" t="s">
        <v>44</v>
      </c>
      <c r="AY7" s="126"/>
      <c r="AZ7" s="126" t="s">
        <v>45</v>
      </c>
      <c r="BA7" s="126"/>
      <c r="BB7" s="126" t="s">
        <v>44</v>
      </c>
      <c r="BC7" s="126"/>
      <c r="BD7" s="126" t="s">
        <v>45</v>
      </c>
      <c r="BE7" s="126"/>
      <c r="BF7" s="126" t="s">
        <v>44</v>
      </c>
      <c r="BG7" s="126"/>
      <c r="BH7" s="126" t="s">
        <v>45</v>
      </c>
      <c r="BI7" s="126"/>
      <c r="BJ7" s="126" t="s">
        <v>44</v>
      </c>
      <c r="BK7" s="126"/>
      <c r="BL7" s="126" t="s">
        <v>45</v>
      </c>
      <c r="BM7" s="126"/>
      <c r="BN7" s="126" t="s">
        <v>44</v>
      </c>
      <c r="BO7" s="126"/>
      <c r="BP7" s="126" t="s">
        <v>45</v>
      </c>
      <c r="BQ7" s="126"/>
      <c r="BR7" s="126" t="s">
        <v>44</v>
      </c>
      <c r="BS7" s="126"/>
      <c r="BT7" s="126" t="s">
        <v>45</v>
      </c>
      <c r="BU7" s="126"/>
      <c r="BV7" s="126" t="s">
        <v>44</v>
      </c>
      <c r="BW7" s="126"/>
      <c r="BX7" s="126" t="s">
        <v>45</v>
      </c>
      <c r="BY7" s="126"/>
      <c r="BZ7" s="126" t="s">
        <v>44</v>
      </c>
      <c r="CA7" s="126"/>
      <c r="CB7" s="126" t="s">
        <v>45</v>
      </c>
      <c r="CC7" s="126"/>
      <c r="CD7" s="126" t="s">
        <v>44</v>
      </c>
      <c r="CE7" s="126"/>
      <c r="CF7" s="126" t="s">
        <v>45</v>
      </c>
      <c r="CG7" s="126"/>
      <c r="CH7" s="126" t="s">
        <v>44</v>
      </c>
      <c r="CI7" s="126"/>
      <c r="CJ7" s="126" t="s">
        <v>45</v>
      </c>
      <c r="CK7" s="126"/>
      <c r="CL7" s="126" t="s">
        <v>44</v>
      </c>
      <c r="CM7" s="126"/>
      <c r="CN7" s="126" t="s">
        <v>45</v>
      </c>
      <c r="CO7" s="126"/>
      <c r="CP7" s="126" t="s">
        <v>44</v>
      </c>
      <c r="CQ7" s="126"/>
      <c r="CR7" s="126" t="s">
        <v>45</v>
      </c>
      <c r="CS7" s="126"/>
      <c r="CT7" s="126" t="s">
        <v>44</v>
      </c>
      <c r="CU7" s="126"/>
      <c r="CV7" s="126" t="s">
        <v>45</v>
      </c>
      <c r="CW7" s="126"/>
      <c r="CX7" s="126" t="s">
        <v>44</v>
      </c>
      <c r="CY7" s="126"/>
      <c r="CZ7" s="126" t="s">
        <v>45</v>
      </c>
      <c r="DA7" s="126"/>
      <c r="DB7" s="126" t="s">
        <v>44</v>
      </c>
      <c r="DC7" s="126"/>
      <c r="DD7" s="126" t="s">
        <v>45</v>
      </c>
      <c r="DE7" s="126"/>
      <c r="DF7" s="126" t="s">
        <v>44</v>
      </c>
      <c r="DG7" s="126"/>
      <c r="DH7" s="126" t="s">
        <v>45</v>
      </c>
      <c r="DI7" s="126"/>
      <c r="DJ7" s="133" t="s">
        <v>54</v>
      </c>
      <c r="DK7" s="134"/>
      <c r="DL7" s="126" t="s">
        <v>44</v>
      </c>
      <c r="DM7" s="126"/>
      <c r="DN7" s="126" t="s">
        <v>45</v>
      </c>
      <c r="DO7" s="126"/>
      <c r="DP7" s="126" t="s">
        <v>45</v>
      </c>
      <c r="DQ7" s="126"/>
    </row>
    <row r="8" spans="2:121" s="64" customFormat="1" ht="44.25" customHeight="1">
      <c r="B8" s="126"/>
      <c r="C8" s="126"/>
      <c r="D8" s="65" t="s">
        <v>47</v>
      </c>
      <c r="E8" s="40" t="s">
        <v>46</v>
      </c>
      <c r="F8" s="65" t="s">
        <v>47</v>
      </c>
      <c r="G8" s="40" t="s">
        <v>46</v>
      </c>
      <c r="H8" s="65" t="s">
        <v>47</v>
      </c>
      <c r="I8" s="40" t="s">
        <v>46</v>
      </c>
      <c r="J8" s="65" t="s">
        <v>47</v>
      </c>
      <c r="K8" s="40" t="s">
        <v>46</v>
      </c>
      <c r="L8" s="65" t="s">
        <v>47</v>
      </c>
      <c r="M8" s="40" t="s">
        <v>46</v>
      </c>
      <c r="N8" s="65" t="s">
        <v>47</v>
      </c>
      <c r="O8" s="40" t="s">
        <v>46</v>
      </c>
      <c r="P8" s="65" t="s">
        <v>47</v>
      </c>
      <c r="Q8" s="40" t="s">
        <v>46</v>
      </c>
      <c r="R8" s="65" t="s">
        <v>47</v>
      </c>
      <c r="S8" s="40" t="s">
        <v>46</v>
      </c>
      <c r="T8" s="65" t="s">
        <v>47</v>
      </c>
      <c r="U8" s="40" t="s">
        <v>46</v>
      </c>
      <c r="V8" s="65" t="s">
        <v>47</v>
      </c>
      <c r="W8" s="40" t="s">
        <v>46</v>
      </c>
      <c r="X8" s="65" t="s">
        <v>47</v>
      </c>
      <c r="Y8" s="40" t="s">
        <v>46</v>
      </c>
      <c r="Z8" s="65" t="s">
        <v>47</v>
      </c>
      <c r="AA8" s="40" t="s">
        <v>46</v>
      </c>
      <c r="AB8" s="65" t="s">
        <v>47</v>
      </c>
      <c r="AC8" s="40" t="s">
        <v>46</v>
      </c>
      <c r="AD8" s="65" t="s">
        <v>47</v>
      </c>
      <c r="AE8" s="40" t="s">
        <v>46</v>
      </c>
      <c r="AF8" s="65" t="s">
        <v>47</v>
      </c>
      <c r="AG8" s="40" t="s">
        <v>46</v>
      </c>
      <c r="AH8" s="65" t="s">
        <v>47</v>
      </c>
      <c r="AI8" s="40" t="s">
        <v>46</v>
      </c>
      <c r="AJ8" s="65" t="s">
        <v>47</v>
      </c>
      <c r="AK8" s="40" t="s">
        <v>46</v>
      </c>
      <c r="AL8" s="65" t="s">
        <v>47</v>
      </c>
      <c r="AM8" s="40" t="s">
        <v>46</v>
      </c>
      <c r="AN8" s="65" t="s">
        <v>47</v>
      </c>
      <c r="AO8" s="40" t="s">
        <v>46</v>
      </c>
      <c r="AP8" s="65" t="s">
        <v>47</v>
      </c>
      <c r="AQ8" s="40" t="s">
        <v>46</v>
      </c>
      <c r="AR8" s="65" t="s">
        <v>47</v>
      </c>
      <c r="AS8" s="40" t="s">
        <v>46</v>
      </c>
      <c r="AT8" s="65" t="s">
        <v>47</v>
      </c>
      <c r="AU8" s="40" t="s">
        <v>46</v>
      </c>
      <c r="AV8" s="65" t="s">
        <v>47</v>
      </c>
      <c r="AW8" s="40" t="s">
        <v>46</v>
      </c>
      <c r="AX8" s="65" t="s">
        <v>47</v>
      </c>
      <c r="AY8" s="40" t="s">
        <v>46</v>
      </c>
      <c r="AZ8" s="65" t="s">
        <v>47</v>
      </c>
      <c r="BA8" s="40" t="s">
        <v>46</v>
      </c>
      <c r="BB8" s="65" t="s">
        <v>47</v>
      </c>
      <c r="BC8" s="40" t="s">
        <v>46</v>
      </c>
      <c r="BD8" s="65" t="s">
        <v>47</v>
      </c>
      <c r="BE8" s="40" t="s">
        <v>46</v>
      </c>
      <c r="BF8" s="65" t="s">
        <v>47</v>
      </c>
      <c r="BG8" s="40" t="s">
        <v>46</v>
      </c>
      <c r="BH8" s="65" t="s">
        <v>47</v>
      </c>
      <c r="BI8" s="40" t="s">
        <v>46</v>
      </c>
      <c r="BJ8" s="65" t="s">
        <v>47</v>
      </c>
      <c r="BK8" s="40" t="s">
        <v>46</v>
      </c>
      <c r="BL8" s="65" t="s">
        <v>47</v>
      </c>
      <c r="BM8" s="40" t="s">
        <v>46</v>
      </c>
      <c r="BN8" s="65" t="s">
        <v>47</v>
      </c>
      <c r="BO8" s="40" t="s">
        <v>46</v>
      </c>
      <c r="BP8" s="65" t="s">
        <v>47</v>
      </c>
      <c r="BQ8" s="40" t="s">
        <v>46</v>
      </c>
      <c r="BR8" s="65" t="s">
        <v>47</v>
      </c>
      <c r="BS8" s="40" t="s">
        <v>46</v>
      </c>
      <c r="BT8" s="65" t="s">
        <v>47</v>
      </c>
      <c r="BU8" s="40" t="s">
        <v>46</v>
      </c>
      <c r="BV8" s="65" t="s">
        <v>47</v>
      </c>
      <c r="BW8" s="40" t="s">
        <v>46</v>
      </c>
      <c r="BX8" s="65" t="s">
        <v>47</v>
      </c>
      <c r="BY8" s="40" t="s">
        <v>46</v>
      </c>
      <c r="BZ8" s="65" t="s">
        <v>47</v>
      </c>
      <c r="CA8" s="40" t="s">
        <v>46</v>
      </c>
      <c r="CB8" s="65" t="s">
        <v>47</v>
      </c>
      <c r="CC8" s="40" t="s">
        <v>46</v>
      </c>
      <c r="CD8" s="65" t="s">
        <v>47</v>
      </c>
      <c r="CE8" s="40" t="s">
        <v>46</v>
      </c>
      <c r="CF8" s="65" t="s">
        <v>47</v>
      </c>
      <c r="CG8" s="40" t="s">
        <v>46</v>
      </c>
      <c r="CH8" s="65" t="s">
        <v>47</v>
      </c>
      <c r="CI8" s="40" t="s">
        <v>46</v>
      </c>
      <c r="CJ8" s="65" t="s">
        <v>47</v>
      </c>
      <c r="CK8" s="40" t="s">
        <v>46</v>
      </c>
      <c r="CL8" s="65" t="s">
        <v>47</v>
      </c>
      <c r="CM8" s="40" t="s">
        <v>46</v>
      </c>
      <c r="CN8" s="65" t="s">
        <v>47</v>
      </c>
      <c r="CO8" s="40" t="s">
        <v>46</v>
      </c>
      <c r="CP8" s="65" t="s">
        <v>47</v>
      </c>
      <c r="CQ8" s="40" t="s">
        <v>46</v>
      </c>
      <c r="CR8" s="65" t="s">
        <v>47</v>
      </c>
      <c r="CS8" s="40" t="s">
        <v>46</v>
      </c>
      <c r="CT8" s="65" t="s">
        <v>47</v>
      </c>
      <c r="CU8" s="40" t="s">
        <v>46</v>
      </c>
      <c r="CV8" s="65" t="s">
        <v>47</v>
      </c>
      <c r="CW8" s="40" t="s">
        <v>46</v>
      </c>
      <c r="CX8" s="65" t="s">
        <v>47</v>
      </c>
      <c r="CY8" s="40" t="s">
        <v>46</v>
      </c>
      <c r="CZ8" s="65" t="s">
        <v>47</v>
      </c>
      <c r="DA8" s="40" t="s">
        <v>46</v>
      </c>
      <c r="DB8" s="65" t="s">
        <v>47</v>
      </c>
      <c r="DC8" s="40" t="s">
        <v>46</v>
      </c>
      <c r="DD8" s="65" t="s">
        <v>47</v>
      </c>
      <c r="DE8" s="40" t="s">
        <v>46</v>
      </c>
      <c r="DF8" s="65" t="s">
        <v>47</v>
      </c>
      <c r="DG8" s="40" t="s">
        <v>46</v>
      </c>
      <c r="DH8" s="65" t="s">
        <v>47</v>
      </c>
      <c r="DI8" s="40" t="s">
        <v>46</v>
      </c>
      <c r="DJ8" s="65" t="s">
        <v>47</v>
      </c>
      <c r="DK8" s="40" t="s">
        <v>46</v>
      </c>
      <c r="DL8" s="65" t="s">
        <v>47</v>
      </c>
      <c r="DM8" s="40" t="s">
        <v>46</v>
      </c>
      <c r="DN8" s="65" t="s">
        <v>47</v>
      </c>
      <c r="DO8" s="40" t="s">
        <v>46</v>
      </c>
      <c r="DP8" s="65" t="s">
        <v>47</v>
      </c>
      <c r="DQ8" s="40" t="s">
        <v>46</v>
      </c>
    </row>
    <row r="9" spans="2:121" s="64" customFormat="1" ht="15" customHeight="1">
      <c r="B9" s="40"/>
      <c r="C9" s="40">
        <v>1</v>
      </c>
      <c r="D9" s="66">
        <f>C9+1</f>
        <v>2</v>
      </c>
      <c r="E9" s="66">
        <f t="shared" ref="E9:BP9" si="0">D9+1</f>
        <v>3</v>
      </c>
      <c r="F9" s="66">
        <f t="shared" si="0"/>
        <v>4</v>
      </c>
      <c r="G9" s="66">
        <f t="shared" si="0"/>
        <v>5</v>
      </c>
      <c r="H9" s="66">
        <f t="shared" si="0"/>
        <v>6</v>
      </c>
      <c r="I9" s="66">
        <f t="shared" si="0"/>
        <v>7</v>
      </c>
      <c r="J9" s="66">
        <f t="shared" si="0"/>
        <v>8</v>
      </c>
      <c r="K9" s="66">
        <f t="shared" si="0"/>
        <v>9</v>
      </c>
      <c r="L9" s="66">
        <f t="shared" si="0"/>
        <v>10</v>
      </c>
      <c r="M9" s="66">
        <f t="shared" si="0"/>
        <v>11</v>
      </c>
      <c r="N9" s="66">
        <f t="shared" si="0"/>
        <v>12</v>
      </c>
      <c r="O9" s="66">
        <f t="shared" si="0"/>
        <v>13</v>
      </c>
      <c r="P9" s="66">
        <f t="shared" si="0"/>
        <v>14</v>
      </c>
      <c r="Q9" s="66">
        <f t="shared" si="0"/>
        <v>15</v>
      </c>
      <c r="R9" s="66">
        <f t="shared" si="0"/>
        <v>16</v>
      </c>
      <c r="S9" s="66">
        <f t="shared" si="0"/>
        <v>17</v>
      </c>
      <c r="T9" s="66">
        <f t="shared" si="0"/>
        <v>18</v>
      </c>
      <c r="U9" s="66">
        <f t="shared" si="0"/>
        <v>19</v>
      </c>
      <c r="V9" s="66">
        <f t="shared" si="0"/>
        <v>20</v>
      </c>
      <c r="W9" s="66">
        <f t="shared" si="0"/>
        <v>21</v>
      </c>
      <c r="X9" s="66">
        <f t="shared" si="0"/>
        <v>22</v>
      </c>
      <c r="Y9" s="66">
        <f t="shared" si="0"/>
        <v>23</v>
      </c>
      <c r="Z9" s="66">
        <f t="shared" si="0"/>
        <v>24</v>
      </c>
      <c r="AA9" s="66">
        <f t="shared" si="0"/>
        <v>25</v>
      </c>
      <c r="AB9" s="66">
        <f t="shared" si="0"/>
        <v>26</v>
      </c>
      <c r="AC9" s="66">
        <f t="shared" si="0"/>
        <v>27</v>
      </c>
      <c r="AD9" s="66">
        <f t="shared" si="0"/>
        <v>28</v>
      </c>
      <c r="AE9" s="66">
        <f t="shared" si="0"/>
        <v>29</v>
      </c>
      <c r="AF9" s="66">
        <f t="shared" si="0"/>
        <v>30</v>
      </c>
      <c r="AG9" s="66">
        <f t="shared" si="0"/>
        <v>31</v>
      </c>
      <c r="AH9" s="66">
        <f t="shared" si="0"/>
        <v>32</v>
      </c>
      <c r="AI9" s="66">
        <f t="shared" si="0"/>
        <v>33</v>
      </c>
      <c r="AJ9" s="66">
        <f t="shared" si="0"/>
        <v>34</v>
      </c>
      <c r="AK9" s="66">
        <f t="shared" si="0"/>
        <v>35</v>
      </c>
      <c r="AL9" s="66">
        <f t="shared" si="0"/>
        <v>36</v>
      </c>
      <c r="AM9" s="66">
        <f t="shared" si="0"/>
        <v>37</v>
      </c>
      <c r="AN9" s="66">
        <f t="shared" si="0"/>
        <v>38</v>
      </c>
      <c r="AO9" s="66">
        <f t="shared" si="0"/>
        <v>39</v>
      </c>
      <c r="AP9" s="66">
        <f t="shared" si="0"/>
        <v>40</v>
      </c>
      <c r="AQ9" s="66">
        <f t="shared" si="0"/>
        <v>41</v>
      </c>
      <c r="AR9" s="66">
        <f t="shared" si="0"/>
        <v>42</v>
      </c>
      <c r="AS9" s="66">
        <f t="shared" si="0"/>
        <v>43</v>
      </c>
      <c r="AT9" s="66">
        <f t="shared" si="0"/>
        <v>44</v>
      </c>
      <c r="AU9" s="66">
        <f t="shared" si="0"/>
        <v>45</v>
      </c>
      <c r="AV9" s="66">
        <f t="shared" si="0"/>
        <v>46</v>
      </c>
      <c r="AW9" s="66">
        <f t="shared" si="0"/>
        <v>47</v>
      </c>
      <c r="AX9" s="66">
        <f t="shared" si="0"/>
        <v>48</v>
      </c>
      <c r="AY9" s="66">
        <f t="shared" si="0"/>
        <v>49</v>
      </c>
      <c r="AZ9" s="66">
        <f t="shared" si="0"/>
        <v>50</v>
      </c>
      <c r="BA9" s="66">
        <f t="shared" si="0"/>
        <v>51</v>
      </c>
      <c r="BB9" s="66">
        <f t="shared" si="0"/>
        <v>52</v>
      </c>
      <c r="BC9" s="66">
        <f t="shared" si="0"/>
        <v>53</v>
      </c>
      <c r="BD9" s="66">
        <f t="shared" si="0"/>
        <v>54</v>
      </c>
      <c r="BE9" s="66">
        <f t="shared" si="0"/>
        <v>55</v>
      </c>
      <c r="BF9" s="66">
        <f t="shared" si="0"/>
        <v>56</v>
      </c>
      <c r="BG9" s="66">
        <f t="shared" si="0"/>
        <v>57</v>
      </c>
      <c r="BH9" s="66">
        <f t="shared" si="0"/>
        <v>58</v>
      </c>
      <c r="BI9" s="66">
        <f t="shared" si="0"/>
        <v>59</v>
      </c>
      <c r="BJ9" s="66">
        <f t="shared" si="0"/>
        <v>60</v>
      </c>
      <c r="BK9" s="66">
        <f t="shared" si="0"/>
        <v>61</v>
      </c>
      <c r="BL9" s="66">
        <f t="shared" si="0"/>
        <v>62</v>
      </c>
      <c r="BM9" s="66">
        <f t="shared" si="0"/>
        <v>63</v>
      </c>
      <c r="BN9" s="66">
        <f t="shared" si="0"/>
        <v>64</v>
      </c>
      <c r="BO9" s="66">
        <f t="shared" si="0"/>
        <v>65</v>
      </c>
      <c r="BP9" s="66">
        <f t="shared" si="0"/>
        <v>66</v>
      </c>
      <c r="BQ9" s="66">
        <f t="shared" ref="BQ9:DQ9" si="1">BP9+1</f>
        <v>67</v>
      </c>
      <c r="BR9" s="66">
        <f t="shared" si="1"/>
        <v>68</v>
      </c>
      <c r="BS9" s="66">
        <f t="shared" si="1"/>
        <v>69</v>
      </c>
      <c r="BT9" s="66">
        <f t="shared" si="1"/>
        <v>70</v>
      </c>
      <c r="BU9" s="66">
        <f t="shared" si="1"/>
        <v>71</v>
      </c>
      <c r="BV9" s="66">
        <f t="shared" si="1"/>
        <v>72</v>
      </c>
      <c r="BW9" s="66">
        <f t="shared" si="1"/>
        <v>73</v>
      </c>
      <c r="BX9" s="66">
        <f t="shared" si="1"/>
        <v>74</v>
      </c>
      <c r="BY9" s="66">
        <f t="shared" si="1"/>
        <v>75</v>
      </c>
      <c r="BZ9" s="66">
        <f t="shared" si="1"/>
        <v>76</v>
      </c>
      <c r="CA9" s="66">
        <f t="shared" si="1"/>
        <v>77</v>
      </c>
      <c r="CB9" s="66">
        <f t="shared" si="1"/>
        <v>78</v>
      </c>
      <c r="CC9" s="66">
        <f t="shared" si="1"/>
        <v>79</v>
      </c>
      <c r="CD9" s="66">
        <f t="shared" si="1"/>
        <v>80</v>
      </c>
      <c r="CE9" s="66">
        <f t="shared" si="1"/>
        <v>81</v>
      </c>
      <c r="CF9" s="66">
        <f t="shared" si="1"/>
        <v>82</v>
      </c>
      <c r="CG9" s="66">
        <f t="shared" si="1"/>
        <v>83</v>
      </c>
      <c r="CH9" s="66">
        <f t="shared" si="1"/>
        <v>84</v>
      </c>
      <c r="CI9" s="66">
        <f t="shared" si="1"/>
        <v>85</v>
      </c>
      <c r="CJ9" s="66">
        <f t="shared" si="1"/>
        <v>86</v>
      </c>
      <c r="CK9" s="66">
        <f t="shared" si="1"/>
        <v>87</v>
      </c>
      <c r="CL9" s="66">
        <f t="shared" si="1"/>
        <v>88</v>
      </c>
      <c r="CM9" s="66">
        <f t="shared" si="1"/>
        <v>89</v>
      </c>
      <c r="CN9" s="66">
        <f t="shared" si="1"/>
        <v>90</v>
      </c>
      <c r="CO9" s="66">
        <f t="shared" si="1"/>
        <v>91</v>
      </c>
      <c r="CP9" s="66">
        <f t="shared" si="1"/>
        <v>92</v>
      </c>
      <c r="CQ9" s="66">
        <f t="shared" si="1"/>
        <v>93</v>
      </c>
      <c r="CR9" s="66">
        <f t="shared" si="1"/>
        <v>94</v>
      </c>
      <c r="CS9" s="66">
        <f t="shared" si="1"/>
        <v>95</v>
      </c>
      <c r="CT9" s="66">
        <f t="shared" si="1"/>
        <v>96</v>
      </c>
      <c r="CU9" s="66">
        <f t="shared" si="1"/>
        <v>97</v>
      </c>
      <c r="CV9" s="66">
        <f t="shared" si="1"/>
        <v>98</v>
      </c>
      <c r="CW9" s="66">
        <f t="shared" si="1"/>
        <v>99</v>
      </c>
      <c r="CX9" s="66">
        <f t="shared" si="1"/>
        <v>100</v>
      </c>
      <c r="CY9" s="66">
        <f t="shared" si="1"/>
        <v>101</v>
      </c>
      <c r="CZ9" s="66">
        <f t="shared" si="1"/>
        <v>102</v>
      </c>
      <c r="DA9" s="66">
        <f t="shared" si="1"/>
        <v>103</v>
      </c>
      <c r="DB9" s="66">
        <f>DA9+1</f>
        <v>104</v>
      </c>
      <c r="DC9" s="66">
        <f t="shared" si="1"/>
        <v>105</v>
      </c>
      <c r="DD9" s="66">
        <f t="shared" si="1"/>
        <v>106</v>
      </c>
      <c r="DE9" s="66">
        <f t="shared" si="1"/>
        <v>107</v>
      </c>
      <c r="DF9" s="66">
        <f>DE9+1</f>
        <v>108</v>
      </c>
      <c r="DG9" s="66">
        <f t="shared" si="1"/>
        <v>109</v>
      </c>
      <c r="DH9" s="66">
        <f t="shared" si="1"/>
        <v>110</v>
      </c>
      <c r="DI9" s="66">
        <f t="shared" si="1"/>
        <v>111</v>
      </c>
      <c r="DJ9" s="66">
        <f t="shared" si="1"/>
        <v>112</v>
      </c>
      <c r="DK9" s="66">
        <f t="shared" si="1"/>
        <v>113</v>
      </c>
      <c r="DL9" s="66">
        <f t="shared" si="1"/>
        <v>114</v>
      </c>
      <c r="DM9" s="66">
        <f t="shared" si="1"/>
        <v>115</v>
      </c>
      <c r="DN9" s="66">
        <f t="shared" si="1"/>
        <v>116</v>
      </c>
      <c r="DO9" s="66">
        <f t="shared" si="1"/>
        <v>117</v>
      </c>
      <c r="DP9" s="66">
        <f t="shared" si="1"/>
        <v>118</v>
      </c>
      <c r="DQ9" s="66">
        <f t="shared" si="1"/>
        <v>119</v>
      </c>
    </row>
    <row r="10" spans="2:121" s="68" customFormat="1" ht="23.25" customHeight="1">
      <c r="B10" s="67">
        <v>1</v>
      </c>
      <c r="C10" s="36" t="s">
        <v>98</v>
      </c>
      <c r="D10" s="73">
        <f t="shared" ref="D10:E14" si="2">F10+H10-DP10</f>
        <v>4904213.0832000002</v>
      </c>
      <c r="E10" s="73">
        <f t="shared" si="2"/>
        <v>4531869.3685999997</v>
      </c>
      <c r="F10" s="73">
        <f t="shared" ref="F10:I14" si="3">J10+V10+Z10+AD10+AX10+BJ10+CH10+CL10+CX10+DF10+DL10</f>
        <v>3564314.2339999997</v>
      </c>
      <c r="G10" s="73">
        <f t="shared" si="3"/>
        <v>3246733.0063999998</v>
      </c>
      <c r="H10" s="73">
        <f t="shared" si="3"/>
        <v>1829898.8492000001</v>
      </c>
      <c r="I10" s="73">
        <f t="shared" si="3"/>
        <v>1775136.3621999999</v>
      </c>
      <c r="J10" s="74">
        <v>1055849.3191</v>
      </c>
      <c r="K10" s="74">
        <v>1005736.0503</v>
      </c>
      <c r="L10" s="74">
        <v>134923.91020000001</v>
      </c>
      <c r="M10" s="74">
        <v>48275.538200000003</v>
      </c>
      <c r="N10" s="74">
        <v>1036742.4921</v>
      </c>
      <c r="O10" s="74">
        <v>991422.00419999997</v>
      </c>
      <c r="P10" s="74">
        <v>130480.31020000001</v>
      </c>
      <c r="Q10" s="74">
        <v>43831.938199999997</v>
      </c>
      <c r="R10" s="74">
        <v>11995.826999999999</v>
      </c>
      <c r="S10" s="74">
        <v>8346.6280000000006</v>
      </c>
      <c r="T10" s="74">
        <v>0</v>
      </c>
      <c r="U10" s="74">
        <v>0</v>
      </c>
      <c r="V10" s="74">
        <v>0</v>
      </c>
      <c r="W10" s="74">
        <v>0</v>
      </c>
      <c r="X10" s="74">
        <v>0</v>
      </c>
      <c r="Y10" s="74">
        <v>0</v>
      </c>
      <c r="Z10" s="74">
        <v>0</v>
      </c>
      <c r="AA10" s="74">
        <v>0</v>
      </c>
      <c r="AB10" s="74">
        <v>0</v>
      </c>
      <c r="AC10" s="74">
        <v>0</v>
      </c>
      <c r="AD10" s="75">
        <v>27058.584999999999</v>
      </c>
      <c r="AE10" s="75">
        <v>19057.142</v>
      </c>
      <c r="AF10" s="75">
        <v>893899.48699999996</v>
      </c>
      <c r="AG10" s="75">
        <v>1193403.6908</v>
      </c>
      <c r="AH10" s="75">
        <v>17558.584999999999</v>
      </c>
      <c r="AI10" s="75">
        <v>12057.142</v>
      </c>
      <c r="AJ10" s="75">
        <v>620092.88899999997</v>
      </c>
      <c r="AK10" s="75">
        <v>396831.51899999997</v>
      </c>
      <c r="AL10" s="75">
        <v>7500</v>
      </c>
      <c r="AM10" s="75">
        <v>7000</v>
      </c>
      <c r="AN10" s="75">
        <v>68128.100000000006</v>
      </c>
      <c r="AO10" s="75">
        <v>53798.821000000004</v>
      </c>
      <c r="AP10" s="75">
        <v>2000</v>
      </c>
      <c r="AQ10" s="75">
        <v>0</v>
      </c>
      <c r="AR10" s="75">
        <v>1449678.4979999999</v>
      </c>
      <c r="AS10" s="75">
        <v>907129.87</v>
      </c>
      <c r="AT10" s="75">
        <v>0</v>
      </c>
      <c r="AU10" s="75">
        <v>0</v>
      </c>
      <c r="AV10" s="75">
        <v>-1244000</v>
      </c>
      <c r="AW10" s="75">
        <v>-164356.51920000001</v>
      </c>
      <c r="AX10" s="75">
        <v>292123.31459999998</v>
      </c>
      <c r="AY10" s="75">
        <v>253116.0569</v>
      </c>
      <c r="AZ10" s="75">
        <v>146300</v>
      </c>
      <c r="BA10" s="75">
        <v>18196.400000000001</v>
      </c>
      <c r="BB10" s="75">
        <v>273737.92479999998</v>
      </c>
      <c r="BC10" s="75">
        <v>244149.47760000001</v>
      </c>
      <c r="BD10" s="75">
        <v>123300</v>
      </c>
      <c r="BE10" s="75">
        <v>999.4</v>
      </c>
      <c r="BF10" s="75">
        <v>6000</v>
      </c>
      <c r="BG10" s="75">
        <v>2000</v>
      </c>
      <c r="BH10" s="75">
        <v>10000</v>
      </c>
      <c r="BI10" s="75">
        <v>4197</v>
      </c>
      <c r="BJ10" s="75">
        <v>124335.5107</v>
      </c>
      <c r="BK10" s="75">
        <v>110215.7781</v>
      </c>
      <c r="BL10" s="75">
        <v>399469.08500000002</v>
      </c>
      <c r="BM10" s="75">
        <v>337388.12319999997</v>
      </c>
      <c r="BN10" s="75">
        <v>0</v>
      </c>
      <c r="BO10" s="75">
        <v>0</v>
      </c>
      <c r="BP10" s="75">
        <v>0</v>
      </c>
      <c r="BQ10" s="75">
        <v>0</v>
      </c>
      <c r="BR10" s="75">
        <v>0</v>
      </c>
      <c r="BS10" s="75">
        <v>0</v>
      </c>
      <c r="BT10" s="75">
        <v>0</v>
      </c>
      <c r="BU10" s="75">
        <v>0</v>
      </c>
      <c r="BV10" s="75">
        <v>0</v>
      </c>
      <c r="BW10" s="75">
        <v>0</v>
      </c>
      <c r="BX10" s="75">
        <v>0</v>
      </c>
      <c r="BY10" s="75">
        <v>0</v>
      </c>
      <c r="BZ10" s="75">
        <v>6238.9345000000003</v>
      </c>
      <c r="CA10" s="75">
        <v>4856.3428999999996</v>
      </c>
      <c r="CB10" s="75">
        <v>23690.177</v>
      </c>
      <c r="CC10" s="75">
        <v>23204.526000000002</v>
      </c>
      <c r="CD10" s="75">
        <v>118096.5762</v>
      </c>
      <c r="CE10" s="75">
        <v>105359.43520000001</v>
      </c>
      <c r="CF10" s="75">
        <v>375778.908</v>
      </c>
      <c r="CG10" s="75">
        <v>314183.59720000002</v>
      </c>
      <c r="CH10" s="75">
        <v>0</v>
      </c>
      <c r="CI10" s="75">
        <v>0</v>
      </c>
      <c r="CJ10" s="75">
        <v>0</v>
      </c>
      <c r="CK10" s="75">
        <v>0</v>
      </c>
      <c r="CL10" s="75">
        <v>115869.78049999999</v>
      </c>
      <c r="CM10" s="75">
        <v>94248.907000000007</v>
      </c>
      <c r="CN10" s="75">
        <v>83963.160999999993</v>
      </c>
      <c r="CO10" s="75">
        <v>67740.131999999998</v>
      </c>
      <c r="CP10" s="75">
        <v>70138.863500000007</v>
      </c>
      <c r="CQ10" s="75">
        <v>55283.648999999998</v>
      </c>
      <c r="CR10" s="75">
        <v>61057.027000000002</v>
      </c>
      <c r="CS10" s="75">
        <v>47456.6</v>
      </c>
      <c r="CT10" s="75">
        <v>0</v>
      </c>
      <c r="CU10" s="75">
        <v>0</v>
      </c>
      <c r="CV10" s="75">
        <v>0</v>
      </c>
      <c r="CW10" s="75">
        <v>0</v>
      </c>
      <c r="CX10" s="75">
        <v>1251025.2220999999</v>
      </c>
      <c r="CY10" s="75">
        <v>1218539.6721000001</v>
      </c>
      <c r="CZ10" s="75">
        <v>171343.20600000001</v>
      </c>
      <c r="DA10" s="75">
        <v>110132.478</v>
      </c>
      <c r="DB10" s="75">
        <v>822348.09409999999</v>
      </c>
      <c r="DC10" s="75">
        <v>800081.98210000002</v>
      </c>
      <c r="DD10" s="75">
        <v>13294.8</v>
      </c>
      <c r="DE10" s="75">
        <v>12809.84</v>
      </c>
      <c r="DF10" s="75">
        <v>62485</v>
      </c>
      <c r="DG10" s="75">
        <v>55819.4</v>
      </c>
      <c r="DH10" s="75">
        <v>0</v>
      </c>
      <c r="DI10" s="75">
        <v>0</v>
      </c>
      <c r="DJ10" s="75">
        <v>145567.50200000001</v>
      </c>
      <c r="DK10" s="75">
        <v>0</v>
      </c>
      <c r="DL10" s="75">
        <v>635567.50199999998</v>
      </c>
      <c r="DM10" s="75">
        <v>490000</v>
      </c>
      <c r="DN10" s="75">
        <v>0</v>
      </c>
      <c r="DO10" s="75">
        <v>0</v>
      </c>
      <c r="DP10" s="75">
        <v>490000</v>
      </c>
      <c r="DQ10" s="75">
        <v>490000</v>
      </c>
    </row>
    <row r="11" spans="2:121" s="68" customFormat="1" ht="21" customHeight="1">
      <c r="B11" s="67">
        <v>2</v>
      </c>
      <c r="C11" s="37" t="s">
        <v>99</v>
      </c>
      <c r="D11" s="73">
        <f t="shared" si="2"/>
        <v>2619561.6750000003</v>
      </c>
      <c r="E11" s="73">
        <f t="shared" si="2"/>
        <v>2341770.0715000001</v>
      </c>
      <c r="F11" s="73">
        <f t="shared" si="3"/>
        <v>1752711.855</v>
      </c>
      <c r="G11" s="73">
        <f t="shared" si="3"/>
        <v>1509382.6877000001</v>
      </c>
      <c r="H11" s="73">
        <f t="shared" si="3"/>
        <v>1186189.9200000002</v>
      </c>
      <c r="I11" s="73">
        <f t="shared" si="3"/>
        <v>1096387.3838</v>
      </c>
      <c r="J11" s="74">
        <v>370192.48200000002</v>
      </c>
      <c r="K11" s="74">
        <v>337983.25939999998</v>
      </c>
      <c r="L11" s="74">
        <v>45312.92</v>
      </c>
      <c r="M11" s="74">
        <v>43663.375</v>
      </c>
      <c r="N11" s="74">
        <v>363275.19199999998</v>
      </c>
      <c r="O11" s="74">
        <v>332362.72840000002</v>
      </c>
      <c r="P11" s="74">
        <v>45312.92</v>
      </c>
      <c r="Q11" s="74">
        <v>43663.375</v>
      </c>
      <c r="R11" s="74">
        <v>3700</v>
      </c>
      <c r="S11" s="74">
        <v>3433.86</v>
      </c>
      <c r="T11" s="74">
        <v>0</v>
      </c>
      <c r="U11" s="74">
        <v>0</v>
      </c>
      <c r="V11" s="74">
        <v>2000</v>
      </c>
      <c r="W11" s="74">
        <v>0</v>
      </c>
      <c r="X11" s="74">
        <v>0</v>
      </c>
      <c r="Y11" s="74">
        <v>0</v>
      </c>
      <c r="Z11" s="74">
        <v>0</v>
      </c>
      <c r="AA11" s="74">
        <v>0</v>
      </c>
      <c r="AB11" s="74">
        <v>0</v>
      </c>
      <c r="AC11" s="74">
        <v>0</v>
      </c>
      <c r="AD11" s="74">
        <v>63048.417999999998</v>
      </c>
      <c r="AE11" s="75">
        <v>43270.4571</v>
      </c>
      <c r="AF11" s="75">
        <v>545132.41200000001</v>
      </c>
      <c r="AG11" s="75">
        <v>509863.53980000003</v>
      </c>
      <c r="AH11" s="75">
        <v>500</v>
      </c>
      <c r="AI11" s="75">
        <v>0</v>
      </c>
      <c r="AJ11" s="75">
        <v>28511.7</v>
      </c>
      <c r="AK11" s="75">
        <v>22755.565999999999</v>
      </c>
      <c r="AL11" s="75">
        <v>2000</v>
      </c>
      <c r="AM11" s="75">
        <v>78.007099999999994</v>
      </c>
      <c r="AN11" s="75">
        <v>221160.7</v>
      </c>
      <c r="AO11" s="75">
        <v>211896.63800000001</v>
      </c>
      <c r="AP11" s="75">
        <v>1745</v>
      </c>
      <c r="AQ11" s="75">
        <v>944.44</v>
      </c>
      <c r="AR11" s="75">
        <v>386960.01199999999</v>
      </c>
      <c r="AS11" s="75">
        <v>360879.76079999999</v>
      </c>
      <c r="AT11" s="75">
        <v>10990.418</v>
      </c>
      <c r="AU11" s="75">
        <v>0</v>
      </c>
      <c r="AV11" s="75">
        <v>-92000</v>
      </c>
      <c r="AW11" s="75">
        <v>-86168.425000000003</v>
      </c>
      <c r="AX11" s="75">
        <v>2916</v>
      </c>
      <c r="AY11" s="75">
        <v>2913.9913000000001</v>
      </c>
      <c r="AZ11" s="75">
        <v>27844.288</v>
      </c>
      <c r="BA11" s="75">
        <v>27601.94</v>
      </c>
      <c r="BB11" s="75">
        <v>1653</v>
      </c>
      <c r="BC11" s="75">
        <v>1651.4663</v>
      </c>
      <c r="BD11" s="75">
        <v>0</v>
      </c>
      <c r="BE11" s="75">
        <v>0</v>
      </c>
      <c r="BF11" s="75">
        <v>0</v>
      </c>
      <c r="BG11" s="75">
        <v>0</v>
      </c>
      <c r="BH11" s="75">
        <v>0</v>
      </c>
      <c r="BI11" s="75">
        <v>0</v>
      </c>
      <c r="BJ11" s="75">
        <v>322390</v>
      </c>
      <c r="BK11" s="75">
        <v>286216.39649999997</v>
      </c>
      <c r="BL11" s="75">
        <v>346107.6</v>
      </c>
      <c r="BM11" s="75">
        <v>317855.114</v>
      </c>
      <c r="BN11" s="75">
        <v>0</v>
      </c>
      <c r="BO11" s="75">
        <v>0</v>
      </c>
      <c r="BP11" s="75">
        <v>0</v>
      </c>
      <c r="BQ11" s="75">
        <v>0</v>
      </c>
      <c r="BR11" s="75">
        <v>0</v>
      </c>
      <c r="BS11" s="75">
        <v>0</v>
      </c>
      <c r="BT11" s="75">
        <v>0</v>
      </c>
      <c r="BU11" s="75">
        <v>0</v>
      </c>
      <c r="BV11" s="75">
        <v>30422.959999999999</v>
      </c>
      <c r="BW11" s="75">
        <v>22915.253000000001</v>
      </c>
      <c r="BX11" s="75">
        <v>50636</v>
      </c>
      <c r="BY11" s="75">
        <v>47417.614000000001</v>
      </c>
      <c r="BZ11" s="75">
        <v>37032</v>
      </c>
      <c r="CA11" s="75">
        <v>34532.185799999999</v>
      </c>
      <c r="CB11" s="75">
        <v>8280</v>
      </c>
      <c r="CC11" s="75">
        <v>6689.8</v>
      </c>
      <c r="CD11" s="75">
        <v>254935.04000000001</v>
      </c>
      <c r="CE11" s="75">
        <v>228768.9577</v>
      </c>
      <c r="CF11" s="75">
        <v>287191.59999999998</v>
      </c>
      <c r="CG11" s="75">
        <v>263747.7</v>
      </c>
      <c r="CH11" s="75">
        <v>300</v>
      </c>
      <c r="CI11" s="75">
        <v>0</v>
      </c>
      <c r="CJ11" s="75">
        <v>3000</v>
      </c>
      <c r="CK11" s="75">
        <v>2108.1</v>
      </c>
      <c r="CL11" s="75">
        <v>87598</v>
      </c>
      <c r="CM11" s="75">
        <v>80928.472999999998</v>
      </c>
      <c r="CN11" s="75">
        <v>142362.70000000001</v>
      </c>
      <c r="CO11" s="75">
        <v>123840.15</v>
      </c>
      <c r="CP11" s="75">
        <v>70272.5</v>
      </c>
      <c r="CQ11" s="75">
        <v>66298.55</v>
      </c>
      <c r="CR11" s="75">
        <v>103285.1</v>
      </c>
      <c r="CS11" s="75">
        <v>92932.15</v>
      </c>
      <c r="CT11" s="75">
        <v>70272.5</v>
      </c>
      <c r="CU11" s="75">
        <v>66298.55</v>
      </c>
      <c r="CV11" s="75">
        <v>103285.1</v>
      </c>
      <c r="CW11" s="75">
        <v>92932.15</v>
      </c>
      <c r="CX11" s="75">
        <v>567669.85499999998</v>
      </c>
      <c r="CY11" s="75">
        <v>482435.11040000001</v>
      </c>
      <c r="CZ11" s="75">
        <v>76430</v>
      </c>
      <c r="DA11" s="75">
        <v>71455.164999999994</v>
      </c>
      <c r="DB11" s="75">
        <v>443960.85499999998</v>
      </c>
      <c r="DC11" s="75">
        <v>360545.56099999999</v>
      </c>
      <c r="DD11" s="75">
        <v>72580</v>
      </c>
      <c r="DE11" s="75">
        <v>69605.164999999994</v>
      </c>
      <c r="DF11" s="75">
        <v>13850</v>
      </c>
      <c r="DG11" s="75">
        <v>11635</v>
      </c>
      <c r="DH11" s="75">
        <v>0</v>
      </c>
      <c r="DI11" s="75">
        <v>0</v>
      </c>
      <c r="DJ11" s="75">
        <v>3407</v>
      </c>
      <c r="DK11" s="75">
        <v>0</v>
      </c>
      <c r="DL11" s="75">
        <v>322747.09999999998</v>
      </c>
      <c r="DM11" s="75">
        <v>264000</v>
      </c>
      <c r="DN11" s="75">
        <v>0</v>
      </c>
      <c r="DO11" s="75">
        <v>0</v>
      </c>
      <c r="DP11" s="75">
        <v>319340.09999999998</v>
      </c>
      <c r="DQ11" s="75">
        <v>264000</v>
      </c>
    </row>
    <row r="12" spans="2:121" s="68" customFormat="1" ht="17.25" customHeight="1">
      <c r="B12" s="67">
        <v>3</v>
      </c>
      <c r="C12" s="37" t="s">
        <v>100</v>
      </c>
      <c r="D12" s="73">
        <f t="shared" si="2"/>
        <v>5374839.4601999996</v>
      </c>
      <c r="E12" s="73">
        <f t="shared" si="2"/>
        <v>3806897.7445999999</v>
      </c>
      <c r="F12" s="73">
        <f t="shared" si="3"/>
        <v>3116798.25</v>
      </c>
      <c r="G12" s="73">
        <f t="shared" si="3"/>
        <v>2585084.8086999999</v>
      </c>
      <c r="H12" s="73">
        <f t="shared" si="3"/>
        <v>2397892.6102</v>
      </c>
      <c r="I12" s="73">
        <f t="shared" si="3"/>
        <v>1221812.9358999999</v>
      </c>
      <c r="J12" s="75">
        <v>972734.77619999996</v>
      </c>
      <c r="K12" s="75">
        <v>849538.81900000002</v>
      </c>
      <c r="L12" s="75">
        <v>204904.8132</v>
      </c>
      <c r="M12" s="75">
        <v>104640.2622</v>
      </c>
      <c r="N12" s="75">
        <v>851080.2</v>
      </c>
      <c r="O12" s="75">
        <v>773871.68050000002</v>
      </c>
      <c r="P12" s="75">
        <v>60140.56</v>
      </c>
      <c r="Q12" s="75">
        <v>49088.099800000004</v>
      </c>
      <c r="R12" s="75">
        <v>114510.9762</v>
      </c>
      <c r="S12" s="75">
        <v>68995.837899999999</v>
      </c>
      <c r="T12" s="75">
        <v>144764.25320000001</v>
      </c>
      <c r="U12" s="75">
        <v>55552.162400000001</v>
      </c>
      <c r="V12" s="74">
        <v>0</v>
      </c>
      <c r="W12" s="74">
        <v>0</v>
      </c>
      <c r="X12" s="74">
        <v>0</v>
      </c>
      <c r="Y12" s="74">
        <v>0</v>
      </c>
      <c r="Z12" s="74">
        <v>0</v>
      </c>
      <c r="AA12" s="74">
        <v>0</v>
      </c>
      <c r="AB12" s="74">
        <v>0</v>
      </c>
      <c r="AC12" s="74">
        <v>0</v>
      </c>
      <c r="AD12" s="74">
        <v>60647</v>
      </c>
      <c r="AE12" s="75">
        <v>52950.698499999999</v>
      </c>
      <c r="AF12" s="75">
        <v>845870.24699999997</v>
      </c>
      <c r="AG12" s="75">
        <v>282094.60940000002</v>
      </c>
      <c r="AH12" s="75">
        <v>33987</v>
      </c>
      <c r="AI12" s="75">
        <v>27490.698499999999</v>
      </c>
      <c r="AJ12" s="75">
        <v>153510.23000000001</v>
      </c>
      <c r="AK12" s="75">
        <v>74183.872000000003</v>
      </c>
      <c r="AL12" s="75">
        <v>0</v>
      </c>
      <c r="AM12" s="75">
        <v>0</v>
      </c>
      <c r="AN12" s="75">
        <v>112955.577</v>
      </c>
      <c r="AO12" s="75">
        <v>76984.977599999998</v>
      </c>
      <c r="AP12" s="75">
        <v>26660</v>
      </c>
      <c r="AQ12" s="75">
        <v>25460</v>
      </c>
      <c r="AR12" s="75">
        <v>930980.14</v>
      </c>
      <c r="AS12" s="75">
        <v>639767.92630000005</v>
      </c>
      <c r="AT12" s="75">
        <v>0</v>
      </c>
      <c r="AU12" s="75">
        <v>0</v>
      </c>
      <c r="AV12" s="75">
        <v>-351575.7</v>
      </c>
      <c r="AW12" s="75">
        <v>-508842.16649999999</v>
      </c>
      <c r="AX12" s="75">
        <v>367484.4</v>
      </c>
      <c r="AY12" s="75">
        <v>343794.65590000001</v>
      </c>
      <c r="AZ12" s="75">
        <v>61600</v>
      </c>
      <c r="BA12" s="75">
        <v>10141.44</v>
      </c>
      <c r="BB12" s="75">
        <v>316659.40000000002</v>
      </c>
      <c r="BC12" s="75">
        <v>306966.26909999998</v>
      </c>
      <c r="BD12" s="75">
        <v>61600</v>
      </c>
      <c r="BE12" s="75">
        <v>10141.44</v>
      </c>
      <c r="BF12" s="75">
        <v>50825</v>
      </c>
      <c r="BG12" s="75">
        <v>36828.3868</v>
      </c>
      <c r="BH12" s="75">
        <v>0</v>
      </c>
      <c r="BI12" s="75">
        <v>0</v>
      </c>
      <c r="BJ12" s="75">
        <v>117310.1781</v>
      </c>
      <c r="BK12" s="75">
        <v>109134.7366</v>
      </c>
      <c r="BL12" s="75">
        <v>411963.16</v>
      </c>
      <c r="BM12" s="75">
        <v>268689.66499999998</v>
      </c>
      <c r="BN12" s="75">
        <v>20000</v>
      </c>
      <c r="BO12" s="75">
        <v>15341.672</v>
      </c>
      <c r="BP12" s="75">
        <v>66859.66</v>
      </c>
      <c r="BQ12" s="75">
        <v>23720.05</v>
      </c>
      <c r="BR12" s="75">
        <v>0</v>
      </c>
      <c r="BS12" s="75">
        <v>0</v>
      </c>
      <c r="BT12" s="75">
        <v>0</v>
      </c>
      <c r="BU12" s="75">
        <v>0</v>
      </c>
      <c r="BV12" s="75">
        <v>310.17809999999997</v>
      </c>
      <c r="BW12" s="75">
        <v>310.17809999999997</v>
      </c>
      <c r="BX12" s="75">
        <v>57823.9</v>
      </c>
      <c r="BY12" s="75">
        <v>18555.990000000002</v>
      </c>
      <c r="BZ12" s="75">
        <v>97000</v>
      </c>
      <c r="CA12" s="75">
        <v>93482.886499999993</v>
      </c>
      <c r="CB12" s="75">
        <v>287279.59999999998</v>
      </c>
      <c r="CC12" s="75">
        <v>226413.625</v>
      </c>
      <c r="CD12" s="75">
        <v>0</v>
      </c>
      <c r="CE12" s="75">
        <v>0</v>
      </c>
      <c r="CF12" s="75">
        <v>0</v>
      </c>
      <c r="CG12" s="75">
        <v>0</v>
      </c>
      <c r="CH12" s="75">
        <v>0</v>
      </c>
      <c r="CI12" s="75">
        <v>0</v>
      </c>
      <c r="CJ12" s="75">
        <v>31717.3</v>
      </c>
      <c r="CK12" s="75">
        <v>31268</v>
      </c>
      <c r="CL12" s="75">
        <v>121038.4957</v>
      </c>
      <c r="CM12" s="75">
        <v>86612.344700000001</v>
      </c>
      <c r="CN12" s="75">
        <v>202357.97</v>
      </c>
      <c r="CO12" s="75">
        <v>150457.99830000001</v>
      </c>
      <c r="CP12" s="75">
        <v>113481.89569999999</v>
      </c>
      <c r="CQ12" s="75">
        <v>79685.744699999996</v>
      </c>
      <c r="CR12" s="75">
        <v>170551.85</v>
      </c>
      <c r="CS12" s="75">
        <v>134490.3192</v>
      </c>
      <c r="CT12" s="75">
        <v>5836.1517000000003</v>
      </c>
      <c r="CU12" s="75">
        <v>5636.1517000000003</v>
      </c>
      <c r="CV12" s="75">
        <v>17155.599999999999</v>
      </c>
      <c r="CW12" s="75">
        <v>5159.75</v>
      </c>
      <c r="CX12" s="75">
        <v>1167244</v>
      </c>
      <c r="CY12" s="75">
        <v>1067473.554</v>
      </c>
      <c r="CZ12" s="75">
        <v>639479.12</v>
      </c>
      <c r="DA12" s="75">
        <v>374520.96100000001</v>
      </c>
      <c r="DB12" s="75">
        <v>941127.5</v>
      </c>
      <c r="DC12" s="75">
        <v>863992.826</v>
      </c>
      <c r="DD12" s="75">
        <v>534003.56999999995</v>
      </c>
      <c r="DE12" s="75">
        <v>278007.26500000001</v>
      </c>
      <c r="DF12" s="75">
        <v>78500</v>
      </c>
      <c r="DG12" s="75">
        <v>75580</v>
      </c>
      <c r="DH12" s="75">
        <v>0</v>
      </c>
      <c r="DI12" s="75">
        <v>0</v>
      </c>
      <c r="DJ12" s="75">
        <v>91988</v>
      </c>
      <c r="DK12" s="75">
        <v>0</v>
      </c>
      <c r="DL12" s="75">
        <v>231839.4</v>
      </c>
      <c r="DM12" s="75">
        <v>0</v>
      </c>
      <c r="DN12" s="75">
        <v>0</v>
      </c>
      <c r="DO12" s="75">
        <v>0</v>
      </c>
      <c r="DP12" s="75">
        <v>139851.4</v>
      </c>
      <c r="DQ12" s="75">
        <v>0</v>
      </c>
    </row>
    <row r="13" spans="2:121" s="68" customFormat="1" ht="17.25" customHeight="1">
      <c r="B13" s="67">
        <v>4</v>
      </c>
      <c r="C13" s="37" t="s">
        <v>101</v>
      </c>
      <c r="D13" s="73">
        <f t="shared" si="2"/>
        <v>2172229.9572999999</v>
      </c>
      <c r="E13" s="73">
        <f t="shared" si="2"/>
        <v>1951184.0003</v>
      </c>
      <c r="F13" s="73">
        <f t="shared" si="3"/>
        <v>1756560.0002999997</v>
      </c>
      <c r="G13" s="73">
        <f t="shared" si="3"/>
        <v>1557482.3903999999</v>
      </c>
      <c r="H13" s="73">
        <f t="shared" si="3"/>
        <v>565669.95699999994</v>
      </c>
      <c r="I13" s="73">
        <f t="shared" si="3"/>
        <v>543701.60990000004</v>
      </c>
      <c r="J13" s="74">
        <v>508483.42239999998</v>
      </c>
      <c r="K13" s="74">
        <v>472633.73430000001</v>
      </c>
      <c r="L13" s="74">
        <v>8772.1</v>
      </c>
      <c r="M13" s="74">
        <v>6320</v>
      </c>
      <c r="N13" s="74">
        <v>501013.30440000002</v>
      </c>
      <c r="O13" s="74">
        <v>468275.4313</v>
      </c>
      <c r="P13" s="74">
        <v>8372.1</v>
      </c>
      <c r="Q13" s="74">
        <v>6320</v>
      </c>
      <c r="R13" s="74">
        <v>5489.5050000000001</v>
      </c>
      <c r="S13" s="74">
        <v>2377.69</v>
      </c>
      <c r="T13" s="74">
        <v>400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0</v>
      </c>
      <c r="AB13" s="74">
        <v>0</v>
      </c>
      <c r="AC13" s="74">
        <v>0</v>
      </c>
      <c r="AD13" s="74">
        <v>40323.649700000002</v>
      </c>
      <c r="AE13" s="75">
        <v>32155.393</v>
      </c>
      <c r="AF13" s="75">
        <v>236339.64749999999</v>
      </c>
      <c r="AG13" s="75">
        <v>259130.6876</v>
      </c>
      <c r="AH13" s="75">
        <v>2703.7575000000002</v>
      </c>
      <c r="AI13" s="75">
        <v>2303.7575000000002</v>
      </c>
      <c r="AJ13" s="75">
        <v>51399.124000000003</v>
      </c>
      <c r="AK13" s="75">
        <v>14949.124</v>
      </c>
      <c r="AL13" s="75">
        <v>1065</v>
      </c>
      <c r="AM13" s="75">
        <v>1065</v>
      </c>
      <c r="AN13" s="75">
        <v>218050</v>
      </c>
      <c r="AO13" s="75">
        <v>157826.772</v>
      </c>
      <c r="AP13" s="75">
        <v>33064.504699999998</v>
      </c>
      <c r="AQ13" s="75">
        <v>26994.290400000002</v>
      </c>
      <c r="AR13" s="75">
        <v>296890.52350000001</v>
      </c>
      <c r="AS13" s="75">
        <v>196346.97159999999</v>
      </c>
      <c r="AT13" s="75">
        <v>0</v>
      </c>
      <c r="AU13" s="75">
        <v>0</v>
      </c>
      <c r="AV13" s="75">
        <v>-330000</v>
      </c>
      <c r="AW13" s="75">
        <v>-109992.18</v>
      </c>
      <c r="AX13" s="75">
        <v>78715.061000000002</v>
      </c>
      <c r="AY13" s="75">
        <v>75817.473899999997</v>
      </c>
      <c r="AZ13" s="75">
        <v>127800</v>
      </c>
      <c r="BA13" s="75">
        <v>113610</v>
      </c>
      <c r="BB13" s="75">
        <v>74305.076000000001</v>
      </c>
      <c r="BC13" s="75">
        <v>73764.918999999994</v>
      </c>
      <c r="BD13" s="75">
        <v>57900</v>
      </c>
      <c r="BE13" s="75">
        <v>48710</v>
      </c>
      <c r="BF13" s="75">
        <v>3660</v>
      </c>
      <c r="BG13" s="75">
        <v>1302.5699</v>
      </c>
      <c r="BH13" s="75">
        <v>0</v>
      </c>
      <c r="BI13" s="75">
        <v>0</v>
      </c>
      <c r="BJ13" s="75">
        <v>216322.11350000001</v>
      </c>
      <c r="BK13" s="75">
        <v>206235.15789999999</v>
      </c>
      <c r="BL13" s="75">
        <v>154145.2095</v>
      </c>
      <c r="BM13" s="75">
        <v>137953.4743</v>
      </c>
      <c r="BN13" s="75">
        <v>5364.0039999999999</v>
      </c>
      <c r="BO13" s="75">
        <v>5349.3630000000003</v>
      </c>
      <c r="BP13" s="75">
        <v>58100</v>
      </c>
      <c r="BQ13" s="75">
        <v>56232.926800000001</v>
      </c>
      <c r="BR13" s="75">
        <v>0</v>
      </c>
      <c r="BS13" s="75">
        <v>0</v>
      </c>
      <c r="BT13" s="75">
        <v>0</v>
      </c>
      <c r="BU13" s="75">
        <v>0</v>
      </c>
      <c r="BV13" s="75">
        <v>33553.370199999998</v>
      </c>
      <c r="BW13" s="75">
        <v>31802.700199999999</v>
      </c>
      <c r="BX13" s="75">
        <v>24397.228999999999</v>
      </c>
      <c r="BY13" s="75">
        <v>17845.62</v>
      </c>
      <c r="BZ13" s="75">
        <v>66261.0098</v>
      </c>
      <c r="CA13" s="75">
        <v>61593.279600000002</v>
      </c>
      <c r="CB13" s="75">
        <v>5842.2275</v>
      </c>
      <c r="CC13" s="75">
        <v>4872.2275</v>
      </c>
      <c r="CD13" s="75">
        <v>111143.7295</v>
      </c>
      <c r="CE13" s="75">
        <v>107489.81510000001</v>
      </c>
      <c r="CF13" s="75">
        <v>65805.752999999997</v>
      </c>
      <c r="CG13" s="75">
        <v>59002.7</v>
      </c>
      <c r="CH13" s="75">
        <v>500</v>
      </c>
      <c r="CI13" s="75">
        <v>0</v>
      </c>
      <c r="CJ13" s="75">
        <v>0</v>
      </c>
      <c r="CK13" s="75">
        <v>0</v>
      </c>
      <c r="CL13" s="75">
        <v>94500.600699999995</v>
      </c>
      <c r="CM13" s="75">
        <v>89496.055500000002</v>
      </c>
      <c r="CN13" s="75">
        <v>4613</v>
      </c>
      <c r="CO13" s="75">
        <v>4211.5200000000004</v>
      </c>
      <c r="CP13" s="75">
        <v>70522.1584</v>
      </c>
      <c r="CQ13" s="75">
        <v>67091.365399999995</v>
      </c>
      <c r="CR13" s="75">
        <v>0</v>
      </c>
      <c r="CS13" s="75">
        <v>0</v>
      </c>
      <c r="CT13" s="75">
        <v>53357.665000000001</v>
      </c>
      <c r="CU13" s="75">
        <v>51796.972000000002</v>
      </c>
      <c r="CV13" s="75">
        <v>0</v>
      </c>
      <c r="CW13" s="75">
        <v>0</v>
      </c>
      <c r="CX13" s="75">
        <v>547295.95299999998</v>
      </c>
      <c r="CY13" s="75">
        <v>492951.43579999998</v>
      </c>
      <c r="CZ13" s="75">
        <v>34000</v>
      </c>
      <c r="DA13" s="75">
        <v>22475.928</v>
      </c>
      <c r="DB13" s="75">
        <v>407384.55300000001</v>
      </c>
      <c r="DC13" s="75">
        <v>359643.05</v>
      </c>
      <c r="DD13" s="75">
        <v>34000</v>
      </c>
      <c r="DE13" s="75">
        <v>22475.928</v>
      </c>
      <c r="DF13" s="75">
        <v>57720</v>
      </c>
      <c r="DG13" s="75">
        <v>38193.14</v>
      </c>
      <c r="DH13" s="75">
        <v>0</v>
      </c>
      <c r="DI13" s="75">
        <v>0</v>
      </c>
      <c r="DJ13" s="75">
        <v>62699.199999999997</v>
      </c>
      <c r="DK13" s="75">
        <v>0</v>
      </c>
      <c r="DL13" s="75">
        <v>212699.2</v>
      </c>
      <c r="DM13" s="75">
        <v>150000</v>
      </c>
      <c r="DN13" s="75">
        <v>0</v>
      </c>
      <c r="DO13" s="75">
        <v>0</v>
      </c>
      <c r="DP13" s="75">
        <v>150000</v>
      </c>
      <c r="DQ13" s="75">
        <v>150000</v>
      </c>
    </row>
    <row r="14" spans="2:121" s="68" customFormat="1" ht="19.5" customHeight="1">
      <c r="B14" s="67">
        <v>5</v>
      </c>
      <c r="C14" s="37" t="s">
        <v>102</v>
      </c>
      <c r="D14" s="73">
        <f t="shared" si="2"/>
        <v>131232.42070000002</v>
      </c>
      <c r="E14" s="73">
        <f t="shared" si="2"/>
        <v>102104.6862</v>
      </c>
      <c r="F14" s="73">
        <f t="shared" si="3"/>
        <v>66241.55</v>
      </c>
      <c r="G14" s="73">
        <f t="shared" si="3"/>
        <v>46942.986200000007</v>
      </c>
      <c r="H14" s="73">
        <f t="shared" si="3"/>
        <v>64990.870699999999</v>
      </c>
      <c r="I14" s="73">
        <f t="shared" si="3"/>
        <v>55161.7</v>
      </c>
      <c r="J14" s="74">
        <v>23520</v>
      </c>
      <c r="K14" s="74">
        <v>19219.533200000002</v>
      </c>
      <c r="L14" s="74">
        <v>500</v>
      </c>
      <c r="M14" s="74">
        <v>285</v>
      </c>
      <c r="N14" s="74">
        <v>20720</v>
      </c>
      <c r="O14" s="74">
        <v>18439.533200000002</v>
      </c>
      <c r="P14" s="74">
        <v>500</v>
      </c>
      <c r="Q14" s="74">
        <v>285</v>
      </c>
      <c r="R14" s="74">
        <v>1600</v>
      </c>
      <c r="S14" s="74">
        <v>100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4">
        <v>0</v>
      </c>
      <c r="AA14" s="74">
        <v>0</v>
      </c>
      <c r="AB14" s="74">
        <v>0</v>
      </c>
      <c r="AC14" s="74">
        <v>0</v>
      </c>
      <c r="AD14" s="74">
        <v>480</v>
      </c>
      <c r="AE14" s="75">
        <v>480</v>
      </c>
      <c r="AF14" s="75">
        <v>0</v>
      </c>
      <c r="AG14" s="75">
        <v>0</v>
      </c>
      <c r="AH14" s="75">
        <v>480</v>
      </c>
      <c r="AI14" s="75">
        <v>480</v>
      </c>
      <c r="AJ14" s="75">
        <v>0</v>
      </c>
      <c r="AK14" s="75">
        <v>0</v>
      </c>
      <c r="AL14" s="75">
        <v>0</v>
      </c>
      <c r="AM14" s="75">
        <v>0</v>
      </c>
      <c r="AN14" s="75">
        <v>0</v>
      </c>
      <c r="AO14" s="75">
        <v>0</v>
      </c>
      <c r="AP14" s="75">
        <v>0</v>
      </c>
      <c r="AQ14" s="75">
        <v>0</v>
      </c>
      <c r="AR14" s="75">
        <v>0</v>
      </c>
      <c r="AS14" s="75">
        <v>0</v>
      </c>
      <c r="AT14" s="75">
        <v>0</v>
      </c>
      <c r="AU14" s="75">
        <v>0</v>
      </c>
      <c r="AV14" s="75">
        <v>0</v>
      </c>
      <c r="AW14" s="75">
        <v>0</v>
      </c>
      <c r="AX14" s="75">
        <v>3100</v>
      </c>
      <c r="AY14" s="75">
        <v>1980</v>
      </c>
      <c r="AZ14" s="75">
        <v>0</v>
      </c>
      <c r="BA14" s="75">
        <v>0</v>
      </c>
      <c r="BB14" s="75">
        <v>3000</v>
      </c>
      <c r="BC14" s="75">
        <v>1980</v>
      </c>
      <c r="BD14" s="75">
        <v>0</v>
      </c>
      <c r="BE14" s="75">
        <v>0</v>
      </c>
      <c r="BF14" s="75">
        <v>0</v>
      </c>
      <c r="BG14" s="75">
        <v>0</v>
      </c>
      <c r="BH14" s="75">
        <v>0</v>
      </c>
      <c r="BI14" s="75">
        <v>0</v>
      </c>
      <c r="BJ14" s="75">
        <v>2300</v>
      </c>
      <c r="BK14" s="75">
        <v>916.30399999999997</v>
      </c>
      <c r="BL14" s="75">
        <v>61004.870699999999</v>
      </c>
      <c r="BM14" s="75">
        <v>51893</v>
      </c>
      <c r="BN14" s="75">
        <v>0</v>
      </c>
      <c r="BO14" s="75">
        <v>0</v>
      </c>
      <c r="BP14" s="75">
        <v>0</v>
      </c>
      <c r="BQ14" s="75">
        <v>0</v>
      </c>
      <c r="BR14" s="75">
        <v>0</v>
      </c>
      <c r="BS14" s="75">
        <v>0</v>
      </c>
      <c r="BT14" s="75">
        <v>0</v>
      </c>
      <c r="BU14" s="75">
        <v>0</v>
      </c>
      <c r="BV14" s="75">
        <v>0</v>
      </c>
      <c r="BW14" s="75">
        <v>0</v>
      </c>
      <c r="BX14" s="75">
        <v>0</v>
      </c>
      <c r="BY14" s="75">
        <v>0</v>
      </c>
      <c r="BZ14" s="75">
        <v>2300</v>
      </c>
      <c r="CA14" s="75">
        <v>916.30399999999997</v>
      </c>
      <c r="CB14" s="75">
        <v>61004.870699999999</v>
      </c>
      <c r="CC14" s="75">
        <v>51893</v>
      </c>
      <c r="CD14" s="75">
        <v>0</v>
      </c>
      <c r="CE14" s="75">
        <v>0</v>
      </c>
      <c r="CF14" s="75">
        <v>0</v>
      </c>
      <c r="CG14" s="75">
        <v>0</v>
      </c>
      <c r="CH14" s="75">
        <v>1000</v>
      </c>
      <c r="CI14" s="75">
        <v>140</v>
      </c>
      <c r="CJ14" s="75">
        <v>0</v>
      </c>
      <c r="CK14" s="75">
        <v>0</v>
      </c>
      <c r="CL14" s="75">
        <v>7180</v>
      </c>
      <c r="CM14" s="75">
        <v>4518.701</v>
      </c>
      <c r="CN14" s="75">
        <v>3486</v>
      </c>
      <c r="CO14" s="75">
        <v>2983.7</v>
      </c>
      <c r="CP14" s="75">
        <v>6980</v>
      </c>
      <c r="CQ14" s="75">
        <v>4518.701</v>
      </c>
      <c r="CR14" s="75">
        <v>500</v>
      </c>
      <c r="CS14" s="75">
        <v>0</v>
      </c>
      <c r="CT14" s="75">
        <v>0</v>
      </c>
      <c r="CU14" s="75">
        <v>0</v>
      </c>
      <c r="CV14" s="75">
        <v>0</v>
      </c>
      <c r="CW14" s="75">
        <v>0</v>
      </c>
      <c r="CX14" s="75">
        <v>20850.86</v>
      </c>
      <c r="CY14" s="75">
        <v>17552.547999999999</v>
      </c>
      <c r="CZ14" s="75">
        <v>0</v>
      </c>
      <c r="DA14" s="75">
        <v>0</v>
      </c>
      <c r="DB14" s="75">
        <v>19650.86</v>
      </c>
      <c r="DC14" s="75">
        <v>17244.797999999999</v>
      </c>
      <c r="DD14" s="75">
        <v>0</v>
      </c>
      <c r="DE14" s="75">
        <v>0</v>
      </c>
      <c r="DF14" s="75">
        <v>4600</v>
      </c>
      <c r="DG14" s="75">
        <v>2135.9</v>
      </c>
      <c r="DH14" s="75">
        <v>0</v>
      </c>
      <c r="DI14" s="75">
        <v>0</v>
      </c>
      <c r="DJ14" s="75">
        <v>3210.69</v>
      </c>
      <c r="DK14" s="75">
        <v>0</v>
      </c>
      <c r="DL14" s="75">
        <v>3210.69</v>
      </c>
      <c r="DM14" s="75">
        <v>0</v>
      </c>
      <c r="DN14" s="75">
        <v>0</v>
      </c>
      <c r="DO14" s="75">
        <v>0</v>
      </c>
      <c r="DP14" s="75">
        <v>0</v>
      </c>
      <c r="DQ14" s="75">
        <v>0</v>
      </c>
    </row>
    <row r="15" spans="2:121" ht="33.75" customHeight="1">
      <c r="B15" s="70"/>
      <c r="C15" s="38" t="s">
        <v>54</v>
      </c>
      <c r="D15" s="73">
        <f t="shared" ref="D15:AI15" si="4">SUM(D10:D14)</f>
        <v>15202076.596400002</v>
      </c>
      <c r="E15" s="73">
        <f t="shared" si="4"/>
        <v>12733825.871199999</v>
      </c>
      <c r="F15" s="73">
        <f t="shared" si="4"/>
        <v>10256625.8893</v>
      </c>
      <c r="G15" s="73">
        <f t="shared" si="4"/>
        <v>8945625.8793999981</v>
      </c>
      <c r="H15" s="73">
        <f t="shared" si="4"/>
        <v>6044642.2071000002</v>
      </c>
      <c r="I15" s="73">
        <f t="shared" si="4"/>
        <v>4692199.9918</v>
      </c>
      <c r="J15" s="73">
        <f t="shared" si="4"/>
        <v>2930779.9997</v>
      </c>
      <c r="K15" s="73">
        <f t="shared" si="4"/>
        <v>2685111.3962000003</v>
      </c>
      <c r="L15" s="73">
        <f t="shared" si="4"/>
        <v>394413.74340000004</v>
      </c>
      <c r="M15" s="73">
        <f t="shared" si="4"/>
        <v>203184.17540000001</v>
      </c>
      <c r="N15" s="73">
        <f t="shared" si="4"/>
        <v>2772831.1885000002</v>
      </c>
      <c r="O15" s="73">
        <f t="shared" si="4"/>
        <v>2584371.3775999998</v>
      </c>
      <c r="P15" s="73">
        <f t="shared" si="4"/>
        <v>244805.89019999999</v>
      </c>
      <c r="Q15" s="73">
        <f t="shared" si="4"/>
        <v>143188.413</v>
      </c>
      <c r="R15" s="73">
        <f t="shared" si="4"/>
        <v>137296.3082</v>
      </c>
      <c r="S15" s="73">
        <f t="shared" si="4"/>
        <v>83254.015899999999</v>
      </c>
      <c r="T15" s="73">
        <f t="shared" si="4"/>
        <v>145164.25320000001</v>
      </c>
      <c r="U15" s="73">
        <f t="shared" si="4"/>
        <v>55552.162400000001</v>
      </c>
      <c r="V15" s="73">
        <f t="shared" si="4"/>
        <v>2000</v>
      </c>
      <c r="W15" s="73">
        <f t="shared" si="4"/>
        <v>0</v>
      </c>
      <c r="X15" s="73">
        <f t="shared" si="4"/>
        <v>0</v>
      </c>
      <c r="Y15" s="73">
        <f t="shared" si="4"/>
        <v>0</v>
      </c>
      <c r="Z15" s="73">
        <f t="shared" si="4"/>
        <v>0</v>
      </c>
      <c r="AA15" s="73">
        <f t="shared" si="4"/>
        <v>0</v>
      </c>
      <c r="AB15" s="73">
        <f t="shared" si="4"/>
        <v>0</v>
      </c>
      <c r="AC15" s="73">
        <f t="shared" si="4"/>
        <v>0</v>
      </c>
      <c r="AD15" s="73">
        <f t="shared" si="4"/>
        <v>191557.65270000001</v>
      </c>
      <c r="AE15" s="73">
        <f t="shared" si="4"/>
        <v>147913.6906</v>
      </c>
      <c r="AF15" s="73">
        <f t="shared" si="4"/>
        <v>2521241.7934999997</v>
      </c>
      <c r="AG15" s="73">
        <f t="shared" si="4"/>
        <v>2244492.5275999997</v>
      </c>
      <c r="AH15" s="73">
        <f t="shared" si="4"/>
        <v>55229.342499999999</v>
      </c>
      <c r="AI15" s="73">
        <f t="shared" si="4"/>
        <v>42331.597999999998</v>
      </c>
      <c r="AJ15" s="73">
        <f t="shared" ref="AJ15:BO15" si="5">SUM(AJ10:AJ14)</f>
        <v>853513.94299999985</v>
      </c>
      <c r="AK15" s="73">
        <f t="shared" si="5"/>
        <v>508720.08099999995</v>
      </c>
      <c r="AL15" s="73">
        <f t="shared" si="5"/>
        <v>10565</v>
      </c>
      <c r="AM15" s="73">
        <f t="shared" si="5"/>
        <v>8143.0070999999998</v>
      </c>
      <c r="AN15" s="73">
        <f t="shared" si="5"/>
        <v>620294.37700000009</v>
      </c>
      <c r="AO15" s="73">
        <f t="shared" si="5"/>
        <v>500507.20860000001</v>
      </c>
      <c r="AP15" s="73">
        <f t="shared" si="5"/>
        <v>63469.504699999998</v>
      </c>
      <c r="AQ15" s="73">
        <f t="shared" si="5"/>
        <v>53398.7304</v>
      </c>
      <c r="AR15" s="73">
        <f t="shared" si="5"/>
        <v>3064509.1735</v>
      </c>
      <c r="AS15" s="73">
        <f t="shared" si="5"/>
        <v>2104124.5286999997</v>
      </c>
      <c r="AT15" s="73">
        <f t="shared" si="5"/>
        <v>10990.418</v>
      </c>
      <c r="AU15" s="73">
        <f t="shared" si="5"/>
        <v>0</v>
      </c>
      <c r="AV15" s="73">
        <f t="shared" si="5"/>
        <v>-2017575.7</v>
      </c>
      <c r="AW15" s="73">
        <f t="shared" si="5"/>
        <v>-869359.29070000001</v>
      </c>
      <c r="AX15" s="73">
        <f t="shared" si="5"/>
        <v>744338.77560000005</v>
      </c>
      <c r="AY15" s="73">
        <f t="shared" si="5"/>
        <v>677622.17799999996</v>
      </c>
      <c r="AZ15" s="73">
        <f t="shared" si="5"/>
        <v>363544.288</v>
      </c>
      <c r="BA15" s="73">
        <f t="shared" si="5"/>
        <v>169549.78</v>
      </c>
      <c r="BB15" s="73">
        <f t="shared" si="5"/>
        <v>669355.40080000006</v>
      </c>
      <c r="BC15" s="73">
        <f t="shared" si="5"/>
        <v>628512.13199999998</v>
      </c>
      <c r="BD15" s="73">
        <f t="shared" si="5"/>
        <v>242800</v>
      </c>
      <c r="BE15" s="73">
        <f t="shared" si="5"/>
        <v>59850.84</v>
      </c>
      <c r="BF15" s="73">
        <f t="shared" si="5"/>
        <v>60485</v>
      </c>
      <c r="BG15" s="73">
        <f t="shared" si="5"/>
        <v>40130.956700000002</v>
      </c>
      <c r="BH15" s="73">
        <f t="shared" si="5"/>
        <v>10000</v>
      </c>
      <c r="BI15" s="73">
        <f t="shared" si="5"/>
        <v>4197</v>
      </c>
      <c r="BJ15" s="73">
        <f t="shared" si="5"/>
        <v>782657.80229999998</v>
      </c>
      <c r="BK15" s="73">
        <f t="shared" si="5"/>
        <v>712718.37309999997</v>
      </c>
      <c r="BL15" s="73">
        <f t="shared" si="5"/>
        <v>1372689.9252000002</v>
      </c>
      <c r="BM15" s="73">
        <f t="shared" si="5"/>
        <v>1113779.3764999998</v>
      </c>
      <c r="BN15" s="73">
        <f t="shared" si="5"/>
        <v>25364.004000000001</v>
      </c>
      <c r="BO15" s="73">
        <f t="shared" si="5"/>
        <v>20691.035</v>
      </c>
      <c r="BP15" s="73">
        <f t="shared" ref="BP15:CU15" si="6">SUM(BP10:BP14)</f>
        <v>124959.66</v>
      </c>
      <c r="BQ15" s="73">
        <f t="shared" si="6"/>
        <v>79952.976800000004</v>
      </c>
      <c r="BR15" s="73">
        <f t="shared" si="6"/>
        <v>0</v>
      </c>
      <c r="BS15" s="73">
        <f t="shared" si="6"/>
        <v>0</v>
      </c>
      <c r="BT15" s="73">
        <f t="shared" si="6"/>
        <v>0</v>
      </c>
      <c r="BU15" s="73">
        <f t="shared" si="6"/>
        <v>0</v>
      </c>
      <c r="BV15" s="73">
        <f t="shared" si="6"/>
        <v>64286.508300000001</v>
      </c>
      <c r="BW15" s="73">
        <f t="shared" si="6"/>
        <v>55028.131300000001</v>
      </c>
      <c r="BX15" s="73">
        <f t="shared" si="6"/>
        <v>132857.12899999999</v>
      </c>
      <c r="BY15" s="73">
        <f t="shared" si="6"/>
        <v>83819.224000000002</v>
      </c>
      <c r="BZ15" s="73">
        <f t="shared" si="6"/>
        <v>208831.9443</v>
      </c>
      <c r="CA15" s="73">
        <f t="shared" si="6"/>
        <v>195380.9988</v>
      </c>
      <c r="CB15" s="73">
        <f t="shared" si="6"/>
        <v>386096.87520000001</v>
      </c>
      <c r="CC15" s="73">
        <f t="shared" si="6"/>
        <v>313073.17850000004</v>
      </c>
      <c r="CD15" s="73">
        <f t="shared" si="6"/>
        <v>484175.34570000001</v>
      </c>
      <c r="CE15" s="73">
        <f t="shared" si="6"/>
        <v>441618.20799999998</v>
      </c>
      <c r="CF15" s="73">
        <f t="shared" si="6"/>
        <v>728776.26099999994</v>
      </c>
      <c r="CG15" s="73">
        <f t="shared" si="6"/>
        <v>636933.99719999998</v>
      </c>
      <c r="CH15" s="73">
        <f t="shared" si="6"/>
        <v>1800</v>
      </c>
      <c r="CI15" s="73">
        <f t="shared" si="6"/>
        <v>140</v>
      </c>
      <c r="CJ15" s="73">
        <f t="shared" si="6"/>
        <v>34717.300000000003</v>
      </c>
      <c r="CK15" s="73">
        <f t="shared" si="6"/>
        <v>33376.1</v>
      </c>
      <c r="CL15" s="73">
        <f t="shared" si="6"/>
        <v>426186.87689999997</v>
      </c>
      <c r="CM15" s="73">
        <f t="shared" si="6"/>
        <v>355804.48120000004</v>
      </c>
      <c r="CN15" s="73">
        <f t="shared" si="6"/>
        <v>436782.83100000001</v>
      </c>
      <c r="CO15" s="73">
        <f t="shared" si="6"/>
        <v>349233.50030000001</v>
      </c>
      <c r="CP15" s="73">
        <f t="shared" si="6"/>
        <v>331395.41759999999</v>
      </c>
      <c r="CQ15" s="73">
        <f t="shared" si="6"/>
        <v>272878.01010000001</v>
      </c>
      <c r="CR15" s="73">
        <f t="shared" si="6"/>
        <v>335393.97700000001</v>
      </c>
      <c r="CS15" s="73">
        <f t="shared" si="6"/>
        <v>274879.06920000003</v>
      </c>
      <c r="CT15" s="73">
        <f t="shared" si="6"/>
        <v>129466.3167</v>
      </c>
      <c r="CU15" s="73">
        <f t="shared" si="6"/>
        <v>123731.67370000001</v>
      </c>
      <c r="CV15" s="73">
        <f t="shared" ref="CV15:DQ15" si="7">SUM(CV10:CV14)</f>
        <v>120440.70000000001</v>
      </c>
      <c r="CW15" s="73">
        <f t="shared" si="7"/>
        <v>98091.9</v>
      </c>
      <c r="CX15" s="73">
        <f t="shared" si="7"/>
        <v>3554085.8901</v>
      </c>
      <c r="CY15" s="73">
        <f t="shared" si="7"/>
        <v>3278952.3203000003</v>
      </c>
      <c r="CZ15" s="73">
        <f t="shared" si="7"/>
        <v>921252.326</v>
      </c>
      <c r="DA15" s="73">
        <f t="shared" si="7"/>
        <v>578584.53200000001</v>
      </c>
      <c r="DB15" s="73">
        <f t="shared" si="7"/>
        <v>2634471.8620999996</v>
      </c>
      <c r="DC15" s="73">
        <f t="shared" si="7"/>
        <v>2401508.2170999995</v>
      </c>
      <c r="DD15" s="73">
        <f t="shared" si="7"/>
        <v>653878.37</v>
      </c>
      <c r="DE15" s="73">
        <f t="shared" si="7"/>
        <v>382898.19800000003</v>
      </c>
      <c r="DF15" s="73">
        <f t="shared" si="7"/>
        <v>217155</v>
      </c>
      <c r="DG15" s="73">
        <f t="shared" si="7"/>
        <v>183363.43999999997</v>
      </c>
      <c r="DH15" s="73">
        <f t="shared" si="7"/>
        <v>0</v>
      </c>
      <c r="DI15" s="73">
        <f t="shared" si="7"/>
        <v>0</v>
      </c>
      <c r="DJ15" s="73">
        <f t="shared" si="7"/>
        <v>306872.39199999999</v>
      </c>
      <c r="DK15" s="73">
        <f t="shared" si="7"/>
        <v>0</v>
      </c>
      <c r="DL15" s="73">
        <f t="shared" si="7"/>
        <v>1406063.8919999998</v>
      </c>
      <c r="DM15" s="73">
        <f t="shared" si="7"/>
        <v>904000</v>
      </c>
      <c r="DN15" s="73">
        <f t="shared" si="7"/>
        <v>0</v>
      </c>
      <c r="DO15" s="73">
        <f t="shared" si="7"/>
        <v>0</v>
      </c>
      <c r="DP15" s="73">
        <f t="shared" si="7"/>
        <v>1099191.5</v>
      </c>
      <c r="DQ15" s="73">
        <f t="shared" si="7"/>
        <v>904000</v>
      </c>
    </row>
    <row r="16" spans="2:121"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</row>
    <row r="17" spans="4:121"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</row>
    <row r="18" spans="4:121"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</row>
    <row r="19" spans="4:121"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</row>
    <row r="20" spans="4:121"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</row>
    <row r="21" spans="4:121"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</row>
    <row r="22" spans="4:121"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</row>
    <row r="23" spans="4:121"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</row>
    <row r="24" spans="4:121"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</row>
    <row r="25" spans="4:121"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</row>
    <row r="26" spans="4:121"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</row>
    <row r="27" spans="4:121"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</row>
    <row r="28" spans="4:121"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</row>
    <row r="29" spans="4:121"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</row>
    <row r="30" spans="4:121"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</row>
    <row r="31" spans="4:121"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</row>
    <row r="32" spans="4:121"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</row>
    <row r="33" spans="4:121"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</row>
    <row r="34" spans="4:121"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</row>
    <row r="35" spans="4:121"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1"/>
    </row>
    <row r="36" spans="4:121"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</row>
    <row r="37" spans="4:121"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</row>
    <row r="38" spans="4:121"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</row>
    <row r="39" spans="4:121"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</row>
    <row r="40" spans="4:121"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</row>
    <row r="41" spans="4:121"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</row>
    <row r="42" spans="4:121"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</row>
    <row r="43" spans="4:121"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</row>
    <row r="44" spans="4:121"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</row>
    <row r="45" spans="4:121"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</row>
    <row r="46" spans="4:121"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</row>
    <row r="47" spans="4:121"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</row>
    <row r="48" spans="4:121"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</row>
    <row r="49" spans="4:121"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</row>
    <row r="50" spans="4:121"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</row>
    <row r="51" spans="4:121"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</row>
    <row r="52" spans="4:121"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</row>
    <row r="53" spans="4:121"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</row>
    <row r="54" spans="4:121"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</row>
    <row r="55" spans="4:121"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71"/>
      <c r="CX55" s="71"/>
      <c r="CY55" s="71"/>
      <c r="CZ55" s="71"/>
      <c r="DA55" s="71"/>
      <c r="DB55" s="71"/>
      <c r="DC55" s="71"/>
      <c r="DD55" s="71"/>
      <c r="DE55" s="71"/>
      <c r="DF55" s="71"/>
      <c r="DG55" s="71"/>
      <c r="DH55" s="71"/>
      <c r="DI55" s="71"/>
      <c r="DJ55" s="71"/>
      <c r="DK55" s="71"/>
      <c r="DL55" s="71"/>
      <c r="DM55" s="71"/>
      <c r="DN55" s="71"/>
      <c r="DO55" s="71"/>
      <c r="DP55" s="71"/>
      <c r="DQ55" s="71"/>
    </row>
    <row r="56" spans="4:121"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</row>
    <row r="57" spans="4:121"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</row>
    <row r="58" spans="4:121"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</row>
    <row r="59" spans="4:121"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</row>
    <row r="60" spans="4:121"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</row>
    <row r="61" spans="4:121"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</row>
    <row r="62" spans="4:121"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</row>
    <row r="63" spans="4:121"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</row>
    <row r="64" spans="4:121"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</row>
    <row r="65" spans="4:121"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  <c r="CD65" s="71"/>
      <c r="CE65" s="71"/>
      <c r="CF65" s="71"/>
      <c r="CG65" s="71"/>
      <c r="CH65" s="71"/>
      <c r="CI65" s="71"/>
      <c r="CJ65" s="71"/>
      <c r="CK65" s="71"/>
      <c r="CL65" s="71"/>
      <c r="CM65" s="71"/>
      <c r="CN65" s="71"/>
      <c r="CO65" s="71"/>
      <c r="CP65" s="71"/>
      <c r="CQ65" s="71"/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</row>
    <row r="66" spans="4:121"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  <c r="CC66" s="71"/>
      <c r="CD66" s="71"/>
      <c r="CE66" s="71"/>
      <c r="CF66" s="71"/>
      <c r="CG66" s="71"/>
      <c r="CH66" s="71"/>
      <c r="CI66" s="71"/>
      <c r="CJ66" s="71"/>
      <c r="CK66" s="71"/>
      <c r="CL66" s="71"/>
      <c r="CM66" s="71"/>
      <c r="CN66" s="71"/>
      <c r="CO66" s="71"/>
      <c r="CP66" s="71"/>
      <c r="CQ66" s="71"/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</row>
    <row r="67" spans="4:121"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  <c r="CC67" s="71"/>
      <c r="CD67" s="71"/>
      <c r="CE67" s="71"/>
      <c r="CF67" s="71"/>
      <c r="CG67" s="71"/>
      <c r="CH67" s="71"/>
      <c r="CI67" s="71"/>
      <c r="CJ67" s="71"/>
      <c r="CK67" s="71"/>
      <c r="CL67" s="71"/>
      <c r="CM67" s="71"/>
      <c r="CN67" s="71"/>
      <c r="CO67" s="71"/>
      <c r="CP67" s="71"/>
      <c r="CQ67" s="71"/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</row>
    <row r="68" spans="4:121"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</row>
    <row r="69" spans="4:121"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  <c r="CC69" s="71"/>
      <c r="CD69" s="71"/>
      <c r="CE69" s="71"/>
      <c r="CF69" s="71"/>
      <c r="CG69" s="71"/>
      <c r="CH69" s="71"/>
      <c r="CI69" s="71"/>
      <c r="CJ69" s="71"/>
      <c r="CK69" s="71"/>
      <c r="CL69" s="71"/>
      <c r="CM69" s="71"/>
      <c r="CN69" s="71"/>
      <c r="CO69" s="71"/>
      <c r="CP69" s="71"/>
      <c r="CQ69" s="71"/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</row>
    <row r="70" spans="4:121"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</row>
    <row r="71" spans="4:121"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</row>
    <row r="72" spans="4:121"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</row>
    <row r="73" spans="4:121"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1"/>
    </row>
    <row r="74" spans="4:121"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  <c r="CC74" s="71"/>
      <c r="CD74" s="71"/>
      <c r="CE74" s="71"/>
      <c r="CF74" s="71"/>
      <c r="CG74" s="71"/>
      <c r="CH74" s="71"/>
      <c r="CI74" s="71"/>
      <c r="CJ74" s="71"/>
      <c r="CK74" s="71"/>
      <c r="CL74" s="71"/>
      <c r="CM74" s="71"/>
      <c r="CN74" s="71"/>
      <c r="CO74" s="71"/>
      <c r="CP74" s="71"/>
      <c r="CQ74" s="71"/>
      <c r="CR74" s="71"/>
      <c r="CS74" s="71"/>
      <c r="CT74" s="71"/>
      <c r="CU74" s="71"/>
      <c r="CV74" s="71"/>
      <c r="CW74" s="71"/>
      <c r="CX74" s="71"/>
      <c r="CY74" s="71"/>
      <c r="CZ74" s="71"/>
      <c r="DA74" s="71"/>
      <c r="DB74" s="71"/>
      <c r="DC74" s="71"/>
      <c r="DD74" s="71"/>
      <c r="DE74" s="71"/>
      <c r="DF74" s="71"/>
      <c r="DG74" s="71"/>
      <c r="DH74" s="71"/>
      <c r="DI74" s="71"/>
      <c r="DJ74" s="71"/>
      <c r="DK74" s="71"/>
      <c r="DL74" s="71"/>
      <c r="DM74" s="71"/>
      <c r="DN74" s="71"/>
      <c r="DO74" s="71"/>
      <c r="DP74" s="71"/>
      <c r="DQ74" s="71"/>
    </row>
    <row r="75" spans="4:121"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1"/>
      <c r="DE75" s="71"/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</row>
    <row r="76" spans="4:121"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</row>
    <row r="77" spans="4:121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1"/>
      <c r="CO77" s="71"/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</row>
    <row r="78" spans="4:121"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  <c r="CD78" s="71"/>
      <c r="CE78" s="71"/>
      <c r="CF78" s="71"/>
      <c r="CG78" s="71"/>
      <c r="CH78" s="71"/>
      <c r="CI78" s="71"/>
      <c r="CJ78" s="71"/>
      <c r="CK78" s="71"/>
      <c r="CL78" s="71"/>
      <c r="CM78" s="71"/>
      <c r="CN78" s="71"/>
      <c r="CO78" s="71"/>
      <c r="CP78" s="71"/>
      <c r="CQ78" s="71"/>
      <c r="CR78" s="71"/>
      <c r="CS78" s="71"/>
      <c r="CT78" s="71"/>
      <c r="CU78" s="71"/>
      <c r="CV78" s="71"/>
      <c r="CW78" s="71"/>
      <c r="CX78" s="71"/>
      <c r="CY78" s="71"/>
      <c r="CZ78" s="71"/>
      <c r="DA78" s="71"/>
      <c r="DB78" s="71"/>
      <c r="DC78" s="71"/>
      <c r="DD78" s="71"/>
      <c r="DE78" s="71"/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</row>
    <row r="79" spans="4:121"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  <c r="CD79" s="71"/>
      <c r="CE79" s="71"/>
      <c r="CF79" s="71"/>
      <c r="CG79" s="71"/>
      <c r="CH79" s="71"/>
      <c r="CI79" s="71"/>
      <c r="CJ79" s="71"/>
      <c r="CK79" s="71"/>
      <c r="CL79" s="71"/>
      <c r="CM79" s="71"/>
      <c r="CN79" s="71"/>
      <c r="CO79" s="71"/>
      <c r="CP79" s="71"/>
      <c r="CQ79" s="71"/>
      <c r="CR79" s="71"/>
      <c r="CS79" s="71"/>
      <c r="CT79" s="71"/>
      <c r="CU79" s="71"/>
      <c r="CV79" s="71"/>
      <c r="CW79" s="71"/>
      <c r="CX79" s="71"/>
      <c r="CY79" s="71"/>
      <c r="CZ79" s="71"/>
      <c r="DA79" s="71"/>
      <c r="DB79" s="71"/>
      <c r="DC79" s="71"/>
      <c r="DD79" s="71"/>
      <c r="DE79" s="71"/>
      <c r="DF79" s="71"/>
      <c r="DG79" s="71"/>
      <c r="DH79" s="71"/>
      <c r="DI79" s="71"/>
      <c r="DJ79" s="71"/>
      <c r="DK79" s="71"/>
      <c r="DL79" s="71"/>
      <c r="DM79" s="71"/>
      <c r="DN79" s="71"/>
      <c r="DO79" s="71"/>
      <c r="DP79" s="71"/>
      <c r="DQ79" s="71"/>
    </row>
    <row r="80" spans="4:121"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  <c r="CC80" s="71"/>
      <c r="CD80" s="71"/>
      <c r="CE80" s="71"/>
      <c r="CF80" s="71"/>
      <c r="CG80" s="71"/>
      <c r="CH80" s="71"/>
      <c r="CI80" s="71"/>
      <c r="CJ80" s="71"/>
      <c r="CK80" s="71"/>
      <c r="CL80" s="71"/>
      <c r="CM80" s="71"/>
      <c r="CN80" s="71"/>
      <c r="CO80" s="71"/>
      <c r="CP80" s="71"/>
      <c r="CQ80" s="71"/>
      <c r="CR80" s="71"/>
      <c r="CS80" s="71"/>
      <c r="CT80" s="71"/>
      <c r="CU80" s="71"/>
      <c r="CV80" s="71"/>
      <c r="CW80" s="71"/>
      <c r="CX80" s="71"/>
      <c r="CY80" s="71"/>
      <c r="CZ80" s="71"/>
      <c r="DA80" s="71"/>
      <c r="DB80" s="71"/>
      <c r="DC80" s="71"/>
      <c r="DD80" s="71"/>
      <c r="DE80" s="71"/>
      <c r="DF80" s="71"/>
      <c r="DG80" s="71"/>
      <c r="DH80" s="71"/>
      <c r="DI80" s="71"/>
      <c r="DJ80" s="71"/>
      <c r="DK80" s="71"/>
      <c r="DL80" s="71"/>
      <c r="DM80" s="71"/>
      <c r="DN80" s="71"/>
      <c r="DO80" s="71"/>
      <c r="DP80" s="71"/>
      <c r="DQ80" s="71"/>
    </row>
    <row r="81" spans="4:121"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  <c r="CD81" s="71"/>
      <c r="CE81" s="71"/>
      <c r="CF81" s="71"/>
      <c r="CG81" s="71"/>
      <c r="CH81" s="71"/>
      <c r="CI81" s="71"/>
      <c r="CJ81" s="71"/>
      <c r="CK81" s="71"/>
      <c r="CL81" s="71"/>
      <c r="CM81" s="71"/>
      <c r="CN81" s="71"/>
      <c r="CO81" s="71"/>
      <c r="CP81" s="71"/>
      <c r="CQ81" s="71"/>
      <c r="CR81" s="71"/>
      <c r="CS81" s="71"/>
      <c r="CT81" s="71"/>
      <c r="CU81" s="71"/>
      <c r="CV81" s="71"/>
      <c r="CW81" s="71"/>
      <c r="CX81" s="71"/>
      <c r="CY81" s="71"/>
      <c r="CZ81" s="71"/>
      <c r="DA81" s="71"/>
      <c r="DB81" s="71"/>
      <c r="DC81" s="71"/>
      <c r="DD81" s="71"/>
      <c r="DE81" s="71"/>
      <c r="DF81" s="71"/>
      <c r="DG81" s="71"/>
      <c r="DH81" s="71"/>
      <c r="DI81" s="71"/>
      <c r="DJ81" s="71"/>
      <c r="DK81" s="71"/>
      <c r="DL81" s="71"/>
      <c r="DM81" s="71"/>
      <c r="DN81" s="71"/>
      <c r="DO81" s="71"/>
      <c r="DP81" s="71"/>
      <c r="DQ81" s="71"/>
    </row>
    <row r="82" spans="4:121"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  <c r="CD82" s="71"/>
      <c r="CE82" s="71"/>
      <c r="CF82" s="71"/>
      <c r="CG82" s="71"/>
      <c r="CH82" s="71"/>
      <c r="CI82" s="71"/>
      <c r="CJ82" s="71"/>
      <c r="CK82" s="71"/>
      <c r="CL82" s="71"/>
      <c r="CM82" s="71"/>
      <c r="CN82" s="71"/>
      <c r="CO82" s="71"/>
      <c r="CP82" s="71"/>
      <c r="CQ82" s="71"/>
      <c r="CR82" s="71"/>
      <c r="CS82" s="71"/>
      <c r="CT82" s="71"/>
      <c r="CU82" s="71"/>
      <c r="CV82" s="71"/>
      <c r="CW82" s="71"/>
      <c r="CX82" s="71"/>
      <c r="CY82" s="71"/>
      <c r="CZ82" s="71"/>
      <c r="DA82" s="71"/>
      <c r="DB82" s="71"/>
      <c r="DC82" s="71"/>
      <c r="DD82" s="71"/>
      <c r="DE82" s="71"/>
      <c r="DF82" s="71"/>
      <c r="DG82" s="71"/>
      <c r="DH82" s="71"/>
      <c r="DI82" s="71"/>
      <c r="DJ82" s="71"/>
      <c r="DK82" s="71"/>
      <c r="DL82" s="71"/>
      <c r="DM82" s="71"/>
      <c r="DN82" s="71"/>
      <c r="DO82" s="71"/>
      <c r="DP82" s="71"/>
      <c r="DQ82" s="71"/>
    </row>
    <row r="83" spans="4:121"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  <c r="CB83" s="71"/>
      <c r="CC83" s="71"/>
      <c r="CD83" s="71"/>
      <c r="CE83" s="71"/>
      <c r="CF83" s="71"/>
      <c r="CG83" s="71"/>
      <c r="CH83" s="71"/>
      <c r="CI83" s="71"/>
      <c r="CJ83" s="71"/>
      <c r="CK83" s="71"/>
      <c r="CL83" s="71"/>
      <c r="CM83" s="71"/>
      <c r="CN83" s="71"/>
      <c r="CO83" s="71"/>
      <c r="CP83" s="71"/>
      <c r="CQ83" s="71"/>
      <c r="CR83" s="71"/>
      <c r="CS83" s="71"/>
      <c r="CT83" s="71"/>
      <c r="CU83" s="71"/>
      <c r="CV83" s="71"/>
      <c r="CW83" s="71"/>
      <c r="CX83" s="71"/>
      <c r="CY83" s="71"/>
      <c r="CZ83" s="71"/>
      <c r="DA83" s="71"/>
      <c r="DB83" s="71"/>
      <c r="DC83" s="71"/>
      <c r="DD83" s="71"/>
      <c r="DE83" s="71"/>
      <c r="DF83" s="71"/>
      <c r="DG83" s="71"/>
      <c r="DH83" s="71"/>
      <c r="DI83" s="71"/>
      <c r="DJ83" s="71"/>
      <c r="DK83" s="71"/>
      <c r="DL83" s="71"/>
      <c r="DM83" s="71"/>
      <c r="DN83" s="71"/>
      <c r="DO83" s="71"/>
      <c r="DP83" s="71"/>
      <c r="DQ83" s="71"/>
    </row>
    <row r="84" spans="4:121"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  <c r="CC84" s="71"/>
      <c r="CD84" s="71"/>
      <c r="CE84" s="71"/>
      <c r="CF84" s="71"/>
      <c r="CG84" s="71"/>
      <c r="CH84" s="71"/>
      <c r="CI84" s="71"/>
      <c r="CJ84" s="71"/>
      <c r="CK84" s="71"/>
      <c r="CL84" s="71"/>
      <c r="CM84" s="71"/>
      <c r="CN84" s="71"/>
      <c r="CO84" s="71"/>
      <c r="CP84" s="71"/>
      <c r="CQ84" s="71"/>
      <c r="CR84" s="71"/>
      <c r="CS84" s="71"/>
      <c r="CT84" s="71"/>
      <c r="CU84" s="71"/>
      <c r="CV84" s="71"/>
      <c r="CW84" s="71"/>
      <c r="CX84" s="71"/>
      <c r="CY84" s="71"/>
      <c r="CZ84" s="71"/>
      <c r="DA84" s="71"/>
      <c r="DB84" s="71"/>
      <c r="DC84" s="71"/>
      <c r="DD84" s="71"/>
      <c r="DE84" s="71"/>
      <c r="DF84" s="71"/>
      <c r="DG84" s="71"/>
      <c r="DH84" s="71"/>
      <c r="DI84" s="71"/>
      <c r="DJ84" s="71"/>
      <c r="DK84" s="71"/>
      <c r="DL84" s="71"/>
      <c r="DM84" s="71"/>
      <c r="DN84" s="71"/>
      <c r="DO84" s="71"/>
      <c r="DP84" s="71"/>
      <c r="DQ84" s="71"/>
    </row>
    <row r="85" spans="4:121"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  <c r="CB85" s="71"/>
      <c r="CC85" s="71"/>
      <c r="CD85" s="71"/>
      <c r="CE85" s="71"/>
      <c r="CF85" s="71"/>
      <c r="CG85" s="71"/>
      <c r="CH85" s="71"/>
      <c r="CI85" s="71"/>
      <c r="CJ85" s="71"/>
      <c r="CK85" s="71"/>
      <c r="CL85" s="71"/>
      <c r="CM85" s="71"/>
      <c r="CN85" s="71"/>
      <c r="CO85" s="71"/>
      <c r="CP85" s="71"/>
      <c r="CQ85" s="71"/>
      <c r="CR85" s="71"/>
      <c r="CS85" s="71"/>
      <c r="CT85" s="71"/>
      <c r="CU85" s="71"/>
      <c r="CV85" s="71"/>
      <c r="CW85" s="71"/>
      <c r="CX85" s="71"/>
      <c r="CY85" s="71"/>
      <c r="CZ85" s="71"/>
      <c r="DA85" s="71"/>
      <c r="DB85" s="71"/>
      <c r="DC85" s="71"/>
      <c r="DD85" s="71"/>
      <c r="DE85" s="71"/>
      <c r="DF85" s="71"/>
      <c r="DG85" s="71"/>
      <c r="DH85" s="71"/>
      <c r="DI85" s="71"/>
      <c r="DJ85" s="71"/>
      <c r="DK85" s="71"/>
      <c r="DL85" s="71"/>
      <c r="DM85" s="71"/>
      <c r="DN85" s="71"/>
      <c r="DO85" s="71"/>
      <c r="DP85" s="71"/>
      <c r="DQ85" s="71"/>
    </row>
    <row r="86" spans="4:121"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  <c r="CD86" s="71"/>
      <c r="CE86" s="71"/>
      <c r="CF86" s="71"/>
      <c r="CG86" s="71"/>
      <c r="CH86" s="71"/>
      <c r="CI86" s="71"/>
      <c r="CJ86" s="71"/>
      <c r="CK86" s="71"/>
      <c r="CL86" s="71"/>
      <c r="CM86" s="71"/>
      <c r="CN86" s="71"/>
      <c r="CO86" s="71"/>
      <c r="CP86" s="71"/>
      <c r="CQ86" s="71"/>
      <c r="CR86" s="71"/>
      <c r="CS86" s="71"/>
      <c r="CT86" s="71"/>
      <c r="CU86" s="71"/>
      <c r="CV86" s="71"/>
      <c r="CW86" s="71"/>
      <c r="CX86" s="71"/>
      <c r="CY86" s="71"/>
      <c r="CZ86" s="71"/>
      <c r="DA86" s="71"/>
      <c r="DB86" s="71"/>
      <c r="DC86" s="71"/>
      <c r="DD86" s="71"/>
      <c r="DE86" s="71"/>
      <c r="DF86" s="71"/>
      <c r="DG86" s="71"/>
      <c r="DH86" s="71"/>
      <c r="DI86" s="71"/>
      <c r="DJ86" s="71"/>
      <c r="DK86" s="71"/>
      <c r="DL86" s="71"/>
      <c r="DM86" s="71"/>
      <c r="DN86" s="71"/>
      <c r="DO86" s="71"/>
      <c r="DP86" s="71"/>
      <c r="DQ86" s="71"/>
    </row>
    <row r="87" spans="4:121"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1"/>
      <c r="DB87" s="71"/>
      <c r="DC87" s="71"/>
      <c r="DD87" s="71"/>
      <c r="DE87" s="71"/>
      <c r="DF87" s="71"/>
      <c r="DG87" s="71"/>
      <c r="DH87" s="71"/>
      <c r="DI87" s="71"/>
      <c r="DJ87" s="71"/>
      <c r="DK87" s="71"/>
      <c r="DL87" s="71"/>
      <c r="DM87" s="71"/>
      <c r="DN87" s="71"/>
      <c r="DO87" s="71"/>
      <c r="DP87" s="71"/>
      <c r="DQ87" s="71"/>
    </row>
    <row r="88" spans="4:121"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  <c r="CC88" s="71"/>
      <c r="CD88" s="71"/>
      <c r="CE88" s="71"/>
      <c r="CF88" s="71"/>
      <c r="CG88" s="71"/>
      <c r="CH88" s="71"/>
      <c r="CI88" s="71"/>
      <c r="CJ88" s="71"/>
      <c r="CK88" s="71"/>
      <c r="CL88" s="71"/>
      <c r="CM88" s="71"/>
      <c r="CN88" s="71"/>
      <c r="CO88" s="71"/>
      <c r="CP88" s="71"/>
      <c r="CQ88" s="71"/>
      <c r="CR88" s="71"/>
      <c r="CS88" s="71"/>
      <c r="CT88" s="71"/>
      <c r="CU88" s="71"/>
      <c r="CV88" s="71"/>
      <c r="CW88" s="71"/>
      <c r="CX88" s="71"/>
      <c r="CY88" s="71"/>
      <c r="CZ88" s="71"/>
      <c r="DA88" s="71"/>
      <c r="DB88" s="71"/>
      <c r="DC88" s="71"/>
      <c r="DD88" s="71"/>
      <c r="DE88" s="71"/>
      <c r="DF88" s="71"/>
      <c r="DG88" s="71"/>
      <c r="DH88" s="71"/>
      <c r="DI88" s="71"/>
      <c r="DJ88" s="71"/>
      <c r="DK88" s="71"/>
      <c r="DL88" s="71"/>
      <c r="DM88" s="71"/>
      <c r="DN88" s="71"/>
      <c r="DO88" s="71"/>
      <c r="DP88" s="71"/>
      <c r="DQ88" s="71"/>
    </row>
    <row r="89" spans="4:121"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</row>
    <row r="90" spans="4:121"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1"/>
      <c r="DB90" s="71"/>
      <c r="DC90" s="71"/>
      <c r="DD90" s="71"/>
      <c r="DE90" s="71"/>
      <c r="DF90" s="71"/>
      <c r="DG90" s="71"/>
      <c r="DH90" s="71"/>
      <c r="DI90" s="71"/>
      <c r="DJ90" s="71"/>
      <c r="DK90" s="71"/>
      <c r="DL90" s="71"/>
      <c r="DM90" s="71"/>
      <c r="DN90" s="71"/>
      <c r="DO90" s="71"/>
      <c r="DP90" s="71"/>
      <c r="DQ90" s="71"/>
    </row>
    <row r="91" spans="4:121"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  <c r="CC91" s="71"/>
      <c r="CD91" s="71"/>
      <c r="CE91" s="71"/>
      <c r="CF91" s="71"/>
      <c r="CG91" s="71"/>
      <c r="CH91" s="71"/>
      <c r="CI91" s="71"/>
      <c r="CJ91" s="71"/>
      <c r="CK91" s="71"/>
      <c r="CL91" s="71"/>
      <c r="CM91" s="71"/>
      <c r="CN91" s="71"/>
      <c r="CO91" s="71"/>
      <c r="CP91" s="71"/>
      <c r="CQ91" s="71"/>
      <c r="CR91" s="71"/>
      <c r="CS91" s="71"/>
      <c r="CT91" s="71"/>
      <c r="CU91" s="71"/>
      <c r="CV91" s="71"/>
      <c r="CW91" s="71"/>
      <c r="CX91" s="71"/>
      <c r="CY91" s="71"/>
      <c r="CZ91" s="71"/>
      <c r="DA91" s="71"/>
      <c r="DB91" s="71"/>
      <c r="DC91" s="71"/>
      <c r="DD91" s="71"/>
      <c r="DE91" s="71"/>
      <c r="DF91" s="71"/>
      <c r="DG91" s="71"/>
      <c r="DH91" s="71"/>
      <c r="DI91" s="71"/>
      <c r="DJ91" s="71"/>
      <c r="DK91" s="71"/>
      <c r="DL91" s="71"/>
      <c r="DM91" s="71"/>
      <c r="DN91" s="71"/>
      <c r="DO91" s="71"/>
      <c r="DP91" s="71"/>
      <c r="DQ91" s="71"/>
    </row>
    <row r="92" spans="4:121"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71"/>
      <c r="CD92" s="71"/>
      <c r="CE92" s="71"/>
      <c r="CF92" s="71"/>
      <c r="CG92" s="71"/>
      <c r="CH92" s="71"/>
      <c r="CI92" s="71"/>
      <c r="CJ92" s="71"/>
      <c r="CK92" s="71"/>
      <c r="CL92" s="71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71"/>
      <c r="CZ92" s="71"/>
      <c r="DA92" s="71"/>
      <c r="DB92" s="71"/>
      <c r="DC92" s="71"/>
      <c r="DD92" s="71"/>
      <c r="DE92" s="71"/>
      <c r="DF92" s="71"/>
      <c r="DG92" s="71"/>
      <c r="DH92" s="71"/>
      <c r="DI92" s="71"/>
      <c r="DJ92" s="71"/>
      <c r="DK92" s="71"/>
      <c r="DL92" s="71"/>
      <c r="DM92" s="71"/>
      <c r="DN92" s="71"/>
      <c r="DO92" s="71"/>
      <c r="DP92" s="71"/>
      <c r="DQ92" s="71"/>
    </row>
    <row r="93" spans="4:121"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1"/>
      <c r="DB93" s="71"/>
      <c r="DC93" s="71"/>
      <c r="DD93" s="71"/>
      <c r="DE93" s="71"/>
      <c r="DF93" s="71"/>
      <c r="DG93" s="71"/>
      <c r="DH93" s="71"/>
      <c r="DI93" s="71"/>
      <c r="DJ93" s="71"/>
      <c r="DK93" s="71"/>
      <c r="DL93" s="71"/>
      <c r="DM93" s="71"/>
      <c r="DN93" s="71"/>
      <c r="DO93" s="71"/>
      <c r="DP93" s="71"/>
      <c r="DQ93" s="71"/>
    </row>
    <row r="94" spans="4:121"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  <c r="CC94" s="71"/>
      <c r="CD94" s="71"/>
      <c r="CE94" s="71"/>
      <c r="CF94" s="71"/>
      <c r="CG94" s="71"/>
      <c r="CH94" s="71"/>
      <c r="CI94" s="71"/>
      <c r="CJ94" s="71"/>
      <c r="CK94" s="71"/>
      <c r="CL94" s="71"/>
      <c r="CM94" s="71"/>
      <c r="CN94" s="71"/>
      <c r="CO94" s="71"/>
      <c r="CP94" s="71"/>
      <c r="CQ94" s="71"/>
      <c r="CR94" s="71"/>
      <c r="CS94" s="71"/>
      <c r="CT94" s="71"/>
      <c r="CU94" s="71"/>
      <c r="CV94" s="71"/>
      <c r="CW94" s="71"/>
      <c r="CX94" s="71"/>
      <c r="CY94" s="71"/>
      <c r="CZ94" s="71"/>
      <c r="DA94" s="71"/>
      <c r="DB94" s="71"/>
      <c r="DC94" s="71"/>
      <c r="DD94" s="71"/>
      <c r="DE94" s="71"/>
      <c r="DF94" s="71"/>
      <c r="DG94" s="71"/>
      <c r="DH94" s="71"/>
      <c r="DI94" s="71"/>
      <c r="DJ94" s="71"/>
      <c r="DK94" s="71"/>
      <c r="DL94" s="71"/>
      <c r="DM94" s="71"/>
      <c r="DN94" s="71"/>
      <c r="DO94" s="71"/>
      <c r="DP94" s="71"/>
      <c r="DQ94" s="71"/>
    </row>
    <row r="95" spans="4:121"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</row>
    <row r="96" spans="4:121"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</row>
    <row r="97" spans="4:121"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</row>
    <row r="98" spans="4:121"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  <c r="CC98" s="71"/>
      <c r="CD98" s="71"/>
      <c r="CE98" s="71"/>
      <c r="CF98" s="71"/>
      <c r="CG98" s="71"/>
      <c r="CH98" s="71"/>
      <c r="CI98" s="71"/>
      <c r="CJ98" s="71"/>
      <c r="CK98" s="71"/>
      <c r="CL98" s="71"/>
      <c r="CM98" s="71"/>
      <c r="CN98" s="71"/>
      <c r="CO98" s="71"/>
      <c r="CP98" s="71"/>
      <c r="CQ98" s="71"/>
      <c r="CR98" s="71"/>
      <c r="CS98" s="71"/>
      <c r="CT98" s="71"/>
      <c r="CU98" s="71"/>
      <c r="CV98" s="71"/>
      <c r="CW98" s="71"/>
      <c r="CX98" s="71"/>
      <c r="CY98" s="71"/>
      <c r="CZ98" s="71"/>
      <c r="DA98" s="71"/>
      <c r="DB98" s="71"/>
      <c r="DC98" s="71"/>
      <c r="DD98" s="71"/>
      <c r="DE98" s="71"/>
      <c r="DF98" s="71"/>
      <c r="DG98" s="71"/>
      <c r="DH98" s="71"/>
      <c r="DI98" s="71"/>
      <c r="DJ98" s="71"/>
      <c r="DK98" s="71"/>
      <c r="DL98" s="71"/>
      <c r="DM98" s="71"/>
      <c r="DN98" s="71"/>
      <c r="DO98" s="71"/>
      <c r="DP98" s="71"/>
      <c r="DQ98" s="71"/>
    </row>
    <row r="99" spans="4:121"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  <c r="CC99" s="71"/>
      <c r="CD99" s="71"/>
      <c r="CE99" s="71"/>
      <c r="CF99" s="71"/>
      <c r="CG99" s="71"/>
      <c r="CH99" s="71"/>
      <c r="CI99" s="71"/>
      <c r="CJ99" s="71"/>
      <c r="CK99" s="71"/>
      <c r="CL99" s="71"/>
      <c r="CM99" s="71"/>
      <c r="CN99" s="71"/>
      <c r="CO99" s="71"/>
      <c r="CP99" s="71"/>
      <c r="CQ99" s="71"/>
      <c r="CR99" s="71"/>
      <c r="CS99" s="71"/>
      <c r="CT99" s="71"/>
      <c r="CU99" s="71"/>
      <c r="CV99" s="71"/>
      <c r="CW99" s="71"/>
      <c r="CX99" s="71"/>
      <c r="CY99" s="71"/>
      <c r="CZ99" s="71"/>
      <c r="DA99" s="71"/>
      <c r="DB99" s="71"/>
      <c r="DC99" s="71"/>
      <c r="DD99" s="71"/>
      <c r="DE99" s="71"/>
      <c r="DF99" s="71"/>
      <c r="DG99" s="71"/>
      <c r="DH99" s="71"/>
      <c r="DI99" s="71"/>
      <c r="DJ99" s="71"/>
      <c r="DK99" s="71"/>
      <c r="DL99" s="71"/>
      <c r="DM99" s="71"/>
      <c r="DN99" s="71"/>
      <c r="DO99" s="71"/>
      <c r="DP99" s="71"/>
      <c r="DQ99" s="71"/>
    </row>
    <row r="100" spans="4:121"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  <c r="CC100" s="71"/>
      <c r="CD100" s="71"/>
      <c r="CE100" s="71"/>
      <c r="CF100" s="71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1"/>
      <c r="CY100" s="71"/>
      <c r="CZ100" s="71"/>
      <c r="DA100" s="71"/>
      <c r="DB100" s="71"/>
      <c r="DC100" s="71"/>
      <c r="DD100" s="71"/>
      <c r="DE100" s="71"/>
      <c r="DF100" s="71"/>
      <c r="DG100" s="71"/>
      <c r="DH100" s="71"/>
      <c r="DI100" s="71"/>
      <c r="DJ100" s="71"/>
      <c r="DK100" s="71"/>
      <c r="DL100" s="71"/>
      <c r="DM100" s="71"/>
      <c r="DN100" s="71"/>
      <c r="DO100" s="71"/>
      <c r="DP100" s="71"/>
      <c r="DQ100" s="71"/>
    </row>
    <row r="101" spans="4:121"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</row>
    <row r="102" spans="4:121"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  <c r="CT102" s="71"/>
      <c r="CU102" s="71"/>
      <c r="CV102" s="71"/>
      <c r="CW102" s="71"/>
      <c r="CX102" s="71"/>
      <c r="CY102" s="71"/>
      <c r="CZ102" s="71"/>
      <c r="DA102" s="71"/>
      <c r="DB102" s="71"/>
      <c r="DC102" s="71"/>
      <c r="DD102" s="71"/>
      <c r="DE102" s="71"/>
      <c r="DF102" s="71"/>
      <c r="DG102" s="71"/>
      <c r="DH102" s="71"/>
      <c r="DI102" s="71"/>
      <c r="DJ102" s="71"/>
      <c r="DK102" s="71"/>
      <c r="DL102" s="71"/>
      <c r="DM102" s="71"/>
      <c r="DN102" s="71"/>
      <c r="DO102" s="71"/>
      <c r="DP102" s="71"/>
      <c r="DQ102" s="71"/>
    </row>
    <row r="103" spans="4:121"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1"/>
      <c r="CM103" s="71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1"/>
      <c r="CY103" s="71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1"/>
      <c r="DK103" s="71"/>
      <c r="DL103" s="71"/>
      <c r="DM103" s="71"/>
      <c r="DN103" s="71"/>
      <c r="DO103" s="71"/>
      <c r="DP103" s="71"/>
      <c r="DQ103" s="71"/>
    </row>
    <row r="104" spans="4:121"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  <c r="CA104" s="71"/>
      <c r="CB104" s="71"/>
      <c r="CC104" s="71"/>
      <c r="CD104" s="71"/>
      <c r="CE104" s="71"/>
      <c r="CF104" s="71"/>
      <c r="CG104" s="71"/>
      <c r="CH104" s="71"/>
      <c r="CI104" s="71"/>
      <c r="CJ104" s="71"/>
      <c r="CK104" s="71"/>
      <c r="CL104" s="71"/>
      <c r="CM104" s="71"/>
      <c r="CN104" s="71"/>
      <c r="CO104" s="71"/>
      <c r="CP104" s="71"/>
      <c r="CQ104" s="71"/>
      <c r="CR104" s="71"/>
      <c r="CS104" s="71"/>
      <c r="CT104" s="71"/>
      <c r="CU104" s="71"/>
      <c r="CV104" s="71"/>
      <c r="CW104" s="71"/>
      <c r="CX104" s="71"/>
      <c r="CY104" s="71"/>
      <c r="CZ104" s="71"/>
      <c r="DA104" s="71"/>
      <c r="DB104" s="71"/>
      <c r="DC104" s="71"/>
      <c r="DD104" s="71"/>
      <c r="DE104" s="71"/>
      <c r="DF104" s="71"/>
      <c r="DG104" s="71"/>
      <c r="DH104" s="71"/>
      <c r="DI104" s="71"/>
      <c r="DJ104" s="71"/>
      <c r="DK104" s="71"/>
      <c r="DL104" s="71"/>
      <c r="DM104" s="71"/>
      <c r="DN104" s="71"/>
      <c r="DO104" s="71"/>
      <c r="DP104" s="71"/>
      <c r="DQ104" s="71"/>
    </row>
    <row r="105" spans="4:121"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  <c r="CA105" s="71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1"/>
      <c r="CM105" s="71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1"/>
      <c r="CY105" s="71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1"/>
      <c r="DK105" s="71"/>
      <c r="DL105" s="71"/>
      <c r="DM105" s="71"/>
      <c r="DN105" s="71"/>
      <c r="DO105" s="71"/>
      <c r="DP105" s="71"/>
      <c r="DQ105" s="71"/>
    </row>
    <row r="106" spans="4:121"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</row>
    <row r="107" spans="4:121"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</row>
    <row r="108" spans="4:121"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</row>
    <row r="109" spans="4:121"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</row>
  </sheetData>
  <protectedRanges>
    <protectedRange sqref="J10:DI14" name="Range1"/>
    <protectedRange sqref="DL10:DQ14" name="Range2"/>
  </protectedRanges>
  <mergeCells count="97">
    <mergeCell ref="BH7:BI7"/>
    <mergeCell ref="AX7:AY7"/>
    <mergeCell ref="AZ7:BA7"/>
    <mergeCell ref="BD7:BE7"/>
    <mergeCell ref="BB7:BC7"/>
    <mergeCell ref="B1:L1"/>
    <mergeCell ref="F3:H3"/>
    <mergeCell ref="AH6:AK6"/>
    <mergeCell ref="V5:Y6"/>
    <mergeCell ref="AD5:AG6"/>
    <mergeCell ref="B4:B8"/>
    <mergeCell ref="J5:M6"/>
    <mergeCell ref="AB7:AC7"/>
    <mergeCell ref="AH5:AI5"/>
    <mergeCell ref="V7:W7"/>
    <mergeCell ref="N5:U5"/>
    <mergeCell ref="AJ7:AK7"/>
    <mergeCell ref="N7:O7"/>
    <mergeCell ref="AD7:AE7"/>
    <mergeCell ref="R6:U6"/>
    <mergeCell ref="Z7:AA7"/>
    <mergeCell ref="B2:N2"/>
    <mergeCell ref="CB5:CG5"/>
    <mergeCell ref="BB6:BE6"/>
    <mergeCell ref="AP6:AS6"/>
    <mergeCell ref="AX5:BA6"/>
    <mergeCell ref="BF6:BI6"/>
    <mergeCell ref="C4:C8"/>
    <mergeCell ref="D4:I6"/>
    <mergeCell ref="N6:Q6"/>
    <mergeCell ref="J4:DQ4"/>
    <mergeCell ref="AF7:AG7"/>
    <mergeCell ref="AV7:AW7"/>
    <mergeCell ref="AP7:AQ7"/>
    <mergeCell ref="AR7:AS7"/>
    <mergeCell ref="AT7:AU7"/>
    <mergeCell ref="AH7:AI7"/>
    <mergeCell ref="BV6:BY6"/>
    <mergeCell ref="CL5:CO6"/>
    <mergeCell ref="BZ6:CC6"/>
    <mergeCell ref="F7:G7"/>
    <mergeCell ref="P7:Q7"/>
    <mergeCell ref="R7:S7"/>
    <mergeCell ref="T7:U7"/>
    <mergeCell ref="L7:M7"/>
    <mergeCell ref="J7:K7"/>
    <mergeCell ref="H7:I7"/>
    <mergeCell ref="AN7:AO7"/>
    <mergeCell ref="BR6:BU6"/>
    <mergeCell ref="BL7:BM7"/>
    <mergeCell ref="Z5:AC6"/>
    <mergeCell ref="AL7:AM7"/>
    <mergeCell ref="BJ5:BM6"/>
    <mergeCell ref="CX5:DA6"/>
    <mergeCell ref="CB7:CC7"/>
    <mergeCell ref="CH7:CI7"/>
    <mergeCell ref="CZ7:DA7"/>
    <mergeCell ref="CX7:CY7"/>
    <mergeCell ref="CV7:CW7"/>
    <mergeCell ref="CR7:CS7"/>
    <mergeCell ref="CN7:CO7"/>
    <mergeCell ref="BP7:BQ7"/>
    <mergeCell ref="BJ7:BK7"/>
    <mergeCell ref="BN7:BO7"/>
    <mergeCell ref="D7:E7"/>
    <mergeCell ref="DB6:DE6"/>
    <mergeCell ref="DB7:DC7"/>
    <mergeCell ref="DD7:DE7"/>
    <mergeCell ref="CP6:CS6"/>
    <mergeCell ref="CD6:CG6"/>
    <mergeCell ref="CT7:CU7"/>
    <mergeCell ref="CP7:CQ7"/>
    <mergeCell ref="CL7:CM7"/>
    <mergeCell ref="BN6:BQ6"/>
    <mergeCell ref="CT6:CW6"/>
    <mergeCell ref="CH5:CK6"/>
    <mergeCell ref="BF7:BG7"/>
    <mergeCell ref="X7:Y7"/>
    <mergeCell ref="AT6:AW6"/>
    <mergeCell ref="AL6:AO6"/>
    <mergeCell ref="BR7:BS7"/>
    <mergeCell ref="CD7:CE7"/>
    <mergeCell ref="BV7:BW7"/>
    <mergeCell ref="CF7:CG7"/>
    <mergeCell ref="CJ7:CK7"/>
    <mergeCell ref="BZ7:CA7"/>
    <mergeCell ref="BX7:BY7"/>
    <mergeCell ref="BT7:BU7"/>
    <mergeCell ref="DP7:DQ7"/>
    <mergeCell ref="DP5:DQ6"/>
    <mergeCell ref="DF7:DG7"/>
    <mergeCell ref="DL7:DM7"/>
    <mergeCell ref="DJ5:DO6"/>
    <mergeCell ref="DF5:DI6"/>
    <mergeCell ref="DN7:DO7"/>
    <mergeCell ref="DH7:DI7"/>
    <mergeCell ref="DJ7:DK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>
      <c r="A1" s="157" t="s">
        <v>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>
      <c r="A2" s="158" t="s">
        <v>14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>
      <c r="B3" s="3"/>
      <c r="Y3" s="178" t="s">
        <v>11</v>
      </c>
      <c r="Z3" s="178"/>
      <c r="AI3" s="190"/>
      <c r="AJ3" s="190"/>
    </row>
    <row r="4" spans="1:50" s="6" customFormat="1" ht="15" customHeight="1">
      <c r="A4" s="159" t="s">
        <v>4</v>
      </c>
      <c r="B4" s="160" t="s">
        <v>0</v>
      </c>
      <c r="C4" s="180" t="s">
        <v>16</v>
      </c>
      <c r="D4" s="181"/>
      <c r="E4" s="176" t="s">
        <v>3</v>
      </c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2"/>
      <c r="AR4" s="12"/>
      <c r="AS4" s="12"/>
      <c r="AT4" s="12"/>
      <c r="AU4" s="12"/>
      <c r="AV4" s="12"/>
      <c r="AW4" s="168"/>
      <c r="AX4" s="168"/>
    </row>
    <row r="5" spans="1:50" s="6" customFormat="1" ht="27.75" customHeight="1">
      <c r="A5" s="159"/>
      <c r="B5" s="160"/>
      <c r="C5" s="182"/>
      <c r="D5" s="183"/>
      <c r="E5" s="195" t="s">
        <v>15</v>
      </c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7"/>
      <c r="AI5" s="169" t="s">
        <v>5</v>
      </c>
      <c r="AJ5" s="169"/>
      <c r="AK5" s="174" t="s">
        <v>7</v>
      </c>
      <c r="AL5" s="175"/>
      <c r="AM5" s="175"/>
      <c r="AN5" s="175"/>
      <c r="AO5" s="175"/>
      <c r="AP5" s="175"/>
      <c r="AQ5" s="156" t="s">
        <v>8</v>
      </c>
      <c r="AR5" s="156"/>
      <c r="AS5" s="156"/>
      <c r="AT5" s="156"/>
      <c r="AU5" s="156"/>
      <c r="AV5" s="156"/>
      <c r="AW5" s="169" t="s">
        <v>6</v>
      </c>
      <c r="AX5" s="169"/>
    </row>
    <row r="6" spans="1:50" s="6" customFormat="1" ht="15" customHeight="1">
      <c r="A6" s="159"/>
      <c r="B6" s="160"/>
      <c r="C6" s="182"/>
      <c r="D6" s="183"/>
      <c r="E6" s="195" t="s">
        <v>28</v>
      </c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7"/>
      <c r="AI6" s="169"/>
      <c r="AJ6" s="169"/>
      <c r="AK6" s="174" t="s">
        <v>38</v>
      </c>
      <c r="AL6" s="175"/>
      <c r="AM6" s="175"/>
      <c r="AN6" s="175"/>
      <c r="AO6" s="156" t="s">
        <v>39</v>
      </c>
      <c r="AP6" s="156"/>
      <c r="AQ6" s="156" t="s">
        <v>40</v>
      </c>
      <c r="AR6" s="156"/>
      <c r="AS6" s="156" t="s">
        <v>9</v>
      </c>
      <c r="AT6" s="156"/>
      <c r="AU6" s="156"/>
      <c r="AV6" s="156"/>
      <c r="AW6" s="169"/>
      <c r="AX6" s="169"/>
    </row>
    <row r="7" spans="1:50" s="6" customFormat="1" ht="25.5" customHeight="1">
      <c r="A7" s="159"/>
      <c r="B7" s="160"/>
      <c r="C7" s="182"/>
      <c r="D7" s="183"/>
      <c r="E7" s="156" t="s">
        <v>13</v>
      </c>
      <c r="F7" s="156"/>
      <c r="G7" s="156"/>
      <c r="H7" s="156"/>
      <c r="I7" s="162" t="s">
        <v>35</v>
      </c>
      <c r="J7" s="162"/>
      <c r="K7" s="165" t="s">
        <v>27</v>
      </c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7"/>
      <c r="W7" s="161" t="s">
        <v>22</v>
      </c>
      <c r="X7" s="161"/>
      <c r="Y7" s="161" t="s">
        <v>23</v>
      </c>
      <c r="Z7" s="161"/>
      <c r="AA7" s="161" t="s">
        <v>24</v>
      </c>
      <c r="AB7" s="161"/>
      <c r="AC7" s="161" t="s">
        <v>25</v>
      </c>
      <c r="AD7" s="161"/>
      <c r="AE7" s="161" t="s">
        <v>26</v>
      </c>
      <c r="AF7" s="161"/>
      <c r="AG7" s="191" t="s">
        <v>29</v>
      </c>
      <c r="AH7" s="192"/>
      <c r="AI7" s="169"/>
      <c r="AJ7" s="169"/>
      <c r="AK7" s="170" t="s">
        <v>37</v>
      </c>
      <c r="AL7" s="171"/>
      <c r="AM7" s="170" t="s">
        <v>30</v>
      </c>
      <c r="AN7" s="186"/>
      <c r="AO7" s="156"/>
      <c r="AP7" s="156"/>
      <c r="AQ7" s="156"/>
      <c r="AR7" s="156"/>
      <c r="AS7" s="156"/>
      <c r="AT7" s="156"/>
      <c r="AU7" s="156"/>
      <c r="AV7" s="156"/>
      <c r="AW7" s="169"/>
      <c r="AX7" s="169"/>
    </row>
    <row r="8" spans="1:50" s="6" customFormat="1" ht="96.75" customHeight="1">
      <c r="A8" s="159"/>
      <c r="B8" s="160"/>
      <c r="C8" s="184"/>
      <c r="D8" s="185"/>
      <c r="E8" s="161" t="s">
        <v>33</v>
      </c>
      <c r="F8" s="161"/>
      <c r="G8" s="161" t="s">
        <v>34</v>
      </c>
      <c r="H8" s="161"/>
      <c r="I8" s="162"/>
      <c r="J8" s="162"/>
      <c r="K8" s="154" t="s">
        <v>17</v>
      </c>
      <c r="L8" s="155"/>
      <c r="M8" s="154" t="s">
        <v>18</v>
      </c>
      <c r="N8" s="155"/>
      <c r="O8" s="154" t="s">
        <v>19</v>
      </c>
      <c r="P8" s="155"/>
      <c r="Q8" s="154" t="s">
        <v>20</v>
      </c>
      <c r="R8" s="155"/>
      <c r="S8" s="188" t="s">
        <v>21</v>
      </c>
      <c r="T8" s="189"/>
      <c r="U8" s="163" t="s">
        <v>36</v>
      </c>
      <c r="V8" s="164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93"/>
      <c r="AH8" s="194"/>
      <c r="AI8" s="169"/>
      <c r="AJ8" s="169"/>
      <c r="AK8" s="172"/>
      <c r="AL8" s="173"/>
      <c r="AM8" s="172"/>
      <c r="AN8" s="187"/>
      <c r="AO8" s="156"/>
      <c r="AP8" s="156"/>
      <c r="AQ8" s="156"/>
      <c r="AR8" s="156"/>
      <c r="AS8" s="156" t="s">
        <v>32</v>
      </c>
      <c r="AT8" s="156"/>
      <c r="AU8" s="156" t="s">
        <v>31</v>
      </c>
      <c r="AV8" s="156"/>
      <c r="AW8" s="169"/>
      <c r="AX8" s="169"/>
    </row>
    <row r="9" spans="1:50" s="6" customFormat="1" ht="45" customHeight="1">
      <c r="A9" s="159"/>
      <c r="B9" s="160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>
      <c r="A22" s="179" t="s">
        <v>1</v>
      </c>
      <c r="B22" s="179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>
      <c r="AW23" s="3"/>
    </row>
    <row r="24" spans="1:50" ht="16.5" customHeight="1">
      <c r="AW24" s="3"/>
    </row>
    <row r="25" spans="1:50" ht="16.5" customHeight="1">
      <c r="AW25" s="3"/>
    </row>
    <row r="26" spans="1:50" ht="16.5" customHeight="1">
      <c r="AW26" s="3"/>
      <c r="AX26" s="3"/>
    </row>
    <row r="27" spans="1:50" ht="16.5" customHeight="1">
      <c r="AW27" s="3"/>
    </row>
    <row r="28" spans="1:50" ht="16.5" customHeight="1">
      <c r="AW28" s="3"/>
    </row>
    <row r="29" spans="1:50" ht="16.5" customHeight="1">
      <c r="AW29" s="3"/>
    </row>
    <row r="30" spans="1:50" ht="16.5" customHeight="1">
      <c r="AW30" s="3"/>
    </row>
    <row r="31" spans="1:50" ht="16.5" customHeight="1">
      <c r="AW31" s="3"/>
    </row>
    <row r="32" spans="1:50" ht="16.5" customHeight="1">
      <c r="AW32" s="3"/>
    </row>
    <row r="33" spans="49:49" ht="16.5" customHeight="1">
      <c r="AW33" s="3"/>
    </row>
    <row r="34" spans="49:49" ht="16.5" customHeight="1">
      <c r="AW34" s="3"/>
    </row>
    <row r="35" spans="49:49" ht="16.5" customHeight="1">
      <c r="AW35" s="3"/>
    </row>
    <row r="36" spans="49:49" ht="16.5" customHeight="1">
      <c r="AW36" s="3"/>
    </row>
    <row r="37" spans="49:49" ht="16.5" customHeight="1">
      <c r="AW37" s="3"/>
    </row>
    <row r="38" spans="49:49" ht="16.5" customHeight="1">
      <c r="AW38" s="3"/>
    </row>
    <row r="39" spans="49:49" ht="16.5" customHeight="1">
      <c r="AW39" s="3"/>
    </row>
    <row r="40" spans="49:49" ht="16.5" customHeight="1">
      <c r="AW40" s="3"/>
    </row>
    <row r="41" spans="49:49" ht="16.5" customHeight="1">
      <c r="AW41" s="3"/>
    </row>
    <row r="42" spans="49:49" ht="16.5" customHeight="1">
      <c r="AW42" s="3"/>
    </row>
    <row r="43" spans="49:49" ht="16.5" customHeight="1">
      <c r="AW43" s="3"/>
    </row>
    <row r="44" spans="49:49" ht="16.5" customHeight="1">
      <c r="AW44" s="3"/>
    </row>
    <row r="45" spans="49:49" ht="16.5" customHeight="1">
      <c r="AW45" s="3"/>
    </row>
    <row r="46" spans="49:49" ht="16.5" customHeight="1">
      <c r="AW46" s="3"/>
    </row>
    <row r="47" spans="49:49" ht="16.5" customHeight="1">
      <c r="AW47" s="3"/>
    </row>
    <row r="48" spans="49:49" ht="16.5" customHeight="1">
      <c r="AW48" s="3"/>
    </row>
    <row r="49" spans="49:49" ht="16.5" customHeight="1">
      <c r="AW49" s="3"/>
    </row>
    <row r="50" spans="49:49" ht="16.5" customHeight="1">
      <c r="AW50" s="3"/>
    </row>
    <row r="51" spans="49:49" ht="16.5" customHeight="1">
      <c r="AW51" s="3"/>
    </row>
    <row r="52" spans="49:49" ht="16.5" customHeight="1">
      <c r="AW52" s="3"/>
    </row>
    <row r="53" spans="49:49" ht="16.5" customHeight="1">
      <c r="AW53" s="3"/>
    </row>
    <row r="54" spans="49:49" ht="16.5" customHeight="1">
      <c r="AW54" s="3"/>
    </row>
    <row r="55" spans="49:49" ht="16.5" customHeight="1">
      <c r="AW55" s="3"/>
    </row>
    <row r="56" spans="49:49" ht="16.5" customHeight="1">
      <c r="AW56" s="3"/>
    </row>
    <row r="57" spans="49:49" ht="16.5" customHeight="1">
      <c r="AW57" s="3"/>
    </row>
    <row r="58" spans="49:49" ht="16.5" customHeight="1">
      <c r="AW58" s="3"/>
    </row>
    <row r="59" spans="49:49" ht="16.5" customHeight="1">
      <c r="AW59" s="3"/>
    </row>
    <row r="60" spans="49:49" ht="16.5" customHeight="1">
      <c r="AW60" s="3"/>
    </row>
    <row r="61" spans="49:49" ht="16.5" customHeight="1">
      <c r="AW61" s="3"/>
    </row>
    <row r="62" spans="49:49" ht="16.5" customHeight="1">
      <c r="AW62" s="3"/>
    </row>
    <row r="63" spans="49:49" ht="16.5" customHeight="1">
      <c r="AW63" s="3"/>
    </row>
    <row r="64" spans="49:49" ht="16.5" customHeight="1">
      <c r="AW64" s="3"/>
    </row>
    <row r="65" spans="49:49" ht="16.5" customHeight="1">
      <c r="AW65" s="3"/>
    </row>
    <row r="66" spans="49:49" ht="16.5" customHeight="1">
      <c r="AW66" s="3"/>
    </row>
    <row r="67" spans="49:49" ht="16.5" customHeight="1">
      <c r="AW67" s="3"/>
    </row>
    <row r="68" spans="49:49" ht="16.5" customHeight="1">
      <c r="AW68" s="3"/>
    </row>
    <row r="69" spans="49:49" ht="16.5" customHeight="1">
      <c r="AW69" s="3"/>
    </row>
    <row r="70" spans="49:49" ht="16.5" customHeight="1">
      <c r="AW70" s="3"/>
    </row>
    <row r="71" spans="49:49" ht="16.5" customHeight="1">
      <c r="AW71" s="3"/>
    </row>
    <row r="72" spans="49:49" ht="16.5" customHeight="1">
      <c r="AW72" s="3"/>
    </row>
    <row r="73" spans="49:49" ht="16.5" customHeight="1">
      <c r="AW73" s="3"/>
    </row>
    <row r="74" spans="49:49" ht="16.5" customHeight="1">
      <c r="AW74" s="3"/>
    </row>
    <row r="75" spans="49:49" ht="16.5" customHeight="1">
      <c r="AW75" s="3"/>
    </row>
    <row r="76" spans="49:49" ht="16.5" customHeight="1">
      <c r="AW76" s="3"/>
    </row>
    <row r="77" spans="49:49" ht="16.5" customHeight="1">
      <c r="AW77" s="3"/>
    </row>
    <row r="78" spans="49:49" ht="16.5" customHeight="1">
      <c r="AW78" s="3"/>
    </row>
    <row r="79" spans="49:49" ht="16.5" customHeight="1">
      <c r="AW79" s="3"/>
    </row>
    <row r="80" spans="49:49" ht="16.5" customHeight="1">
      <c r="AW80" s="3"/>
    </row>
    <row r="81" spans="49:49" ht="16.5" customHeight="1">
      <c r="AW81" s="3"/>
    </row>
    <row r="82" spans="49:49" ht="16.5" customHeight="1">
      <c r="AW82" s="3"/>
    </row>
    <row r="83" spans="49:49" ht="16.5" customHeight="1">
      <c r="AW83" s="3"/>
    </row>
    <row r="84" spans="49:49" ht="16.5" customHeight="1">
      <c r="AW84" s="3"/>
    </row>
    <row r="85" spans="49:49" ht="16.5" customHeight="1">
      <c r="AW85" s="3"/>
    </row>
    <row r="86" spans="49:49" ht="16.5" customHeight="1">
      <c r="AW86" s="3"/>
    </row>
    <row r="87" spans="49:49" ht="16.5" customHeight="1">
      <c r="AW87" s="3"/>
    </row>
    <row r="88" spans="49:49" ht="16.5" customHeight="1">
      <c r="AW88" s="3"/>
    </row>
    <row r="89" spans="49:49" ht="16.5" customHeight="1">
      <c r="AW89" s="3"/>
    </row>
    <row r="90" spans="49:49" ht="16.5" customHeight="1">
      <c r="AW90" s="3"/>
    </row>
    <row r="91" spans="49:49" ht="16.5" customHeight="1">
      <c r="AW91" s="3"/>
    </row>
    <row r="92" spans="49:49" ht="16.5" customHeight="1">
      <c r="AW92" s="3"/>
    </row>
    <row r="93" spans="49:49" ht="16.5" customHeight="1">
      <c r="AW93" s="3"/>
    </row>
    <row r="94" spans="49:49" ht="16.5" customHeight="1">
      <c r="AW94" s="3"/>
    </row>
    <row r="95" spans="49:49" ht="16.5" customHeight="1">
      <c r="AW95" s="3"/>
    </row>
    <row r="96" spans="49:49" ht="16.5" customHeight="1">
      <c r="AW96" s="3"/>
    </row>
    <row r="97" spans="49:49" ht="16.5" customHeight="1">
      <c r="AW97" s="3"/>
    </row>
    <row r="98" spans="49:49" ht="16.5" customHeight="1">
      <c r="AW98" s="3"/>
    </row>
    <row r="99" spans="49:49" ht="16.5" customHeight="1">
      <c r="AW99" s="3"/>
    </row>
    <row r="100" spans="49:49" ht="16.5" customHeight="1">
      <c r="AW100" s="3"/>
    </row>
    <row r="101" spans="49:49" ht="16.5" customHeight="1">
      <c r="AW101" s="3"/>
    </row>
    <row r="102" spans="49:49" ht="16.5" customHeight="1">
      <c r="AW102" s="3"/>
    </row>
    <row r="103" spans="49:49" ht="16.5" customHeight="1">
      <c r="AW103" s="3"/>
    </row>
    <row r="104" spans="49:49" ht="16.5" customHeight="1">
      <c r="AW104" s="3"/>
    </row>
    <row r="105" spans="49:49" ht="16.5" customHeight="1">
      <c r="AW105" s="3"/>
    </row>
    <row r="106" spans="49:49" ht="16.5" customHeight="1">
      <c r="AW106" s="3"/>
    </row>
    <row r="107" spans="49:49" ht="16.5" customHeight="1">
      <c r="AW107" s="3"/>
    </row>
    <row r="108" spans="49:49" ht="16.5" customHeight="1">
      <c r="AW108" s="3"/>
    </row>
    <row r="109" spans="49:49" ht="16.5" customHeight="1">
      <c r="AW109" s="3"/>
    </row>
    <row r="110" spans="49:49" ht="16.5" customHeight="1">
      <c r="AW110" s="3"/>
    </row>
    <row r="111" spans="49:49" ht="16.5" customHeight="1">
      <c r="AW111" s="3"/>
    </row>
    <row r="112" spans="49:49" ht="16.5" customHeight="1">
      <c r="AW112" s="3"/>
    </row>
    <row r="113" spans="1:49" ht="16.5" customHeight="1">
      <c r="AW113" s="3"/>
    </row>
    <row r="114" spans="1:49" ht="16.5" customHeight="1">
      <c r="AW114" s="3"/>
    </row>
    <row r="115" spans="1:49" ht="16.5" customHeight="1">
      <c r="AW115" s="3"/>
    </row>
    <row r="116" spans="1:49" ht="16.5" customHeight="1">
      <c r="AW116" s="3"/>
    </row>
    <row r="117" spans="1:49" ht="16.5" customHeight="1">
      <c r="AW117" s="3"/>
    </row>
    <row r="118" spans="1:49" ht="16.5" customHeight="1">
      <c r="AW118" s="3"/>
    </row>
    <row r="119" spans="1:49" ht="16.5" customHeight="1">
      <c r="AW119" s="3"/>
    </row>
    <row r="120" spans="1:49" ht="16.5" customHeight="1">
      <c r="AW120" s="3"/>
    </row>
    <row r="121" spans="1:49" ht="16.5" customHeight="1">
      <c r="AW121" s="3"/>
    </row>
    <row r="122" spans="1:49" ht="16.5" customHeight="1">
      <c r="AW122" s="3"/>
    </row>
    <row r="123" spans="1:49" ht="16.5" customHeight="1">
      <c r="AW123" s="3"/>
    </row>
    <row r="124" spans="1:49" ht="16.5" customHeight="1">
      <c r="AW124" s="3"/>
    </row>
    <row r="125" spans="1:49" ht="16.5" customHeight="1">
      <c r="AW125" s="3"/>
    </row>
    <row r="126" spans="1:49" s="4" customFormat="1" ht="22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/>
  </sheetData>
  <mergeCells count="41">
    <mergeCell ref="A22:B22"/>
    <mergeCell ref="E8:F8"/>
    <mergeCell ref="C4:D8"/>
    <mergeCell ref="E7:H7"/>
    <mergeCell ref="G8:H8"/>
    <mergeCell ref="E5:AH5"/>
    <mergeCell ref="M8:N8"/>
    <mergeCell ref="K8:L8"/>
    <mergeCell ref="E6:AH6"/>
    <mergeCell ref="AW4:AX4"/>
    <mergeCell ref="AI5:AJ8"/>
    <mergeCell ref="AO6:AP8"/>
    <mergeCell ref="AW5:AX8"/>
    <mergeCell ref="AQ6:AR8"/>
    <mergeCell ref="AS8:AT8"/>
    <mergeCell ref="AS6:AV7"/>
    <mergeCell ref="AK7:AL8"/>
    <mergeCell ref="AK6:AN6"/>
    <mergeCell ref="AQ5:AV5"/>
    <mergeCell ref="E4:AP4"/>
    <mergeCell ref="AK5:AP5"/>
    <mergeCell ref="AA7:AB8"/>
    <mergeCell ref="AE7:AF8"/>
    <mergeCell ref="AC7:AD8"/>
    <mergeCell ref="AM7:AN8"/>
    <mergeCell ref="O8:P8"/>
    <mergeCell ref="AU8:AV8"/>
    <mergeCell ref="A1:Z1"/>
    <mergeCell ref="A2:Z2"/>
    <mergeCell ref="A4:A9"/>
    <mergeCell ref="B4:B9"/>
    <mergeCell ref="W7:X8"/>
    <mergeCell ref="I7:J8"/>
    <mergeCell ref="Y7:Z8"/>
    <mergeCell ref="U8:V8"/>
    <mergeCell ref="K7:V7"/>
    <mergeCell ref="Y3:Z3"/>
    <mergeCell ref="S8:T8"/>
    <mergeCell ref="Q8:R8"/>
    <mergeCell ref="AI3:AJ3"/>
    <mergeCell ref="AG7:AH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Caxser tntesag</vt:lpstr>
      <vt:lpstr>Caxs g.d.</vt:lpstr>
      <vt:lpstr>Caxser</vt:lpstr>
      <vt:lpstr>Лист1</vt:lpstr>
      <vt:lpstr>'Caxs g.d.'!Заголовки_для_печати</vt:lpstr>
      <vt:lpstr>Caxser!Заголовки_для_печати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Hakob</cp:lastModifiedBy>
  <cp:lastPrinted>2023-01-09T11:40:32Z</cp:lastPrinted>
  <dcterms:created xsi:type="dcterms:W3CDTF">2002-03-15T09:46:46Z</dcterms:created>
  <dcterms:modified xsi:type="dcterms:W3CDTF">2023-04-17T08:46:09Z</dcterms:modified>
</cp:coreProperties>
</file>