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4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L11" i="22" l="1"/>
  <c r="L12" i="22"/>
  <c r="L13" i="22"/>
  <c r="L14" i="22"/>
  <c r="L15" i="22"/>
  <c r="L16" i="22"/>
  <c r="L17" i="22"/>
  <c r="L18" i="22"/>
  <c r="L19" i="22"/>
  <c r="L20" i="22"/>
  <c r="L10" i="22"/>
  <c r="L21" i="22" s="1"/>
  <c r="EE11" i="22" l="1"/>
  <c r="EE12" i="22"/>
  <c r="EE13" i="22"/>
  <c r="EE14" i="22"/>
  <c r="EE15" i="22"/>
  <c r="EE16" i="22"/>
  <c r="EE17" i="22"/>
  <c r="EE18" i="22"/>
  <c r="EE19" i="22"/>
  <c r="EE20" i="22"/>
  <c r="EE10" i="22"/>
  <c r="DS11" i="22"/>
  <c r="DS12" i="22"/>
  <c r="DS13" i="22"/>
  <c r="DS14" i="22"/>
  <c r="DS15" i="22"/>
  <c r="DS16" i="22"/>
  <c r="DS17" i="22"/>
  <c r="DS18" i="22"/>
  <c r="DS19" i="22"/>
  <c r="DS20" i="22"/>
  <c r="DS10" i="22"/>
  <c r="DI11" i="22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W11" i="22"/>
  <c r="CW12" i="22"/>
  <c r="CW13" i="22"/>
  <c r="CW14" i="22"/>
  <c r="CW15" i="22"/>
  <c r="CW16" i="22"/>
  <c r="CW17" i="22"/>
  <c r="CW18" i="22"/>
  <c r="CW19" i="22"/>
  <c r="CW20" i="22"/>
  <c r="CW10" i="22"/>
  <c r="CT11" i="22"/>
  <c r="CT12" i="22"/>
  <c r="CT13" i="22"/>
  <c r="CT14" i="22"/>
  <c r="CT15" i="22"/>
  <c r="CT16" i="22"/>
  <c r="CT17" i="22"/>
  <c r="CT18" i="22"/>
  <c r="CT19" i="22"/>
  <c r="CT20" i="22"/>
  <c r="CT10" i="22"/>
  <c r="CQ11" i="22"/>
  <c r="CQ12" i="22"/>
  <c r="CQ13" i="22"/>
  <c r="CQ14" i="22"/>
  <c r="CQ15" i="22"/>
  <c r="CQ16" i="22"/>
  <c r="CQ17" i="22"/>
  <c r="CQ18" i="22"/>
  <c r="CQ19" i="22"/>
  <c r="CQ20" i="22"/>
  <c r="CQ10" i="22"/>
  <c r="CN11" i="22"/>
  <c r="CN12" i="22"/>
  <c r="CN13" i="22"/>
  <c r="CN14" i="22"/>
  <c r="CN15" i="22"/>
  <c r="CN16" i="22"/>
  <c r="CN17" i="22"/>
  <c r="CN18" i="22"/>
  <c r="CN19" i="22"/>
  <c r="CN20" i="22"/>
  <c r="CN10" i="22"/>
  <c r="CH11" i="22"/>
  <c r="CH12" i="22"/>
  <c r="CH13" i="22"/>
  <c r="CH14" i="22"/>
  <c r="CH15" i="22"/>
  <c r="CH16" i="22"/>
  <c r="CH17" i="22"/>
  <c r="CH18" i="22"/>
  <c r="CH19" i="22"/>
  <c r="CH20" i="22"/>
  <c r="CH1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BK11" i="22"/>
  <c r="BK12" i="22"/>
  <c r="BK13" i="22"/>
  <c r="BK14" i="22"/>
  <c r="BK15" i="22"/>
  <c r="BK16" i="22"/>
  <c r="BK17" i="22"/>
  <c r="BK18" i="22"/>
  <c r="BK19" i="22"/>
  <c r="BK20" i="22"/>
  <c r="BK10" i="22"/>
  <c r="BE11" i="22"/>
  <c r="BE12" i="22"/>
  <c r="BE13" i="22"/>
  <c r="BE14" i="22"/>
  <c r="BE15" i="22"/>
  <c r="BE16" i="22"/>
  <c r="BE17" i="22"/>
  <c r="BE18" i="22"/>
  <c r="BE19" i="22"/>
  <c r="BE20" i="22"/>
  <c r="BE10" i="22"/>
  <c r="AT11" i="22"/>
  <c r="AT12" i="22"/>
  <c r="AT13" i="22"/>
  <c r="AT14" i="22"/>
  <c r="AT15" i="22"/>
  <c r="AT16" i="22"/>
  <c r="AT17" i="22"/>
  <c r="AT18" i="22"/>
  <c r="AT19" i="22"/>
  <c r="AT20" i="22"/>
  <c r="AT10" i="22"/>
  <c r="AO11" i="22"/>
  <c r="AO12" i="22"/>
  <c r="AQ12" i="22" s="1"/>
  <c r="AO13" i="22"/>
  <c r="AQ13" i="22" s="1"/>
  <c r="AO14" i="22"/>
  <c r="AQ14" i="22" s="1"/>
  <c r="AO15" i="22"/>
  <c r="AO16" i="22"/>
  <c r="AQ16" i="22" s="1"/>
  <c r="AO17" i="22"/>
  <c r="AO18" i="22"/>
  <c r="AQ18" i="22" s="1"/>
  <c r="AO19" i="22"/>
  <c r="AO20" i="22"/>
  <c r="AQ20" i="22" s="1"/>
  <c r="AO10" i="22"/>
  <c r="AQ10" i="22" s="1"/>
  <c r="T21" i="22"/>
  <c r="AJ11" i="22"/>
  <c r="AJ12" i="22"/>
  <c r="AL12" i="22" s="1"/>
  <c r="AJ13" i="22"/>
  <c r="AJ14" i="22"/>
  <c r="AL14" i="22" s="1"/>
  <c r="AJ15" i="22"/>
  <c r="AJ16" i="22"/>
  <c r="AL16" i="22" s="1"/>
  <c r="AJ17" i="22"/>
  <c r="AJ18" i="22"/>
  <c r="AL18" i="22" s="1"/>
  <c r="AJ19" i="22"/>
  <c r="AJ20" i="22"/>
  <c r="AL20" i="22" s="1"/>
  <c r="AJ10" i="22"/>
  <c r="Z11" i="22"/>
  <c r="L9" i="23" s="1"/>
  <c r="Z12" i="22"/>
  <c r="AB12" i="22" s="1"/>
  <c r="Z13" i="22"/>
  <c r="Z14" i="22"/>
  <c r="L12" i="23" s="1"/>
  <c r="Z15" i="22"/>
  <c r="AB15" i="22" s="1"/>
  <c r="Z16" i="22"/>
  <c r="Z17" i="22"/>
  <c r="L15" i="23" s="1"/>
  <c r="Z18" i="22"/>
  <c r="AB18" i="22" s="1"/>
  <c r="Z19" i="22"/>
  <c r="L17" i="23" s="1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D21" i="22"/>
  <c r="EF21" i="22"/>
  <c r="EG21" i="22"/>
  <c r="CR21" i="22"/>
  <c r="CO21" i="22"/>
  <c r="CI21" i="22"/>
  <c r="CF21" i="22"/>
  <c r="CC21" i="22"/>
  <c r="BZ21" i="22"/>
  <c r="BL21" i="22"/>
  <c r="BF21" i="22"/>
  <c r="AU21" i="22"/>
  <c r="AP21" i="22"/>
  <c r="AK21" i="22"/>
  <c r="AA21" i="22"/>
  <c r="V21" i="22"/>
  <c r="DN11" i="22"/>
  <c r="DN12" i="22"/>
  <c r="DN13" i="22"/>
  <c r="DN14" i="22"/>
  <c r="DN15" i="22"/>
  <c r="DN16" i="22"/>
  <c r="DN17" i="22"/>
  <c r="DN18" i="22"/>
  <c r="DN19" i="22"/>
  <c r="DN20" i="22"/>
  <c r="BS11" i="22"/>
  <c r="BT11" i="22" s="1"/>
  <c r="BS12" i="22"/>
  <c r="BT12" i="22" s="1"/>
  <c r="BS13" i="22"/>
  <c r="BT13" i="22" s="1"/>
  <c r="BS14" i="22"/>
  <c r="BS15" i="22"/>
  <c r="BT15" i="22" s="1"/>
  <c r="BS16" i="22"/>
  <c r="BS17" i="22"/>
  <c r="BT17" i="22" s="1"/>
  <c r="BS18" i="22"/>
  <c r="BS19" i="22"/>
  <c r="BT19" i="22" s="1"/>
  <c r="BS20" i="22"/>
  <c r="BT20" i="22" s="1"/>
  <c r="Q10" i="22"/>
  <c r="E8" i="23" s="1"/>
  <c r="Q11" i="22"/>
  <c r="E9" i="23" s="1"/>
  <c r="Q12" i="22"/>
  <c r="E10" i="23" s="1"/>
  <c r="Q13" i="22"/>
  <c r="E11" i="23" s="1"/>
  <c r="Q14" i="22"/>
  <c r="E12" i="23" s="1"/>
  <c r="Q15" i="22"/>
  <c r="E13" i="23" s="1"/>
  <c r="Q16" i="22"/>
  <c r="E14" i="23" s="1"/>
  <c r="Q17" i="22"/>
  <c r="E15" i="23" s="1"/>
  <c r="Q18" i="22"/>
  <c r="E16" i="23" s="1"/>
  <c r="Q19" i="22"/>
  <c r="E17" i="23" s="1"/>
  <c r="Q20" i="22"/>
  <c r="E18" i="23" s="1"/>
  <c r="AG11" i="22"/>
  <c r="AL11" i="22"/>
  <c r="AQ11" i="22"/>
  <c r="AV11" i="22"/>
  <c r="W13" i="22"/>
  <c r="EJ20" i="22"/>
  <c r="EH19" i="22"/>
  <c r="EI19" i="22" s="1"/>
  <c r="CL21" i="22"/>
  <c r="CM21" i="22"/>
  <c r="BR21" i="22"/>
  <c r="BO21" i="22"/>
  <c r="BM21" i="22"/>
  <c r="BN21" i="22" s="1"/>
  <c r="O10" i="22"/>
  <c r="P10" i="22" s="1"/>
  <c r="DL11" i="22"/>
  <c r="DL12" i="22"/>
  <c r="DL13" i="22"/>
  <c r="DL14" i="22"/>
  <c r="DL15" i="22"/>
  <c r="DL16" i="22"/>
  <c r="DL17" i="22"/>
  <c r="DL18" i="22"/>
  <c r="DL19" i="22"/>
  <c r="DL20" i="22"/>
  <c r="DN10" i="22"/>
  <c r="DL10" i="22"/>
  <c r="EB11" i="22"/>
  <c r="EB12" i="22"/>
  <c r="EB13" i="22"/>
  <c r="EB14" i="22"/>
  <c r="EB15" i="22"/>
  <c r="EB16" i="22"/>
  <c r="EB17" i="22"/>
  <c r="EB18" i="22"/>
  <c r="EB19" i="22"/>
  <c r="EB20" i="22"/>
  <c r="EB10" i="22"/>
  <c r="DY11" i="22"/>
  <c r="DY12" i="22"/>
  <c r="DY13" i="22"/>
  <c r="DY14" i="22"/>
  <c r="DY15" i="22"/>
  <c r="DY16" i="22"/>
  <c r="DY17" i="22"/>
  <c r="DY18" i="22"/>
  <c r="DY19" i="22"/>
  <c r="DY20" i="22"/>
  <c r="DY10" i="22"/>
  <c r="DV11" i="22"/>
  <c r="DV12" i="22"/>
  <c r="DV13" i="22"/>
  <c r="DV14" i="22"/>
  <c r="DV15" i="22"/>
  <c r="DV16" i="22"/>
  <c r="DV17" i="22"/>
  <c r="DV18" i="22"/>
  <c r="DV19" i="22"/>
  <c r="DV20" i="22"/>
  <c r="DV10" i="22"/>
  <c r="DP11" i="22"/>
  <c r="DP12" i="22"/>
  <c r="DP13" i="22"/>
  <c r="DP14" i="22"/>
  <c r="DP15" i="22"/>
  <c r="DP16" i="22"/>
  <c r="DP17" i="22"/>
  <c r="DP18" i="22"/>
  <c r="DP19" i="22"/>
  <c r="DP20" i="22"/>
  <c r="DP10" i="22"/>
  <c r="DF11" i="22"/>
  <c r="DF12" i="22"/>
  <c r="DF13" i="22"/>
  <c r="DF14" i="22"/>
  <c r="DF15" i="22"/>
  <c r="DF16" i="22"/>
  <c r="DF17" i="22"/>
  <c r="DF18" i="22"/>
  <c r="DF19" i="22"/>
  <c r="DF20" i="22"/>
  <c r="DF22" i="22"/>
  <c r="DF23" i="22"/>
  <c r="DF24" i="22"/>
  <c r="DF10" i="22"/>
  <c r="DC22" i="22"/>
  <c r="DC23" i="22"/>
  <c r="DC24" i="22"/>
  <c r="CQ22" i="22"/>
  <c r="CQ23" i="22"/>
  <c r="CQ24" i="22"/>
  <c r="CK11" i="22"/>
  <c r="CK12" i="22"/>
  <c r="CK13" i="22"/>
  <c r="CK14" i="22"/>
  <c r="CK15" i="22"/>
  <c r="CK16" i="22"/>
  <c r="CK17" i="22"/>
  <c r="CK18" i="22"/>
  <c r="CK19" i="22"/>
  <c r="CK20" i="22"/>
  <c r="CK10" i="22"/>
  <c r="CE11" i="22"/>
  <c r="CE12" i="22"/>
  <c r="CE13" i="22"/>
  <c r="CE14" i="22"/>
  <c r="CE15" i="22"/>
  <c r="CE16" i="22"/>
  <c r="CE17" i="22"/>
  <c r="CE18" i="22"/>
  <c r="CE19" i="22"/>
  <c r="CE20" i="22"/>
  <c r="BY22" i="22"/>
  <c r="BY23" i="22"/>
  <c r="BY24" i="22"/>
  <c r="BT14" i="22"/>
  <c r="BV14" i="22" s="1"/>
  <c r="BQ11" i="22"/>
  <c r="BQ12" i="22"/>
  <c r="BQ13" i="22"/>
  <c r="BQ14" i="22"/>
  <c r="BQ15" i="22"/>
  <c r="BQ16" i="22"/>
  <c r="BQ17" i="22"/>
  <c r="BQ18" i="22"/>
  <c r="BQ19" i="22"/>
  <c r="BQ20" i="22"/>
  <c r="BQ10" i="22"/>
  <c r="BN11" i="22"/>
  <c r="BN12" i="22"/>
  <c r="BN13" i="22"/>
  <c r="BN14" i="22"/>
  <c r="BN15" i="22"/>
  <c r="BN16" i="22"/>
  <c r="BN17" i="22"/>
  <c r="BN18" i="22"/>
  <c r="BN19" i="22"/>
  <c r="BN20" i="22"/>
  <c r="BN10" i="22"/>
  <c r="BH11" i="22"/>
  <c r="BH12" i="22"/>
  <c r="BH13" i="22"/>
  <c r="BH14" i="22"/>
  <c r="BH15" i="22"/>
  <c r="BH16" i="22"/>
  <c r="BH17" i="22"/>
  <c r="BH18" i="22"/>
  <c r="BH19" i="22"/>
  <c r="BH20" i="22"/>
  <c r="BH10" i="22"/>
  <c r="BE22" i="22"/>
  <c r="BE23" i="22"/>
  <c r="BE24" i="22"/>
  <c r="BB11" i="22"/>
  <c r="BB12" i="22"/>
  <c r="BB13" i="22"/>
  <c r="BB14" i="22"/>
  <c r="BB15" i="22"/>
  <c r="BB16" i="22"/>
  <c r="BB17" i="22"/>
  <c r="BB18" i="22"/>
  <c r="BB19" i="22"/>
  <c r="BB20" i="22"/>
  <c r="BB10" i="22"/>
  <c r="AY11" i="22"/>
  <c r="AY12" i="22"/>
  <c r="AY13" i="22"/>
  <c r="AY14" i="22"/>
  <c r="AY15" i="22"/>
  <c r="AY16" i="22"/>
  <c r="AY17" i="22"/>
  <c r="AY18" i="22"/>
  <c r="AY19" i="22"/>
  <c r="AY20" i="22"/>
  <c r="AY10" i="22"/>
  <c r="AV12" i="22"/>
  <c r="AV13" i="22"/>
  <c r="AV14" i="22"/>
  <c r="AV15" i="22"/>
  <c r="AV16" i="22"/>
  <c r="AV17" i="22"/>
  <c r="AV18" i="22"/>
  <c r="AV19" i="22"/>
  <c r="AV20" i="22"/>
  <c r="AV10" i="22"/>
  <c r="AQ15" i="22"/>
  <c r="AQ17" i="22"/>
  <c r="AQ19" i="22"/>
  <c r="AL13" i="22"/>
  <c r="AL15" i="22"/>
  <c r="AL17" i="22"/>
  <c r="AL19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G12" i="22"/>
  <c r="AG13" i="22"/>
  <c r="AG14" i="22"/>
  <c r="AG15" i="22"/>
  <c r="AG16" i="22"/>
  <c r="AG17" i="22"/>
  <c r="AG18" i="22"/>
  <c r="AG19" i="22"/>
  <c r="AG20" i="22"/>
  <c r="AE21" i="22"/>
  <c r="AG21" i="22" s="1"/>
  <c r="AG10" i="22"/>
  <c r="F22" i="22"/>
  <c r="F23" i="22"/>
  <c r="F24" i="22"/>
  <c r="AB13" i="22"/>
  <c r="L14" i="23"/>
  <c r="AB20" i="22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1" i="22"/>
  <c r="O11" i="22"/>
  <c r="P11" i="22" s="1"/>
  <c r="O12" i="22"/>
  <c r="P12" i="22" s="1"/>
  <c r="O13" i="22"/>
  <c r="C11" i="23" s="1"/>
  <c r="O14" i="22"/>
  <c r="P14" i="22" s="1"/>
  <c r="D12" i="23" s="1"/>
  <c r="O15" i="22"/>
  <c r="P15" i="22" s="1"/>
  <c r="O16" i="22"/>
  <c r="P16" i="22" s="1"/>
  <c r="O17" i="22"/>
  <c r="P17" i="22" s="1"/>
  <c r="O18" i="22"/>
  <c r="P18" i="22" s="1"/>
  <c r="D16" i="23" s="1"/>
  <c r="O19" i="22"/>
  <c r="P19" i="22" s="1"/>
  <c r="O20" i="22"/>
  <c r="P20" i="22" s="1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J12" i="22"/>
  <c r="J13" i="22"/>
  <c r="J14" i="22"/>
  <c r="J15" i="22"/>
  <c r="J16" i="22"/>
  <c r="J17" i="22"/>
  <c r="J18" i="22"/>
  <c r="J19" i="22"/>
  <c r="J20" i="22"/>
  <c r="J10" i="22"/>
  <c r="AH10" i="22"/>
  <c r="Y21" i="22"/>
  <c r="EI22" i="22"/>
  <c r="EI23" i="22"/>
  <c r="EI24" i="22"/>
  <c r="EB22" i="22"/>
  <c r="EB23" i="22"/>
  <c r="EB24" i="22"/>
  <c r="DY22" i="22"/>
  <c r="DY23" i="22"/>
  <c r="DY24" i="22"/>
  <c r="DS22" i="22"/>
  <c r="DS23" i="22"/>
  <c r="DS24" i="22"/>
  <c r="CZ22" i="22"/>
  <c r="CZ23" i="22"/>
  <c r="CZ24" i="22"/>
  <c r="CT22" i="22"/>
  <c r="CT23" i="22"/>
  <c r="CT24" i="22"/>
  <c r="CK22" i="22"/>
  <c r="CK23" i="22"/>
  <c r="CK24" i="22"/>
  <c r="CH22" i="22"/>
  <c r="CH23" i="22"/>
  <c r="CH24" i="22"/>
  <c r="BT22" i="22"/>
  <c r="BT23" i="22"/>
  <c r="BT24" i="22"/>
  <c r="BN22" i="22"/>
  <c r="BN23" i="22"/>
  <c r="BN24" i="22"/>
  <c r="BB22" i="22"/>
  <c r="BB23" i="22"/>
  <c r="BB24" i="22"/>
  <c r="AJ22" i="22"/>
  <c r="AJ23" i="22"/>
  <c r="AJ24" i="22"/>
  <c r="L16" i="23"/>
  <c r="L28" i="23"/>
  <c r="L39" i="23"/>
  <c r="L40" i="23"/>
  <c r="L41" i="23"/>
  <c r="L54" i="23"/>
  <c r="L55" i="23"/>
  <c r="L60" i="23"/>
  <c r="L61" i="23"/>
  <c r="L77" i="23"/>
  <c r="CB22" i="22"/>
  <c r="CB23" i="22"/>
  <c r="CB24" i="22"/>
  <c r="AT22" i="22"/>
  <c r="AT23" i="22"/>
  <c r="AT24" i="22"/>
  <c r="L19" i="23"/>
  <c r="L27" i="23"/>
  <c r="L79" i="23"/>
  <c r="Z22" i="22"/>
  <c r="Z23" i="22"/>
  <c r="Z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W14" i="22" s="1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L22" i="23"/>
  <c r="L65" i="23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EK20" i="22" s="1"/>
  <c r="AW20" i="22"/>
  <c r="AR20" i="22"/>
  <c r="AM20" i="22"/>
  <c r="AC20" i="22"/>
  <c r="N18" i="23" s="1"/>
  <c r="X20" i="22"/>
  <c r="EK19" i="22"/>
  <c r="AW19" i="22"/>
  <c r="AR19" i="22"/>
  <c r="AM19" i="22"/>
  <c r="AC19" i="22"/>
  <c r="N17" i="23" s="1"/>
  <c r="X19" i="22"/>
  <c r="EH18" i="22"/>
  <c r="EK18" i="22" s="1"/>
  <c r="BT18" i="22"/>
  <c r="AW18" i="22"/>
  <c r="AR18" i="22"/>
  <c r="AM18" i="22"/>
  <c r="AC18" i="22"/>
  <c r="N16" i="23" s="1"/>
  <c r="X18" i="22"/>
  <c r="EH17" i="22"/>
  <c r="EI17" i="22" s="1"/>
  <c r="AW17" i="22"/>
  <c r="AR17" i="22"/>
  <c r="AM17" i="22"/>
  <c r="AC17" i="22"/>
  <c r="N15" i="23" s="1"/>
  <c r="X17" i="22"/>
  <c r="EH16" i="22"/>
  <c r="EI16" i="22" s="1"/>
  <c r="BT16" i="22"/>
  <c r="AW16" i="22"/>
  <c r="AR16" i="22"/>
  <c r="AM16" i="22"/>
  <c r="AC16" i="22"/>
  <c r="N14" i="23" s="1"/>
  <c r="X16" i="22"/>
  <c r="EH15" i="22"/>
  <c r="EK15" i="22" s="1"/>
  <c r="AW15" i="22"/>
  <c r="AR15" i="22"/>
  <c r="AM15" i="22"/>
  <c r="AC15" i="22"/>
  <c r="N13" i="23" s="1"/>
  <c r="X15" i="22"/>
  <c r="EH14" i="22"/>
  <c r="EK14" i="22" s="1"/>
  <c r="AW14" i="22"/>
  <c r="AR14" i="22"/>
  <c r="AM14" i="22"/>
  <c r="AC14" i="22"/>
  <c r="N12" i="23" s="1"/>
  <c r="X14" i="22"/>
  <c r="EH13" i="22"/>
  <c r="EI13" i="22" s="1"/>
  <c r="AW13" i="22"/>
  <c r="AR13" i="22"/>
  <c r="AM13" i="22"/>
  <c r="AC13" i="22"/>
  <c r="N11" i="23" s="1"/>
  <c r="X13" i="22"/>
  <c r="EH12" i="22"/>
  <c r="EI12" i="22" s="1"/>
  <c r="AW12" i="22"/>
  <c r="AR12" i="22"/>
  <c r="AM12" i="22"/>
  <c r="AC12" i="22"/>
  <c r="N10" i="23" s="1"/>
  <c r="X12" i="22"/>
  <c r="EH11" i="22"/>
  <c r="EI11" i="22" s="1"/>
  <c r="AW11" i="22"/>
  <c r="AR11" i="22"/>
  <c r="AM11" i="22"/>
  <c r="AC11" i="22"/>
  <c r="N9" i="23" s="1"/>
  <c r="X11" i="22"/>
  <c r="EH10" i="22"/>
  <c r="EI10" i="22" s="1"/>
  <c r="BS10" i="22"/>
  <c r="BT10" i="22" s="1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N82" i="28"/>
  <c r="DM82" i="28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 s="1"/>
  <c r="CV82" i="28"/>
  <c r="CT82" i="28"/>
  <c r="CU82" i="28"/>
  <c r="CS82" i="28"/>
  <c r="CQ82" i="28"/>
  <c r="CR82" i="28"/>
  <c r="CP82" i="28"/>
  <c r="DI82" i="28" s="1"/>
  <c r="CN82" i="28"/>
  <c r="CO82" i="28" s="1"/>
  <c r="CM82" i="28"/>
  <c r="CK82" i="28"/>
  <c r="CL82" i="28" s="1"/>
  <c r="CJ82" i="28"/>
  <c r="CH82" i="28"/>
  <c r="CI82" i="28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/>
  <c r="BA82" i="28"/>
  <c r="AY82" i="28"/>
  <c r="AZ82" i="28" s="1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/>
  <c r="V82" i="28"/>
  <c r="W82" i="28" s="1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 s="1"/>
  <c r="X81" i="28"/>
  <c r="U81" i="28"/>
  <c r="W81" i="28" s="1"/>
  <c r="Q81" i="28"/>
  <c r="O81" i="28"/>
  <c r="P81" i="28" s="1"/>
  <c r="L81" i="28"/>
  <c r="J81" i="28"/>
  <c r="N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/>
  <c r="AC80" i="28"/>
  <c r="Z80" i="28"/>
  <c r="AB80" i="28" s="1"/>
  <c r="X80" i="28"/>
  <c r="U80" i="28"/>
  <c r="W80" i="28"/>
  <c r="Q80" i="28"/>
  <c r="O80" i="28"/>
  <c r="P80" i="28" s="1"/>
  <c r="R80" i="28" s="1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/>
  <c r="AH79" i="28"/>
  <c r="AE79" i="28"/>
  <c r="AG79" i="28" s="1"/>
  <c r="AC79" i="28"/>
  <c r="Z79" i="28"/>
  <c r="AB79" i="28"/>
  <c r="X79" i="28"/>
  <c r="U79" i="28"/>
  <c r="W79" i="28" s="1"/>
  <c r="Q79" i="28"/>
  <c r="O79" i="28"/>
  <c r="P79" i="28" s="1"/>
  <c r="L79" i="28"/>
  <c r="J79" i="28"/>
  <c r="EC78" i="28"/>
  <c r="DZ78" i="28"/>
  <c r="DW78" i="28"/>
  <c r="DT78" i="28"/>
  <c r="DQ78" i="28"/>
  <c r="DN78" i="28"/>
  <c r="DK78" i="28"/>
  <c r="DI78" i="28"/>
  <c r="G78" i="28" s="1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 s="1"/>
  <c r="AH78" i="28"/>
  <c r="AE78" i="28"/>
  <c r="AG78" i="28"/>
  <c r="AC78" i="28"/>
  <c r="Z78" i="28"/>
  <c r="AB78" i="28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/>
  <c r="L77" i="28"/>
  <c r="N77" i="28" s="1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/>
  <c r="Q76" i="28"/>
  <c r="S76" i="28" s="1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 s="1"/>
  <c r="X75" i="28"/>
  <c r="U75" i="28"/>
  <c r="W75" i="28"/>
  <c r="Q75" i="28"/>
  <c r="P75" i="28"/>
  <c r="O75" i="28"/>
  <c r="S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 s="1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 s="1"/>
  <c r="AH74" i="28"/>
  <c r="AE74" i="28"/>
  <c r="AG74" i="28" s="1"/>
  <c r="AC74" i="28"/>
  <c r="Z74" i="28"/>
  <c r="AB74" i="28"/>
  <c r="X74" i="28"/>
  <c r="U74" i="28"/>
  <c r="W74" i="28"/>
  <c r="Q74" i="28"/>
  <c r="S74" i="28" s="1"/>
  <c r="O74" i="28"/>
  <c r="L74" i="28"/>
  <c r="M74" i="28" s="1"/>
  <c r="N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E73" i="28" s="1"/>
  <c r="F73" i="28" s="1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N73" i="28" s="1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 s="1"/>
  <c r="AH72" i="28"/>
  <c r="AE72" i="28"/>
  <c r="AG72" i="28"/>
  <c r="AC72" i="28"/>
  <c r="Z72" i="28"/>
  <c r="AB72" i="28" s="1"/>
  <c r="X72" i="28"/>
  <c r="U72" i="28"/>
  <c r="W72" i="28" s="1"/>
  <c r="Q72" i="28"/>
  <c r="O72" i="28"/>
  <c r="L72" i="28"/>
  <c r="N72" i="28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/>
  <c r="Q71" i="28"/>
  <c r="O71" i="28"/>
  <c r="P71" i="28" s="1"/>
  <c r="L71" i="28"/>
  <c r="J71" i="28"/>
  <c r="G71" i="28"/>
  <c r="EC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 s="1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 s="1"/>
  <c r="AH68" i="28"/>
  <c r="AE68" i="28"/>
  <c r="AG68" i="28"/>
  <c r="AC68" i="28"/>
  <c r="Z68" i="28"/>
  <c r="AB68" i="28" s="1"/>
  <c r="X68" i="28"/>
  <c r="U68" i="28"/>
  <c r="W68" i="28"/>
  <c r="Q68" i="28"/>
  <c r="S68" i="28"/>
  <c r="O68" i="28"/>
  <c r="P68" i="28"/>
  <c r="R68" i="28" s="1"/>
  <c r="L68" i="28"/>
  <c r="J68" i="28"/>
  <c r="K68" i="28"/>
  <c r="M68" i="28" s="1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 s="1"/>
  <c r="X67" i="28"/>
  <c r="U67" i="28"/>
  <c r="W67" i="28"/>
  <c r="Q67" i="28"/>
  <c r="O67" i="28"/>
  <c r="L67" i="28"/>
  <c r="N67" i="28" s="1"/>
  <c r="J67" i="28"/>
  <c r="K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P66" i="28" s="1"/>
  <c r="L66" i="28"/>
  <c r="N66" i="28"/>
  <c r="J66" i="28"/>
  <c r="K66" i="28" s="1"/>
  <c r="EC65" i="28"/>
  <c r="EF65" i="28" s="1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 s="1"/>
  <c r="AC64" i="28"/>
  <c r="Z64" i="28"/>
  <c r="AB64" i="28"/>
  <c r="X64" i="28"/>
  <c r="U64" i="28"/>
  <c r="W64" i="28" s="1"/>
  <c r="Q64" i="28"/>
  <c r="S64" i="28" s="1"/>
  <c r="O64" i="28"/>
  <c r="P64" i="28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/>
  <c r="Q63" i="28"/>
  <c r="R63" i="28" s="1"/>
  <c r="P63" i="28"/>
  <c r="O63" i="28"/>
  <c r="L63" i="28"/>
  <c r="N63" i="28"/>
  <c r="J63" i="28"/>
  <c r="K63" i="28" s="1"/>
  <c r="EC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/>
  <c r="AH62" i="28"/>
  <c r="AE62" i="28"/>
  <c r="AG62" i="28" s="1"/>
  <c r="AC62" i="28"/>
  <c r="Z62" i="28"/>
  <c r="AB62" i="28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R61" i="28" s="1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/>
  <c r="AC61" i="28"/>
  <c r="Z61" i="28"/>
  <c r="AB61" i="28"/>
  <c r="X61" i="28"/>
  <c r="U61" i="28"/>
  <c r="W61" i="28" s="1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/>
  <c r="AH60" i="28"/>
  <c r="AE60" i="28"/>
  <c r="AG60" i="28" s="1"/>
  <c r="AC60" i="28"/>
  <c r="Z60" i="28"/>
  <c r="AB60" i="28" s="1"/>
  <c r="X60" i="28"/>
  <c r="U60" i="28"/>
  <c r="W60" i="28"/>
  <c r="Q60" i="28"/>
  <c r="O60" i="28"/>
  <c r="P60" i="28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/>
  <c r="X59" i="28"/>
  <c r="U59" i="28"/>
  <c r="W59" i="28"/>
  <c r="Q59" i="28"/>
  <c r="O59" i="28"/>
  <c r="P59" i="28" s="1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/>
  <c r="X58" i="28"/>
  <c r="U58" i="28"/>
  <c r="W58" i="28" s="1"/>
  <c r="Q58" i="28"/>
  <c r="S58" i="28" s="1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/>
  <c r="AH57" i="28"/>
  <c r="AE57" i="28"/>
  <c r="AG57" i="28" s="1"/>
  <c r="AC57" i="28"/>
  <c r="Z57" i="28"/>
  <c r="AB57" i="28"/>
  <c r="X57" i="28"/>
  <c r="U57" i="28"/>
  <c r="W57" i="28" s="1"/>
  <c r="Q57" i="28"/>
  <c r="O57" i="28"/>
  <c r="P57" i="28" s="1"/>
  <c r="L57" i="28"/>
  <c r="N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/>
  <c r="AC56" i="28"/>
  <c r="Z56" i="28"/>
  <c r="AB56" i="28" s="1"/>
  <c r="X56" i="28"/>
  <c r="U56" i="28"/>
  <c r="W56" i="28" s="1"/>
  <c r="Q56" i="28"/>
  <c r="O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 s="1"/>
  <c r="X55" i="28"/>
  <c r="U55" i="28"/>
  <c r="W55" i="28"/>
  <c r="Q55" i="28"/>
  <c r="O55" i="28"/>
  <c r="L55" i="28"/>
  <c r="J55" i="28"/>
  <c r="K55" i="28" s="1"/>
  <c r="EC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W54" i="28"/>
  <c r="U54" i="28"/>
  <c r="Q54" i="28"/>
  <c r="O54" i="28"/>
  <c r="S54" i="28"/>
  <c r="L54" i="28"/>
  <c r="J54" i="28"/>
  <c r="N54" i="28" s="1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R53" i="28" s="1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S52" i="28"/>
  <c r="O52" i="28"/>
  <c r="P52" i="28" s="1"/>
  <c r="L52" i="28"/>
  <c r="N52" i="28" s="1"/>
  <c r="J52" i="28"/>
  <c r="K52" i="28"/>
  <c r="EF51" i="28"/>
  <c r="EC51" i="28"/>
  <c r="ED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/>
  <c r="AC51" i="28"/>
  <c r="Z51" i="28"/>
  <c r="AB51" i="28" s="1"/>
  <c r="X51" i="28"/>
  <c r="U51" i="28"/>
  <c r="W51" i="28"/>
  <c r="Q51" i="28"/>
  <c r="R51" i="28" s="1"/>
  <c r="O51" i="28"/>
  <c r="P51" i="28" s="1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/>
  <c r="X50" i="28"/>
  <c r="U50" i="28"/>
  <c r="W50" i="28" s="1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 s="1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/>
  <c r="AC49" i="28"/>
  <c r="Z49" i="28"/>
  <c r="AB49" i="28" s="1"/>
  <c r="X49" i="28"/>
  <c r="U49" i="28"/>
  <c r="W49" i="28" s="1"/>
  <c r="Q49" i="28"/>
  <c r="O49" i="28"/>
  <c r="P49" i="28" s="1"/>
  <c r="R49" i="28" s="1"/>
  <c r="L49" i="28"/>
  <c r="J49" i="28"/>
  <c r="N49" i="28" s="1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/>
  <c r="AH47" i="28"/>
  <c r="AE47" i="28"/>
  <c r="AG47" i="28"/>
  <c r="AC47" i="28"/>
  <c r="Z47" i="28"/>
  <c r="AB47" i="28" s="1"/>
  <c r="X47" i="28"/>
  <c r="U47" i="28"/>
  <c r="W47" i="28"/>
  <c r="Q47" i="28"/>
  <c r="P47" i="28"/>
  <c r="R47" i="28" s="1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 s="1"/>
  <c r="I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/>
  <c r="AH46" i="28"/>
  <c r="AE46" i="28"/>
  <c r="AG46" i="28" s="1"/>
  <c r="AC46" i="28"/>
  <c r="Z46" i="28"/>
  <c r="AB46" i="28" s="1"/>
  <c r="X46" i="28"/>
  <c r="U46" i="28"/>
  <c r="W46" i="28"/>
  <c r="Q46" i="28"/>
  <c r="O46" i="28"/>
  <c r="L46" i="28"/>
  <c r="J46" i="28"/>
  <c r="EC45" i="28"/>
  <c r="ED45" i="28" s="1"/>
  <c r="EF45" i="28"/>
  <c r="DZ45" i="28"/>
  <c r="DW45" i="28"/>
  <c r="DT45" i="28"/>
  <c r="DQ45" i="28"/>
  <c r="DN45" i="28"/>
  <c r="DK45" i="28"/>
  <c r="DI45" i="28"/>
  <c r="G45" i="28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/>
  <c r="X45" i="28"/>
  <c r="U45" i="28"/>
  <c r="W45" i="28" s="1"/>
  <c r="Q45" i="28"/>
  <c r="O45" i="28"/>
  <c r="P45" i="28"/>
  <c r="L45" i="28"/>
  <c r="J45" i="28"/>
  <c r="N45" i="28" s="1"/>
  <c r="EC44" i="28"/>
  <c r="DZ44" i="28"/>
  <c r="DW44" i="28"/>
  <c r="DT44" i="28"/>
  <c r="DQ44" i="28"/>
  <c r="DN44" i="28"/>
  <c r="DK44" i="28"/>
  <c r="DI44" i="28"/>
  <c r="G44" i="28" s="1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/>
  <c r="AC44" i="28"/>
  <c r="Z44" i="28"/>
  <c r="AB44" i="28" s="1"/>
  <c r="X44" i="28"/>
  <c r="U44" i="28"/>
  <c r="W44" i="28"/>
  <c r="Q44" i="28"/>
  <c r="O44" i="28"/>
  <c r="P44" i="28" s="1"/>
  <c r="L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E43" i="28" s="1"/>
  <c r="I43" i="28" s="1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Q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/>
  <c r="X43" i="28"/>
  <c r="U43" i="28"/>
  <c r="W43" i="28" s="1"/>
  <c r="Q43" i="28"/>
  <c r="O43" i="28"/>
  <c r="P43" i="28" s="1"/>
  <c r="L43" i="28"/>
  <c r="M43" i="28" s="1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Q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/>
  <c r="X42" i="28"/>
  <c r="W42" i="28"/>
  <c r="U42" i="28"/>
  <c r="Q42" i="28"/>
  <c r="S42" i="28" s="1"/>
  <c r="O42" i="28"/>
  <c r="P42" i="28" s="1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 s="1"/>
  <c r="AC41" i="28"/>
  <c r="Z41" i="28"/>
  <c r="AB41" i="28"/>
  <c r="X41" i="28"/>
  <c r="U41" i="28"/>
  <c r="W41" i="28"/>
  <c r="Q41" i="28"/>
  <c r="O41" i="28"/>
  <c r="P41" i="28" s="1"/>
  <c r="L41" i="28"/>
  <c r="J41" i="28"/>
  <c r="K41" i="28" s="1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O40" i="28" s="1"/>
  <c r="BQ40" i="28" s="1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D39" i="28"/>
  <c r="EC39" i="28"/>
  <c r="EF39" i="28"/>
  <c r="DZ39" i="28"/>
  <c r="DW39" i="28"/>
  <c r="DT39" i="28"/>
  <c r="DQ39" i="28"/>
  <c r="DN39" i="28"/>
  <c r="DK39" i="28"/>
  <c r="DI39" i="28"/>
  <c r="G39" i="28"/>
  <c r="I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 s="1"/>
  <c r="BN35" i="28"/>
  <c r="BO35" i="28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/>
  <c r="AH35" i="28"/>
  <c r="AE35" i="28"/>
  <c r="AG35" i="28"/>
  <c r="AC35" i="28"/>
  <c r="Z35" i="28"/>
  <c r="AB35" i="28" s="1"/>
  <c r="X35" i="28"/>
  <c r="U35" i="28"/>
  <c r="W35" i="28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G34" i="28"/>
  <c r="EC33" i="28"/>
  <c r="ED33" i="28" s="1"/>
  <c r="EF33" i="28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/>
  <c r="X32" i="28"/>
  <c r="U32" i="28"/>
  <c r="W32" i="28"/>
  <c r="Q32" i="28"/>
  <c r="R32" i="28" s="1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 s="1"/>
  <c r="X31" i="28"/>
  <c r="U31" i="28"/>
  <c r="W31" i="28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O30" i="28"/>
  <c r="BN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/>
  <c r="AC30" i="28"/>
  <c r="Z30" i="28"/>
  <c r="AB30" i="28" s="1"/>
  <c r="X30" i="28"/>
  <c r="W30" i="28"/>
  <c r="U30" i="28"/>
  <c r="Q30" i="28"/>
  <c r="O30" i="28"/>
  <c r="L30" i="28"/>
  <c r="M30" i="28" s="1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 s="1"/>
  <c r="AC29" i="28"/>
  <c r="Z29" i="28"/>
  <c r="AB29" i="28"/>
  <c r="X29" i="28"/>
  <c r="U29" i="28"/>
  <c r="W29" i="28"/>
  <c r="Q29" i="28"/>
  <c r="S29" i="28" s="1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/>
  <c r="AH28" i="28"/>
  <c r="AE28" i="28"/>
  <c r="AG28" i="28"/>
  <c r="AC28" i="28"/>
  <c r="AB28" i="28"/>
  <c r="Z28" i="28"/>
  <c r="X28" i="28"/>
  <c r="U28" i="28"/>
  <c r="W28" i="28" s="1"/>
  <c r="Q28" i="28"/>
  <c r="O28" i="28"/>
  <c r="P28" i="28"/>
  <c r="R28" i="28" s="1"/>
  <c r="L28" i="28"/>
  <c r="J28" i="28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/>
  <c r="Q27" i="28"/>
  <c r="O27" i="28"/>
  <c r="P27" i="28"/>
  <c r="R27" i="28"/>
  <c r="L27" i="28"/>
  <c r="K27" i="28"/>
  <c r="J27" i="28"/>
  <c r="EC26" i="28"/>
  <c r="ED26" i="28" s="1"/>
  <c r="DZ26" i="28"/>
  <c r="DW26" i="28"/>
  <c r="DT26" i="28"/>
  <c r="DQ26" i="28"/>
  <c r="DN26" i="28"/>
  <c r="DK26" i="28"/>
  <c r="DI26" i="28"/>
  <c r="G26" i="28" s="1"/>
  <c r="DG26" i="28"/>
  <c r="E26" i="28"/>
  <c r="F26" i="28" s="1"/>
  <c r="H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R26" i="28" s="1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 s="1"/>
  <c r="AC26" i="28"/>
  <c r="Z26" i="28"/>
  <c r="AB26" i="28"/>
  <c r="X26" i="28"/>
  <c r="U26" i="28"/>
  <c r="W26" i="28"/>
  <c r="Q26" i="28"/>
  <c r="S26" i="28" s="1"/>
  <c r="O26" i="28"/>
  <c r="L26" i="28"/>
  <c r="J26" i="28"/>
  <c r="K26" i="28" s="1"/>
  <c r="EC25" i="28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 s="1"/>
  <c r="AC25" i="28"/>
  <c r="Z25" i="28"/>
  <c r="AB25" i="28" s="1"/>
  <c r="X25" i="28"/>
  <c r="U25" i="28"/>
  <c r="W25" i="28"/>
  <c r="Q25" i="28"/>
  <c r="S25" i="28" s="1"/>
  <c r="O25" i="28"/>
  <c r="P25" i="28"/>
  <c r="L25" i="28"/>
  <c r="N25" i="28" s="1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 s="1"/>
  <c r="X24" i="28"/>
  <c r="U24" i="28"/>
  <c r="W24" i="28"/>
  <c r="Q24" i="28"/>
  <c r="O24" i="28"/>
  <c r="P24" i="28"/>
  <c r="L24" i="28"/>
  <c r="N24" i="28" s="1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/>
  <c r="Q23" i="28"/>
  <c r="O23" i="28"/>
  <c r="S23" i="28"/>
  <c r="L23" i="28"/>
  <c r="M23" i="28" s="1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 s="1"/>
  <c r="X22" i="28"/>
  <c r="U22" i="28"/>
  <c r="W22" i="28"/>
  <c r="Q22" i="28"/>
  <c r="O22" i="28"/>
  <c r="P22" i="28" s="1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G82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K21" i="28" s="1"/>
  <c r="M21" i="28" s="1"/>
  <c r="EC20" i="28"/>
  <c r="ED20" i="28"/>
  <c r="DZ20" i="28"/>
  <c r="DW20" i="28"/>
  <c r="DT20" i="28"/>
  <c r="DQ20" i="28"/>
  <c r="DN20" i="28"/>
  <c r="DK20" i="28"/>
  <c r="DI20" i="28"/>
  <c r="G20" i="28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AB19" i="28"/>
  <c r="Z19" i="28"/>
  <c r="X19" i="28"/>
  <c r="U19" i="28"/>
  <c r="W19" i="28"/>
  <c r="Q19" i="28"/>
  <c r="O19" i="28"/>
  <c r="P19" i="28"/>
  <c r="R19" i="28"/>
  <c r="L19" i="28"/>
  <c r="J19" i="28"/>
  <c r="K19" i="28" s="1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Q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L18" i="28"/>
  <c r="AJ18" i="28"/>
  <c r="AH18" i="28"/>
  <c r="AE18" i="28"/>
  <c r="AG18" i="28"/>
  <c r="AC18" i="28"/>
  <c r="Z18" i="28"/>
  <c r="AB18" i="28" s="1"/>
  <c r="X18" i="28"/>
  <c r="W18" i="28"/>
  <c r="U18" i="28"/>
  <c r="Q18" i="28"/>
  <c r="O18" i="28"/>
  <c r="L18" i="28"/>
  <c r="N18" i="28" s="1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/>
  <c r="AC17" i="28"/>
  <c r="Z17" i="28"/>
  <c r="AB17" i="28" s="1"/>
  <c r="X17" i="28"/>
  <c r="W17" i="28"/>
  <c r="U17" i="28"/>
  <c r="Q17" i="28"/>
  <c r="O17" i="28"/>
  <c r="P17" i="28"/>
  <c r="R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 s="1"/>
  <c r="AH16" i="28"/>
  <c r="AE16" i="28"/>
  <c r="AG16" i="28"/>
  <c r="AC16" i="28"/>
  <c r="Z16" i="28"/>
  <c r="AB16" i="28"/>
  <c r="X16" i="28"/>
  <c r="U16" i="28"/>
  <c r="W16" i="28" s="1"/>
  <c r="Q16" i="28"/>
  <c r="O16" i="28"/>
  <c r="P16" i="28"/>
  <c r="L16" i="28"/>
  <c r="N16" i="28"/>
  <c r="J16" i="28"/>
  <c r="K16" i="28"/>
  <c r="EC15" i="28"/>
  <c r="ED15" i="28" s="1"/>
  <c r="EF15" i="28"/>
  <c r="DZ15" i="28"/>
  <c r="DW15" i="28"/>
  <c r="DT15" i="28"/>
  <c r="DQ15" i="28"/>
  <c r="DN15" i="28"/>
  <c r="DK15" i="28"/>
  <c r="DI15" i="28"/>
  <c r="G15" i="28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M15" i="28" s="1"/>
  <c r="J15" i="28"/>
  <c r="K15" i="28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/>
  <c r="AH14" i="28"/>
  <c r="AG14" i="28"/>
  <c r="AE14" i="28"/>
  <c r="AC14" i="28"/>
  <c r="Z14" i="28"/>
  <c r="AB14" i="28" s="1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/>
  <c r="AH13" i="28"/>
  <c r="AE13" i="28"/>
  <c r="AG13" i="28" s="1"/>
  <c r="AC13" i="28"/>
  <c r="Z13" i="28"/>
  <c r="AB13" i="28"/>
  <c r="X13" i="28"/>
  <c r="U13" i="28"/>
  <c r="W13" i="28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N12" i="28"/>
  <c r="J12" i="28"/>
  <c r="K12" i="28" s="1"/>
  <c r="M12" i="28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 s="1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 s="1"/>
  <c r="AC11" i="28"/>
  <c r="Z11" i="28"/>
  <c r="AB11" i="28"/>
  <c r="X11" i="28"/>
  <c r="U11" i="28"/>
  <c r="W11" i="28" s="1"/>
  <c r="Q11" i="28"/>
  <c r="O11" i="28"/>
  <c r="S11" i="28"/>
  <c r="P11" i="28"/>
  <c r="L11" i="28"/>
  <c r="J11" i="28"/>
  <c r="K11" i="28"/>
  <c r="EC10" i="28"/>
  <c r="ED10" i="28" s="1"/>
  <c r="DZ10" i="28"/>
  <c r="DW10" i="28"/>
  <c r="DT10" i="28"/>
  <c r="DQ10" i="28"/>
  <c r="DN10" i="28"/>
  <c r="DK10" i="28"/>
  <c r="DI10" i="28"/>
  <c r="G10" i="28" s="1"/>
  <c r="H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/>
  <c r="Q10" i="28"/>
  <c r="O10" i="28"/>
  <c r="P10" i="28" s="1"/>
  <c r="L10" i="28"/>
  <c r="J10" i="28"/>
  <c r="Q8" i="28"/>
  <c r="V8" i="28" s="1"/>
  <c r="AA8" i="28" s="1"/>
  <c r="AF8" i="28"/>
  <c r="AK8" i="28" s="1"/>
  <c r="AP8" i="28" s="1"/>
  <c r="AU8" i="28" s="1"/>
  <c r="AX8" i="28" s="1"/>
  <c r="BA8" i="28"/>
  <c r="M8" i="28"/>
  <c r="R8" i="28"/>
  <c r="W8" i="28" s="1"/>
  <c r="AB8" i="28" s="1"/>
  <c r="AG8" i="28" s="1"/>
  <c r="AL8" i="28" s="1"/>
  <c r="BQ8" i="28" s="1"/>
  <c r="K8" i="28"/>
  <c r="P8" i="28" s="1"/>
  <c r="U8" i="28" s="1"/>
  <c r="Z8" i="28" s="1"/>
  <c r="AE8" i="28" s="1"/>
  <c r="AJ8" i="28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/>
  <c r="CS82" i="27"/>
  <c r="CQ82" i="27"/>
  <c r="CR82" i="27" s="1"/>
  <c r="CP82" i="27"/>
  <c r="CN82" i="27"/>
  <c r="CO82" i="27"/>
  <c r="CM82" i="27"/>
  <c r="CK82" i="27"/>
  <c r="CL82" i="27" s="1"/>
  <c r="CJ82" i="27"/>
  <c r="CH82" i="27"/>
  <c r="CI82" i="27"/>
  <c r="CE82" i="27"/>
  <c r="CF82" i="27"/>
  <c r="CD82" i="27"/>
  <c r="CB82" i="27"/>
  <c r="CC82" i="27" s="1"/>
  <c r="CA82" i="27"/>
  <c r="BY82" i="27"/>
  <c r="BZ82" i="27"/>
  <c r="BX82" i="27"/>
  <c r="BV82" i="27"/>
  <c r="BW82" i="27" s="1"/>
  <c r="BU82" i="27"/>
  <c r="BS82" i="27"/>
  <c r="BT82" i="27" s="1"/>
  <c r="BK82" i="27"/>
  <c r="BL82" i="27"/>
  <c r="BH82" i="27"/>
  <c r="BI82" i="27" s="1"/>
  <c r="BG82" i="27"/>
  <c r="BE82" i="27"/>
  <c r="BF82" i="27"/>
  <c r="BB82" i="27"/>
  <c r="BC82" i="27" s="1"/>
  <c r="BA82" i="27"/>
  <c r="AY82" i="27"/>
  <c r="AZ82" i="27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/>
  <c r="AB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E81" i="27" s="1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Q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/>
  <c r="AH81" i="27"/>
  <c r="AE81" i="27"/>
  <c r="AG81" i="27" s="1"/>
  <c r="AC81" i="27"/>
  <c r="Z81" i="27"/>
  <c r="AB81" i="27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/>
  <c r="AC80" i="27"/>
  <c r="Z80" i="27"/>
  <c r="AB80" i="27" s="1"/>
  <c r="X80" i="27"/>
  <c r="U80" i="27"/>
  <c r="W80" i="27"/>
  <c r="Q80" i="27"/>
  <c r="O80" i="27"/>
  <c r="P80" i="27" s="1"/>
  <c r="R80" i="27"/>
  <c r="L80" i="27"/>
  <c r="J80" i="27"/>
  <c r="K80" i="27" s="1"/>
  <c r="M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/>
  <c r="AC79" i="27"/>
  <c r="Z79" i="27"/>
  <c r="AB79" i="27"/>
  <c r="X79" i="27"/>
  <c r="U79" i="27"/>
  <c r="W79" i="27" s="1"/>
  <c r="Q79" i="27"/>
  <c r="S79" i="27" s="1"/>
  <c r="O79" i="27"/>
  <c r="L79" i="27"/>
  <c r="M79" i="27" s="1"/>
  <c r="J79" i="27"/>
  <c r="EA78" i="27"/>
  <c r="DX78" i="27"/>
  <c r="DU78" i="27"/>
  <c r="DR78" i="27"/>
  <c r="DO78" i="27"/>
  <c r="DL78" i="27"/>
  <c r="DI78" i="27"/>
  <c r="G78" i="27"/>
  <c r="DG78" i="27"/>
  <c r="E78" i="27" s="1"/>
  <c r="F78" i="27" s="1"/>
  <c r="H78" i="27" s="1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/>
  <c r="AC78" i="27"/>
  <c r="Z78" i="27"/>
  <c r="AB78" i="27" s="1"/>
  <c r="X78" i="27"/>
  <c r="U78" i="27"/>
  <c r="W78" i="27" s="1"/>
  <c r="Q78" i="27"/>
  <c r="O78" i="27"/>
  <c r="P78" i="27"/>
  <c r="R78" i="27" s="1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E77" i="27" s="1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/>
  <c r="AH77" i="27"/>
  <c r="AE77" i="27"/>
  <c r="AG77" i="27"/>
  <c r="AC77" i="27"/>
  <c r="Z77" i="27"/>
  <c r="AB77" i="27" s="1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 s="1"/>
  <c r="AC76" i="27"/>
  <c r="Z76" i="27"/>
  <c r="AB76" i="27"/>
  <c r="X76" i="27"/>
  <c r="U76" i="27"/>
  <c r="W76" i="27" s="1"/>
  <c r="Q76" i="27"/>
  <c r="S76" i="27" s="1"/>
  <c r="O76" i="27"/>
  <c r="P76" i="27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/>
  <c r="AC74" i="27"/>
  <c r="Z74" i="27"/>
  <c r="AB74" i="27"/>
  <c r="X74" i="27"/>
  <c r="U74" i="27"/>
  <c r="W74" i="27" s="1"/>
  <c r="Q74" i="27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E72" i="27" s="1"/>
  <c r="F72" i="27" s="1"/>
  <c r="H72" i="27" s="1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Q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R71" i="27" s="1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 s="1"/>
  <c r="AH70" i="27"/>
  <c r="AE70" i="27"/>
  <c r="AG70" i="27" s="1"/>
  <c r="AC70" i="27"/>
  <c r="Z70" i="27"/>
  <c r="AB70" i="27"/>
  <c r="X70" i="27"/>
  <c r="U70" i="27"/>
  <c r="W70" i="27"/>
  <c r="Q70" i="27"/>
  <c r="R70" i="27" s="1"/>
  <c r="O70" i="27"/>
  <c r="P70" i="27" s="1"/>
  <c r="L70" i="27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/>
  <c r="Q69" i="27"/>
  <c r="O69" i="27"/>
  <c r="P69" i="27" s="1"/>
  <c r="R69" i="27" s="1"/>
  <c r="L69" i="27"/>
  <c r="J69" i="27"/>
  <c r="K69" i="27" s="1"/>
  <c r="M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/>
  <c r="X66" i="27"/>
  <c r="U66" i="27"/>
  <c r="W66" i="27" s="1"/>
  <c r="Q66" i="27"/>
  <c r="O66" i="27"/>
  <c r="P66" i="27" s="1"/>
  <c r="R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/>
  <c r="X65" i="27"/>
  <c r="U65" i="27"/>
  <c r="W65" i="27" s="1"/>
  <c r="Q65" i="27"/>
  <c r="O65" i="27"/>
  <c r="P65" i="27" s="1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 s="1"/>
  <c r="AH64" i="27"/>
  <c r="AE64" i="27"/>
  <c r="AG64" i="27" s="1"/>
  <c r="AC64" i="27"/>
  <c r="Z64" i="27"/>
  <c r="AB64" i="27"/>
  <c r="X64" i="27"/>
  <c r="U64" i="27"/>
  <c r="W64" i="27"/>
  <c r="Q64" i="27"/>
  <c r="R64" i="27" s="1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E63" i="27" s="1"/>
  <c r="I63" i="27" s="1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Q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/>
  <c r="AC62" i="27"/>
  <c r="Z62" i="27"/>
  <c r="AB62" i="27" s="1"/>
  <c r="X62" i="27"/>
  <c r="U62" i="27"/>
  <c r="W62" i="27"/>
  <c r="Q62" i="27"/>
  <c r="S62" i="27"/>
  <c r="O62" i="27"/>
  <c r="L62" i="27"/>
  <c r="M62" i="27" s="1"/>
  <c r="J62" i="27"/>
  <c r="EA61" i="27"/>
  <c r="DX61" i="27"/>
  <c r="DU61" i="27"/>
  <c r="DR61" i="27"/>
  <c r="DO61" i="27"/>
  <c r="DL61" i="27"/>
  <c r="DI61" i="27"/>
  <c r="G61" i="27"/>
  <c r="DG61" i="27"/>
  <c r="E61" i="27" s="1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M60" i="27" s="1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O59" i="27" s="1"/>
  <c r="BQ59" i="27" s="1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/>
  <c r="Q58" i="27"/>
  <c r="S58" i="27"/>
  <c r="O58" i="27"/>
  <c r="P58" i="27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/>
  <c r="L57" i="27"/>
  <c r="J57" i="27"/>
  <c r="N57" i="27" s="1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M55" i="27" s="1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/>
  <c r="AC53" i="27"/>
  <c r="Z53" i="27"/>
  <c r="AB53" i="27" s="1"/>
  <c r="X53" i="27"/>
  <c r="U53" i="27"/>
  <c r="W53" i="27" s="1"/>
  <c r="Q53" i="27"/>
  <c r="O53" i="27"/>
  <c r="P53" i="27" s="1"/>
  <c r="R53" i="27" s="1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/>
  <c r="AC51" i="27"/>
  <c r="Z51" i="27"/>
  <c r="AB51" i="27" s="1"/>
  <c r="X51" i="27"/>
  <c r="U51" i="27"/>
  <c r="W51" i="27"/>
  <c r="Q51" i="27"/>
  <c r="O51" i="27"/>
  <c r="L51" i="27"/>
  <c r="J51" i="27"/>
  <c r="K51" i="27" s="1"/>
  <c r="M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 s="1"/>
  <c r="AC50" i="27"/>
  <c r="Z50" i="27"/>
  <c r="AB50" i="27"/>
  <c r="X50" i="27"/>
  <c r="U50" i="27"/>
  <c r="W50" i="27" s="1"/>
  <c r="Q50" i="27"/>
  <c r="S50" i="27" s="1"/>
  <c r="O50" i="27"/>
  <c r="P50" i="27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/>
  <c r="X49" i="27"/>
  <c r="U49" i="27"/>
  <c r="W49" i="27" s="1"/>
  <c r="Q49" i="27"/>
  <c r="O49" i="27"/>
  <c r="P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/>
  <c r="X48" i="27"/>
  <c r="U48" i="27"/>
  <c r="W48" i="27" s="1"/>
  <c r="Q48" i="27"/>
  <c r="O48" i="27"/>
  <c r="L48" i="27"/>
  <c r="J48" i="27"/>
  <c r="K48" i="27"/>
  <c r="EA47" i="27"/>
  <c r="E47" i="27" s="1"/>
  <c r="F47" i="27" s="1"/>
  <c r="DX47" i="27"/>
  <c r="DU47" i="27"/>
  <c r="DR47" i="27"/>
  <c r="DO47" i="27"/>
  <c r="DL47" i="27"/>
  <c r="DI47" i="27"/>
  <c r="G47" i="27"/>
  <c r="I47" i="27" s="1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Q47" i="27" s="1"/>
  <c r="BN47" i="27"/>
  <c r="BO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S46" i="27" s="1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/>
  <c r="X44" i="27"/>
  <c r="U44" i="27"/>
  <c r="W44" i="27"/>
  <c r="Q44" i="27"/>
  <c r="O44" i="27"/>
  <c r="P44" i="27" s="1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E43" i="27" s="1"/>
  <c r="I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R43" i="27" s="1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/>
  <c r="L43" i="27"/>
  <c r="J43" i="27"/>
  <c r="N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/>
  <c r="AC42" i="27"/>
  <c r="Z42" i="27"/>
  <c r="AB42" i="27" s="1"/>
  <c r="X42" i="27"/>
  <c r="U42" i="27"/>
  <c r="W42" i="27" s="1"/>
  <c r="Q42" i="27"/>
  <c r="O42" i="27"/>
  <c r="P42" i="27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/>
  <c r="AH41" i="27"/>
  <c r="AE41" i="27"/>
  <c r="AG41" i="27" s="1"/>
  <c r="AC41" i="27"/>
  <c r="Z41" i="27"/>
  <c r="AB41" i="27"/>
  <c r="X41" i="27"/>
  <c r="U41" i="27"/>
  <c r="W41" i="27" s="1"/>
  <c r="Q41" i="27"/>
  <c r="O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 s="1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 s="1"/>
  <c r="AH40" i="27"/>
  <c r="AE40" i="27"/>
  <c r="AG40" i="27"/>
  <c r="AC40" i="27"/>
  <c r="Z40" i="27"/>
  <c r="AB40" i="27" s="1"/>
  <c r="X40" i="27"/>
  <c r="U40" i="27"/>
  <c r="W40" i="27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 s="1"/>
  <c r="AC39" i="27"/>
  <c r="Z39" i="27"/>
  <c r="AB39" i="27"/>
  <c r="X39" i="27"/>
  <c r="U39" i="27"/>
  <c r="W39" i="27" s="1"/>
  <c r="Q39" i="27"/>
  <c r="R39" i="27" s="1"/>
  <c r="O39" i="27"/>
  <c r="P39" i="27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 s="1"/>
  <c r="X38" i="27"/>
  <c r="U38" i="27"/>
  <c r="W38" i="27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 s="1"/>
  <c r="AC37" i="27"/>
  <c r="Z37" i="27"/>
  <c r="AB37" i="27"/>
  <c r="X37" i="27"/>
  <c r="U37" i="27"/>
  <c r="W37" i="27" s="1"/>
  <c r="Q37" i="27"/>
  <c r="O37" i="27"/>
  <c r="P37" i="27"/>
  <c r="L37" i="27"/>
  <c r="J37" i="27"/>
  <c r="K37" i="27" s="1"/>
  <c r="M37" i="27" s="1"/>
  <c r="G37" i="27"/>
  <c r="EA36" i="27"/>
  <c r="DX36" i="27"/>
  <c r="DU36" i="27"/>
  <c r="DR36" i="27"/>
  <c r="DO36" i="27"/>
  <c r="DL36" i="27"/>
  <c r="DI36" i="27"/>
  <c r="G36" i="27"/>
  <c r="DG36" i="27"/>
  <c r="E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/>
  <c r="AC36" i="27"/>
  <c r="Z36" i="27"/>
  <c r="AB36" i="27" s="1"/>
  <c r="X36" i="27"/>
  <c r="U36" i="27"/>
  <c r="W36" i="27"/>
  <c r="Q36" i="27"/>
  <c r="S36" i="27"/>
  <c r="O36" i="27"/>
  <c r="P36" i="27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 s="1"/>
  <c r="AH34" i="27"/>
  <c r="AE34" i="27"/>
  <c r="AG34" i="27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/>
  <c r="AC33" i="27"/>
  <c r="Z33" i="27"/>
  <c r="AB33" i="27" s="1"/>
  <c r="X33" i="27"/>
  <c r="U33" i="27"/>
  <c r="W33" i="27"/>
  <c r="Q33" i="27"/>
  <c r="O33" i="27"/>
  <c r="L33" i="27"/>
  <c r="J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O32" i="27" s="1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 s="1"/>
  <c r="AH32" i="27"/>
  <c r="AE32" i="27"/>
  <c r="AG32" i="27"/>
  <c r="AC32" i="27"/>
  <c r="Z32" i="27"/>
  <c r="AB32" i="27" s="1"/>
  <c r="X32" i="27"/>
  <c r="U32" i="27"/>
  <c r="W32" i="27" s="1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 s="1"/>
  <c r="AH30" i="27"/>
  <c r="AE30" i="27"/>
  <c r="AG30" i="27"/>
  <c r="AC30" i="27"/>
  <c r="Z30" i="27"/>
  <c r="AB30" i="27" s="1"/>
  <c r="X30" i="27"/>
  <c r="U30" i="27"/>
  <c r="W30" i="27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E29" i="27" s="1"/>
  <c r="I29" i="27" s="1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R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 s="1"/>
  <c r="AH28" i="27"/>
  <c r="AE28" i="27"/>
  <c r="AG28" i="27"/>
  <c r="AC28" i="27"/>
  <c r="Z28" i="27"/>
  <c r="AB28" i="27" s="1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/>
  <c r="X27" i="27"/>
  <c r="U27" i="27"/>
  <c r="W27" i="27" s="1"/>
  <c r="Q27" i="27"/>
  <c r="O27" i="27"/>
  <c r="P27" i="27" s="1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 s="1"/>
  <c r="AH26" i="27"/>
  <c r="AE26" i="27"/>
  <c r="AG26" i="27"/>
  <c r="AC26" i="27"/>
  <c r="Z26" i="27"/>
  <c r="AB26" i="27" s="1"/>
  <c r="X26" i="27"/>
  <c r="U26" i="27"/>
  <c r="W26" i="27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E25" i="27" s="1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 s="1"/>
  <c r="AH25" i="27"/>
  <c r="AE25" i="27"/>
  <c r="AG25" i="27"/>
  <c r="AC25" i="27"/>
  <c r="Z25" i="27"/>
  <c r="AB25" i="27" s="1"/>
  <c r="X25" i="27"/>
  <c r="U25" i="27"/>
  <c r="W25" i="27"/>
  <c r="Q25" i="27"/>
  <c r="O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 s="1"/>
  <c r="AH24" i="27"/>
  <c r="AE24" i="27"/>
  <c r="AG24" i="27"/>
  <c r="AC24" i="27"/>
  <c r="Z24" i="27"/>
  <c r="AB24" i="27" s="1"/>
  <c r="X24" i="27"/>
  <c r="U24" i="27"/>
  <c r="W24" i="27"/>
  <c r="Q24" i="27"/>
  <c r="O24" i="27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 s="1"/>
  <c r="AH23" i="27"/>
  <c r="AE23" i="27"/>
  <c r="AG23" i="27"/>
  <c r="AC23" i="27"/>
  <c r="Z23" i="27"/>
  <c r="AB23" i="27" s="1"/>
  <c r="X23" i="27"/>
  <c r="U23" i="27"/>
  <c r="W23" i="27"/>
  <c r="Q23" i="27"/>
  <c r="O23" i="27"/>
  <c r="P23" i="27" s="1"/>
  <c r="R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 s="1"/>
  <c r="AH22" i="27"/>
  <c r="AE22" i="27"/>
  <c r="AG22" i="27"/>
  <c r="AC22" i="27"/>
  <c r="Z22" i="27"/>
  <c r="AB22" i="27" s="1"/>
  <c r="X22" i="27"/>
  <c r="U22" i="27"/>
  <c r="W22" i="27"/>
  <c r="Q22" i="27"/>
  <c r="O22" i="27"/>
  <c r="P22" i="27" s="1"/>
  <c r="R22" i="27" s="1"/>
  <c r="L22" i="27"/>
  <c r="J22" i="27"/>
  <c r="K22" i="27" s="1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E19" i="27"/>
  <c r="F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/>
  <c r="AH19" i="27"/>
  <c r="AE19" i="27"/>
  <c r="AG19" i="27" s="1"/>
  <c r="AC19" i="27"/>
  <c r="Z19" i="27"/>
  <c r="AB19" i="27"/>
  <c r="X19" i="27"/>
  <c r="U19" i="27"/>
  <c r="W19" i="27" s="1"/>
  <c r="Q19" i="27"/>
  <c r="O19" i="27"/>
  <c r="P19" i="27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 s="1"/>
  <c r="AH18" i="27"/>
  <c r="AE18" i="27"/>
  <c r="AG18" i="27"/>
  <c r="AC18" i="27"/>
  <c r="Z18" i="27"/>
  <c r="AB18" i="27" s="1"/>
  <c r="X18" i="27"/>
  <c r="U18" i="27"/>
  <c r="W18" i="27"/>
  <c r="Q18" i="27"/>
  <c r="O18" i="27"/>
  <c r="P18" i="27" s="1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 s="1"/>
  <c r="AH17" i="27"/>
  <c r="AE17" i="27"/>
  <c r="AG17" i="27"/>
  <c r="AC17" i="27"/>
  <c r="Z17" i="27"/>
  <c r="AB17" i="27" s="1"/>
  <c r="X17" i="27"/>
  <c r="U17" i="27"/>
  <c r="W17" i="27"/>
  <c r="Q17" i="27"/>
  <c r="O17" i="27"/>
  <c r="L17" i="27"/>
  <c r="J17" i="27"/>
  <c r="K17" i="27" s="1"/>
  <c r="M17" i="27"/>
  <c r="G17" i="27"/>
  <c r="EA16" i="27"/>
  <c r="DX16" i="27"/>
  <c r="DU16" i="27"/>
  <c r="DR16" i="27"/>
  <c r="DO16" i="27"/>
  <c r="DL16" i="27"/>
  <c r="DI16" i="27"/>
  <c r="G16" i="27"/>
  <c r="DG16" i="27"/>
  <c r="E16" i="27" s="1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Q16" i="27" s="1"/>
  <c r="BN16" i="27"/>
  <c r="BO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 s="1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 s="1"/>
  <c r="AH15" i="27"/>
  <c r="AE15" i="27"/>
  <c r="AG15" i="27"/>
  <c r="AC15" i="27"/>
  <c r="Z15" i="27"/>
  <c r="AB15" i="27" s="1"/>
  <c r="X15" i="27"/>
  <c r="U15" i="27"/>
  <c r="W15" i="27"/>
  <c r="Q15" i="27"/>
  <c r="O15" i="27"/>
  <c r="P15" i="27" s="1"/>
  <c r="R15" i="27" s="1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/>
  <c r="AH14" i="27"/>
  <c r="AE14" i="27"/>
  <c r="AG14" i="27" s="1"/>
  <c r="AC14" i="27"/>
  <c r="Z14" i="27"/>
  <c r="AB14" i="27"/>
  <c r="X14" i="27"/>
  <c r="U14" i="27"/>
  <c r="W14" i="27" s="1"/>
  <c r="Q14" i="27"/>
  <c r="S14" i="27" s="1"/>
  <c r="O14" i="27"/>
  <c r="P14" i="27"/>
  <c r="L14" i="27"/>
  <c r="J14" i="27"/>
  <c r="K14" i="27" s="1"/>
  <c r="M14" i="27" s="1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 s="1"/>
  <c r="AH13" i="27"/>
  <c r="AE13" i="27"/>
  <c r="AG13" i="27"/>
  <c r="AC13" i="27"/>
  <c r="Z13" i="27"/>
  <c r="AB13" i="27" s="1"/>
  <c r="X13" i="27"/>
  <c r="U13" i="27"/>
  <c r="W13" i="27"/>
  <c r="Q13" i="27"/>
  <c r="O13" i="27"/>
  <c r="L13" i="27"/>
  <c r="J13" i="27"/>
  <c r="N13" i="27" s="1"/>
  <c r="G13" i="27"/>
  <c r="EA12" i="27"/>
  <c r="DX12" i="27"/>
  <c r="DU12" i="27"/>
  <c r="DR12" i="27"/>
  <c r="DO12" i="27"/>
  <c r="DL12" i="27"/>
  <c r="DI12" i="27"/>
  <c r="G12" i="27"/>
  <c r="DG12" i="27"/>
  <c r="DG82" i="27" s="1"/>
  <c r="E82" i="27" s="1"/>
  <c r="F82" i="27" s="1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Q12" i="27" s="1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/>
  <c r="AH12" i="27"/>
  <c r="AE12" i="27"/>
  <c r="AG12" i="27" s="1"/>
  <c r="AC12" i="27"/>
  <c r="Z12" i="27"/>
  <c r="AB12" i="27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O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 s="1"/>
  <c r="AC11" i="27"/>
  <c r="Z11" i="27"/>
  <c r="AB11" i="27"/>
  <c r="X11" i="27"/>
  <c r="U11" i="27"/>
  <c r="W11" i="27" s="1"/>
  <c r="Q11" i="27"/>
  <c r="R11" i="27" s="1"/>
  <c r="O11" i="27"/>
  <c r="P11" i="27"/>
  <c r="L11" i="27"/>
  <c r="N11" i="27"/>
  <c r="J11" i="27"/>
  <c r="K11" i="27"/>
  <c r="M11" i="27" s="1"/>
  <c r="G11" i="27"/>
  <c r="EA10" i="27"/>
  <c r="E10" i="27" s="1"/>
  <c r="F10" i="27" s="1"/>
  <c r="H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O10" i="27"/>
  <c r="BQ10" i="27" s="1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 s="1"/>
  <c r="AH10" i="27"/>
  <c r="AE10" i="27"/>
  <c r="AG10" i="27"/>
  <c r="AC10" i="27"/>
  <c r="Z10" i="27"/>
  <c r="AB10" i="27" s="1"/>
  <c r="X10" i="27"/>
  <c r="U10" i="27"/>
  <c r="W10" i="27"/>
  <c r="Q10" i="27"/>
  <c r="O10" i="27"/>
  <c r="O82" i="27" s="1"/>
  <c r="P82" i="27" s="1"/>
  <c r="L10" i="27"/>
  <c r="J10" i="27"/>
  <c r="K10" i="27" s="1"/>
  <c r="M10" i="27" s="1"/>
  <c r="G10" i="27"/>
  <c r="Q8" i="27"/>
  <c r="V8" i="27"/>
  <c r="AA8" i="27" s="1"/>
  <c r="AF8" i="27"/>
  <c r="AK8" i="27" s="1"/>
  <c r="AP8" i="27" s="1"/>
  <c r="AU8" i="27" s="1"/>
  <c r="AX8" i="27" s="1"/>
  <c r="M8" i="27"/>
  <c r="R8" i="27" s="1"/>
  <c r="W8" i="27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/>
  <c r="DV82" i="26"/>
  <c r="DT82" i="26"/>
  <c r="DU82" i="26" s="1"/>
  <c r="DS82" i="26"/>
  <c r="DQ82" i="26"/>
  <c r="DR82" i="26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/>
  <c r="CF82" i="26"/>
  <c r="CG82" i="26"/>
  <c r="CE82" i="26"/>
  <c r="CC82" i="26"/>
  <c r="CD82" i="26" s="1"/>
  <c r="CB82" i="26"/>
  <c r="BZ82" i="26"/>
  <c r="CA82" i="26"/>
  <c r="BY82" i="26"/>
  <c r="BW82" i="26"/>
  <c r="BX82" i="26" s="1"/>
  <c r="BV82" i="26"/>
  <c r="BT82" i="26"/>
  <c r="BU82" i="26"/>
  <c r="BL82" i="26"/>
  <c r="BM82" i="26"/>
  <c r="BI82" i="26"/>
  <c r="BJ82" i="26"/>
  <c r="BH82" i="26"/>
  <c r="BF82" i="26"/>
  <c r="BG82" i="26" s="1"/>
  <c r="BC82" i="26"/>
  <c r="BD82" i="26" s="1"/>
  <c r="BB82" i="26"/>
  <c r="AZ82" i="26"/>
  <c r="BA82" i="26"/>
  <c r="AY82" i="26"/>
  <c r="AW82" i="26"/>
  <c r="AX82" i="26" s="1"/>
  <c r="AT82" i="26"/>
  <c r="AU82" i="26" s="1"/>
  <c r="AQ82" i="26"/>
  <c r="AO82" i="26"/>
  <c r="AL82" i="26"/>
  <c r="AJ82" i="26"/>
  <c r="AK82" i="26"/>
  <c r="AG82" i="26"/>
  <c r="AE82" i="26"/>
  <c r="AF82" i="26" s="1"/>
  <c r="AB82" i="26"/>
  <c r="Z82" i="26"/>
  <c r="W82" i="26"/>
  <c r="X82" i="26" s="1"/>
  <c r="U82" i="26"/>
  <c r="E82" i="26"/>
  <c r="ED81" i="26"/>
  <c r="EE81" i="26"/>
  <c r="DX81" i="26"/>
  <c r="DU81" i="26"/>
  <c r="DR81" i="26"/>
  <c r="DO81" i="26"/>
  <c r="DL81" i="26"/>
  <c r="DJ81" i="26"/>
  <c r="H81" i="26" s="1"/>
  <c r="J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S81" i="26" s="1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 s="1"/>
  <c r="DH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/>
  <c r="M78" i="26"/>
  <c r="K78" i="26"/>
  <c r="L78" i="26" s="1"/>
  <c r="N78" i="26" s="1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/>
  <c r="AD77" i="26"/>
  <c r="AA77" i="26"/>
  <c r="AC77" i="26" s="1"/>
  <c r="Y77" i="26"/>
  <c r="V77" i="26"/>
  <c r="X77" i="26"/>
  <c r="R77" i="26"/>
  <c r="P77" i="26"/>
  <c r="M77" i="26"/>
  <c r="K77" i="26"/>
  <c r="L77" i="26"/>
  <c r="ED76" i="26"/>
  <c r="EE76" i="26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 s="1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Q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O74" i="26" s="1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R73" i="26" s="1"/>
  <c r="BO73" i="26"/>
  <c r="BP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K73" i="26"/>
  <c r="L73" i="26"/>
  <c r="ED72" i="26"/>
  <c r="EE72" i="26" s="1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R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/>
  <c r="AI72" i="26"/>
  <c r="AF72" i="26"/>
  <c r="AH72" i="26" s="1"/>
  <c r="AD72" i="26"/>
  <c r="AA72" i="26"/>
  <c r="AC72" i="26"/>
  <c r="Y72" i="26"/>
  <c r="V72" i="26"/>
  <c r="X72" i="26" s="1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 s="1"/>
  <c r="AI71" i="26"/>
  <c r="AF71" i="26"/>
  <c r="AH71" i="26"/>
  <c r="AD71" i="26"/>
  <c r="AA71" i="26"/>
  <c r="AC71" i="26" s="1"/>
  <c r="Y71" i="26"/>
  <c r="V71" i="26"/>
  <c r="X71" i="26"/>
  <c r="R71" i="26"/>
  <c r="P71" i="26"/>
  <c r="M71" i="26"/>
  <c r="K71" i="26"/>
  <c r="ED70" i="26"/>
  <c r="EE70" i="26" s="1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 s="1"/>
  <c r="AI69" i="26"/>
  <c r="AF69" i="26"/>
  <c r="AH69" i="26"/>
  <c r="AD69" i="26"/>
  <c r="AA69" i="26"/>
  <c r="AC69" i="26" s="1"/>
  <c r="Y69" i="26"/>
  <c r="V69" i="26"/>
  <c r="X69" i="26"/>
  <c r="R69" i="26"/>
  <c r="P69" i="26"/>
  <c r="T69" i="26" s="1"/>
  <c r="M69" i="26"/>
  <c r="K69" i="26"/>
  <c r="L69" i="26" s="1"/>
  <c r="N69" i="26" s="1"/>
  <c r="ED68" i="26"/>
  <c r="EE68" i="26" s="1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/>
  <c r="AI68" i="26"/>
  <c r="AF68" i="26"/>
  <c r="AH68" i="26" s="1"/>
  <c r="AD68" i="26"/>
  <c r="AA68" i="26"/>
  <c r="AC68" i="26"/>
  <c r="Y68" i="26"/>
  <c r="V68" i="26"/>
  <c r="X68" i="26" s="1"/>
  <c r="R68" i="26"/>
  <c r="P68" i="26"/>
  <c r="Q68" i="26"/>
  <c r="M68" i="26"/>
  <c r="K68" i="26"/>
  <c r="L68" i="26" s="1"/>
  <c r="ED67" i="26"/>
  <c r="EE67" i="26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/>
  <c r="AI67" i="26"/>
  <c r="AF67" i="26"/>
  <c r="AH67" i="26" s="1"/>
  <c r="AD67" i="26"/>
  <c r="AA67" i="26"/>
  <c r="AC67" i="26"/>
  <c r="Y67" i="26"/>
  <c r="V67" i="26"/>
  <c r="X67" i="26" s="1"/>
  <c r="R67" i="26"/>
  <c r="S67" i="26" s="1"/>
  <c r="P67" i="26"/>
  <c r="Q67" i="26"/>
  <c r="M67" i="26"/>
  <c r="K67" i="26"/>
  <c r="L67" i="26" s="1"/>
  <c r="N67" i="26" s="1"/>
  <c r="ED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/>
  <c r="AI66" i="26"/>
  <c r="AF66" i="26"/>
  <c r="AH66" i="26" s="1"/>
  <c r="AD66" i="26"/>
  <c r="AA66" i="26"/>
  <c r="AC66" i="26"/>
  <c r="Y66" i="26"/>
  <c r="V66" i="26"/>
  <c r="X66" i="26" s="1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R65" i="26" s="1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 s="1"/>
  <c r="AI65" i="26"/>
  <c r="AF65" i="26"/>
  <c r="AH65" i="26"/>
  <c r="AD65" i="26"/>
  <c r="AA65" i="26"/>
  <c r="AC65" i="26" s="1"/>
  <c r="Y65" i="26"/>
  <c r="V65" i="26"/>
  <c r="X65" i="26"/>
  <c r="R65" i="26"/>
  <c r="P65" i="26"/>
  <c r="M65" i="26"/>
  <c r="K65" i="26"/>
  <c r="L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 s="1"/>
  <c r="AI64" i="26"/>
  <c r="AF64" i="26"/>
  <c r="AH64" i="26"/>
  <c r="AD64" i="26"/>
  <c r="AA64" i="26"/>
  <c r="AC64" i="26" s="1"/>
  <c r="Y64" i="26"/>
  <c r="V64" i="26"/>
  <c r="X64" i="26"/>
  <c r="R64" i="26"/>
  <c r="P64" i="26"/>
  <c r="Q64" i="26" s="1"/>
  <c r="S64" i="26" s="1"/>
  <c r="M64" i="26"/>
  <c r="O64" i="26" s="1"/>
  <c r="K64" i="26"/>
  <c r="ED63" i="26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 s="1"/>
  <c r="AI63" i="26"/>
  <c r="AF63" i="26"/>
  <c r="AH63" i="26"/>
  <c r="AD63" i="26"/>
  <c r="AA63" i="26"/>
  <c r="AC63" i="26" s="1"/>
  <c r="Y63" i="26"/>
  <c r="V63" i="26"/>
  <c r="X63" i="26"/>
  <c r="R63" i="26"/>
  <c r="T63" i="26"/>
  <c r="P63" i="26"/>
  <c r="M63" i="26"/>
  <c r="K63" i="26"/>
  <c r="L63" i="26"/>
  <c r="ED62" i="26"/>
  <c r="EE62" i="26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 s="1"/>
  <c r="AI62" i="26"/>
  <c r="AF62" i="26"/>
  <c r="AH62" i="26"/>
  <c r="AD62" i="26"/>
  <c r="AA62" i="26"/>
  <c r="AC62" i="26" s="1"/>
  <c r="Y62" i="26"/>
  <c r="V62" i="26"/>
  <c r="X62" i="26"/>
  <c r="R62" i="26"/>
  <c r="T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 s="1"/>
  <c r="DH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/>
  <c r="AI61" i="26"/>
  <c r="AF61" i="26"/>
  <c r="AH61" i="26" s="1"/>
  <c r="AD61" i="26"/>
  <c r="AA61" i="26"/>
  <c r="AC61" i="26"/>
  <c r="Y61" i="26"/>
  <c r="V61" i="26"/>
  <c r="X61" i="26" s="1"/>
  <c r="R61" i="26"/>
  <c r="T61" i="26" s="1"/>
  <c r="P61" i="26"/>
  <c r="M61" i="26"/>
  <c r="K61" i="26"/>
  <c r="ED60" i="26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S60" i="26" s="1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/>
  <c r="AI60" i="26"/>
  <c r="AF60" i="26"/>
  <c r="AH60" i="26" s="1"/>
  <c r="AD60" i="26"/>
  <c r="AA60" i="26"/>
  <c r="AC60" i="26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R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/>
  <c r="AI59" i="26"/>
  <c r="AF59" i="26"/>
  <c r="AH59" i="26" s="1"/>
  <c r="AD59" i="26"/>
  <c r="AA59" i="26"/>
  <c r="AC59" i="26"/>
  <c r="Y59" i="26"/>
  <c r="V59" i="26"/>
  <c r="X59" i="26" s="1"/>
  <c r="R59" i="26"/>
  <c r="P59" i="26"/>
  <c r="Q59" i="26"/>
  <c r="M59" i="26"/>
  <c r="K59" i="26"/>
  <c r="ED58" i="26"/>
  <c r="EE58" i="26" s="1"/>
  <c r="DX58" i="26"/>
  <c r="DU58" i="26"/>
  <c r="DR58" i="26"/>
  <c r="DO58" i="26"/>
  <c r="DL58" i="26"/>
  <c r="DJ58" i="26"/>
  <c r="H58" i="26"/>
  <c r="I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R58" i="26" s="1"/>
  <c r="BO58" i="26"/>
  <c r="BP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 s="1"/>
  <c r="AI58" i="26"/>
  <c r="AF58" i="26"/>
  <c r="AH58" i="26"/>
  <c r="AD58" i="26"/>
  <c r="AA58" i="26"/>
  <c r="AC58" i="26" s="1"/>
  <c r="Y58" i="26"/>
  <c r="V58" i="26"/>
  <c r="X58" i="26"/>
  <c r="R58" i="26"/>
  <c r="P58" i="26"/>
  <c r="Q58" i="26" s="1"/>
  <c r="M58" i="26"/>
  <c r="K58" i="26"/>
  <c r="L58" i="26"/>
  <c r="ED57" i="26"/>
  <c r="EE57" i="26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ED56" i="26"/>
  <c r="DX56" i="26"/>
  <c r="DU56" i="26"/>
  <c r="DR56" i="26"/>
  <c r="DO56" i="26"/>
  <c r="DL56" i="26"/>
  <c r="DJ56" i="26"/>
  <c r="H56" i="26"/>
  <c r="J56" i="26" s="1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R56" i="26" s="1"/>
  <c r="BO56" i="26"/>
  <c r="BP56" i="26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 s="1"/>
  <c r="AI56" i="26"/>
  <c r="AF56" i="26"/>
  <c r="AH56" i="26"/>
  <c r="AD56" i="26"/>
  <c r="AA56" i="26"/>
  <c r="AC56" i="26" s="1"/>
  <c r="Y56" i="26"/>
  <c r="V56" i="26"/>
  <c r="X56" i="26"/>
  <c r="R56" i="26"/>
  <c r="T56" i="26"/>
  <c r="P56" i="26"/>
  <c r="Q56" i="26"/>
  <c r="S56" i="26" s="1"/>
  <c r="M56" i="26"/>
  <c r="K56" i="26"/>
  <c r="L56" i="26"/>
  <c r="ED55" i="26"/>
  <c r="EE55" i="26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M55" i="26"/>
  <c r="K55" i="26"/>
  <c r="L55" i="26"/>
  <c r="ED54" i="26"/>
  <c r="EE54" i="26"/>
  <c r="DX54" i="26"/>
  <c r="DU54" i="26"/>
  <c r="DR54" i="26"/>
  <c r="DO54" i="26"/>
  <c r="DL54" i="26"/>
  <c r="DJ54" i="26"/>
  <c r="H54" i="26" s="1"/>
  <c r="DH54" i="26"/>
  <c r="DI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S54" i="26" s="1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/>
  <c r="AD54" i="26"/>
  <c r="AA54" i="26"/>
  <c r="AC54" i="26" s="1"/>
  <c r="Y54" i="26"/>
  <c r="V54" i="26"/>
  <c r="X54" i="26"/>
  <c r="R54" i="26"/>
  <c r="P54" i="26"/>
  <c r="Q54" i="26" s="1"/>
  <c r="S54" i="26" s="1"/>
  <c r="M54" i="26"/>
  <c r="K54" i="26"/>
  <c r="L54" i="26"/>
  <c r="ED53" i="26"/>
  <c r="EE53" i="26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S53" i="26" s="1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Q53" i="26" s="1"/>
  <c r="S53" i="26" s="1"/>
  <c r="M53" i="26"/>
  <c r="K53" i="26"/>
  <c r="L53" i="26" s="1"/>
  <c r="N53" i="26" s="1"/>
  <c r="ED52" i="26"/>
  <c r="EE52" i="26" s="1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R52" i="26" s="1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/>
  <c r="R52" i="26"/>
  <c r="P52" i="26"/>
  <c r="M52" i="26"/>
  <c r="K52" i="26"/>
  <c r="ED51" i="26"/>
  <c r="EE51" i="26"/>
  <c r="DX51" i="26"/>
  <c r="DU51" i="26"/>
  <c r="DR51" i="26"/>
  <c r="DO51" i="26"/>
  <c r="DL51" i="26"/>
  <c r="DJ51" i="26"/>
  <c r="H51" i="26" s="1"/>
  <c r="DH51" i="26"/>
  <c r="D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S51" i="26" s="1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/>
  <c r="AI51" i="26"/>
  <c r="AF51" i="26"/>
  <c r="AH51" i="26" s="1"/>
  <c r="AD51" i="26"/>
  <c r="AA51" i="26"/>
  <c r="AC51" i="26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/>
  <c r="I50" i="26" s="1"/>
  <c r="DH50" i="26"/>
  <c r="F50" i="26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R50" i="26" s="1"/>
  <c r="BO50" i="26"/>
  <c r="BP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P50" i="26"/>
  <c r="Q50" i="26"/>
  <c r="M50" i="26"/>
  <c r="K50" i="26"/>
  <c r="ED49" i="26"/>
  <c r="EE49" i="26" s="1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 s="1"/>
  <c r="AI49" i="26"/>
  <c r="AF49" i="26"/>
  <c r="AH49" i="26"/>
  <c r="AD49" i="26"/>
  <c r="AA49" i="26"/>
  <c r="AC49" i="26" s="1"/>
  <c r="Y49" i="26"/>
  <c r="V49" i="26"/>
  <c r="X49" i="26"/>
  <c r="R49" i="26"/>
  <c r="P49" i="26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S48" i="26" s="1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 s="1"/>
  <c r="R48" i="26"/>
  <c r="P48" i="26"/>
  <c r="Q48" i="26"/>
  <c r="M48" i="26"/>
  <c r="K48" i="26"/>
  <c r="L48" i="26" s="1"/>
  <c r="N48" i="26"/>
  <c r="ED47" i="26"/>
  <c r="EE47" i="26"/>
  <c r="DX47" i="26"/>
  <c r="DU47" i="26"/>
  <c r="DR47" i="26"/>
  <c r="DO47" i="26"/>
  <c r="DL47" i="26"/>
  <c r="DJ47" i="26"/>
  <c r="H47" i="26" s="1"/>
  <c r="J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/>
  <c r="AI47" i="26"/>
  <c r="AF47" i="26"/>
  <c r="AH47" i="26" s="1"/>
  <c r="AD47" i="26"/>
  <c r="AA47" i="26"/>
  <c r="AC47" i="26"/>
  <c r="Y47" i="26"/>
  <c r="V47" i="26"/>
  <c r="X47" i="26" s="1"/>
  <c r="R47" i="26"/>
  <c r="P47" i="26"/>
  <c r="Q47" i="26" s="1"/>
  <c r="M47" i="26"/>
  <c r="O47" i="26" s="1"/>
  <c r="K47" i="26"/>
  <c r="L47" i="26"/>
  <c r="ED46" i="26"/>
  <c r="EE46" i="26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R46" i="26" s="1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O46" i="26" s="1"/>
  <c r="K46" i="26"/>
  <c r="L46" i="26"/>
  <c r="ED45" i="26"/>
  <c r="EE45" i="26"/>
  <c r="DX45" i="26"/>
  <c r="DU45" i="26"/>
  <c r="DR45" i="26"/>
  <c r="DO45" i="26"/>
  <c r="DL45" i="26"/>
  <c r="DJ45" i="26"/>
  <c r="H45" i="26" s="1"/>
  <c r="DH45" i="26"/>
  <c r="DI45" i="26" s="1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S44" i="26" s="1"/>
  <c r="BO44" i="26"/>
  <c r="BP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/>
  <c r="AI44" i="26"/>
  <c r="AF44" i="26"/>
  <c r="AH44" i="26" s="1"/>
  <c r="AD44" i="26"/>
  <c r="AA44" i="26"/>
  <c r="AC44" i="26"/>
  <c r="Y44" i="26"/>
  <c r="V44" i="26"/>
  <c r="X44" i="26" s="1"/>
  <c r="R44" i="26"/>
  <c r="S44" i="26" s="1"/>
  <c r="P44" i="26"/>
  <c r="Q44" i="26"/>
  <c r="M44" i="26"/>
  <c r="K44" i="26"/>
  <c r="L44" i="26" s="1"/>
  <c r="N44" i="26" s="1"/>
  <c r="ED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 s="1"/>
  <c r="AD43" i="26"/>
  <c r="AA43" i="26"/>
  <c r="AC43" i="26"/>
  <c r="Y43" i="26"/>
  <c r="V43" i="26"/>
  <c r="X43" i="26" s="1"/>
  <c r="R43" i="26"/>
  <c r="P43" i="26"/>
  <c r="Q43" i="26" s="1"/>
  <c r="M43" i="26"/>
  <c r="K43" i="26"/>
  <c r="ED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/>
  <c r="AI42" i="26"/>
  <c r="AF42" i="26"/>
  <c r="AH42" i="26" s="1"/>
  <c r="AD42" i="26"/>
  <c r="AA42" i="26"/>
  <c r="AC42" i="26"/>
  <c r="Y42" i="26"/>
  <c r="V42" i="26"/>
  <c r="X42" i="26" s="1"/>
  <c r="R42" i="26"/>
  <c r="T42" i="26" s="1"/>
  <c r="P42" i="26"/>
  <c r="Q42" i="26" s="1"/>
  <c r="M42" i="26"/>
  <c r="O42" i="26" s="1"/>
  <c r="K42" i="26"/>
  <c r="L42" i="26"/>
  <c r="ED41" i="26"/>
  <c r="EE41" i="26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R41" i="26" s="1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 s="1"/>
  <c r="AI41" i="26"/>
  <c r="AF41" i="26"/>
  <c r="AH41" i="26"/>
  <c r="AD41" i="26"/>
  <c r="AA41" i="26"/>
  <c r="AC41" i="26" s="1"/>
  <c r="Y41" i="26"/>
  <c r="V41" i="26"/>
  <c r="X41" i="26"/>
  <c r="R41" i="26"/>
  <c r="T41" i="26" s="1"/>
  <c r="P41" i="26"/>
  <c r="Q41" i="26" s="1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 s="1"/>
  <c r="R40" i="26"/>
  <c r="S40" i="26" s="1"/>
  <c r="P40" i="26"/>
  <c r="Q40" i="26"/>
  <c r="M40" i="26"/>
  <c r="K40" i="26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 s="1"/>
  <c r="AI39" i="26"/>
  <c r="AF39" i="26"/>
  <c r="AH39" i="26"/>
  <c r="AD39" i="26"/>
  <c r="AA39" i="26"/>
  <c r="AC39" i="26" s="1"/>
  <c r="Y39" i="26"/>
  <c r="V39" i="26"/>
  <c r="X39" i="26"/>
  <c r="R39" i="26"/>
  <c r="P39" i="26"/>
  <c r="M39" i="26"/>
  <c r="O39" i="26"/>
  <c r="K39" i="26"/>
  <c r="L39" i="26"/>
  <c r="N39" i="26" s="1"/>
  <c r="ED38" i="26"/>
  <c r="EE38" i="26"/>
  <c r="DX38" i="26"/>
  <c r="DU38" i="26"/>
  <c r="DR38" i="26"/>
  <c r="DO38" i="26"/>
  <c r="DL38" i="26"/>
  <c r="DJ38" i="26"/>
  <c r="H38" i="26" s="1"/>
  <c r="DH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 s="1"/>
  <c r="AI38" i="26"/>
  <c r="AF38" i="26"/>
  <c r="AH38" i="26"/>
  <c r="AD38" i="26"/>
  <c r="AA38" i="26"/>
  <c r="AC38" i="26" s="1"/>
  <c r="Y38" i="26"/>
  <c r="V38" i="26"/>
  <c r="X38" i="26"/>
  <c r="R38" i="26"/>
  <c r="P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/>
  <c r="AI37" i="26"/>
  <c r="AF37" i="26"/>
  <c r="AH37" i="26" s="1"/>
  <c r="AD37" i="26"/>
  <c r="AA37" i="26"/>
  <c r="AC37" i="26"/>
  <c r="Y37" i="26"/>
  <c r="V37" i="26"/>
  <c r="X37" i="26" s="1"/>
  <c r="R37" i="26"/>
  <c r="T37" i="26" s="1"/>
  <c r="P37" i="26"/>
  <c r="M37" i="26"/>
  <c r="K37" i="26"/>
  <c r="ED36" i="26"/>
  <c r="EE36" i="26" s="1"/>
  <c r="DX36" i="26"/>
  <c r="DU36" i="26"/>
  <c r="DR36" i="26"/>
  <c r="DO36" i="26"/>
  <c r="DL36" i="26"/>
  <c r="DJ36" i="26"/>
  <c r="H36" i="26"/>
  <c r="J36" i="26" s="1"/>
  <c r="DH36" i="26"/>
  <c r="F36" i="26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S35" i="26" s="1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 s="1"/>
  <c r="AI35" i="26"/>
  <c r="AF35" i="26"/>
  <c r="AH35" i="26"/>
  <c r="AD35" i="26"/>
  <c r="AA35" i="26"/>
  <c r="AC35" i="26" s="1"/>
  <c r="Y35" i="26"/>
  <c r="V35" i="26"/>
  <c r="X35" i="26"/>
  <c r="R35" i="26"/>
  <c r="P35" i="26"/>
  <c r="M35" i="26"/>
  <c r="K35" i="26"/>
  <c r="ED34" i="26"/>
  <c r="EE34" i="26" s="1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 s="1"/>
  <c r="AI34" i="26"/>
  <c r="AF34" i="26"/>
  <c r="AH34" i="26"/>
  <c r="AD34" i="26"/>
  <c r="AA34" i="26"/>
  <c r="AC34" i="26" s="1"/>
  <c r="Y34" i="26"/>
  <c r="V34" i="26"/>
  <c r="X34" i="26"/>
  <c r="R34" i="26"/>
  <c r="P34" i="26"/>
  <c r="Q34" i="26"/>
  <c r="S34" i="26" s="1"/>
  <c r="M34" i="26"/>
  <c r="K34" i="26"/>
  <c r="L34" i="26" s="1"/>
  <c r="N34" i="26"/>
  <c r="ED33" i="26"/>
  <c r="EE33" i="26"/>
  <c r="DX33" i="26"/>
  <c r="DU33" i="26"/>
  <c r="DR33" i="26"/>
  <c r="DO33" i="26"/>
  <c r="DL33" i="26"/>
  <c r="DJ33" i="26"/>
  <c r="H33" i="26" s="1"/>
  <c r="I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 s="1"/>
  <c r="AI33" i="26"/>
  <c r="AF33" i="26"/>
  <c r="AH33" i="26"/>
  <c r="AD33" i="26"/>
  <c r="AA33" i="26"/>
  <c r="AC33" i="26" s="1"/>
  <c r="Y33" i="26"/>
  <c r="V33" i="26"/>
  <c r="X33" i="26"/>
  <c r="R33" i="26"/>
  <c r="P33" i="26"/>
  <c r="Q33" i="26" s="1"/>
  <c r="S33" i="26" s="1"/>
  <c r="M33" i="26"/>
  <c r="K33" i="26"/>
  <c r="ED32" i="26"/>
  <c r="EE32" i="26"/>
  <c r="DX32" i="26"/>
  <c r="DU32" i="26"/>
  <c r="DR32" i="26"/>
  <c r="DO32" i="26"/>
  <c r="DL32" i="26"/>
  <c r="DJ32" i="26"/>
  <c r="H32" i="26" s="1"/>
  <c r="I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S32" i="26" s="1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/>
  <c r="AD32" i="26"/>
  <c r="AA32" i="26"/>
  <c r="AC32" i="26" s="1"/>
  <c r="Y32" i="26"/>
  <c r="V32" i="26"/>
  <c r="X32" i="26"/>
  <c r="R32" i="26"/>
  <c r="P32" i="26"/>
  <c r="Q32" i="26" s="1"/>
  <c r="S32" i="26" s="1"/>
  <c r="M32" i="26"/>
  <c r="O32" i="26" s="1"/>
  <c r="K32" i="26"/>
  <c r="L32" i="26"/>
  <c r="ED31" i="26"/>
  <c r="EE31" i="26"/>
  <c r="DX31" i="26"/>
  <c r="DU31" i="26"/>
  <c r="DR31" i="26"/>
  <c r="DO31" i="26"/>
  <c r="DL31" i="26"/>
  <c r="DJ31" i="26"/>
  <c r="H31" i="26" s="1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S31" i="26" s="1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/>
  <c r="R31" i="26"/>
  <c r="P31" i="26"/>
  <c r="Q31" i="26" s="1"/>
  <c r="M31" i="26"/>
  <c r="N31" i="26"/>
  <c r="K31" i="26"/>
  <c r="L31" i="26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/>
  <c r="R30" i="26"/>
  <c r="P30" i="26"/>
  <c r="Q30" i="26" s="1"/>
  <c r="M30" i="26"/>
  <c r="K30" i="26"/>
  <c r="L30" i="26"/>
  <c r="ED29" i="26"/>
  <c r="EE29" i="26"/>
  <c r="DX29" i="26"/>
  <c r="DU29" i="26"/>
  <c r="DR29" i="26"/>
  <c r="DO29" i="26"/>
  <c r="DL29" i="26"/>
  <c r="DJ29" i="26"/>
  <c r="H29" i="26" s="1"/>
  <c r="DH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R29" i="26" s="1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S28" i="26" s="1"/>
  <c r="M28" i="26"/>
  <c r="K28" i="26"/>
  <c r="L28" i="26"/>
  <c r="ED27" i="26"/>
  <c r="EE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/>
  <c r="AI27" i="26"/>
  <c r="AF27" i="26"/>
  <c r="AH27" i="26" s="1"/>
  <c r="AD27" i="26"/>
  <c r="AA27" i="26"/>
  <c r="AC27" i="26"/>
  <c r="Y27" i="26"/>
  <c r="V27" i="26"/>
  <c r="X27" i="26" s="1"/>
  <c r="R27" i="26"/>
  <c r="P27" i="26"/>
  <c r="M27" i="26"/>
  <c r="K27" i="26"/>
  <c r="O27" i="26"/>
  <c r="ED26" i="26"/>
  <c r="EE26" i="26"/>
  <c r="DX26" i="26"/>
  <c r="DU26" i="26"/>
  <c r="DR26" i="26"/>
  <c r="DO26" i="26"/>
  <c r="DL26" i="26"/>
  <c r="DJ26" i="26"/>
  <c r="H26" i="26" s="1"/>
  <c r="DH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/>
  <c r="AI26" i="26"/>
  <c r="AF26" i="26"/>
  <c r="AH26" i="26" s="1"/>
  <c r="AD26" i="26"/>
  <c r="AA26" i="26"/>
  <c r="AC26" i="26"/>
  <c r="Y26" i="26"/>
  <c r="V26" i="26"/>
  <c r="X26" i="26" s="1"/>
  <c r="R26" i="26"/>
  <c r="P26" i="26"/>
  <c r="Q26" i="26"/>
  <c r="M26" i="26"/>
  <c r="K26" i="26"/>
  <c r="ED25" i="26"/>
  <c r="EE25" i="26" s="1"/>
  <c r="DX25" i="26"/>
  <c r="DU25" i="26"/>
  <c r="DR25" i="26"/>
  <c r="DO25" i="26"/>
  <c r="DL25" i="26"/>
  <c r="DJ25" i="26"/>
  <c r="H25" i="26"/>
  <c r="J25" i="26" s="1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S25" i="26" s="1"/>
  <c r="BO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 s="1"/>
  <c r="AI25" i="26"/>
  <c r="AF25" i="26"/>
  <c r="AH25" i="26"/>
  <c r="AD25" i="26"/>
  <c r="AA25" i="26"/>
  <c r="AC25" i="26" s="1"/>
  <c r="Y25" i="26"/>
  <c r="V25" i="26"/>
  <c r="X25" i="26"/>
  <c r="R25" i="26"/>
  <c r="P25" i="26"/>
  <c r="Q25" i="26" s="1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R24" i="26" s="1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 s="1"/>
  <c r="AI24" i="26"/>
  <c r="AF24" i="26"/>
  <c r="AH24" i="26"/>
  <c r="AD24" i="26"/>
  <c r="AA24" i="26"/>
  <c r="AC24" i="26" s="1"/>
  <c r="Y24" i="26"/>
  <c r="V24" i="26"/>
  <c r="X24" i="26"/>
  <c r="R24" i="26"/>
  <c r="P24" i="26"/>
  <c r="Q24" i="26"/>
  <c r="S24" i="26" s="1"/>
  <c r="M24" i="26"/>
  <c r="O24" i="26"/>
  <c r="K24" i="26"/>
  <c r="ED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/>
  <c r="AI23" i="26"/>
  <c r="AF23" i="26"/>
  <c r="AH23" i="26" s="1"/>
  <c r="AD23" i="26"/>
  <c r="AA23" i="26"/>
  <c r="AC23" i="26"/>
  <c r="Y23" i="26"/>
  <c r="V23" i="26"/>
  <c r="X23" i="26" s="1"/>
  <c r="R23" i="26"/>
  <c r="S23" i="26" s="1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R22" i="26" s="1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 s="1"/>
  <c r="AI22" i="26"/>
  <c r="AF22" i="26"/>
  <c r="AH22" i="26"/>
  <c r="AD22" i="26"/>
  <c r="AA22" i="26"/>
  <c r="AC22" i="26" s="1"/>
  <c r="Y22" i="26"/>
  <c r="V22" i="26"/>
  <c r="X22" i="26"/>
  <c r="R22" i="26"/>
  <c r="P22" i="26"/>
  <c r="Q22" i="26" s="1"/>
  <c r="M22" i="26"/>
  <c r="O22" i="26" s="1"/>
  <c r="K22" i="26"/>
  <c r="L22" i="26"/>
  <c r="ED21" i="26"/>
  <c r="EE21" i="26"/>
  <c r="DX21" i="26"/>
  <c r="DU21" i="26"/>
  <c r="DR21" i="26"/>
  <c r="DO21" i="26"/>
  <c r="DL21" i="26"/>
  <c r="DJ21" i="26"/>
  <c r="H21" i="26" s="1"/>
  <c r="J21" i="26" s="1"/>
  <c r="DH21" i="26"/>
  <c r="F21" i="26" s="1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/>
  <c r="AI21" i="26"/>
  <c r="AF21" i="26"/>
  <c r="AH21" i="26" s="1"/>
  <c r="AD21" i="26"/>
  <c r="AA21" i="26"/>
  <c r="AC21" i="26"/>
  <c r="Y21" i="26"/>
  <c r="V21" i="26"/>
  <c r="X21" i="26" s="1"/>
  <c r="R21" i="26"/>
  <c r="P21" i="26"/>
  <c r="Q21" i="26"/>
  <c r="M21" i="26"/>
  <c r="K21" i="26"/>
  <c r="ED20" i="26"/>
  <c r="EE20" i="26"/>
  <c r="DX20" i="26"/>
  <c r="DU20" i="26"/>
  <c r="DR20" i="26"/>
  <c r="DO20" i="26"/>
  <c r="DL20" i="26"/>
  <c r="DJ20" i="26"/>
  <c r="H20" i="26" s="1"/>
  <c r="DH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 s="1"/>
  <c r="AI20" i="26"/>
  <c r="AF20" i="26"/>
  <c r="AH20" i="26"/>
  <c r="AD20" i="26"/>
  <c r="AA20" i="26"/>
  <c r="AC20" i="26" s="1"/>
  <c r="Y20" i="26"/>
  <c r="V20" i="26"/>
  <c r="X20" i="26"/>
  <c r="R20" i="26"/>
  <c r="P20" i="26"/>
  <c r="Q20" i="26" s="1"/>
  <c r="S20" i="26" s="1"/>
  <c r="M20" i="26"/>
  <c r="K20" i="26"/>
  <c r="ED19" i="26"/>
  <c r="F19" i="26" s="1"/>
  <c r="J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 s="1"/>
  <c r="AI19" i="26"/>
  <c r="AF19" i="26"/>
  <c r="AH19" i="26"/>
  <c r="AD19" i="26"/>
  <c r="AA19" i="26"/>
  <c r="AC19" i="26" s="1"/>
  <c r="Y19" i="26"/>
  <c r="V19" i="26"/>
  <c r="X19" i="26"/>
  <c r="R19" i="26"/>
  <c r="P19" i="26"/>
  <c r="Q19" i="26" s="1"/>
  <c r="S19" i="26" s="1"/>
  <c r="M19" i="26"/>
  <c r="K19" i="26"/>
  <c r="L19" i="26" s="1"/>
  <c r="N19" i="26" s="1"/>
  <c r="ED18" i="26"/>
  <c r="EE18" i="26"/>
  <c r="DX18" i="26"/>
  <c r="DU18" i="26"/>
  <c r="DR18" i="26"/>
  <c r="DO18" i="26"/>
  <c r="DL18" i="26"/>
  <c r="DJ18" i="26"/>
  <c r="H18" i="26" s="1"/>
  <c r="J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/>
  <c r="AI18" i="26"/>
  <c r="AF18" i="26"/>
  <c r="AH18" i="26" s="1"/>
  <c r="AD18" i="26"/>
  <c r="AA18" i="26"/>
  <c r="AC18" i="26"/>
  <c r="Y18" i="26"/>
  <c r="V18" i="26"/>
  <c r="X18" i="26" s="1"/>
  <c r="R18" i="26"/>
  <c r="T18" i="26" s="1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 s="1"/>
  <c r="AI17" i="26"/>
  <c r="AF17" i="26"/>
  <c r="AH17" i="26"/>
  <c r="AD17" i="26"/>
  <c r="AA17" i="26"/>
  <c r="AC17" i="26" s="1"/>
  <c r="Y17" i="26"/>
  <c r="V17" i="26"/>
  <c r="X17" i="26"/>
  <c r="R17" i="26"/>
  <c r="P17" i="26"/>
  <c r="Q17" i="26" s="1"/>
  <c r="M17" i="26"/>
  <c r="K17" i="26"/>
  <c r="L17" i="26" s="1"/>
  <c r="N17" i="26" s="1"/>
  <c r="ED16" i="26"/>
  <c r="EE16" i="26"/>
  <c r="DX16" i="26"/>
  <c r="DU16" i="26"/>
  <c r="DR16" i="26"/>
  <c r="DO16" i="26"/>
  <c r="DL16" i="26"/>
  <c r="DJ16" i="26"/>
  <c r="H16" i="26" s="1"/>
  <c r="J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/>
  <c r="AI16" i="26"/>
  <c r="AF16" i="26"/>
  <c r="AH16" i="26" s="1"/>
  <c r="AD16" i="26"/>
  <c r="AA16" i="26"/>
  <c r="AC16" i="26"/>
  <c r="Y16" i="26"/>
  <c r="V16" i="26"/>
  <c r="X16" i="26" s="1"/>
  <c r="R16" i="26"/>
  <c r="S16" i="26" s="1"/>
  <c r="P16" i="26"/>
  <c r="Q16" i="26"/>
  <c r="M16" i="26"/>
  <c r="K16" i="26"/>
  <c r="L16" i="26"/>
  <c r="ED15" i="26"/>
  <c r="EE15" i="26"/>
  <c r="DX15" i="26"/>
  <c r="DU15" i="26"/>
  <c r="DR15" i="26"/>
  <c r="DO15" i="26"/>
  <c r="DL15" i="26"/>
  <c r="DJ15" i="26"/>
  <c r="H15" i="26" s="1"/>
  <c r="DH15" i="26"/>
  <c r="DI15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/>
  <c r="AI15" i="26"/>
  <c r="AF15" i="26"/>
  <c r="AH15" i="26" s="1"/>
  <c r="AD15" i="26"/>
  <c r="AA15" i="26"/>
  <c r="AC15" i="26"/>
  <c r="Y15" i="26"/>
  <c r="V15" i="26"/>
  <c r="X15" i="26" s="1"/>
  <c r="R15" i="26"/>
  <c r="P15" i="26"/>
  <c r="M15" i="26"/>
  <c r="K15" i="26"/>
  <c r="L15" i="26" s="1"/>
  <c r="ED14" i="26"/>
  <c r="EE14" i="26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/>
  <c r="AI14" i="26"/>
  <c r="AF14" i="26"/>
  <c r="AH14" i="26" s="1"/>
  <c r="AD14" i="26"/>
  <c r="AA14" i="26"/>
  <c r="AC14" i="26"/>
  <c r="Y14" i="26"/>
  <c r="V14" i="26"/>
  <c r="X14" i="26" s="1"/>
  <c r="R14" i="26"/>
  <c r="T14" i="26" s="1"/>
  <c r="P14" i="26"/>
  <c r="M14" i="26"/>
  <c r="K14" i="26"/>
  <c r="L14" i="26"/>
  <c r="ED13" i="26"/>
  <c r="EE13" i="26" s="1"/>
  <c r="DX13" i="26"/>
  <c r="DU13" i="26"/>
  <c r="DR13" i="26"/>
  <c r="DO13" i="26"/>
  <c r="DL13" i="26"/>
  <c r="DJ13" i="26"/>
  <c r="H13" i="26"/>
  <c r="J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/>
  <c r="AI13" i="26"/>
  <c r="AF13" i="26"/>
  <c r="AH13" i="26" s="1"/>
  <c r="AD13" i="26"/>
  <c r="AA13" i="26"/>
  <c r="AC13" i="26"/>
  <c r="Y13" i="26"/>
  <c r="V13" i="26"/>
  <c r="X13" i="26" s="1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/>
  <c r="AI12" i="26"/>
  <c r="AF12" i="26"/>
  <c r="AH12" i="26" s="1"/>
  <c r="AD12" i="26"/>
  <c r="AA12" i="26"/>
  <c r="AC12" i="26"/>
  <c r="Y12" i="26"/>
  <c r="V12" i="26"/>
  <c r="X12" i="26" s="1"/>
  <c r="R12" i="26"/>
  <c r="P12" i="26"/>
  <c r="M12" i="26"/>
  <c r="O12" i="26" s="1"/>
  <c r="K12" i="26"/>
  <c r="ED11" i="26"/>
  <c r="EE11" i="26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/>
  <c r="AI11" i="26"/>
  <c r="AF11" i="26"/>
  <c r="AH11" i="26" s="1"/>
  <c r="AD11" i="26"/>
  <c r="AA11" i="26"/>
  <c r="AC11" i="26"/>
  <c r="Y11" i="26"/>
  <c r="V11" i="26"/>
  <c r="X11" i="26" s="1"/>
  <c r="R11" i="26"/>
  <c r="P11" i="26"/>
  <c r="M11" i="26"/>
  <c r="O11" i="26" s="1"/>
  <c r="K11" i="26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 s="1"/>
  <c r="AI10" i="26"/>
  <c r="AF10" i="26"/>
  <c r="AH10" i="26"/>
  <c r="AD10" i="26"/>
  <c r="AA10" i="26"/>
  <c r="AC10" i="26" s="1"/>
  <c r="Y10" i="26"/>
  <c r="V10" i="26"/>
  <c r="X10" i="26"/>
  <c r="R10" i="26"/>
  <c r="P10" i="26"/>
  <c r="M10" i="26"/>
  <c r="K10" i="26"/>
  <c r="R8" i="26"/>
  <c r="W8" i="26"/>
  <c r="AB8" i="26" s="1"/>
  <c r="AG8" i="26" s="1"/>
  <c r="AL8" i="26" s="1"/>
  <c r="AQ8" i="26" s="1"/>
  <c r="AV8" i="26" s="1"/>
  <c r="AY8" i="26" s="1"/>
  <c r="BB8" i="26" s="1"/>
  <c r="N8" i="26"/>
  <c r="S8" i="26"/>
  <c r="X8" i="26" s="1"/>
  <c r="AC8" i="26"/>
  <c r="AH8" i="26" s="1"/>
  <c r="AM8" i="26" s="1"/>
  <c r="BR8" i="26" s="1"/>
  <c r="L8" i="26"/>
  <c r="Q8" i="26"/>
  <c r="V8" i="26" s="1"/>
  <c r="AA8" i="26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80" i="24" s="1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P80" i="23"/>
  <c r="O80" i="23"/>
  <c r="J80" i="23"/>
  <c r="J81" i="23" s="1"/>
  <c r="I80" i="23"/>
  <c r="H80" i="23"/>
  <c r="BA21" i="22"/>
  <c r="BB21" i="22" s="1"/>
  <c r="BC21" i="22"/>
  <c r="C21" i="22"/>
  <c r="D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O13" i="26"/>
  <c r="T31" i="26"/>
  <c r="BS52" i="26"/>
  <c r="T15" i="26"/>
  <c r="O68" i="26"/>
  <c r="S62" i="26"/>
  <c r="S75" i="26"/>
  <c r="BS39" i="26"/>
  <c r="S58" i="26"/>
  <c r="AS82" i="26"/>
  <c r="BS50" i="26"/>
  <c r="BS63" i="26"/>
  <c r="AI82" i="26"/>
  <c r="S13" i="26"/>
  <c r="T74" i="26"/>
  <c r="T51" i="26"/>
  <c r="T23" i="26"/>
  <c r="T44" i="26"/>
  <c r="BS66" i="26"/>
  <c r="BS74" i="26"/>
  <c r="S25" i="26"/>
  <c r="T30" i="26"/>
  <c r="BP39" i="26"/>
  <c r="BR39" i="26" s="1"/>
  <c r="L41" i="26"/>
  <c r="Q51" i="26"/>
  <c r="Q57" i="26"/>
  <c r="Q61" i="26"/>
  <c r="S61" i="26"/>
  <c r="BS65" i="26"/>
  <c r="O73" i="26"/>
  <c r="BS73" i="26"/>
  <c r="S74" i="26"/>
  <c r="Q15" i="26"/>
  <c r="S15" i="26"/>
  <c r="Q23" i="26"/>
  <c r="S31" i="26"/>
  <c r="O37" i="26"/>
  <c r="T58" i="26"/>
  <c r="T64" i="26"/>
  <c r="T67" i="26"/>
  <c r="O72" i="26"/>
  <c r="T75" i="26"/>
  <c r="O77" i="26"/>
  <c r="BS78" i="26"/>
  <c r="Q11" i="26"/>
  <c r="T13" i="26"/>
  <c r="T16" i="26"/>
  <c r="BS23" i="26"/>
  <c r="T24" i="26"/>
  <c r="Q27" i="26"/>
  <c r="N38" i="26"/>
  <c r="T54" i="26"/>
  <c r="N56" i="26"/>
  <c r="S60" i="26"/>
  <c r="Q63" i="26"/>
  <c r="O67" i="26"/>
  <c r="O70" i="26"/>
  <c r="T73" i="26"/>
  <c r="T78" i="26"/>
  <c r="N30" i="26"/>
  <c r="F46" i="26"/>
  <c r="DI50" i="26"/>
  <c r="F52" i="26"/>
  <c r="BS10" i="26"/>
  <c r="BS18" i="26"/>
  <c r="BS20" i="26"/>
  <c r="BS22" i="26"/>
  <c r="O30" i="26"/>
  <c r="O34" i="26"/>
  <c r="Q35" i="26"/>
  <c r="Q37" i="26"/>
  <c r="S37" i="26"/>
  <c r="S41" i="26"/>
  <c r="DI42" i="26"/>
  <c r="O48" i="26"/>
  <c r="O56" i="26"/>
  <c r="F10" i="26"/>
  <c r="G10" i="26" s="1"/>
  <c r="DI10" i="26"/>
  <c r="L11" i="26"/>
  <c r="BP11" i="26"/>
  <c r="L13" i="26"/>
  <c r="N13" i="26" s="1"/>
  <c r="BP13" i="26"/>
  <c r="BP15" i="26"/>
  <c r="BR17" i="26"/>
  <c r="L21" i="26"/>
  <c r="BP21" i="26"/>
  <c r="F22" i="26"/>
  <c r="G22" i="26" s="1"/>
  <c r="I22" i="26" s="1"/>
  <c r="BP23" i="26"/>
  <c r="F24" i="26"/>
  <c r="G24" i="26" s="1"/>
  <c r="I24" i="26"/>
  <c r="BP25" i="26"/>
  <c r="BR25" i="26"/>
  <c r="BP27" i="26"/>
  <c r="BR27" i="26"/>
  <c r="L29" i="26"/>
  <c r="BP31" i="26"/>
  <c r="BR31" i="26" s="1"/>
  <c r="F32" i="26"/>
  <c r="G32" i="26" s="1"/>
  <c r="L33" i="26"/>
  <c r="F34" i="26"/>
  <c r="G34" i="26" s="1"/>
  <c r="I34" i="26" s="1"/>
  <c r="BP35" i="26"/>
  <c r="BR35" i="26" s="1"/>
  <c r="L37" i="26"/>
  <c r="BP37" i="26"/>
  <c r="DI43" i="26"/>
  <c r="F45" i="26"/>
  <c r="G45" i="26" s="1"/>
  <c r="F47" i="26"/>
  <c r="G47" i="26" s="1"/>
  <c r="F51" i="26"/>
  <c r="G51" i="26" s="1"/>
  <c r="I51" i="26" s="1"/>
  <c r="F53" i="26"/>
  <c r="G53" i="26" s="1"/>
  <c r="DI59" i="26"/>
  <c r="F59" i="26"/>
  <c r="G59" i="26"/>
  <c r="BP10" i="26"/>
  <c r="BR10" i="26" s="1"/>
  <c r="F13" i="26"/>
  <c r="G13" i="26" s="1"/>
  <c r="F25" i="26"/>
  <c r="G25" i="26" s="1"/>
  <c r="I25" i="26"/>
  <c r="F33" i="26"/>
  <c r="G33" i="26" s="1"/>
  <c r="F35" i="26"/>
  <c r="G35" i="26" s="1"/>
  <c r="I35" i="26" s="1"/>
  <c r="F41" i="26"/>
  <c r="G41" i="26" s="1"/>
  <c r="BS41" i="26"/>
  <c r="N47" i="26"/>
  <c r="BR54" i="26"/>
  <c r="BP60" i="26"/>
  <c r="BR63" i="26"/>
  <c r="L66" i="26"/>
  <c r="BP66" i="26"/>
  <c r="F67" i="26"/>
  <c r="G67" i="26" s="1"/>
  <c r="I67" i="26" s="1"/>
  <c r="N68" i="26"/>
  <c r="BP68" i="26"/>
  <c r="F69" i="26"/>
  <c r="L70" i="26"/>
  <c r="N70" i="26" s="1"/>
  <c r="BP70" i="26"/>
  <c r="F71" i="26"/>
  <c r="L72" i="26"/>
  <c r="N72" i="26" s="1"/>
  <c r="BP72" i="26"/>
  <c r="F73" i="26"/>
  <c r="L74" i="26"/>
  <c r="N74" i="26"/>
  <c r="BP74" i="26"/>
  <c r="BR74" i="26"/>
  <c r="F75" i="26"/>
  <c r="BR75" i="26"/>
  <c r="L76" i="26"/>
  <c r="N76" i="26"/>
  <c r="BP76" i="26"/>
  <c r="BR76" i="26"/>
  <c r="N77" i="26"/>
  <c r="BR77" i="26"/>
  <c r="BP78" i="26"/>
  <c r="BR78" i="26"/>
  <c r="L80" i="26"/>
  <c r="N80" i="26"/>
  <c r="F81" i="26"/>
  <c r="V82" i="26"/>
  <c r="AH82" i="26"/>
  <c r="AP82" i="26"/>
  <c r="AR82" i="26" s="1"/>
  <c r="F58" i="26"/>
  <c r="G58" i="26" s="1"/>
  <c r="F68" i="26"/>
  <c r="F70" i="26"/>
  <c r="F72" i="26"/>
  <c r="J50" i="26"/>
  <c r="J59" i="26"/>
  <c r="J22" i="26"/>
  <c r="R16" i="27"/>
  <c r="S17" i="27"/>
  <c r="N22" i="27"/>
  <c r="P33" i="27"/>
  <c r="R33" i="27" s="1"/>
  <c r="E44" i="27"/>
  <c r="F44" i="27" s="1"/>
  <c r="H44" i="27"/>
  <c r="M45" i="27"/>
  <c r="E46" i="27"/>
  <c r="F46" i="27" s="1"/>
  <c r="H46" i="27" s="1"/>
  <c r="R50" i="27"/>
  <c r="BR60" i="27"/>
  <c r="N68" i="27"/>
  <c r="R72" i="27"/>
  <c r="BR75" i="27"/>
  <c r="S78" i="27"/>
  <c r="N38" i="27"/>
  <c r="BQ42" i="27"/>
  <c r="R52" i="27"/>
  <c r="R58" i="27"/>
  <c r="R61" i="27"/>
  <c r="BR62" i="27"/>
  <c r="BR68" i="27"/>
  <c r="BR73" i="27"/>
  <c r="S75" i="27"/>
  <c r="AM82" i="27"/>
  <c r="R32" i="27"/>
  <c r="R73" i="27"/>
  <c r="S19" i="27"/>
  <c r="N21" i="27"/>
  <c r="N23" i="27"/>
  <c r="N25" i="27"/>
  <c r="R26" i="27"/>
  <c r="N29" i="27"/>
  <c r="BR29" i="27"/>
  <c r="S30" i="27"/>
  <c r="BR33" i="27"/>
  <c r="N35" i="27"/>
  <c r="BR36" i="27"/>
  <c r="S45" i="27"/>
  <c r="BR45" i="27"/>
  <c r="H45" i="27"/>
  <c r="N46" i="27"/>
  <c r="S49" i="27"/>
  <c r="S56" i="27"/>
  <c r="M58" i="27"/>
  <c r="M61" i="27"/>
  <c r="S64" i="27"/>
  <c r="N71" i="27"/>
  <c r="R71" i="27"/>
  <c r="S20" i="27"/>
  <c r="S32" i="27"/>
  <c r="S34" i="27"/>
  <c r="F36" i="27"/>
  <c r="H36" i="27" s="1"/>
  <c r="N37" i="27"/>
  <c r="N40" i="27"/>
  <c r="BR46" i="27"/>
  <c r="N49" i="27"/>
  <c r="M15" i="27"/>
  <c r="E17" i="27"/>
  <c r="F17" i="27"/>
  <c r="H17" i="27" s="1"/>
  <c r="I19" i="27"/>
  <c r="BQ23" i="27"/>
  <c r="BR24" i="27"/>
  <c r="P25" i="27"/>
  <c r="R25" i="27" s="1"/>
  <c r="BR41" i="27"/>
  <c r="N47" i="27"/>
  <c r="BR48" i="27"/>
  <c r="M49" i="27"/>
  <c r="N53" i="27"/>
  <c r="S55" i="27"/>
  <c r="S59" i="27"/>
  <c r="BR59" i="27"/>
  <c r="N66" i="27"/>
  <c r="M67" i="27"/>
  <c r="S77" i="27"/>
  <c r="R60" i="27"/>
  <c r="R68" i="27"/>
  <c r="BR81" i="27"/>
  <c r="H47" i="27"/>
  <c r="BR11" i="27"/>
  <c r="S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O45" i="27"/>
  <c r="BQ45" i="27" s="1"/>
  <c r="BR47" i="27"/>
  <c r="R49" i="27"/>
  <c r="S52" i="27"/>
  <c r="BR57" i="27"/>
  <c r="P59" i="27"/>
  <c r="R59" i="27" s="1"/>
  <c r="S60" i="27"/>
  <c r="S61" i="27"/>
  <c r="P62" i="27"/>
  <c r="R62" i="27" s="1"/>
  <c r="N64" i="27"/>
  <c r="BR66" i="27"/>
  <c r="S73" i="27"/>
  <c r="P75" i="27"/>
  <c r="R75" i="27" s="1"/>
  <c r="N77" i="27"/>
  <c r="BR79" i="27"/>
  <c r="S81" i="27"/>
  <c r="AR82" i="27"/>
  <c r="I39" i="27"/>
  <c r="E40" i="27"/>
  <c r="I40" i="27" s="1"/>
  <c r="I41" i="27"/>
  <c r="K43" i="27"/>
  <c r="M43" i="27"/>
  <c r="K47" i="27"/>
  <c r="N51" i="27"/>
  <c r="M53" i="27"/>
  <c r="P55" i="27"/>
  <c r="R55" i="27"/>
  <c r="P64" i="27"/>
  <c r="M65" i="27"/>
  <c r="P77" i="27"/>
  <c r="R77" i="27" s="1"/>
  <c r="M78" i="27"/>
  <c r="I11" i="27"/>
  <c r="BQ17" i="27"/>
  <c r="R18" i="27"/>
  <c r="S21" i="27"/>
  <c r="N24" i="27"/>
  <c r="BR26" i="27"/>
  <c r="N32" i="27"/>
  <c r="N73" i="27"/>
  <c r="BQ80" i="27"/>
  <c r="N12" i="27"/>
  <c r="N15" i="27"/>
  <c r="BR16" i="27"/>
  <c r="BR17" i="27"/>
  <c r="S18" i="27"/>
  <c r="S26" i="27"/>
  <c r="BR28" i="27"/>
  <c r="E34" i="27"/>
  <c r="R35" i="27"/>
  <c r="BR37" i="27"/>
  <c r="E38" i="27"/>
  <c r="M42" i="27"/>
  <c r="BQ43" i="27"/>
  <c r="N45" i="27"/>
  <c r="M46" i="27"/>
  <c r="S53" i="27"/>
  <c r="N55" i="27"/>
  <c r="R56" i="27"/>
  <c r="N62" i="27"/>
  <c r="BR64" i="27"/>
  <c r="S67" i="27"/>
  <c r="S71" i="27"/>
  <c r="S72" i="27"/>
  <c r="N75" i="27"/>
  <c r="BR77" i="27"/>
  <c r="AH82" i="27"/>
  <c r="F11" i="27"/>
  <c r="H11" i="27" s="1"/>
  <c r="K12" i="27"/>
  <c r="M12" i="27"/>
  <c r="BO12" i="27"/>
  <c r="E14" i="27"/>
  <c r="F14" i="27"/>
  <c r="K16" i="27"/>
  <c r="M16" i="27" s="1"/>
  <c r="P17" i="27"/>
  <c r="R17" i="27" s="1"/>
  <c r="E18" i="27"/>
  <c r="F18" i="27" s="1"/>
  <c r="H18" i="27"/>
  <c r="M18" i="27"/>
  <c r="BQ18" i="27"/>
  <c r="H19" i="27"/>
  <c r="R19" i="27"/>
  <c r="K20" i="27"/>
  <c r="BO20" i="27"/>
  <c r="BQ20" i="27" s="1"/>
  <c r="P21" i="27"/>
  <c r="R21" i="27" s="1"/>
  <c r="E22" i="27"/>
  <c r="F22" i="27" s="1"/>
  <c r="M22" i="27"/>
  <c r="BQ22" i="27"/>
  <c r="M24" i="27"/>
  <c r="BO24" i="27"/>
  <c r="BQ24" i="27"/>
  <c r="F25" i="27"/>
  <c r="H25" i="27" s="1"/>
  <c r="M25" i="27"/>
  <c r="K26" i="27"/>
  <c r="BO26" i="27"/>
  <c r="BQ26" i="27" s="1"/>
  <c r="E27" i="27"/>
  <c r="F27" i="27" s="1"/>
  <c r="H27" i="27" s="1"/>
  <c r="M27" i="27"/>
  <c r="BQ27" i="27"/>
  <c r="K28" i="27"/>
  <c r="M28" i="27"/>
  <c r="BO28" i="27"/>
  <c r="BQ28" i="27"/>
  <c r="F29" i="27"/>
  <c r="H29" i="27" s="1"/>
  <c r="M29" i="27"/>
  <c r="K30" i="27"/>
  <c r="E31" i="27"/>
  <c r="I31" i="27" s="1"/>
  <c r="F31" i="27"/>
  <c r="H31" i="27" s="1"/>
  <c r="BQ31" i="27"/>
  <c r="K32" i="27"/>
  <c r="M32" i="27"/>
  <c r="BQ32" i="27"/>
  <c r="E33" i="27"/>
  <c r="F33" i="27"/>
  <c r="H33" i="27" s="1"/>
  <c r="BQ33" i="27"/>
  <c r="K34" i="27"/>
  <c r="BO34" i="27"/>
  <c r="BQ34" i="27"/>
  <c r="E35" i="27"/>
  <c r="F35" i="27"/>
  <c r="H35" i="27" s="1"/>
  <c r="M35" i="27"/>
  <c r="K36" i="27"/>
  <c r="BO36" i="27"/>
  <c r="BQ36" i="27" s="1"/>
  <c r="E37" i="27"/>
  <c r="F37" i="27" s="1"/>
  <c r="H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76" i="27"/>
  <c r="E49" i="27"/>
  <c r="F49" i="27"/>
  <c r="H49" i="27" s="1"/>
  <c r="E51" i="27"/>
  <c r="E53" i="27"/>
  <c r="F53" i="27"/>
  <c r="H53" i="27" s="1"/>
  <c r="M56" i="27"/>
  <c r="N56" i="27"/>
  <c r="G82" i="27"/>
  <c r="BQ65" i="27"/>
  <c r="BQ70" i="27"/>
  <c r="H69" i="27"/>
  <c r="I69" i="27"/>
  <c r="N10" i="27"/>
  <c r="BR10" i="27"/>
  <c r="E12" i="27"/>
  <c r="F12" i="27" s="1"/>
  <c r="H12" i="27" s="1"/>
  <c r="F16" i="27"/>
  <c r="E20" i="27"/>
  <c r="I20" i="27"/>
  <c r="E24" i="27"/>
  <c r="I24" i="27"/>
  <c r="E26" i="27"/>
  <c r="I26" i="27"/>
  <c r="F26" i="27"/>
  <c r="H26" i="27"/>
  <c r="E28" i="27"/>
  <c r="F28" i="27"/>
  <c r="H28" i="27" s="1"/>
  <c r="E30" i="27"/>
  <c r="F30" i="27" s="1"/>
  <c r="E32" i="27"/>
  <c r="F32" i="27" s="1"/>
  <c r="H32" i="27" s="1"/>
  <c r="E48" i="27"/>
  <c r="E50" i="27"/>
  <c r="E52" i="27"/>
  <c r="F52" i="27" s="1"/>
  <c r="H52" i="27"/>
  <c r="E54" i="27"/>
  <c r="F54" i="27"/>
  <c r="H54" i="27" s="1"/>
  <c r="H80" i="27"/>
  <c r="I8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F57" i="27"/>
  <c r="H57" i="27" s="1"/>
  <c r="E60" i="27"/>
  <c r="F60" i="27" s="1"/>
  <c r="H60" i="27" s="1"/>
  <c r="E62" i="27"/>
  <c r="F62" i="27"/>
  <c r="H62" i="27" s="1"/>
  <c r="E64" i="27"/>
  <c r="F64" i="27" s="1"/>
  <c r="H64" i="27" s="1"/>
  <c r="E66" i="27"/>
  <c r="F66" i="27"/>
  <c r="H66" i="27" s="1"/>
  <c r="E68" i="27"/>
  <c r="E71" i="27"/>
  <c r="F71" i="27"/>
  <c r="H71" i="27" s="1"/>
  <c r="E73" i="27"/>
  <c r="F73" i="27"/>
  <c r="E75" i="27"/>
  <c r="I75" i="27" s="1"/>
  <c r="F75" i="27"/>
  <c r="H75" i="27" s="1"/>
  <c r="E79" i="27"/>
  <c r="S80" i="27"/>
  <c r="AC82" i="27"/>
  <c r="AG82" i="27"/>
  <c r="AO82" i="27"/>
  <c r="AQ82" i="27"/>
  <c r="N58" i="27"/>
  <c r="BR58" i="27"/>
  <c r="N61" i="27"/>
  <c r="N63" i="27"/>
  <c r="BR63" i="27"/>
  <c r="N65" i="27"/>
  <c r="BR65" i="27"/>
  <c r="N67" i="27"/>
  <c r="BR67" i="27"/>
  <c r="N70" i="27"/>
  <c r="BR70" i="27"/>
  <c r="BR72" i="27"/>
  <c r="BR76" i="27"/>
  <c r="N78" i="27"/>
  <c r="P79" i="27"/>
  <c r="N80" i="27"/>
  <c r="BR80" i="27"/>
  <c r="P81" i="27"/>
  <c r="R81" i="27"/>
  <c r="AJ82" i="27"/>
  <c r="AL82" i="27" s="1"/>
  <c r="E56" i="27"/>
  <c r="F56" i="27"/>
  <c r="H56" i="27"/>
  <c r="BO57" i="27"/>
  <c r="BQ57" i="27" s="1"/>
  <c r="E58" i="27"/>
  <c r="I58" i="27" s="1"/>
  <c r="K59" i="27"/>
  <c r="M59" i="27"/>
  <c r="K60" i="27"/>
  <c r="BO60" i="27"/>
  <c r="BQ60" i="27" s="1"/>
  <c r="K62" i="27"/>
  <c r="BO62" i="27"/>
  <c r="BQ62" i="27" s="1"/>
  <c r="F63" i="27"/>
  <c r="H63" i="27" s="1"/>
  <c r="K64" i="27"/>
  <c r="M64" i="27" s="1"/>
  <c r="BO64" i="27"/>
  <c r="BQ64" i="27"/>
  <c r="E65" i="27"/>
  <c r="F65" i="27" s="1"/>
  <c r="H65" i="27"/>
  <c r="K66" i="27"/>
  <c r="M66" i="27"/>
  <c r="BO66" i="27"/>
  <c r="BQ66" i="27"/>
  <c r="E67" i="27"/>
  <c r="F67" i="27"/>
  <c r="H67" i="27" s="1"/>
  <c r="K68" i="27"/>
  <c r="M68" i="27"/>
  <c r="BO68" i="27"/>
  <c r="BQ68" i="27" s="1"/>
  <c r="E70" i="27"/>
  <c r="F70" i="27" s="1"/>
  <c r="H70" i="27" s="1"/>
  <c r="K71" i="27"/>
  <c r="M71" i="27"/>
  <c r="BO71" i="27"/>
  <c r="BQ71" i="27"/>
  <c r="K73" i="27"/>
  <c r="M73" i="27" s="1"/>
  <c r="BQ73" i="27"/>
  <c r="E74" i="27"/>
  <c r="F74" i="27" s="1"/>
  <c r="H74" i="27"/>
  <c r="K75" i="27"/>
  <c r="M75" i="27"/>
  <c r="BO75" i="27"/>
  <c r="BQ75" i="27"/>
  <c r="E76" i="27"/>
  <c r="I76" i="27"/>
  <c r="K77" i="27"/>
  <c r="M77" i="27"/>
  <c r="BO77" i="27"/>
  <c r="BQ77" i="27"/>
  <c r="K79" i="27"/>
  <c r="BO79" i="27"/>
  <c r="BQ79" i="27" s="1"/>
  <c r="K81" i="27"/>
  <c r="M81" i="27" s="1"/>
  <c r="I49" i="27"/>
  <c r="I53" i="27"/>
  <c r="I27" i="27"/>
  <c r="I60" i="27"/>
  <c r="I57" i="27"/>
  <c r="DJ8" i="27"/>
  <c r="DM8" i="27" s="1"/>
  <c r="DP8" i="27"/>
  <c r="DS8" i="27" s="1"/>
  <c r="DV8" i="27" s="1"/>
  <c r="DY8" i="27" s="1"/>
  <c r="I18" i="27"/>
  <c r="I71" i="27"/>
  <c r="I67" i="27"/>
  <c r="I28" i="27"/>
  <c r="I16" i="27"/>
  <c r="I12" i="27"/>
  <c r="AQ8" i="28"/>
  <c r="I10" i="28"/>
  <c r="DH43" i="28"/>
  <c r="F43" i="28"/>
  <c r="H43" i="28" s="1"/>
  <c r="E37" i="28"/>
  <c r="I37" i="28" s="1"/>
  <c r="F37" i="28"/>
  <c r="H37" i="28" s="1"/>
  <c r="ED38" i="28"/>
  <c r="N39" i="28"/>
  <c r="BQ39" i="28"/>
  <c r="R40" i="28"/>
  <c r="BQ41" i="28"/>
  <c r="DH39" i="28"/>
  <c r="E39" i="28"/>
  <c r="F39" i="28" s="1"/>
  <c r="DH41" i="28"/>
  <c r="E41" i="28"/>
  <c r="I41" i="28" s="1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BR43" i="28"/>
  <c r="EF44" i="28"/>
  <c r="ED44" i="28"/>
  <c r="H73" i="28"/>
  <c r="I73" i="28"/>
  <c r="K10" i="28"/>
  <c r="M10" i="28" s="1"/>
  <c r="O82" i="28"/>
  <c r="P82" i="28" s="1"/>
  <c r="S10" i="28"/>
  <c r="BO10" i="28"/>
  <c r="BQ10" i="28"/>
  <c r="E11" i="28"/>
  <c r="F11" i="28"/>
  <c r="H11" i="28" s="1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BO21" i="28"/>
  <c r="BQ21" i="28"/>
  <c r="R22" i="28"/>
  <c r="K25" i="28"/>
  <c r="BO25" i="28"/>
  <c r="BQ25" i="28" s="1"/>
  <c r="P26" i="28"/>
  <c r="R26" i="28" s="1"/>
  <c r="E27" i="28"/>
  <c r="F27" i="28" s="1"/>
  <c r="H27" i="28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/>
  <c r="K37" i="28"/>
  <c r="M37" i="28"/>
  <c r="BO37" i="28"/>
  <c r="BQ37" i="28"/>
  <c r="P38" i="28"/>
  <c r="R38" i="28"/>
  <c r="N10" i="28"/>
  <c r="BR10" i="28"/>
  <c r="BR39" i="28"/>
  <c r="S40" i="28"/>
  <c r="K45" i="28"/>
  <c r="M45" i="28"/>
  <c r="BO45" i="28"/>
  <c r="BQ45" i="28"/>
  <c r="P46" i="28"/>
  <c r="E47" i="28"/>
  <c r="I47" i="28" s="1"/>
  <c r="M47" i="28"/>
  <c r="R48" i="28"/>
  <c r="ED48" i="28"/>
  <c r="E51" i="28"/>
  <c r="F51" i="28"/>
  <c r="H51" i="28" s="1"/>
  <c r="M51" i="28"/>
  <c r="R52" i="28"/>
  <c r="ED52" i="28"/>
  <c r="K53" i="28"/>
  <c r="M53" i="28" s="1"/>
  <c r="BO53" i="28"/>
  <c r="BQ53" i="28" s="1"/>
  <c r="P54" i="28"/>
  <c r="R54" i="28" s="1"/>
  <c r="E55" i="28"/>
  <c r="M55" i="28"/>
  <c r="ED56" i="28"/>
  <c r="K57" i="28"/>
  <c r="M57" i="28" s="1"/>
  <c r="BO57" i="28"/>
  <c r="BQ57" i="28" s="1"/>
  <c r="P58" i="28"/>
  <c r="R58" i="28" s="1"/>
  <c r="E59" i="28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/>
  <c r="BO65" i="28"/>
  <c r="BQ65" i="28"/>
  <c r="R66" i="28"/>
  <c r="E67" i="28"/>
  <c r="I67" i="28"/>
  <c r="M67" i="28"/>
  <c r="BQ67" i="28"/>
  <c r="ED68" i="28"/>
  <c r="K69" i="28"/>
  <c r="M69" i="28"/>
  <c r="BO69" i="28"/>
  <c r="P70" i="28"/>
  <c r="R70" i="28" s="1"/>
  <c r="E71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BQ79" i="28"/>
  <c r="N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E57" i="28"/>
  <c r="F57" i="28" s="1"/>
  <c r="H57" i="28"/>
  <c r="E61" i="28"/>
  <c r="F61" i="28"/>
  <c r="H61" i="28" s="1"/>
  <c r="E65" i="28"/>
  <c r="F65" i="28" s="1"/>
  <c r="H65" i="28"/>
  <c r="N78" i="28"/>
  <c r="BR78" i="28"/>
  <c r="S79" i="28"/>
  <c r="EF79" i="28"/>
  <c r="I45" i="28"/>
  <c r="I19" i="28"/>
  <c r="I75" i="28"/>
  <c r="I35" i="28"/>
  <c r="I51" i="28"/>
  <c r="I57" i="28"/>
  <c r="EK13" i="22"/>
  <c r="C19" i="23"/>
  <c r="C63" i="23"/>
  <c r="C45" i="23"/>
  <c r="C33" i="23"/>
  <c r="C39" i="23"/>
  <c r="AR8" i="26"/>
  <c r="I66" i="27"/>
  <c r="I78" i="27"/>
  <c r="F76" i="27"/>
  <c r="H76" i="27" s="1"/>
  <c r="I21" i="26"/>
  <c r="J34" i="26"/>
  <c r="I74" i="27"/>
  <c r="R76" i="27"/>
  <c r="BQ15" i="28"/>
  <c r="G68" i="26"/>
  <c r="G75" i="26"/>
  <c r="BQ58" i="27"/>
  <c r="J58" i="26"/>
  <c r="R12" i="28"/>
  <c r="I16" i="28"/>
  <c r="EF30" i="28"/>
  <c r="ED30" i="28"/>
  <c r="DH10" i="28"/>
  <c r="R13" i="28"/>
  <c r="P15" i="28"/>
  <c r="R15" i="28"/>
  <c r="M16" i="28"/>
  <c r="E17" i="28"/>
  <c r="ED17" i="28"/>
  <c r="K18" i="28"/>
  <c r="M18" i="28"/>
  <c r="EF18" i="28"/>
  <c r="ED19" i="28"/>
  <c r="BQ20" i="28"/>
  <c r="P23" i="28"/>
  <c r="R23" i="28" s="1"/>
  <c r="ED23" i="28"/>
  <c r="BQ24" i="28"/>
  <c r="R25" i="28"/>
  <c r="M26" i="28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R14" i="28"/>
  <c r="E16" i="28"/>
  <c r="F16" i="28"/>
  <c r="H16" i="28" s="1"/>
  <c r="S19" i="28"/>
  <c r="N22" i="28"/>
  <c r="E12" i="28"/>
  <c r="E25" i="28"/>
  <c r="F25" i="28"/>
  <c r="BQ56" i="28"/>
  <c r="E32" i="28"/>
  <c r="BO34" i="28"/>
  <c r="BQ34" i="28" s="1"/>
  <c r="S37" i="28"/>
  <c r="ED37" i="28"/>
  <c r="E42" i="28"/>
  <c r="I42" i="28" s="1"/>
  <c r="N42" i="28"/>
  <c r="EF42" i="28"/>
  <c r="E44" i="28"/>
  <c r="E46" i="28"/>
  <c r="F46" i="28" s="1"/>
  <c r="H46" i="28"/>
  <c r="BO46" i="28"/>
  <c r="BQ46" i="28"/>
  <c r="N51" i="28"/>
  <c r="E52" i="28"/>
  <c r="F52" i="28" s="1"/>
  <c r="H52" i="28" s="1"/>
  <c r="K54" i="28"/>
  <c r="M54" i="28"/>
  <c r="P55" i="28"/>
  <c r="R55" i="28"/>
  <c r="ED55" i="28"/>
  <c r="R57" i="28"/>
  <c r="M60" i="28"/>
  <c r="BO62" i="28"/>
  <c r="BQ62" i="28" s="1"/>
  <c r="BR64" i="28"/>
  <c r="S65" i="28"/>
  <c r="BR67" i="28"/>
  <c r="E68" i="28"/>
  <c r="F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X82" i="28"/>
  <c r="S39" i="28"/>
  <c r="S51" i="28"/>
  <c r="BR58" i="28"/>
  <c r="BR74" i="28"/>
  <c r="E76" i="28"/>
  <c r="F76" i="28"/>
  <c r="H76" i="28" s="1"/>
  <c r="E29" i="28"/>
  <c r="I29" i="28" s="1"/>
  <c r="E58" i="28"/>
  <c r="I58" i="28" s="1"/>
  <c r="E64" i="28"/>
  <c r="F64" i="28" s="1"/>
  <c r="H64" i="28"/>
  <c r="E72" i="28"/>
  <c r="F72" i="28"/>
  <c r="H72" i="28" s="1"/>
  <c r="I68" i="28"/>
  <c r="H68" i="28"/>
  <c r="I64" i="28"/>
  <c r="I32" i="28"/>
  <c r="F32" i="28"/>
  <c r="H32" i="28" s="1"/>
  <c r="C51" i="23"/>
  <c r="C30" i="23"/>
  <c r="C35" i="23"/>
  <c r="C59" i="23"/>
  <c r="L20" i="23"/>
  <c r="L36" i="23"/>
  <c r="L29" i="23"/>
  <c r="L32" i="23"/>
  <c r="F34" i="27"/>
  <c r="H34" i="27"/>
  <c r="I34" i="27"/>
  <c r="Q76" i="26"/>
  <c r="S76" i="26" s="1"/>
  <c r="T76" i="26"/>
  <c r="EF66" i="28"/>
  <c r="ED66" i="28"/>
  <c r="G73" i="26"/>
  <c r="I73" i="26" s="1"/>
  <c r="J73" i="26"/>
  <c r="T26" i="26"/>
  <c r="N28" i="26"/>
  <c r="BR30" i="26"/>
  <c r="BS30" i="26"/>
  <c r="BS38" i="26"/>
  <c r="BP38" i="26"/>
  <c r="BR38" i="26"/>
  <c r="BP51" i="26"/>
  <c r="BR51" i="26"/>
  <c r="L52" i="26"/>
  <c r="N52" i="26" s="1"/>
  <c r="O52" i="26"/>
  <c r="EE77" i="26"/>
  <c r="F77" i="26"/>
  <c r="G77" i="26" s="1"/>
  <c r="AN82" i="26"/>
  <c r="DJ82" i="26"/>
  <c r="AM82" i="26"/>
  <c r="Q82" i="27"/>
  <c r="F13" i="27"/>
  <c r="H13" i="27" s="1"/>
  <c r="I13" i="27"/>
  <c r="F23" i="27"/>
  <c r="H23" i="27"/>
  <c r="I23" i="27"/>
  <c r="BP82" i="28"/>
  <c r="S49" i="28"/>
  <c r="BQ66" i="28"/>
  <c r="BR66" i="28"/>
  <c r="L59" i="23"/>
  <c r="L45" i="23"/>
  <c r="L31" i="23"/>
  <c r="N50" i="28"/>
  <c r="J51" i="26"/>
  <c r="I31" i="28"/>
  <c r="F67" i="28"/>
  <c r="F15" i="28"/>
  <c r="H15" i="28" s="1"/>
  <c r="I26" i="28"/>
  <c r="I65" i="27"/>
  <c r="I56" i="27"/>
  <c r="BP82" i="27"/>
  <c r="R31" i="27"/>
  <c r="J45" i="26"/>
  <c r="G46" i="26"/>
  <c r="I46" i="26" s="1"/>
  <c r="T48" i="26"/>
  <c r="T34" i="26"/>
  <c r="S17" i="26"/>
  <c r="L24" i="26"/>
  <c r="N24" i="26" s="1"/>
  <c r="P12" i="27"/>
  <c r="R12" i="27" s="1"/>
  <c r="S12" i="27"/>
  <c r="H16" i="27"/>
  <c r="P51" i="27"/>
  <c r="R51" i="27"/>
  <c r="S51" i="27"/>
  <c r="K20" i="28"/>
  <c r="N20" i="28"/>
  <c r="S41" i="28"/>
  <c r="R41" i="28"/>
  <c r="N41" i="27"/>
  <c r="K41" i="27"/>
  <c r="M41" i="27"/>
  <c r="S39" i="27"/>
  <c r="F59" i="27"/>
  <c r="H59" i="27" s="1"/>
  <c r="I59" i="27"/>
  <c r="C65" i="23"/>
  <c r="F37" i="26"/>
  <c r="S66" i="27"/>
  <c r="F14" i="26"/>
  <c r="G14" i="26" s="1"/>
  <c r="I14" i="26" s="1"/>
  <c r="DI80" i="26"/>
  <c r="F80" i="26"/>
  <c r="BO14" i="27"/>
  <c r="BQ14" i="27" s="1"/>
  <c r="BR14" i="27"/>
  <c r="H15" i="27"/>
  <c r="BO54" i="27"/>
  <c r="BQ54" i="27" s="1"/>
  <c r="BR54" i="27"/>
  <c r="I61" i="28"/>
  <c r="BR41" i="28"/>
  <c r="N72" i="27"/>
  <c r="I79" i="27"/>
  <c r="F79" i="27"/>
  <c r="H79" i="27" s="1"/>
  <c r="I42" i="27"/>
  <c r="S10" i="27"/>
  <c r="BR40" i="27"/>
  <c r="L27" i="26"/>
  <c r="F77" i="25"/>
  <c r="L12" i="26"/>
  <c r="N12" i="26"/>
  <c r="Q14" i="26"/>
  <c r="S14" i="26"/>
  <c r="BR14" i="26"/>
  <c r="DI21" i="26"/>
  <c r="EE56" i="26"/>
  <c r="F56" i="26"/>
  <c r="Q72" i="26"/>
  <c r="S72" i="26" s="1"/>
  <c r="T72" i="26"/>
  <c r="DI74" i="26"/>
  <c r="F74" i="26"/>
  <c r="O79" i="26"/>
  <c r="N79" i="26"/>
  <c r="BS79" i="26"/>
  <c r="BR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 s="1"/>
  <c r="H40" i="28" s="1"/>
  <c r="DH40" i="28"/>
  <c r="Q12" i="26"/>
  <c r="S12" i="26" s="1"/>
  <c r="T46" i="26"/>
  <c r="S46" i="26"/>
  <c r="H22" i="27"/>
  <c r="EE30" i="26"/>
  <c r="F30" i="26"/>
  <c r="G30" i="26"/>
  <c r="I30" i="26" s="1"/>
  <c r="Q36" i="26"/>
  <c r="S36" i="26" s="1"/>
  <c r="T36" i="26"/>
  <c r="BO50" i="28"/>
  <c r="BQ50" i="28"/>
  <c r="BR50" i="28"/>
  <c r="I63" i="28"/>
  <c r="I62" i="27"/>
  <c r="R27" i="27"/>
  <c r="S22" i="26"/>
  <c r="T22" i="26"/>
  <c r="H14" i="27"/>
  <c r="E21" i="28"/>
  <c r="I21" i="28"/>
  <c r="DH21" i="28"/>
  <c r="BR13" i="27"/>
  <c r="R46" i="28"/>
  <c r="I25" i="27"/>
  <c r="G70" i="26"/>
  <c r="S42" i="26"/>
  <c r="F44" i="26"/>
  <c r="J44" i="26"/>
  <c r="T12" i="26"/>
  <c r="O51" i="26"/>
  <c r="H82" i="26"/>
  <c r="N11" i="26"/>
  <c r="BS24" i="26"/>
  <c r="EE48" i="26"/>
  <c r="F48" i="26"/>
  <c r="DI49" i="26"/>
  <c r="F49" i="26"/>
  <c r="G49" i="26" s="1"/>
  <c r="I49" i="26" s="1"/>
  <c r="BS56" i="26"/>
  <c r="L64" i="26"/>
  <c r="N64" i="26"/>
  <c r="EE64" i="26"/>
  <c r="S68" i="26"/>
  <c r="T68" i="26"/>
  <c r="BO74" i="27"/>
  <c r="BQ74" i="27" s="1"/>
  <c r="BR74" i="27"/>
  <c r="E38" i="28"/>
  <c r="EF38" i="28"/>
  <c r="N40" i="28"/>
  <c r="M40" i="28"/>
  <c r="G71" i="26"/>
  <c r="J71" i="26"/>
  <c r="T32" i="26"/>
  <c r="S35" i="26"/>
  <c r="T35" i="26"/>
  <c r="BS43" i="26"/>
  <c r="BR43" i="26"/>
  <c r="T57" i="26"/>
  <c r="S57" i="26"/>
  <c r="S37" i="27"/>
  <c r="R37" i="27"/>
  <c r="BQ69" i="28"/>
  <c r="F81" i="27"/>
  <c r="H81" i="27" s="1"/>
  <c r="I81" i="27"/>
  <c r="G69" i="26"/>
  <c r="I69" i="26" s="1"/>
  <c r="J69" i="26"/>
  <c r="S26" i="26"/>
  <c r="Q18" i="26"/>
  <c r="S18" i="26"/>
  <c r="BR28" i="26"/>
  <c r="AA82" i="26"/>
  <c r="AD82" i="26"/>
  <c r="K24" i="28"/>
  <c r="DH48" i="28"/>
  <c r="E48" i="28"/>
  <c r="I48" i="28"/>
  <c r="J24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BQ82" i="26"/>
  <c r="BP48" i="26"/>
  <c r="BR48" i="26"/>
  <c r="T53" i="26"/>
  <c r="N54" i="26"/>
  <c r="O54" i="26"/>
  <c r="F54" i="26"/>
  <c r="BS64" i="26"/>
  <c r="BR64" i="26"/>
  <c r="BO39" i="27"/>
  <c r="BQ39" i="27"/>
  <c r="BR39" i="27"/>
  <c r="P48" i="27"/>
  <c r="R48" i="27" s="1"/>
  <c r="S48" i="27"/>
  <c r="U82" i="27"/>
  <c r="W82" i="27"/>
  <c r="X82" i="27"/>
  <c r="G77" i="25"/>
  <c r="F18" i="26"/>
  <c r="G18" i="26" s="1"/>
  <c r="O31" i="26"/>
  <c r="S63" i="26"/>
  <c r="S23" i="27"/>
  <c r="M40" i="27"/>
  <c r="BN82" i="28"/>
  <c r="BO82" i="28" s="1"/>
  <c r="BO12" i="28"/>
  <c r="BQ12" i="28" s="1"/>
  <c r="N16" i="26"/>
  <c r="O16" i="26"/>
  <c r="O25" i="26"/>
  <c r="T28" i="26"/>
  <c r="T45" i="26"/>
  <c r="Q45" i="26"/>
  <c r="S45" i="26" s="1"/>
  <c r="R10" i="28"/>
  <c r="G80" i="23"/>
  <c r="BO82" i="26"/>
  <c r="BP82" i="26" s="1"/>
  <c r="BR82" i="26"/>
  <c r="L59" i="26"/>
  <c r="N59" i="26" s="1"/>
  <c r="O59" i="26"/>
  <c r="BR60" i="26"/>
  <c r="L61" i="26"/>
  <c r="N61" i="26"/>
  <c r="O61" i="26"/>
  <c r="J68" i="26"/>
  <c r="L81" i="26"/>
  <c r="N81" i="26"/>
  <c r="O81" i="26"/>
  <c r="S35" i="28"/>
  <c r="P35" i="28"/>
  <c r="R35" i="28"/>
  <c r="L43" i="26"/>
  <c r="N43" i="26" s="1"/>
  <c r="O43" i="26"/>
  <c r="O76" i="26"/>
  <c r="EE10" i="26"/>
  <c r="N14" i="27"/>
  <c r="N13" i="28"/>
  <c r="R14" i="27"/>
  <c r="S33" i="27"/>
  <c r="S63" i="27"/>
  <c r="P63" i="27"/>
  <c r="R63" i="27" s="1"/>
  <c r="E24" i="28"/>
  <c r="DH24" i="28"/>
  <c r="BQ32" i="28"/>
  <c r="BR32" i="28"/>
  <c r="ED61" i="28"/>
  <c r="EF61" i="28"/>
  <c r="BR22" i="27"/>
  <c r="S14" i="28"/>
  <c r="E50" i="28"/>
  <c r="F50" i="28"/>
  <c r="H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DH18" i="28"/>
  <c r="P29" i="28"/>
  <c r="R29" i="28"/>
  <c r="BR40" i="28"/>
  <c r="BQ44" i="28"/>
  <c r="BR44" i="28"/>
  <c r="I50" i="28"/>
  <c r="EF26" i="28"/>
  <c r="EF41" i="28"/>
  <c r="ED41" i="28"/>
  <c r="BR12" i="28"/>
  <c r="E20" i="28"/>
  <c r="I20" i="28"/>
  <c r="E22" i="28"/>
  <c r="F22" i="28"/>
  <c r="BQ22" i="28"/>
  <c r="BR22" i="28"/>
  <c r="E33" i="28"/>
  <c r="S34" i="28"/>
  <c r="BR38" i="28"/>
  <c r="BR62" i="28"/>
  <c r="R81" i="28"/>
  <c r="BQ27" i="28"/>
  <c r="EF27" i="28"/>
  <c r="ED27" i="28"/>
  <c r="BR28" i="28"/>
  <c r="S30" i="28"/>
  <c r="BR48" i="28"/>
  <c r="BQ48" i="28"/>
  <c r="BR56" i="28"/>
  <c r="M80" i="28"/>
  <c r="ED14" i="28"/>
  <c r="BR18" i="28"/>
  <c r="N29" i="28"/>
  <c r="E30" i="28"/>
  <c r="I30" i="28" s="1"/>
  <c r="N32" i="28"/>
  <c r="P53" i="28"/>
  <c r="R53" i="28"/>
  <c r="ED53" i="28"/>
  <c r="EF53" i="28"/>
  <c r="S73" i="28"/>
  <c r="EF78" i="28"/>
  <c r="E78" i="28"/>
  <c r="F78" i="28"/>
  <c r="H78" i="28" s="1"/>
  <c r="ED81" i="28"/>
  <c r="EF81" i="28"/>
  <c r="ED29" i="28"/>
  <c r="EF29" i="28"/>
  <c r="N70" i="28"/>
  <c r="K70" i="28"/>
  <c r="M70" i="28"/>
  <c r="BR75" i="28"/>
  <c r="I78" i="28"/>
  <c r="BR81" i="28"/>
  <c r="BR36" i="28"/>
  <c r="DH66" i="28"/>
  <c r="E66" i="28"/>
  <c r="F66" i="28" s="1"/>
  <c r="H66" i="28" s="1"/>
  <c r="I66" i="28"/>
  <c r="L25" i="23"/>
  <c r="ED31" i="28"/>
  <c r="R43" i="28"/>
  <c r="BO55" i="28"/>
  <c r="BQ55" i="28" s="1"/>
  <c r="S60" i="28"/>
  <c r="DH70" i="28"/>
  <c r="E70" i="28"/>
  <c r="F70" i="28"/>
  <c r="H70" i="28" s="1"/>
  <c r="S71" i="28"/>
  <c r="AG82" i="28"/>
  <c r="AH82" i="28"/>
  <c r="BQ36" i="28"/>
  <c r="M38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BR70" i="28"/>
  <c r="L37" i="23"/>
  <c r="M78" i="28"/>
  <c r="DH77" i="28"/>
  <c r="E80" i="28"/>
  <c r="F80" i="28" s="1"/>
  <c r="H80" i="28" s="1"/>
  <c r="BR76" i="28"/>
  <c r="G80" i="26"/>
  <c r="I22" i="28"/>
  <c r="F21" i="28"/>
  <c r="J14" i="26"/>
  <c r="F18" i="28"/>
  <c r="H18" i="28" s="1"/>
  <c r="I18" i="28"/>
  <c r="I18" i="26"/>
  <c r="F48" i="28"/>
  <c r="H48" i="28"/>
  <c r="F20" i="28"/>
  <c r="H20" i="28" s="1"/>
  <c r="I80" i="28"/>
  <c r="I70" i="28"/>
  <c r="I77" i="26"/>
  <c r="G56" i="26"/>
  <c r="I56" i="26"/>
  <c r="BS82" i="26"/>
  <c r="F38" i="28"/>
  <c r="H38" i="28"/>
  <c r="I38" i="28"/>
  <c r="EE19" i="26"/>
  <c r="S18" i="28"/>
  <c r="R18" i="28"/>
  <c r="G44" i="26"/>
  <c r="I44" i="26"/>
  <c r="E13" i="28"/>
  <c r="I52" i="27"/>
  <c r="J30" i="26"/>
  <c r="T20" i="26"/>
  <c r="I76" i="28"/>
  <c r="I11" i="28"/>
  <c r="F49" i="28"/>
  <c r="H49" i="28" s="1"/>
  <c r="F47" i="28"/>
  <c r="H47" i="28" s="1"/>
  <c r="BD8" i="28"/>
  <c r="BG8" i="28" s="1"/>
  <c r="BM8" i="28" s="1"/>
  <c r="I70" i="27"/>
  <c r="I50" i="27"/>
  <c r="F50" i="27"/>
  <c r="H50" i="27" s="1"/>
  <c r="G72" i="26"/>
  <c r="J72" i="26"/>
  <c r="BR11" i="26"/>
  <c r="C67" i="23"/>
  <c r="C73" i="23"/>
  <c r="DI16" i="26"/>
  <c r="F16" i="26"/>
  <c r="K74" i="27"/>
  <c r="M74" i="27" s="1"/>
  <c r="N74" i="27"/>
  <c r="AQ8" i="27"/>
  <c r="BQ8" i="27"/>
  <c r="I60" i="28"/>
  <c r="ED82" i="26"/>
  <c r="I17" i="27"/>
  <c r="I72" i="28"/>
  <c r="I65" i="28"/>
  <c r="I72" i="27"/>
  <c r="I48" i="27"/>
  <c r="F48" i="27"/>
  <c r="H48" i="27" s="1"/>
  <c r="F21" i="27"/>
  <c r="H21" i="27" s="1"/>
  <c r="I21" i="27"/>
  <c r="G81" i="26"/>
  <c r="I81" i="26"/>
  <c r="Q10" i="26"/>
  <c r="S10" i="26" s="1"/>
  <c r="T10" i="26"/>
  <c r="BP16" i="26"/>
  <c r="BS16" i="26"/>
  <c r="N31" i="27"/>
  <c r="M31" i="27"/>
  <c r="BO35" i="27"/>
  <c r="BQ35" i="27"/>
  <c r="BR35" i="27"/>
  <c r="N36" i="27"/>
  <c r="M36" i="27"/>
  <c r="H39" i="28"/>
  <c r="O10" i="26"/>
  <c r="L10" i="26"/>
  <c r="N10" i="26"/>
  <c r="ED36" i="28"/>
  <c r="E36" i="28"/>
  <c r="I36" i="28" s="1"/>
  <c r="DG82" i="28"/>
  <c r="DH82" i="28" s="1"/>
  <c r="G37" i="26"/>
  <c r="I27" i="28"/>
  <c r="F68" i="27"/>
  <c r="H68" i="27" s="1"/>
  <c r="I68" i="27"/>
  <c r="F51" i="27"/>
  <c r="H51" i="27"/>
  <c r="I51" i="27"/>
  <c r="F38" i="27"/>
  <c r="H38" i="27" s="1"/>
  <c r="I38" i="27"/>
  <c r="J52" i="26"/>
  <c r="G52" i="26"/>
  <c r="I52" i="26"/>
  <c r="F15" i="26"/>
  <c r="G15" i="26" s="1"/>
  <c r="J33" i="26"/>
  <c r="L36" i="26"/>
  <c r="N36" i="26"/>
  <c r="O36" i="26"/>
  <c r="N75" i="26"/>
  <c r="O75" i="26"/>
  <c r="Q79" i="26"/>
  <c r="S79" i="26" s="1"/>
  <c r="T79" i="26"/>
  <c r="I44" i="27"/>
  <c r="I30" i="27"/>
  <c r="I35" i="27"/>
  <c r="F20" i="27"/>
  <c r="H20" i="27"/>
  <c r="I36" i="27"/>
  <c r="F40" i="27"/>
  <c r="H40" i="27" s="1"/>
  <c r="I53" i="26"/>
  <c r="BR16" i="26"/>
  <c r="I45" i="26"/>
  <c r="E56" i="28"/>
  <c r="EF56" i="28"/>
  <c r="BR60" i="28"/>
  <c r="BQ60" i="28"/>
  <c r="BR57" i="26"/>
  <c r="BS57" i="26"/>
  <c r="BS36" i="26"/>
  <c r="DI36" i="26"/>
  <c r="N42" i="26"/>
  <c r="S48" i="26"/>
  <c r="J75" i="26"/>
  <c r="I14" i="27"/>
  <c r="BO21" i="27"/>
  <c r="BQ21" i="27"/>
  <c r="BR21" i="27"/>
  <c r="BR23" i="27"/>
  <c r="R45" i="27"/>
  <c r="EA82" i="27"/>
  <c r="J82" i="28"/>
  <c r="K82" i="28" s="1"/>
  <c r="M82" i="28" s="1"/>
  <c r="BQ26" i="28"/>
  <c r="P33" i="28"/>
  <c r="R33" i="28" s="1"/>
  <c r="S33" i="28"/>
  <c r="K46" i="28"/>
  <c r="N46" i="28"/>
  <c r="BO72" i="28"/>
  <c r="BQ72" i="28"/>
  <c r="BR72" i="28"/>
  <c r="ED74" i="28"/>
  <c r="E74" i="28"/>
  <c r="EF74" i="28"/>
  <c r="N58" i="26"/>
  <c r="O58" i="26"/>
  <c r="BP71" i="26"/>
  <c r="M19" i="27"/>
  <c r="N59" i="27"/>
  <c r="DH14" i="28"/>
  <c r="E14" i="28"/>
  <c r="S21" i="28"/>
  <c r="P21" i="28"/>
  <c r="M34" i="28"/>
  <c r="N34" i="28"/>
  <c r="M35" i="28"/>
  <c r="R36" i="28"/>
  <c r="EF40" i="28"/>
  <c r="BR42" i="28"/>
  <c r="BR59" i="28"/>
  <c r="S29" i="26"/>
  <c r="S30" i="26"/>
  <c r="N32" i="26"/>
  <c r="L45" i="26"/>
  <c r="N45" i="26" s="1"/>
  <c r="O45" i="26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/>
  <c r="S61" i="28"/>
  <c r="S70" i="28"/>
  <c r="EF71" i="28"/>
  <c r="ED71" i="28"/>
  <c r="R11" i="28"/>
  <c r="R20" i="28"/>
  <c r="ED34" i="28"/>
  <c r="E34" i="28"/>
  <c r="E54" i="28"/>
  <c r="DH54" i="28"/>
  <c r="ED57" i="28"/>
  <c r="EF57" i="28"/>
  <c r="M58" i="28"/>
  <c r="N58" i="28"/>
  <c r="ED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F81" i="28" s="1"/>
  <c r="H81" i="28" s="1"/>
  <c r="M46" i="28"/>
  <c r="R77" i="28"/>
  <c r="R79" i="28"/>
  <c r="AQ82" i="28"/>
  <c r="BJ8" i="28"/>
  <c r="BP8" i="28"/>
  <c r="BU8" i="28" s="1"/>
  <c r="BX8" i="28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81" i="28"/>
  <c r="EE82" i="26"/>
  <c r="F36" i="28"/>
  <c r="H36" i="28" s="1"/>
  <c r="G16" i="26"/>
  <c r="I16" i="26"/>
  <c r="G19" i="26"/>
  <c r="F74" i="28"/>
  <c r="H74" i="28" s="1"/>
  <c r="I74" i="28"/>
  <c r="F56" i="28"/>
  <c r="H56" i="28"/>
  <c r="I56" i="28"/>
  <c r="J15" i="26"/>
  <c r="I15" i="26"/>
  <c r="F34" i="28"/>
  <c r="H34" i="28"/>
  <c r="I34" i="28"/>
  <c r="F14" i="28"/>
  <c r="H14" i="28" s="1"/>
  <c r="I14" i="28"/>
  <c r="D67" i="23"/>
  <c r="I13" i="28"/>
  <c r="F13" i="28"/>
  <c r="H13" i="28" s="1"/>
  <c r="EK16" i="22"/>
  <c r="EI14" i="22"/>
  <c r="C16" i="23"/>
  <c r="AB17" i="22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J54" i="26" l="1"/>
  <c r="G54" i="26"/>
  <c r="I54" i="26" s="1"/>
  <c r="G74" i="26"/>
  <c r="I74" i="26" s="1"/>
  <c r="J74" i="26"/>
  <c r="F17" i="28"/>
  <c r="H17" i="28" s="1"/>
  <c r="I17" i="28"/>
  <c r="I71" i="28"/>
  <c r="F71" i="28"/>
  <c r="H71" i="28" s="1"/>
  <c r="I59" i="28"/>
  <c r="F59" i="28"/>
  <c r="H59" i="28" s="1"/>
  <c r="I55" i="28"/>
  <c r="F55" i="28"/>
  <c r="H55" i="28" s="1"/>
  <c r="J37" i="26"/>
  <c r="BA8" i="27"/>
  <c r="BD8" i="27"/>
  <c r="BG8" i="27" s="1"/>
  <c r="F77" i="27"/>
  <c r="H77" i="27" s="1"/>
  <c r="I77" i="27"/>
  <c r="I40" i="28"/>
  <c r="F58" i="28"/>
  <c r="H58" i="28" s="1"/>
  <c r="BE8" i="26"/>
  <c r="BH8" i="26" s="1"/>
  <c r="F30" i="28"/>
  <c r="H30" i="28" s="1"/>
  <c r="F33" i="28"/>
  <c r="H33" i="28" s="1"/>
  <c r="I33" i="28"/>
  <c r="F24" i="28"/>
  <c r="H24" i="28" s="1"/>
  <c r="I24" i="28"/>
  <c r="I52" i="28"/>
  <c r="F29" i="28"/>
  <c r="H29" i="28" s="1"/>
  <c r="I44" i="28"/>
  <c r="F44" i="28"/>
  <c r="H44" i="28" s="1"/>
  <c r="I12" i="28"/>
  <c r="F12" i="28"/>
  <c r="H12" i="28" s="1"/>
  <c r="I79" i="28"/>
  <c r="F79" i="28"/>
  <c r="H79" i="28" s="1"/>
  <c r="N27" i="26"/>
  <c r="H67" i="28"/>
  <c r="R82" i="27"/>
  <c r="I53" i="28"/>
  <c r="F53" i="28"/>
  <c r="H53" i="28" s="1"/>
  <c r="H82" i="27"/>
  <c r="I19" i="26"/>
  <c r="I68" i="26"/>
  <c r="I70" i="26"/>
  <c r="F61" i="27"/>
  <c r="H61" i="27" s="1"/>
  <c r="I61" i="27"/>
  <c r="M20" i="28"/>
  <c r="H22" i="28"/>
  <c r="F54" i="28"/>
  <c r="H54" i="28" s="1"/>
  <c r="I54" i="28"/>
  <c r="J77" i="26"/>
  <c r="J49" i="26"/>
  <c r="S82" i="27"/>
  <c r="N82" i="28"/>
  <c r="G48" i="26"/>
  <c r="I48" i="26" s="1"/>
  <c r="J48" i="26"/>
  <c r="BQ82" i="28"/>
  <c r="BR82" i="28"/>
  <c r="F42" i="28"/>
  <c r="H42" i="28" s="1"/>
  <c r="I71" i="26"/>
  <c r="I72" i="26"/>
  <c r="I75" i="26"/>
  <c r="J80" i="26"/>
  <c r="AC82" i="26"/>
  <c r="H25" i="28"/>
  <c r="J10" i="26"/>
  <c r="BS13" i="26"/>
  <c r="BR13" i="26"/>
  <c r="BS15" i="26"/>
  <c r="BR15" i="26"/>
  <c r="BP19" i="26"/>
  <c r="BR19" i="26" s="1"/>
  <c r="BS19" i="26"/>
  <c r="DI20" i="26"/>
  <c r="F20" i="26"/>
  <c r="EE23" i="26"/>
  <c r="F23" i="26"/>
  <c r="G23" i="26" s="1"/>
  <c r="I23" i="26" s="1"/>
  <c r="L26" i="26"/>
  <c r="N26" i="26" s="1"/>
  <c r="O26" i="26"/>
  <c r="T27" i="26"/>
  <c r="S27" i="26"/>
  <c r="DI31" i="26"/>
  <c r="F31" i="26"/>
  <c r="DI39" i="26"/>
  <c r="F39" i="26"/>
  <c r="J41" i="26"/>
  <c r="I41" i="26"/>
  <c r="BP42" i="26"/>
  <c r="BR42" i="26" s="1"/>
  <c r="BS42" i="26"/>
  <c r="Q49" i="26"/>
  <c r="S49" i="26" s="1"/>
  <c r="T49" i="26"/>
  <c r="T52" i="26"/>
  <c r="Q52" i="26"/>
  <c r="S52" i="26" s="1"/>
  <c r="F57" i="26"/>
  <c r="DI57" i="26"/>
  <c r="S59" i="26"/>
  <c r="T59" i="26"/>
  <c r="F61" i="26"/>
  <c r="DI61" i="26"/>
  <c r="O65" i="26"/>
  <c r="N65" i="26"/>
  <c r="T66" i="26"/>
  <c r="S66" i="26"/>
  <c r="EE66" i="26"/>
  <c r="F66" i="26"/>
  <c r="T71" i="26"/>
  <c r="Q71" i="26"/>
  <c r="S71" i="26" s="1"/>
  <c r="BP80" i="26"/>
  <c r="BR80" i="26" s="1"/>
  <c r="BS80" i="26"/>
  <c r="BP81" i="26"/>
  <c r="BR81" i="26" s="1"/>
  <c r="BS81" i="26"/>
  <c r="BR25" i="27"/>
  <c r="BQ25" i="27"/>
  <c r="N26" i="27"/>
  <c r="M26" i="27"/>
  <c r="BQ29" i="27"/>
  <c r="N30" i="27"/>
  <c r="M30" i="27"/>
  <c r="BO56" i="27"/>
  <c r="BQ56" i="27" s="1"/>
  <c r="BR56" i="27"/>
  <c r="R57" i="27"/>
  <c r="S57" i="27"/>
  <c r="K79" i="28"/>
  <c r="M79" i="28" s="1"/>
  <c r="N79" i="28"/>
  <c r="K18" i="22"/>
  <c r="W18" i="22"/>
  <c r="K14" i="22"/>
  <c r="W14" i="22"/>
  <c r="AB10" i="22"/>
  <c r="L8" i="23"/>
  <c r="I82" i="27"/>
  <c r="BR71" i="26"/>
  <c r="N46" i="26"/>
  <c r="F58" i="27"/>
  <c r="H58" i="27" s="1"/>
  <c r="I37" i="26"/>
  <c r="F41" i="28"/>
  <c r="H41" i="28" s="1"/>
  <c r="I32" i="27"/>
  <c r="EC82" i="28"/>
  <c r="Q82" i="28"/>
  <c r="I80" i="26"/>
  <c r="EF63" i="28"/>
  <c r="N41" i="28"/>
  <c r="S50" i="28"/>
  <c r="Y82" i="26"/>
  <c r="M24" i="28"/>
  <c r="BP32" i="26"/>
  <c r="BR32" i="26" s="1"/>
  <c r="M82" i="26"/>
  <c r="I10" i="26"/>
  <c r="J70" i="26"/>
  <c r="I22" i="27"/>
  <c r="BS14" i="26"/>
  <c r="L82" i="27"/>
  <c r="J82" i="27"/>
  <c r="K82" i="27" s="1"/>
  <c r="DH82" i="26"/>
  <c r="T17" i="26"/>
  <c r="K13" i="27"/>
  <c r="M13" i="27" s="1"/>
  <c r="I25" i="28"/>
  <c r="K49" i="28"/>
  <c r="M49" i="28" s="1"/>
  <c r="R42" i="28"/>
  <c r="N23" i="28"/>
  <c r="I64" i="27"/>
  <c r="K57" i="27"/>
  <c r="M57" i="27" s="1"/>
  <c r="P10" i="27"/>
  <c r="R10" i="27" s="1"/>
  <c r="N79" i="27"/>
  <c r="BR12" i="27"/>
  <c r="S68" i="27"/>
  <c r="S65" i="27"/>
  <c r="S70" i="27"/>
  <c r="S11" i="27"/>
  <c r="F62" i="26"/>
  <c r="G62" i="26" s="1"/>
  <c r="I62" i="26" s="1"/>
  <c r="BR68" i="26"/>
  <c r="F65" i="26"/>
  <c r="BS58" i="26"/>
  <c r="F27" i="26"/>
  <c r="G27" i="26" s="1"/>
  <c r="I27" i="26" s="1"/>
  <c r="I13" i="26"/>
  <c r="F55" i="26"/>
  <c r="G55" i="26" s="1"/>
  <c r="I55" i="26" s="1"/>
  <c r="I47" i="26"/>
  <c r="BS59" i="26"/>
  <c r="O19" i="26"/>
  <c r="T19" i="26"/>
  <c r="BR53" i="26"/>
  <c r="O78" i="26"/>
  <c r="O69" i="26"/>
  <c r="K82" i="26"/>
  <c r="L82" i="26" s="1"/>
  <c r="N15" i="26"/>
  <c r="O15" i="26"/>
  <c r="O17" i="26"/>
  <c r="BS17" i="26"/>
  <c r="S21" i="26"/>
  <c r="T21" i="26"/>
  <c r="BR23" i="26"/>
  <c r="J23" i="26"/>
  <c r="O29" i="26"/>
  <c r="N29" i="26"/>
  <c r="T33" i="26"/>
  <c r="T38" i="26"/>
  <c r="Q38" i="26"/>
  <c r="S38" i="26" s="1"/>
  <c r="O44" i="26"/>
  <c r="J46" i="26"/>
  <c r="S47" i="26"/>
  <c r="S51" i="26"/>
  <c r="J53" i="26"/>
  <c r="O55" i="26"/>
  <c r="N55" i="26"/>
  <c r="BP55" i="26"/>
  <c r="BR55" i="26" s="1"/>
  <c r="BS55" i="26"/>
  <c r="T60" i="26"/>
  <c r="F60" i="26"/>
  <c r="EE60" i="26"/>
  <c r="BS61" i="26"/>
  <c r="BP61" i="26"/>
  <c r="BR61" i="26" s="1"/>
  <c r="O62" i="26"/>
  <c r="L62" i="26"/>
  <c r="N62" i="26" s="1"/>
  <c r="O63" i="26"/>
  <c r="N63" i="26"/>
  <c r="Q65" i="26"/>
  <c r="S65" i="26" s="1"/>
  <c r="T65" i="26"/>
  <c r="BR66" i="26"/>
  <c r="BP67" i="26"/>
  <c r="BR67" i="26" s="1"/>
  <c r="BS67" i="26"/>
  <c r="BQ15" i="27"/>
  <c r="BR15" i="27"/>
  <c r="BR19" i="27"/>
  <c r="BQ19" i="27"/>
  <c r="M11" i="28"/>
  <c r="T11" i="26"/>
  <c r="S11" i="26"/>
  <c r="F12" i="26"/>
  <c r="DI12" i="26"/>
  <c r="N14" i="26"/>
  <c r="N18" i="26"/>
  <c r="O18" i="26"/>
  <c r="O21" i="26"/>
  <c r="N21" i="26"/>
  <c r="BS21" i="26"/>
  <c r="BR21" i="26"/>
  <c r="N23" i="26"/>
  <c r="O23" i="26"/>
  <c r="BS37" i="26"/>
  <c r="BR37" i="26"/>
  <c r="DI38" i="26"/>
  <c r="F38" i="26"/>
  <c r="L40" i="26"/>
  <c r="N40" i="26" s="1"/>
  <c r="O40" i="26"/>
  <c r="F43" i="26"/>
  <c r="EE43" i="26"/>
  <c r="BR44" i="26"/>
  <c r="Q55" i="26"/>
  <c r="S55" i="26" s="1"/>
  <c r="T55" i="26"/>
  <c r="EE63" i="26"/>
  <c r="F63" i="26"/>
  <c r="O66" i="26"/>
  <c r="N66" i="26"/>
  <c r="BS70" i="26"/>
  <c r="BR70" i="26"/>
  <c r="L71" i="26"/>
  <c r="N71" i="26" s="1"/>
  <c r="O71" i="26"/>
  <c r="N73" i="26"/>
  <c r="DI76" i="26"/>
  <c r="F76" i="26"/>
  <c r="T77" i="26"/>
  <c r="Q77" i="26"/>
  <c r="S77" i="26" s="1"/>
  <c r="DI79" i="26"/>
  <c r="F79" i="26"/>
  <c r="Q80" i="26"/>
  <c r="S80" i="26" s="1"/>
  <c r="T80" i="26"/>
  <c r="P13" i="27"/>
  <c r="R13" i="27" s="1"/>
  <c r="S13" i="27"/>
  <c r="BQ61" i="27"/>
  <c r="BR61" i="27"/>
  <c r="BO69" i="27"/>
  <c r="BQ69" i="27" s="1"/>
  <c r="BR69" i="27"/>
  <c r="M70" i="27"/>
  <c r="I73" i="27"/>
  <c r="H73" i="27"/>
  <c r="R74" i="27"/>
  <c r="S74" i="27"/>
  <c r="K76" i="27"/>
  <c r="M76" i="27" s="1"/>
  <c r="N76" i="27"/>
  <c r="BQ78" i="27"/>
  <c r="N28" i="28"/>
  <c r="K28" i="28"/>
  <c r="M28" i="28" s="1"/>
  <c r="M44" i="28"/>
  <c r="ED47" i="28"/>
  <c r="EF47" i="28"/>
  <c r="EF62" i="28"/>
  <c r="ED62" i="28"/>
  <c r="K20" i="22"/>
  <c r="W20" i="22"/>
  <c r="K16" i="22"/>
  <c r="W16" i="22"/>
  <c r="K12" i="22"/>
  <c r="W12" i="22"/>
  <c r="N41" i="26"/>
  <c r="P82" i="26"/>
  <c r="Q82" i="26" s="1"/>
  <c r="H21" i="28"/>
  <c r="E62" i="28"/>
  <c r="S69" i="27"/>
  <c r="F40" i="26"/>
  <c r="BS29" i="26"/>
  <c r="I36" i="26"/>
  <c r="R82" i="26"/>
  <c r="T40" i="26"/>
  <c r="F64" i="26"/>
  <c r="F17" i="26"/>
  <c r="I46" i="27"/>
  <c r="S80" i="28"/>
  <c r="N44" i="28"/>
  <c r="J67" i="26"/>
  <c r="J35" i="26"/>
  <c r="BO49" i="28"/>
  <c r="BQ49" i="28" s="1"/>
  <c r="M25" i="28"/>
  <c r="E23" i="28"/>
  <c r="I37" i="27"/>
  <c r="R79" i="27"/>
  <c r="N69" i="27"/>
  <c r="I10" i="27"/>
  <c r="F78" i="26"/>
  <c r="F11" i="26"/>
  <c r="BP33" i="26"/>
  <c r="BR33" i="26" s="1"/>
  <c r="BS26" i="26"/>
  <c r="O14" i="26"/>
  <c r="N22" i="26"/>
  <c r="T70" i="26"/>
  <c r="T47" i="26"/>
  <c r="T29" i="26"/>
  <c r="T81" i="26"/>
  <c r="Q69" i="26"/>
  <c r="S69" i="26" s="1"/>
  <c r="BS72" i="26"/>
  <c r="O38" i="26"/>
  <c r="O49" i="26"/>
  <c r="O53" i="26"/>
  <c r="BP12" i="26"/>
  <c r="BR12" i="26" s="1"/>
  <c r="BS12" i="26"/>
  <c r="L20" i="26"/>
  <c r="N20" i="26" s="1"/>
  <c r="O20" i="26"/>
  <c r="DI26" i="26"/>
  <c r="F26" i="26"/>
  <c r="G26" i="26" s="1"/>
  <c r="I26" i="26" s="1"/>
  <c r="EE28" i="26"/>
  <c r="F28" i="26"/>
  <c r="F29" i="26"/>
  <c r="G29" i="26" s="1"/>
  <c r="I29" i="26" s="1"/>
  <c r="DI29" i="26"/>
  <c r="O33" i="26"/>
  <c r="N33" i="26"/>
  <c r="BR34" i="26"/>
  <c r="BS34" i="26"/>
  <c r="L35" i="26"/>
  <c r="N35" i="26" s="1"/>
  <c r="O35" i="26"/>
  <c r="N37" i="26"/>
  <c r="T39" i="26"/>
  <c r="Q39" i="26"/>
  <c r="S39" i="26" s="1"/>
  <c r="BS40" i="26"/>
  <c r="EE42" i="26"/>
  <c r="F42" i="26"/>
  <c r="T43" i="26"/>
  <c r="S43" i="26"/>
  <c r="BR45" i="26"/>
  <c r="BS45" i="26"/>
  <c r="BR47" i="26"/>
  <c r="BS47" i="26"/>
  <c r="N49" i="26"/>
  <c r="L50" i="26"/>
  <c r="N50" i="26" s="1"/>
  <c r="O50" i="26"/>
  <c r="T50" i="26"/>
  <c r="S50" i="26"/>
  <c r="N51" i="26"/>
  <c r="O57" i="26"/>
  <c r="L57" i="26"/>
  <c r="N57" i="26" s="1"/>
  <c r="I59" i="26"/>
  <c r="O60" i="26"/>
  <c r="N60" i="26"/>
  <c r="BS62" i="26"/>
  <c r="BP62" i="26"/>
  <c r="BR62" i="26" s="1"/>
  <c r="M20" i="27"/>
  <c r="P24" i="27"/>
  <c r="R24" i="27" s="1"/>
  <c r="S24" i="27"/>
  <c r="BO30" i="27"/>
  <c r="BQ30" i="27" s="1"/>
  <c r="BN82" i="27"/>
  <c r="BO82" i="27" s="1"/>
  <c r="BQ82" i="27" s="1"/>
  <c r="K33" i="27"/>
  <c r="M33" i="27" s="1"/>
  <c r="N33" i="27"/>
  <c r="P41" i="27"/>
  <c r="R41" i="27" s="1"/>
  <c r="S41" i="27"/>
  <c r="S44" i="27"/>
  <c r="R44" i="27"/>
  <c r="BO50" i="27"/>
  <c r="BQ50" i="27" s="1"/>
  <c r="BR50" i="27"/>
  <c r="EF11" i="28"/>
  <c r="ED11" i="28"/>
  <c r="S70" i="26"/>
  <c r="S73" i="26"/>
  <c r="BQ11" i="27"/>
  <c r="S25" i="27"/>
  <c r="BQ46" i="27"/>
  <c r="EF50" i="28"/>
  <c r="ED50" i="28"/>
  <c r="P72" i="28"/>
  <c r="R72" i="28" s="1"/>
  <c r="S72" i="28"/>
  <c r="ED75" i="28"/>
  <c r="EF75" i="28"/>
  <c r="S27" i="27"/>
  <c r="BQ30" i="28"/>
  <c r="BR30" i="28"/>
  <c r="S56" i="28"/>
  <c r="P56" i="28"/>
  <c r="R56" i="28" s="1"/>
  <c r="DH69" i="28"/>
  <c r="E69" i="28"/>
  <c r="BR31" i="27"/>
  <c r="S38" i="27"/>
  <c r="N42" i="27"/>
  <c r="N21" i="28"/>
  <c r="N26" i="28"/>
  <c r="S45" i="28"/>
  <c r="R45" i="28"/>
  <c r="BR51" i="28"/>
  <c r="BO51" i="28"/>
  <c r="BQ51" i="28" s="1"/>
  <c r="ED54" i="28"/>
  <c r="EF54" i="28"/>
  <c r="BR68" i="28"/>
  <c r="BQ68" i="28"/>
  <c r="K71" i="28"/>
  <c r="M71" i="28" s="1"/>
  <c r="N71" i="28"/>
  <c r="BO71" i="28"/>
  <c r="BQ71" i="28" s="1"/>
  <c r="BR71" i="28"/>
  <c r="BR32" i="27"/>
  <c r="R65" i="27"/>
  <c r="N81" i="27"/>
  <c r="ED25" i="28"/>
  <c r="EF25" i="28"/>
  <c r="M41" i="28"/>
  <c r="P67" i="28"/>
  <c r="R67" i="28" s="1"/>
  <c r="S67" i="28"/>
  <c r="ED70" i="28"/>
  <c r="EF70" i="28"/>
  <c r="BQ19" i="28"/>
  <c r="BQ23" i="28"/>
  <c r="M27" i="28"/>
  <c r="S66" i="28"/>
  <c r="R75" i="28"/>
  <c r="BW12" i="22"/>
  <c r="S22" i="28"/>
  <c r="E28" i="28"/>
  <c r="S43" i="28"/>
  <c r="S46" i="28"/>
  <c r="BQ52" i="28"/>
  <c r="BQ54" i="28"/>
  <c r="S62" i="28"/>
  <c r="W19" i="22"/>
  <c r="K19" i="22"/>
  <c r="W15" i="22"/>
  <c r="K15" i="22"/>
  <c r="K11" i="22"/>
  <c r="N64" i="28"/>
  <c r="R73" i="28"/>
  <c r="K17" i="22"/>
  <c r="K13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BT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G20" i="22"/>
  <c r="Z21" i="22"/>
  <c r="AB21" i="22" s="1"/>
  <c r="AJ21" i="22"/>
  <c r="AO21" i="22"/>
  <c r="AQ21" i="22" s="1"/>
  <c r="AT21" i="22"/>
  <c r="Q21" i="22"/>
  <c r="EH21" i="22"/>
  <c r="EI20" i="22"/>
  <c r="BW13" i="22"/>
  <c r="BW15" i="22"/>
  <c r="BW19" i="22"/>
  <c r="BV19" i="22"/>
  <c r="BW18" i="22"/>
  <c r="K10" i="22"/>
  <c r="M10" i="22" s="1"/>
  <c r="C9" i="23"/>
  <c r="AM21" i="22"/>
  <c r="EI18" i="22"/>
  <c r="BW17" i="22"/>
  <c r="L10" i="23"/>
  <c r="C13" i="23"/>
  <c r="BV16" i="22"/>
  <c r="BV18" i="22"/>
  <c r="BV20" i="22"/>
  <c r="BV17" i="22"/>
  <c r="E19" i="22"/>
  <c r="F19" i="22" s="1"/>
  <c r="E20" i="22"/>
  <c r="F20" i="22" s="1"/>
  <c r="E18" i="22"/>
  <c r="F18" i="22" s="1"/>
  <c r="AW21" i="22"/>
  <c r="P13" i="22"/>
  <c r="P21" i="22" s="1"/>
  <c r="C17" i="23"/>
  <c r="AB19" i="22"/>
  <c r="L11" i="23"/>
  <c r="BV10" i="22"/>
  <c r="BV11" i="22"/>
  <c r="DM10" i="22"/>
  <c r="AL8" i="22"/>
  <c r="AQ8" i="22" s="1"/>
  <c r="AG8" i="22"/>
  <c r="BV15" i="22"/>
  <c r="BV13" i="22"/>
  <c r="E13" i="22"/>
  <c r="F13" i="22" s="1"/>
  <c r="E12" i="22"/>
  <c r="F12" i="22" s="1"/>
  <c r="D8" i="23"/>
  <c r="R10" i="22"/>
  <c r="W10" i="22"/>
  <c r="C8" i="23"/>
  <c r="BW16" i="22"/>
  <c r="DM18" i="22"/>
  <c r="C12" i="23"/>
  <c r="DM17" i="22"/>
  <c r="E11" i="22"/>
  <c r="F11" i="22" s="1"/>
  <c r="E15" i="22"/>
  <c r="F15" i="22" s="1"/>
  <c r="E14" i="22"/>
  <c r="F14" i="22" s="1"/>
  <c r="BS21" i="22"/>
  <c r="BW10" i="22"/>
  <c r="BW11" i="22"/>
  <c r="EI15" i="22"/>
  <c r="EI21" i="22" s="1"/>
  <c r="EK11" i="22"/>
  <c r="EK12" i="22"/>
  <c r="E17" i="22"/>
  <c r="F17" i="22" s="1"/>
  <c r="EK17" i="22"/>
  <c r="G19" i="22"/>
  <c r="G18" i="22"/>
  <c r="I18" i="22" s="1"/>
  <c r="G17" i="22"/>
  <c r="G16" i="22"/>
  <c r="G15" i="22"/>
  <c r="I15" i="22" s="1"/>
  <c r="G14" i="22"/>
  <c r="G13" i="22"/>
  <c r="G12" i="22"/>
  <c r="G11" i="22"/>
  <c r="G10" i="22"/>
  <c r="E10" i="22"/>
  <c r="F10" i="22" s="1"/>
  <c r="E16" i="22"/>
  <c r="F16" i="22" s="1"/>
  <c r="BV12" i="22"/>
  <c r="BW20" i="22"/>
  <c r="DM12" i="22"/>
  <c r="N11" i="22"/>
  <c r="DM20" i="22"/>
  <c r="DM13" i="22"/>
  <c r="N20" i="22"/>
  <c r="N12" i="22"/>
  <c r="S20" i="22"/>
  <c r="F18" i="23" s="1"/>
  <c r="C10" i="23"/>
  <c r="C18" i="23"/>
  <c r="S18" i="22"/>
  <c r="F16" i="23" s="1"/>
  <c r="DM11" i="22"/>
  <c r="AB16" i="22"/>
  <c r="L18" i="23"/>
  <c r="AB11" i="22"/>
  <c r="L13" i="23"/>
  <c r="DM14" i="22"/>
  <c r="N18" i="22"/>
  <c r="S10" i="22"/>
  <c r="F8" i="23" s="1"/>
  <c r="S13" i="22"/>
  <c r="F11" i="23" s="1"/>
  <c r="AV21" i="22"/>
  <c r="AR21" i="22"/>
  <c r="N19" i="22"/>
  <c r="N16" i="22"/>
  <c r="N13" i="22"/>
  <c r="AL21" i="22"/>
  <c r="D13" i="23"/>
  <c r="R15" i="22"/>
  <c r="S15" i="22"/>
  <c r="F13" i="23" s="1"/>
  <c r="N14" i="22"/>
  <c r="S14" i="22"/>
  <c r="F12" i="23" s="1"/>
  <c r="AB14" i="22"/>
  <c r="S12" i="22"/>
  <c r="F10" i="23" s="1"/>
  <c r="R20" i="22"/>
  <c r="D18" i="23"/>
  <c r="M80" i="23"/>
  <c r="DM19" i="22"/>
  <c r="K80" i="23"/>
  <c r="AC21" i="22"/>
  <c r="N80" i="23" s="1"/>
  <c r="R18" i="22"/>
  <c r="N17" i="22"/>
  <c r="R17" i="22"/>
  <c r="D15" i="23"/>
  <c r="S17" i="22"/>
  <c r="F15" i="23" s="1"/>
  <c r="C15" i="23"/>
  <c r="N15" i="22"/>
  <c r="O21" i="22"/>
  <c r="D10" i="23"/>
  <c r="R12" i="22"/>
  <c r="D9" i="23"/>
  <c r="R11" i="22"/>
  <c r="DM15" i="22"/>
  <c r="W17" i="22"/>
  <c r="R14" i="22"/>
  <c r="S11" i="22"/>
  <c r="F9" i="23" s="1"/>
  <c r="DM16" i="22"/>
  <c r="D17" i="23"/>
  <c r="R19" i="22"/>
  <c r="S19" i="22"/>
  <c r="F17" i="23" s="1"/>
  <c r="E80" i="23"/>
  <c r="D14" i="23"/>
  <c r="R16" i="22"/>
  <c r="S16" i="22"/>
  <c r="F14" i="23" s="1"/>
  <c r="X21" i="22"/>
  <c r="C14" i="23"/>
  <c r="W21" i="22"/>
  <c r="N10" i="22"/>
  <c r="J21" i="22"/>
  <c r="BN8" i="22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F28" i="28" l="1"/>
  <c r="H28" i="28" s="1"/>
  <c r="I28" i="28"/>
  <c r="F69" i="28"/>
  <c r="H69" i="28" s="1"/>
  <c r="I69" i="28"/>
  <c r="J28" i="26"/>
  <c r="G28" i="26"/>
  <c r="I28" i="26" s="1"/>
  <c r="F23" i="28"/>
  <c r="H23" i="28" s="1"/>
  <c r="I23" i="28"/>
  <c r="G17" i="26"/>
  <c r="I17" i="26" s="1"/>
  <c r="J17" i="26"/>
  <c r="I62" i="28"/>
  <c r="F62" i="28"/>
  <c r="H62" i="28" s="1"/>
  <c r="G38" i="26"/>
  <c r="I38" i="26" s="1"/>
  <c r="J38" i="26"/>
  <c r="J65" i="26"/>
  <c r="G65" i="26"/>
  <c r="I65" i="26" s="1"/>
  <c r="M82" i="27"/>
  <c r="N82" i="27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J62" i="26"/>
  <c r="G42" i="26"/>
  <c r="I42" i="26" s="1"/>
  <c r="J42" i="26"/>
  <c r="J64" i="26"/>
  <c r="G64" i="26"/>
  <c r="I64" i="26" s="1"/>
  <c r="G79" i="26"/>
  <c r="I79" i="26" s="1"/>
  <c r="J79" i="26"/>
  <c r="J76" i="26"/>
  <c r="G76" i="26"/>
  <c r="I76" i="26" s="1"/>
  <c r="J43" i="26"/>
  <c r="G43" i="26"/>
  <c r="I43" i="26" s="1"/>
  <c r="J55" i="26"/>
  <c r="J27" i="26"/>
  <c r="N82" i="26"/>
  <c r="O82" i="26"/>
  <c r="S82" i="28"/>
  <c r="R82" i="28"/>
  <c r="G31" i="26"/>
  <c r="I31" i="26" s="1"/>
  <c r="J31" i="26"/>
  <c r="J29" i="26"/>
  <c r="I14" i="22"/>
  <c r="G11" i="26"/>
  <c r="I11" i="26" s="1"/>
  <c r="J11" i="26"/>
  <c r="G40" i="26"/>
  <c r="I40" i="26" s="1"/>
  <c r="J40" i="26"/>
  <c r="J63" i="26"/>
  <c r="G63" i="26"/>
  <c r="I63" i="26" s="1"/>
  <c r="G12" i="26"/>
  <c r="I12" i="26" s="1"/>
  <c r="J12" i="26"/>
  <c r="DI82" i="26"/>
  <c r="F82" i="26"/>
  <c r="E82" i="28"/>
  <c r="ED82" i="28"/>
  <c r="G61" i="26"/>
  <c r="I61" i="26" s="1"/>
  <c r="J61" i="26"/>
  <c r="G57" i="26"/>
  <c r="I57" i="26" s="1"/>
  <c r="J57" i="26"/>
  <c r="G20" i="26"/>
  <c r="I20" i="26" s="1"/>
  <c r="J20" i="26"/>
  <c r="J26" i="26"/>
  <c r="BR82" i="27"/>
  <c r="S21" i="22"/>
  <c r="EF82" i="28"/>
  <c r="G78" i="26"/>
  <c r="I78" i="26" s="1"/>
  <c r="J78" i="26"/>
  <c r="S82" i="26"/>
  <c r="T82" i="26"/>
  <c r="G60" i="26"/>
  <c r="I60" i="26" s="1"/>
  <c r="J60" i="26"/>
  <c r="J66" i="26"/>
  <c r="G66" i="26"/>
  <c r="I66" i="26" s="1"/>
  <c r="G39" i="26"/>
  <c r="I39" i="26" s="1"/>
  <c r="J39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M12" i="22"/>
  <c r="M15" i="22"/>
  <c r="M18" i="22"/>
  <c r="M19" i="22"/>
  <c r="M16" i="22"/>
  <c r="M17" i="22"/>
  <c r="M20" i="22"/>
  <c r="M13" i="22"/>
  <c r="M14" i="22"/>
  <c r="M11" i="22"/>
  <c r="BV21" i="22"/>
  <c r="I12" i="22"/>
  <c r="I19" i="22"/>
  <c r="R21" i="22"/>
  <c r="G21" i="22"/>
  <c r="I16" i="22"/>
  <c r="E21" i="22"/>
  <c r="H18" i="22"/>
  <c r="H20" i="22"/>
  <c r="H13" i="22"/>
  <c r="K21" i="22"/>
  <c r="M21" i="22" s="1"/>
  <c r="DM21" i="22"/>
  <c r="H12" i="22"/>
  <c r="I20" i="22"/>
  <c r="I13" i="22"/>
  <c r="EK21" i="22"/>
  <c r="L80" i="23"/>
  <c r="R13" i="22"/>
  <c r="D11" i="23"/>
  <c r="D80" i="23" s="1"/>
  <c r="AV8" i="22"/>
  <c r="BV8" i="22"/>
  <c r="BW21" i="22"/>
  <c r="I17" i="22"/>
  <c r="H15" i="22"/>
  <c r="H16" i="22"/>
  <c r="H17" i="22"/>
  <c r="H14" i="22"/>
  <c r="H11" i="22"/>
  <c r="F80" i="23"/>
  <c r="C80" i="23"/>
  <c r="I11" i="22"/>
  <c r="H19" i="22"/>
  <c r="I10" i="22"/>
  <c r="N21" i="22"/>
  <c r="F82" i="28" l="1"/>
  <c r="H82" i="28" s="1"/>
  <c r="I82" i="28"/>
  <c r="G82" i="26"/>
  <c r="I82" i="26" s="1"/>
  <c r="J82" i="26"/>
  <c r="H10" i="22"/>
  <c r="F21" i="22"/>
  <c r="H21" i="22" s="1"/>
  <c r="I21" i="22"/>
  <c r="J22" i="22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<sst xmlns="http://schemas.openxmlformats.org/spreadsheetml/2006/main" count="1227" uniqueCount="257">
  <si>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</si>
  <si>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</si>
  <si>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</si>
  <si>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</si>
  <si>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</si>
  <si>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</si>
  <si>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</si>
  <si>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</si>
  <si>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</si>
  <si>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</si>
  <si>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</si>
  <si>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</si>
  <si>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</si>
  <si>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</si>
  <si>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</si>
  <si>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</si>
  <si>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</si>
  <si>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</si>
  <si>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</si>
  <si>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</si>
  <si>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</si>
  <si>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</si>
  <si>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</si>
  <si>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</si>
  <si>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</si>
  <si>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</si>
  <si>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</si>
  <si>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</si>
  <si>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</si>
  <si>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</si>
  <si>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</si>
  <si>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</si>
  <si>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</si>
  <si>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</si>
  <si>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</si>
  <si>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</si>
  <si>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</si>
  <si>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</si>
  <si>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</si>
  <si>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</si>
  <si>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</si>
  <si>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</si>
  <si>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</si>
  <si>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</si>
  <si>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</si>
  <si>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</si>
  <si>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</si>
  <si>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</si>
  <si>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</si>
  <si>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</si>
  <si>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</si>
  <si>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</si>
  <si>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</si>
  <si>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</si>
  <si>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</si>
  <si>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</si>
  <si>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</si>
  <si>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</si>
  <si>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</si>
  <si>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</si>
  <si>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</si>
  <si>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</si>
  <si>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</si>
  <si>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</si>
  <si>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</si>
  <si>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</si>
  <si>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</si>
  <si>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</si>
  <si>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</si>
  <si>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</si>
  <si>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</si>
  <si>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</si>
  <si>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</si>
  <si>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</si>
  <si>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</si>
  <si>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</si>
  <si>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</si>
  <si>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</si>
  <si>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</si>
  <si>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</si>
  <si>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</si>
  <si>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</si>
  <si>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</si>
  <si>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</si>
  <si>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</si>
  <si>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</si>
  <si>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</si>
  <si>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</si>
  <si>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</si>
  <si>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</si>
  <si>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</si>
  <si>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</si>
  <si>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</si>
  <si>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</si>
  <si>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</si>
  <si>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</si>
  <si>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</si>
  <si>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</si>
  <si>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</si>
  <si>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</si>
  <si>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</si>
  <si>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</si>
  <si>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</si>
  <si>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</si>
  <si>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</si>
  <si>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</si>
  <si>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</si>
  <si>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</si>
  <si>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</si>
  <si>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</si>
  <si>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</si>
  <si>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</si>
  <si>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</si>
  <si>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</si>
  <si>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</si>
  <si>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</si>
  <si>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</si>
  <si>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</si>
  <si>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</si>
  <si>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</si>
  <si>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</si>
  <si>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</si>
  <si>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</si>
  <si>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</si>
  <si>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</si>
  <si>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</si>
  <si>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</si>
  <si>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</si>
  <si>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</si>
  <si>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</si>
  <si>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</si>
  <si>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</si>
  <si>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</si>
  <si>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</si>
  <si>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</si>
  <si>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</si>
  <si>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</si>
  <si>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</si>
  <si>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</si>
  <si>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</si>
  <si>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</si>
  <si>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</si>
  <si>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</si>
  <si>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</si>
  <si>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</si>
  <si>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</si>
  <si>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</si>
  <si>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</si>
  <si>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</si>
  <si>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</si>
  <si>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</si>
  <si>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</si>
  <si>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</si>
  <si>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</si>
  <si>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</si>
  <si>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</si>
  <si>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</si>
  <si>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</si>
  <si>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</si>
  <si>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</si>
  <si>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</si>
  <si>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</si>
  <si>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</si>
  <si>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</si>
  <si>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</si>
  <si>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</si>
  <si>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</si>
  <si>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</si>
  <si>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</si>
  <si>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</si>
  <si>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</si>
  <si>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</si>
  <si>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</si>
  <si>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</si>
  <si>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</si>
  <si>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</si>
  <si>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</si>
  <si>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</si>
  <si>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</si>
  <si>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</si>
  <si>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</si>
  <si>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</si>
  <si>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</si>
  <si>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</si>
  <si>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</si>
  <si>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</si>
  <si>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</si>
  <si>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</si>
  <si>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</si>
  <si>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</si>
  <si>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</si>
  <si>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</si>
  <si>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</si>
  <si>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</si>
  <si>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</si>
  <si>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</si>
  <si>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</si>
  <si>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</si>
  <si>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</si>
  <si>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</si>
  <si>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</si>
  <si>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</si>
  <si>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</si>
  <si>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</si>
  <si>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</si>
  <si>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</si>
  <si>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</si>
  <si>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</si>
  <si>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</si>
  <si>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</si>
  <si>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</si>
  <si>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</si>
  <si>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</si>
  <si>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</si>
  <si>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</si>
  <si>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</si>
  <si>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</si>
  <si>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</si>
  <si>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</si>
  <si>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</si>
  <si>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</si>
  <si>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</si>
  <si>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</si>
  <si>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</si>
  <si>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</si>
  <si>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</si>
  <si>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</si>
  <si>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</si>
  <si>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</si>
  <si>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</si>
  <si>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</si>
  <si>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</si>
  <si>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</si>
  <si>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</si>
  <si>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</si>
  <si>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</si>
  <si>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</si>
  <si>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</si>
  <si>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</si>
  <si>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</si>
  <si>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</si>
  <si>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</si>
  <si>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</si>
  <si>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</si>
  <si>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</si>
  <si>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</si>
  <si>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</si>
  <si>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</si>
  <si>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</si>
  <si>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</si>
  <si>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</si>
  <si>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</si>
  <si>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</si>
  <si>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</si>
  <si>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ծրագիր (1-ին կիսամյակ)</t>
  </si>
  <si>
    <t>փաստացի           (4 ամիս)</t>
  </si>
  <si>
    <r>
      <t xml:space="preserve"> ՀՀ  ԿՈՏԱՅՔԻ _  ՄԱՐԶԻ  ՀԱՄԱՅՆՔՆԵՐԻ   ԲՅՈՒՋԵՏԱՅԻՆ   ԵԿԱՄՈՒՏՆԵՐԻ   ՎԵՐԱԲԵՐՅԱԼ  (աճողական)  2022թ.  «4 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</si>
</sst>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LatArm"/>
      <family val="2"/>
    </font>
    <font>
      <b/>
      <sz val="14"/>
      <color theme="1"/>
      <name val="GHEA Grapalat"/>
      <family val="3"/>
    </font>
    <font>
      <sz val="12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8"/>
  <sheetViews>
    <sheetView tabSelected="1" zoomScale="70" zoomScaleNormal="70" workbookViewId="0">
      <pane xSplit="2" ySplit="9" topLeftCell="CJ21" activePane="bottomRight" state="frozen"/>
      <selection pane="topRight" activeCell="C1" sqref="C1"/>
      <selection pane="bottomLeft" activeCell="A10" sqref="A10"/>
      <selection pane="bottomRight" activeCell="CV21" sqref="CV21:CX21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5" width="15" style="1" customWidth="1"/>
    <col min="36" max="36" width="11.625" style="1" customWidth="1"/>
    <col min="37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3" width="9.875" style="1" customWidth="1"/>
    <col min="64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1" width="9.75" style="1" customWidth="1"/>
    <col min="112" max="112" width="11.5" style="1" customWidth="1"/>
    <col min="113" max="113" width="14" style="1" customWidth="1"/>
    <col min="114" max="114" width="9.25" style="1" customWidth="1"/>
    <col min="115" max="115" width="9.875" style="1" customWidth="1"/>
    <col min="116" max="117" width="13.12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88" t="s">
        <v>256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243</v>
      </c>
      <c r="F4" s="212"/>
      <c r="G4" s="212"/>
      <c r="H4" s="212"/>
      <c r="I4" s="213"/>
      <c r="J4" s="190" t="s">
        <v>242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7"/>
      <c r="DK4" s="164" t="s">
        <v>14</v>
      </c>
      <c r="DL4" s="166" t="s">
        <v>15</v>
      </c>
      <c r="DM4" s="167"/>
      <c r="DN4" s="168"/>
      <c r="DO4" s="220" t="s">
        <v>3</v>
      </c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164" t="s">
        <v>16</v>
      </c>
      <c r="EH4" s="140" t="s">
        <v>17</v>
      </c>
      <c r="EI4" s="141"/>
      <c r="EJ4" s="142"/>
    </row>
    <row r="5" spans="1:14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1"/>
      <c r="BA5" s="133" t="s">
        <v>2</v>
      </c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25" t="s">
        <v>8</v>
      </c>
      <c r="BQ5" s="126"/>
      <c r="BR5" s="126"/>
      <c r="BS5" s="152" t="s">
        <v>18</v>
      </c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4"/>
      <c r="CJ5" s="158" t="s">
        <v>0</v>
      </c>
      <c r="CK5" s="159"/>
      <c r="CL5" s="159"/>
      <c r="CM5" s="159"/>
      <c r="CN5" s="159"/>
      <c r="CO5" s="159"/>
      <c r="CP5" s="159"/>
      <c r="CQ5" s="159"/>
      <c r="CR5" s="160"/>
      <c r="CS5" s="152" t="s">
        <v>1</v>
      </c>
      <c r="CT5" s="153"/>
      <c r="CU5" s="153"/>
      <c r="CV5" s="153"/>
      <c r="CW5" s="153"/>
      <c r="CX5" s="153"/>
      <c r="CY5" s="153"/>
      <c r="CZ5" s="153"/>
      <c r="DA5" s="153"/>
      <c r="DB5" s="133" t="s">
        <v>19</v>
      </c>
      <c r="DC5" s="133"/>
      <c r="DD5" s="133"/>
      <c r="DE5" s="125" t="s">
        <v>20</v>
      </c>
      <c r="DF5" s="126"/>
      <c r="DG5" s="127"/>
      <c r="DH5" s="125" t="s">
        <v>21</v>
      </c>
      <c r="DI5" s="126"/>
      <c r="DJ5" s="127"/>
      <c r="DK5" s="164"/>
      <c r="DL5" s="169"/>
      <c r="DM5" s="170"/>
      <c r="DN5" s="171"/>
      <c r="DO5" s="119"/>
      <c r="DP5" s="119"/>
      <c r="DQ5" s="120"/>
      <c r="DR5" s="120"/>
      <c r="DS5" s="120"/>
      <c r="DT5" s="120"/>
      <c r="DU5" s="125" t="s">
        <v>22</v>
      </c>
      <c r="DV5" s="126"/>
      <c r="DW5" s="127"/>
      <c r="DX5" s="131"/>
      <c r="DY5" s="132"/>
      <c r="DZ5" s="132"/>
      <c r="EA5" s="132"/>
      <c r="EB5" s="132"/>
      <c r="EC5" s="132"/>
      <c r="ED5" s="132"/>
      <c r="EE5" s="132"/>
      <c r="EF5" s="132"/>
      <c r="EG5" s="164"/>
      <c r="EH5" s="143"/>
      <c r="EI5" s="144"/>
      <c r="EJ5" s="145"/>
    </row>
    <row r="6" spans="1:14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241</v>
      </c>
      <c r="P6" s="162"/>
      <c r="Q6" s="162"/>
      <c r="R6" s="162"/>
      <c r="S6" s="163"/>
      <c r="T6" s="175" t="s">
        <v>237</v>
      </c>
      <c r="U6" s="176"/>
      <c r="V6" s="176"/>
      <c r="W6" s="176"/>
      <c r="X6" s="177"/>
      <c r="Y6" s="175" t="s">
        <v>236</v>
      </c>
      <c r="Z6" s="176"/>
      <c r="AA6" s="176"/>
      <c r="AB6" s="176"/>
      <c r="AC6" s="177"/>
      <c r="AD6" s="175" t="s">
        <v>235</v>
      </c>
      <c r="AE6" s="176"/>
      <c r="AF6" s="176"/>
      <c r="AG6" s="176"/>
      <c r="AH6" s="177"/>
      <c r="AI6" s="175" t="s">
        <v>238</v>
      </c>
      <c r="AJ6" s="176"/>
      <c r="AK6" s="176"/>
      <c r="AL6" s="176"/>
      <c r="AM6" s="177"/>
      <c r="AN6" s="175" t="s">
        <v>239</v>
      </c>
      <c r="AO6" s="176"/>
      <c r="AP6" s="176"/>
      <c r="AQ6" s="176"/>
      <c r="AR6" s="177"/>
      <c r="AS6" s="175" t="s">
        <v>240</v>
      </c>
      <c r="AT6" s="176"/>
      <c r="AU6" s="176"/>
      <c r="AV6" s="176"/>
      <c r="AW6" s="177"/>
      <c r="AX6" s="178" t="s">
        <v>29</v>
      </c>
      <c r="AY6" s="178"/>
      <c r="AZ6" s="178"/>
      <c r="BA6" s="183" t="s">
        <v>30</v>
      </c>
      <c r="BB6" s="184"/>
      <c r="BC6" s="184"/>
      <c r="BD6" s="183" t="s">
        <v>31</v>
      </c>
      <c r="BE6" s="184"/>
      <c r="BF6" s="185"/>
      <c r="BG6" s="179" t="s">
        <v>32</v>
      </c>
      <c r="BH6" s="180"/>
      <c r="BI6" s="186"/>
      <c r="BJ6" s="179" t="s">
        <v>33</v>
      </c>
      <c r="BK6" s="180"/>
      <c r="BL6" s="180"/>
      <c r="BM6" s="221" t="s">
        <v>34</v>
      </c>
      <c r="BN6" s="222"/>
      <c r="BO6" s="222"/>
      <c r="BP6" s="128"/>
      <c r="BQ6" s="129"/>
      <c r="BR6" s="129"/>
      <c r="BS6" s="199" t="s">
        <v>35</v>
      </c>
      <c r="BT6" s="200"/>
      <c r="BU6" s="200"/>
      <c r="BV6" s="200"/>
      <c r="BW6" s="201"/>
      <c r="BX6" s="165" t="s">
        <v>36</v>
      </c>
      <c r="BY6" s="165"/>
      <c r="BZ6" s="165"/>
      <c r="CA6" s="165" t="s">
        <v>37</v>
      </c>
      <c r="CB6" s="165"/>
      <c r="CC6" s="165"/>
      <c r="CD6" s="165" t="s">
        <v>38</v>
      </c>
      <c r="CE6" s="165"/>
      <c r="CF6" s="165"/>
      <c r="CG6" s="165" t="s">
        <v>39</v>
      </c>
      <c r="CH6" s="165"/>
      <c r="CI6" s="165"/>
      <c r="CJ6" s="165" t="s">
        <v>46</v>
      </c>
      <c r="CK6" s="165"/>
      <c r="CL6" s="165"/>
      <c r="CM6" s="158" t="s">
        <v>47</v>
      </c>
      <c r="CN6" s="159"/>
      <c r="CO6" s="159"/>
      <c r="CP6" s="165" t="s">
        <v>40</v>
      </c>
      <c r="CQ6" s="165"/>
      <c r="CR6" s="165"/>
      <c r="CS6" s="181" t="s">
        <v>41</v>
      </c>
      <c r="CT6" s="182"/>
      <c r="CU6" s="159"/>
      <c r="CV6" s="165" t="s">
        <v>42</v>
      </c>
      <c r="CW6" s="165"/>
      <c r="CX6" s="165"/>
      <c r="CY6" s="158" t="s">
        <v>48</v>
      </c>
      <c r="CZ6" s="159"/>
      <c r="DA6" s="159"/>
      <c r="DB6" s="133"/>
      <c r="DC6" s="133"/>
      <c r="DD6" s="133"/>
      <c r="DE6" s="128"/>
      <c r="DF6" s="129"/>
      <c r="DG6" s="130"/>
      <c r="DH6" s="128"/>
      <c r="DI6" s="129"/>
      <c r="DJ6" s="130"/>
      <c r="DK6" s="164"/>
      <c r="DL6" s="172"/>
      <c r="DM6" s="173"/>
      <c r="DN6" s="174"/>
      <c r="DO6" s="125" t="s">
        <v>49</v>
      </c>
      <c r="DP6" s="126"/>
      <c r="DQ6" s="127"/>
      <c r="DR6" s="125" t="s">
        <v>50</v>
      </c>
      <c r="DS6" s="126"/>
      <c r="DT6" s="127"/>
      <c r="DU6" s="128"/>
      <c r="DV6" s="129"/>
      <c r="DW6" s="130"/>
      <c r="DX6" s="125" t="s">
        <v>51</v>
      </c>
      <c r="DY6" s="126"/>
      <c r="DZ6" s="127"/>
      <c r="EA6" s="125" t="s">
        <v>52</v>
      </c>
      <c r="EB6" s="126"/>
      <c r="EC6" s="127"/>
      <c r="ED6" s="123" t="s">
        <v>53</v>
      </c>
      <c r="EE6" s="124"/>
      <c r="EF6" s="124"/>
      <c r="EG6" s="164"/>
      <c r="EH6" s="146"/>
      <c r="EI6" s="147"/>
      <c r="EJ6" s="148"/>
    </row>
    <row r="7" spans="1:141" s="10" customFormat="1" ht="36" customHeight="1" x14ac:dyDescent="0.3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7" t="s">
        <v>55</v>
      </c>
      <c r="AU7" s="138"/>
      <c r="AV7" s="138"/>
      <c r="AW7" s="139"/>
      <c r="AX7" s="121" t="s">
        <v>43</v>
      </c>
      <c r="AY7" s="134" t="s">
        <v>55</v>
      </c>
      <c r="AZ7" s="135"/>
      <c r="BA7" s="121" t="s">
        <v>43</v>
      </c>
      <c r="BB7" s="134" t="s">
        <v>55</v>
      </c>
      <c r="BC7" s="135"/>
      <c r="BD7" s="121" t="s">
        <v>43</v>
      </c>
      <c r="BE7" s="134" t="s">
        <v>55</v>
      </c>
      <c r="BF7" s="135"/>
      <c r="BG7" s="121" t="s">
        <v>43</v>
      </c>
      <c r="BH7" s="134" t="s">
        <v>55</v>
      </c>
      <c r="BI7" s="135"/>
      <c r="BJ7" s="121" t="s">
        <v>43</v>
      </c>
      <c r="BK7" s="134" t="s">
        <v>55</v>
      </c>
      <c r="BL7" s="135"/>
      <c r="BM7" s="121" t="s">
        <v>43</v>
      </c>
      <c r="BN7" s="134" t="s">
        <v>55</v>
      </c>
      <c r="BO7" s="135"/>
      <c r="BP7" s="121" t="s">
        <v>43</v>
      </c>
      <c r="BQ7" s="134" t="s">
        <v>55</v>
      </c>
      <c r="BR7" s="135"/>
      <c r="BS7" s="121" t="s">
        <v>43</v>
      </c>
      <c r="BT7" s="134" t="s">
        <v>55</v>
      </c>
      <c r="BU7" s="223"/>
      <c r="BV7" s="223"/>
      <c r="BW7" s="135"/>
      <c r="BX7" s="121" t="s">
        <v>43</v>
      </c>
      <c r="BY7" s="134" t="s">
        <v>55</v>
      </c>
      <c r="BZ7" s="135"/>
      <c r="CA7" s="121" t="s">
        <v>43</v>
      </c>
      <c r="CB7" s="134" t="s">
        <v>55</v>
      </c>
      <c r="CC7" s="135"/>
      <c r="CD7" s="121" t="s">
        <v>43</v>
      </c>
      <c r="CE7" s="134" t="s">
        <v>55</v>
      </c>
      <c r="CF7" s="135"/>
      <c r="CG7" s="121" t="s">
        <v>43</v>
      </c>
      <c r="CH7" s="134" t="s">
        <v>55</v>
      </c>
      <c r="CI7" s="135"/>
      <c r="CJ7" s="121" t="s">
        <v>43</v>
      </c>
      <c r="CK7" s="134" t="s">
        <v>55</v>
      </c>
      <c r="CL7" s="135"/>
      <c r="CM7" s="121" t="s">
        <v>43</v>
      </c>
      <c r="CN7" s="134" t="s">
        <v>55</v>
      </c>
      <c r="CO7" s="135"/>
      <c r="CP7" s="121" t="s">
        <v>43</v>
      </c>
      <c r="CQ7" s="134" t="s">
        <v>55</v>
      </c>
      <c r="CR7" s="135"/>
      <c r="CS7" s="121" t="s">
        <v>43</v>
      </c>
      <c r="CT7" s="134" t="s">
        <v>55</v>
      </c>
      <c r="CU7" s="135"/>
      <c r="CV7" s="121" t="s">
        <v>43</v>
      </c>
      <c r="CW7" s="134" t="s">
        <v>55</v>
      </c>
      <c r="CX7" s="135"/>
      <c r="CY7" s="121" t="s">
        <v>43</v>
      </c>
      <c r="CZ7" s="134" t="s">
        <v>55</v>
      </c>
      <c r="DA7" s="135"/>
      <c r="DB7" s="121" t="s">
        <v>43</v>
      </c>
      <c r="DC7" s="134" t="s">
        <v>55</v>
      </c>
      <c r="DD7" s="135"/>
      <c r="DE7" s="121" t="s">
        <v>43</v>
      </c>
      <c r="DF7" s="134" t="s">
        <v>55</v>
      </c>
      <c r="DG7" s="135"/>
      <c r="DH7" s="121" t="s">
        <v>43</v>
      </c>
      <c r="DI7" s="134" t="s">
        <v>55</v>
      </c>
      <c r="DJ7" s="135"/>
      <c r="DK7" s="136" t="s">
        <v>9</v>
      </c>
      <c r="DL7" s="121" t="s">
        <v>43</v>
      </c>
      <c r="DM7" s="134" t="s">
        <v>55</v>
      </c>
      <c r="DN7" s="135"/>
      <c r="DO7" s="121" t="s">
        <v>43</v>
      </c>
      <c r="DP7" s="134" t="s">
        <v>55</v>
      </c>
      <c r="DQ7" s="135"/>
      <c r="DR7" s="121" t="s">
        <v>43</v>
      </c>
      <c r="DS7" s="134" t="s">
        <v>55</v>
      </c>
      <c r="DT7" s="135"/>
      <c r="DU7" s="121" t="s">
        <v>43</v>
      </c>
      <c r="DV7" s="134" t="s">
        <v>55</v>
      </c>
      <c r="DW7" s="135"/>
      <c r="DX7" s="121" t="s">
        <v>43</v>
      </c>
      <c r="DY7" s="134" t="s">
        <v>55</v>
      </c>
      <c r="DZ7" s="135"/>
      <c r="EA7" s="121" t="s">
        <v>43</v>
      </c>
      <c r="EB7" s="134" t="s">
        <v>55</v>
      </c>
      <c r="EC7" s="135"/>
      <c r="ED7" s="121" t="s">
        <v>43</v>
      </c>
      <c r="EE7" s="134" t="s">
        <v>55</v>
      </c>
      <c r="EF7" s="135"/>
      <c r="EG7" s="164" t="s">
        <v>9</v>
      </c>
      <c r="EH7" s="121" t="s">
        <v>43</v>
      </c>
      <c r="EI7" s="134" t="s">
        <v>55</v>
      </c>
      <c r="EJ7" s="135"/>
    </row>
    <row r="8" spans="1:141" s="27" customFormat="1" ht="101.25" customHeight="1" x14ac:dyDescent="0.25">
      <c r="A8" s="204"/>
      <c r="B8" s="207"/>
      <c r="C8" s="210"/>
      <c r="D8" s="210"/>
      <c r="E8" s="122"/>
      <c r="F8" s="35" t="s">
        <v>254</v>
      </c>
      <c r="G8" s="26" t="s">
        <v>255</v>
      </c>
      <c r="H8" s="36" t="s">
        <v>233</v>
      </c>
      <c r="I8" s="26" t="s">
        <v>54</v>
      </c>
      <c r="J8" s="122"/>
      <c r="K8" s="35" t="s">
        <v>254</v>
      </c>
      <c r="L8" s="26" t="s">
        <v>255</v>
      </c>
      <c r="M8" s="36" t="str">
        <f>H8</f>
        <v>կատ. %-ը 1-ին եռամսյակի  նկատմամբ</v>
      </c>
      <c r="N8" s="26" t="s">
        <v>54</v>
      </c>
      <c r="O8" s="122"/>
      <c r="P8" s="35" t="s">
        <v>254</v>
      </c>
      <c r="Q8" s="26" t="s">
        <v>255</v>
      </c>
      <c r="R8" s="36" t="str">
        <f>M8</f>
        <v>կատ. %-ը 1-ին եռամսյակի  նկատմամբ</v>
      </c>
      <c r="S8" s="26" t="s">
        <v>54</v>
      </c>
      <c r="T8" s="122"/>
      <c r="U8" s="35" t="s">
        <v>254</v>
      </c>
      <c r="V8" s="26" t="s">
        <v>255</v>
      </c>
      <c r="W8" s="36" t="str">
        <f>R8</f>
        <v>կատ. %-ը 1-ին եռամսյակի  նկատմամբ</v>
      </c>
      <c r="X8" s="26" t="s">
        <v>54</v>
      </c>
      <c r="Y8" s="122"/>
      <c r="Z8" s="35" t="s">
        <v>254</v>
      </c>
      <c r="AA8" s="26" t="s">
        <v>255</v>
      </c>
      <c r="AB8" s="36" t="str">
        <f>W8</f>
        <v>կատ. %-ը 1-ին եռամսյակի  նկատմամբ</v>
      </c>
      <c r="AC8" s="26" t="s">
        <v>54</v>
      </c>
      <c r="AD8" s="122"/>
      <c r="AE8" s="35" t="s">
        <v>254</v>
      </c>
      <c r="AF8" s="26" t="s">
        <v>255</v>
      </c>
      <c r="AG8" s="36" t="str">
        <f>AB8</f>
        <v>կատ. %-ը 1-ին եռամսյակի  նկատմամբ</v>
      </c>
      <c r="AH8" s="26" t="s">
        <v>54</v>
      </c>
      <c r="AI8" s="122"/>
      <c r="AJ8" s="35" t="s">
        <v>254</v>
      </c>
      <c r="AK8" s="26" t="s">
        <v>255</v>
      </c>
      <c r="AL8" s="36" t="str">
        <f>AB8</f>
        <v>կատ. %-ը 1-ին եռամսյակի  նկատմամբ</v>
      </c>
      <c r="AM8" s="26" t="s">
        <v>54</v>
      </c>
      <c r="AN8" s="122"/>
      <c r="AO8" s="35" t="s">
        <v>254</v>
      </c>
      <c r="AP8" s="26" t="s">
        <v>255</v>
      </c>
      <c r="AQ8" s="26" t="str">
        <f>AL8</f>
        <v>կատ. %-ը 1-ին եռամսյակի  նկատմամբ</v>
      </c>
      <c r="AR8" s="26" t="s">
        <v>54</v>
      </c>
      <c r="AS8" s="122"/>
      <c r="AT8" s="35" t="s">
        <v>254</v>
      </c>
      <c r="AU8" s="26" t="s">
        <v>255</v>
      </c>
      <c r="AV8" s="36" t="str">
        <f>AQ8</f>
        <v>կատ. %-ը 1-ին եռամսյակի  նկատմամբ</v>
      </c>
      <c r="AW8" s="26" t="s">
        <v>54</v>
      </c>
      <c r="AX8" s="122"/>
      <c r="AY8" s="35" t="s">
        <v>254</v>
      </c>
      <c r="AZ8" s="26" t="s">
        <v>255</v>
      </c>
      <c r="BA8" s="122"/>
      <c r="BB8" s="35" t="s">
        <v>254</v>
      </c>
      <c r="BC8" s="26" t="s">
        <v>255</v>
      </c>
      <c r="BD8" s="122"/>
      <c r="BE8" s="35" t="s">
        <v>254</v>
      </c>
      <c r="BF8" s="26" t="s">
        <v>255</v>
      </c>
      <c r="BG8" s="122"/>
      <c r="BH8" s="35" t="s">
        <v>254</v>
      </c>
      <c r="BI8" s="26" t="s">
        <v>255</v>
      </c>
      <c r="BJ8" s="122"/>
      <c r="BK8" s="35" t="s">
        <v>254</v>
      </c>
      <c r="BL8" s="26" t="s">
        <v>255</v>
      </c>
      <c r="BM8" s="122"/>
      <c r="BN8" s="35" t="str">
        <f>BK8</f>
        <v>ծրագիր (1-ին կիսամյակ)</v>
      </c>
      <c r="BO8" s="26" t="str">
        <f>BL8</f>
        <v>փաստացի           (4 ամիս)</v>
      </c>
      <c r="BP8" s="122"/>
      <c r="BQ8" s="35" t="str">
        <f>BN8</f>
        <v>ծրագիր (1-ին կիսամյակ)</v>
      </c>
      <c r="BR8" s="26" t="str">
        <f>BL8</f>
        <v>փաստացի           (4 ամիս)</v>
      </c>
      <c r="BS8" s="122"/>
      <c r="BT8" s="35" t="str">
        <f>BQ8</f>
        <v>ծրագիր (1-ին կիսամյակ)</v>
      </c>
      <c r="BU8" s="26" t="str">
        <f>BR8</f>
        <v>փաստացի           (4 ամիս)</v>
      </c>
      <c r="BV8" s="36" t="str">
        <f>AQ8</f>
        <v>կատ. %-ը 1-ին եռամսյակի  նկատմամբ</v>
      </c>
      <c r="BW8" s="26" t="s">
        <v>54</v>
      </c>
      <c r="BX8" s="122"/>
      <c r="BY8" s="35" t="str">
        <f>BT8</f>
        <v>ծրագիր (1-ին կիսամյակ)</v>
      </c>
      <c r="BZ8" s="26" t="str">
        <f>BU8</f>
        <v>փաստացի           (4 ամիս)</v>
      </c>
      <c r="CA8" s="122"/>
      <c r="CB8" s="35" t="str">
        <f>BY8</f>
        <v>ծրագիր (1-ին կիսամյակ)</v>
      </c>
      <c r="CC8" s="26" t="str">
        <f>BZ8</f>
        <v>փաստացի           (4 ամիս)</v>
      </c>
      <c r="CD8" s="122"/>
      <c r="CE8" s="35" t="str">
        <f>CB8</f>
        <v>ծրագիր (1-ին կիսամյակ)</v>
      </c>
      <c r="CF8" s="26" t="str">
        <f>CC8</f>
        <v>փաստացի           (4 ամիս)</v>
      </c>
      <c r="CG8" s="122"/>
      <c r="CH8" s="35" t="str">
        <f>CE8</f>
        <v>ծրագիր (1-ին կիսամյակ)</v>
      </c>
      <c r="CI8" s="26" t="str">
        <f>CF8</f>
        <v>փաստացի           (4 ամիս)</v>
      </c>
      <c r="CJ8" s="122"/>
      <c r="CK8" s="35" t="str">
        <f>CH8</f>
        <v>ծրագիր (1-ին կիսամյակ)</v>
      </c>
      <c r="CL8" s="26" t="str">
        <f>CI8</f>
        <v>փաստացի           (4 ամիս)</v>
      </c>
      <c r="CM8" s="122"/>
      <c r="CN8" s="35" t="str">
        <f>CK8</f>
        <v>ծրագիր (1-ին կիսամյակ)</v>
      </c>
      <c r="CO8" s="26" t="str">
        <f>CL8</f>
        <v>փաստացի           (4 ամիս)</v>
      </c>
      <c r="CP8" s="122"/>
      <c r="CQ8" s="35" t="str">
        <f>CN8</f>
        <v>ծրագիր (1-ին կիսամյակ)</v>
      </c>
      <c r="CR8" s="26" t="str">
        <f>CO8</f>
        <v>փաստացի           (4 ամիս)</v>
      </c>
      <c r="CS8" s="122"/>
      <c r="CT8" s="35" t="str">
        <f>CQ8</f>
        <v>ծրագիր (1-ին կիսամյակ)</v>
      </c>
      <c r="CU8" s="26" t="str">
        <f>CR8</f>
        <v>փաստացի           (4 ամիս)</v>
      </c>
      <c r="CV8" s="122"/>
      <c r="CW8" s="35" t="str">
        <f>CT8</f>
        <v>ծրագիր (1-ին կիսամյակ)</v>
      </c>
      <c r="CX8" s="26" t="str">
        <f>CU8</f>
        <v>փաստացի           (4 ամիս)</v>
      </c>
      <c r="CY8" s="122"/>
      <c r="CZ8" s="35" t="str">
        <f>CW8</f>
        <v>ծրագիր (1-ին կիսամյակ)</v>
      </c>
      <c r="DA8" s="26" t="str">
        <f>CX8</f>
        <v>փաստացի           (4 ամիս)</v>
      </c>
      <c r="DB8" s="122"/>
      <c r="DC8" s="35" t="str">
        <f>CZ8</f>
        <v>ծրագիր (1-ին կիսամյակ)</v>
      </c>
      <c r="DD8" s="26" t="str">
        <f>DA8</f>
        <v>փաստացի           (4 ամիս)</v>
      </c>
      <c r="DE8" s="122"/>
      <c r="DF8" s="35" t="str">
        <f>DC8</f>
        <v>ծրագիր (1-ին կիսամյակ)</v>
      </c>
      <c r="DG8" s="26" t="str">
        <f>DD8</f>
        <v>փաստացի           (4 ամիս)</v>
      </c>
      <c r="DH8" s="122"/>
      <c r="DI8" s="35" t="str">
        <f>DF8</f>
        <v>ծրագիր (1-ին կիսամյակ)</v>
      </c>
      <c r="DJ8" s="26" t="str">
        <f>DG8</f>
        <v>փաստացի           (4 ամիս)</v>
      </c>
      <c r="DK8" s="136"/>
      <c r="DL8" s="122"/>
      <c r="DM8" s="35" t="str">
        <f>DI8</f>
        <v>ծրագիր (1-ին կիսամյակ)</v>
      </c>
      <c r="DN8" s="26" t="str">
        <f>DJ8</f>
        <v>փաստացի           (4 ամիս)</v>
      </c>
      <c r="DO8" s="122"/>
      <c r="DP8" s="35" t="str">
        <f>DM8</f>
        <v>ծրագիր (1-ին կիսամյակ)</v>
      </c>
      <c r="DQ8" s="26" t="str">
        <f>DN8</f>
        <v>փաստացի           (4 ամիս)</v>
      </c>
      <c r="DR8" s="122"/>
      <c r="DS8" s="35" t="str">
        <f>DP8</f>
        <v>ծրագիր (1-ին կիսամյակ)</v>
      </c>
      <c r="DT8" s="26" t="str">
        <f>DQ8</f>
        <v>փաստացի           (4 ամիս)</v>
      </c>
      <c r="DU8" s="122"/>
      <c r="DV8" s="35" t="str">
        <f>DS8</f>
        <v>ծրագիր (1-ին կիսամյակ)</v>
      </c>
      <c r="DW8" s="26" t="str">
        <f>DT8</f>
        <v>փաստացի           (4 ամիս)</v>
      </c>
      <c r="DX8" s="122"/>
      <c r="DY8" s="35" t="str">
        <f>DV8</f>
        <v>ծրագիր (1-ին կիսամյակ)</v>
      </c>
      <c r="DZ8" s="26" t="str">
        <f>DW8</f>
        <v>փաստացի           (4 ամիս)</v>
      </c>
      <c r="EA8" s="122"/>
      <c r="EB8" s="35" t="str">
        <f>DY8</f>
        <v>ծրագիր (1-ին կիսամյակ)</v>
      </c>
      <c r="EC8" s="26" t="str">
        <f>DZ8</f>
        <v>փաստացի           (4 ամիս)</v>
      </c>
      <c r="ED8" s="122"/>
      <c r="EE8" s="35" t="str">
        <f>EB8</f>
        <v>ծրագիր (1-ին կիսամյակ)</v>
      </c>
      <c r="EF8" s="26" t="str">
        <f>EC8</f>
        <v>փաստացի           (4 ամիս)</v>
      </c>
      <c r="EG8" s="164"/>
      <c r="EH8" s="122"/>
      <c r="EI8" s="35" t="str">
        <f>EE8</f>
        <v>ծրագիր (1-ին կիսամյակ)</v>
      </c>
      <c r="EJ8" s="26" t="str">
        <f>EF8</f>
        <v>փաստացի           (4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1" t="s">
        <v>244</v>
      </c>
      <c r="C10" s="109">
        <v>58759.565199999997</v>
      </c>
      <c r="D10" s="109">
        <v>41767.732600000003</v>
      </c>
      <c r="E10" s="25">
        <f t="shared" ref="E10:E20" si="0">DL10+EH10-ED10</f>
        <v>3018275.7289999994</v>
      </c>
      <c r="F10" s="33">
        <f>E10/12*6</f>
        <v>1509137.8644999997</v>
      </c>
      <c r="G10" s="12">
        <f t="shared" ref="G10:G20" si="1">DN10+EJ10-EF10</f>
        <v>871522.93669999996</v>
      </c>
      <c r="H10" s="12">
        <f>G10/F10*100</f>
        <v>57.749723017436104</v>
      </c>
      <c r="I10" s="12">
        <f t="shared" ref="I10:I21" si="2">G10/E10*100</f>
        <v>28.874861508718052</v>
      </c>
      <c r="J10" s="12">
        <f t="shared" ref="J10:J20" si="3">T10+Y10+AD10+AI10+AN10+AS10+AX10+BP10+BX10+CA10+CD10+CG10+CJ10+CP10+CS10+CY10+DB10+DH10</f>
        <v>942669.95900000003</v>
      </c>
      <c r="K10" s="12">
        <f t="shared" ref="K10:L20" si="4">U10+Z10+AE10+AJ10+AO10+AT10+AY10+BQ10+BY10+CB10+CE10+CH10+CK10+CQ10+CT10+CZ10+DC10+DI10</f>
        <v>471334.97950000002</v>
      </c>
      <c r="L10" s="12">
        <f t="shared" si="4"/>
        <v>218421.17569999996</v>
      </c>
      <c r="M10" s="12">
        <f t="shared" ref="M10:M21" si="5">L10/K10*100</f>
        <v>46.340964536878801</v>
      </c>
      <c r="N10" s="12">
        <f t="shared" ref="N10:N21" si="6">L10/J10*100</f>
        <v>23.1704822684394</v>
      </c>
      <c r="O10" s="12">
        <f t="shared" ref="O10:O20" si="7">T10+Y10+AD10</f>
        <v>138062</v>
      </c>
      <c r="P10" s="33">
        <f>O10/12*3</f>
        <v>34515.5</v>
      </c>
      <c r="Q10" s="33">
        <f t="shared" ref="Q10:Q20" si="8">V10+AA10+AF10</f>
        <v>15413.958000000002</v>
      </c>
      <c r="R10" s="12">
        <f t="shared" ref="R10:R21" si="9">Q10/P10*100</f>
        <v>44.658075357448112</v>
      </c>
      <c r="S10" s="11">
        <f t="shared" ref="S10:S21" si="10">Q10/O10*100</f>
        <v>11.164518839362028</v>
      </c>
      <c r="T10" s="114">
        <v>13800</v>
      </c>
      <c r="U10" s="33">
        <f>T10/12*6</f>
        <v>6900</v>
      </c>
      <c r="V10" s="114">
        <v>488.85199999999998</v>
      </c>
      <c r="W10" s="12">
        <f>V10/U10*100</f>
        <v>7.0848115942028986</v>
      </c>
      <c r="X10" s="11">
        <f>V10/T10*100</f>
        <v>3.5424057971014493</v>
      </c>
      <c r="Y10" s="114">
        <v>16200</v>
      </c>
      <c r="Z10" s="33">
        <f>Y10/12*6</f>
        <v>8100</v>
      </c>
      <c r="AA10" s="114">
        <v>2130.6959999999999</v>
      </c>
      <c r="AB10" s="12">
        <f>AA10/Z10*100</f>
        <v>26.30488888888889</v>
      </c>
      <c r="AC10" s="11">
        <f>AA10/Y10*100</f>
        <v>13.152444444444445</v>
      </c>
      <c r="AD10" s="11">
        <v>108062</v>
      </c>
      <c r="AE10" s="33">
        <v>54031</v>
      </c>
      <c r="AF10" s="11">
        <v>12794.410000000003</v>
      </c>
      <c r="AG10" s="12">
        <f t="shared" ref="AG10:AG21" si="11">AF10/AE10*100</f>
        <v>23.679757916751502</v>
      </c>
      <c r="AH10" s="11">
        <f t="shared" ref="AH10:AH21" si="12">AF10/AD10*100</f>
        <v>11.839878958375751</v>
      </c>
      <c r="AI10" s="114">
        <v>268227</v>
      </c>
      <c r="AJ10" s="33">
        <f>AI10/12*6</f>
        <v>134113.5</v>
      </c>
      <c r="AK10" s="114">
        <v>82072.714999999997</v>
      </c>
      <c r="AL10" s="12">
        <f>AK10/AJ10*100</f>
        <v>61.196460460729149</v>
      </c>
      <c r="AM10" s="11">
        <f>AK10/AI10*100</f>
        <v>30.598230230364575</v>
      </c>
      <c r="AN10" s="114">
        <v>44047</v>
      </c>
      <c r="AO10" s="33">
        <f>AN10/12*6</f>
        <v>22023.5</v>
      </c>
      <c r="AP10" s="114">
        <v>22567.733</v>
      </c>
      <c r="AQ10" s="12">
        <f>AP10/AO10*100</f>
        <v>102.47114672962971</v>
      </c>
      <c r="AR10" s="11">
        <f>AP10/AN10*100</f>
        <v>51.235573364814854</v>
      </c>
      <c r="AS10" s="114">
        <v>16000</v>
      </c>
      <c r="AT10" s="33">
        <f>AS10/12*6</f>
        <v>8000</v>
      </c>
      <c r="AU10" s="114">
        <v>5572.5</v>
      </c>
      <c r="AV10" s="12">
        <f>AU10/AT10*100</f>
        <v>69.65625</v>
      </c>
      <c r="AW10" s="11">
        <f>AU10/AS10*100</f>
        <v>34.828125</v>
      </c>
      <c r="AX10" s="38"/>
      <c r="AY10" s="33">
        <f>AX10/12*3</f>
        <v>0</v>
      </c>
      <c r="AZ10" s="47"/>
      <c r="BA10" s="38"/>
      <c r="BB10" s="33">
        <f>BA10/12*3</f>
        <v>0</v>
      </c>
      <c r="BC10" s="47"/>
      <c r="BD10" s="116">
        <v>1165708.8999999999</v>
      </c>
      <c r="BE10" s="33">
        <f>BD10/12*6</f>
        <v>582854.44999999995</v>
      </c>
      <c r="BF10" s="114">
        <v>388569.59999999998</v>
      </c>
      <c r="BG10" s="38">
        <v>0</v>
      </c>
      <c r="BH10" s="33">
        <f>BG10/12*3</f>
        <v>0</v>
      </c>
      <c r="BI10" s="13">
        <v>0</v>
      </c>
      <c r="BJ10" s="114">
        <v>6754.4</v>
      </c>
      <c r="BK10" s="33">
        <f>BJ10/12*6</f>
        <v>3377.2</v>
      </c>
      <c r="BL10" s="114">
        <v>2397.6660000000002</v>
      </c>
      <c r="BM10" s="38"/>
      <c r="BN10" s="33">
        <f>BM10/12*3</f>
        <v>0</v>
      </c>
      <c r="BO10" s="47"/>
      <c r="BP10" s="38"/>
      <c r="BQ10" s="33">
        <f>BP10/12*3</f>
        <v>0</v>
      </c>
      <c r="BR10" s="47"/>
      <c r="BS10" s="12">
        <f t="shared" ref="BS10:BS20" si="13">BX10+CA10+CD10+CG10</f>
        <v>43143.758999999998</v>
      </c>
      <c r="BT10" s="33">
        <f>BS10/12*3</f>
        <v>10785.93975</v>
      </c>
      <c r="BU10" s="12">
        <f>BZ10+CC10+CF10+CI10</f>
        <v>12416.659</v>
      </c>
      <c r="BV10" s="12">
        <f>BU10/BT10*100</f>
        <v>115.11893527868075</v>
      </c>
      <c r="BW10" s="11">
        <f t="shared" ref="BW10:BW21" si="14">BU10/BS10*100</f>
        <v>28.779733819670188</v>
      </c>
      <c r="BX10" s="114">
        <v>25043.758999999998</v>
      </c>
      <c r="BY10" s="33">
        <f>BX10/12*6</f>
        <v>12521.879499999999</v>
      </c>
      <c r="BZ10" s="114">
        <v>7684.9790000000003</v>
      </c>
      <c r="CA10" s="114">
        <v>100</v>
      </c>
      <c r="CB10" s="33">
        <f>CA10/12*6</f>
        <v>50</v>
      </c>
      <c r="CC10" s="114">
        <v>209</v>
      </c>
      <c r="CD10" s="117">
        <v>3000</v>
      </c>
      <c r="CE10" s="33">
        <f>CD10/12*6</f>
        <v>1500</v>
      </c>
      <c r="CF10" s="114">
        <v>220</v>
      </c>
      <c r="CG10" s="115">
        <v>15000</v>
      </c>
      <c r="CH10" s="33">
        <f>CG10/12*6</f>
        <v>7500</v>
      </c>
      <c r="CI10" s="114">
        <v>4302.68</v>
      </c>
      <c r="CJ10" s="47"/>
      <c r="CK10" s="33">
        <f>CJ10/12*3</f>
        <v>0</v>
      </c>
      <c r="CL10" s="47"/>
      <c r="CM10" s="117">
        <v>3998</v>
      </c>
      <c r="CN10" s="33">
        <f>CM10/12*6</f>
        <v>1999</v>
      </c>
      <c r="CO10" s="114">
        <v>138.55600000000001</v>
      </c>
      <c r="CP10" s="118">
        <v>0</v>
      </c>
      <c r="CQ10" s="33">
        <f>CP10/12*6</f>
        <v>0</v>
      </c>
      <c r="CR10" s="114">
        <v>0</v>
      </c>
      <c r="CS10" s="114">
        <v>268494.40000000002</v>
      </c>
      <c r="CT10" s="33">
        <f>CS10/12*6</f>
        <v>134247.20000000001</v>
      </c>
      <c r="CU10" s="114">
        <v>72078.733500000002</v>
      </c>
      <c r="CV10" s="114">
        <v>91970</v>
      </c>
      <c r="CW10" s="33">
        <f>CV10/12*6</f>
        <v>45985</v>
      </c>
      <c r="CX10" s="114">
        <v>26476.6335</v>
      </c>
      <c r="CY10" s="118">
        <v>0</v>
      </c>
      <c r="CZ10" s="33">
        <f>CY10/12*6</f>
        <v>0</v>
      </c>
      <c r="DA10" s="114">
        <v>0</v>
      </c>
      <c r="DB10" s="117">
        <v>2000</v>
      </c>
      <c r="DC10" s="33">
        <f>DB10/12*6</f>
        <v>1000</v>
      </c>
      <c r="DD10" s="114">
        <v>0</v>
      </c>
      <c r="DE10" s="42"/>
      <c r="DF10" s="33">
        <f>DE10/12*3</f>
        <v>0</v>
      </c>
      <c r="DG10" s="115">
        <v>0</v>
      </c>
      <c r="DH10" s="114">
        <v>162695.79999999999</v>
      </c>
      <c r="DI10" s="33">
        <f>DH10/12*6</f>
        <v>81347.899999999994</v>
      </c>
      <c r="DJ10" s="114">
        <v>8298.8772000000008</v>
      </c>
      <c r="DK10" s="114">
        <v>0</v>
      </c>
      <c r="DL10" s="12">
        <f t="shared" ref="DL10:DL20" si="15">T10+Y10+AD10+AI10+AN10+AS10+AX10+BA10+BD10+BG10+BJ10+BM10+BP10+BX10+CA10+CD10+CG10+CJ10+CM10+CP10+CS10+CY10+DB10+DE10+DH10</f>
        <v>2119131.2589999996</v>
      </c>
      <c r="DM10" s="12">
        <f t="shared" ref="DM10:DM20" si="16">U10+Z10+AE10+AJ10+AO10+AT10+AY10+BB10+BE10+BH10+BK10+BN10+BQ10+BY10+CB10+CE10+CH10+CK10+CN10+CQ10+CT10+CZ10+DC10+DF10+DI10</f>
        <v>1059565.6294999998</v>
      </c>
      <c r="DN10" s="12">
        <f t="shared" ref="DN10:DN20" si="17">V10+AA10+AF10+AK10+AP10+AU10+AZ10+BC10+BF10+BI10+BL10+BO10+BR10+BZ10+CC10+CF10+CI10+CL10+CO10+CR10+CU10+DA10+DD10+DG10+DJ10</f>
        <v>609526.99769999995</v>
      </c>
      <c r="DO10" s="42"/>
      <c r="DP10" s="33">
        <f>DO10/12*3</f>
        <v>0</v>
      </c>
      <c r="DQ10" s="47"/>
      <c r="DR10" s="114">
        <v>899144.47</v>
      </c>
      <c r="DS10" s="33">
        <f>DR10/12*6</f>
        <v>449572.23499999999</v>
      </c>
      <c r="DT10" s="114">
        <v>261995.93900000001</v>
      </c>
      <c r="DU10" s="42"/>
      <c r="DV10" s="33">
        <f>DU10/12*3</f>
        <v>0</v>
      </c>
      <c r="DW10" s="47"/>
      <c r="DX10" s="47"/>
      <c r="DY10" s="33">
        <f>DX10/12*3</f>
        <v>0</v>
      </c>
      <c r="DZ10" s="47"/>
      <c r="EA10" s="42"/>
      <c r="EB10" s="33">
        <f>EA10/12*3</f>
        <v>0</v>
      </c>
      <c r="EC10" s="47"/>
      <c r="ED10" s="114">
        <v>147000</v>
      </c>
      <c r="EE10" s="33">
        <f>ED10/12*6</f>
        <v>73500</v>
      </c>
      <c r="EF10" s="114">
        <v>0</v>
      </c>
      <c r="EG10" s="47">
        <v>0</v>
      </c>
      <c r="EH10" s="12">
        <f t="shared" ref="EH10:EH20" si="18">DO10+DR10+DU10+DX10+EA10+ED10</f>
        <v>1046144.47</v>
      </c>
      <c r="EI10" s="33">
        <f>EH10/12*3</f>
        <v>261536.11749999999</v>
      </c>
      <c r="EJ10" s="114">
        <f t="shared" ref="EJ10:EJ19" si="19">DQ10+DT10+DW10+DZ10+EC10+EF10+EG10</f>
        <v>261995.93900000001</v>
      </c>
    </row>
    <row r="11" spans="1:141" s="14" customFormat="1" ht="20.25" customHeight="1" x14ac:dyDescent="0.2">
      <c r="A11" s="21">
        <v>2</v>
      </c>
      <c r="B11" s="112" t="s">
        <v>245</v>
      </c>
      <c r="C11" s="109">
        <v>1012335.4525000001</v>
      </c>
      <c r="D11" s="109">
        <v>438800.67960000003</v>
      </c>
      <c r="E11" s="25">
        <f t="shared" si="0"/>
        <v>3150000</v>
      </c>
      <c r="F11" s="33">
        <f t="shared" ref="F11:F20" si="20">E11/12*6</f>
        <v>1575000</v>
      </c>
      <c r="G11" s="12">
        <f t="shared" si="1"/>
        <v>1039111.3579999999</v>
      </c>
      <c r="H11" s="12">
        <f t="shared" ref="H11:H21" si="21">G11/F11*100</f>
        <v>65.97532431746032</v>
      </c>
      <c r="I11" s="12">
        <f t="shared" si="2"/>
        <v>32.98766215873016</v>
      </c>
      <c r="J11" s="12">
        <f t="shared" si="3"/>
        <v>1558246.5</v>
      </c>
      <c r="K11" s="12">
        <f t="shared" si="4"/>
        <v>779123.25</v>
      </c>
      <c r="L11" s="12">
        <f t="shared" si="4"/>
        <v>468363.15799999988</v>
      </c>
      <c r="M11" s="12">
        <f t="shared" si="5"/>
        <v>60.114129311376587</v>
      </c>
      <c r="N11" s="12">
        <f t="shared" si="6"/>
        <v>30.057064655688293</v>
      </c>
      <c r="O11" s="12">
        <f t="shared" si="7"/>
        <v>302600.5</v>
      </c>
      <c r="P11" s="33">
        <f t="shared" ref="P11:P20" si="22">O11/12*3</f>
        <v>75650.125</v>
      </c>
      <c r="Q11" s="33">
        <f t="shared" si="8"/>
        <v>64300.27900000001</v>
      </c>
      <c r="R11" s="12">
        <f t="shared" si="9"/>
        <v>84.996923666682662</v>
      </c>
      <c r="S11" s="11">
        <f t="shared" si="10"/>
        <v>21.249230916670665</v>
      </c>
      <c r="T11" s="114">
        <v>88900</v>
      </c>
      <c r="U11" s="33">
        <f t="shared" ref="U11:U20" si="23">T11/12*6</f>
        <v>44450</v>
      </c>
      <c r="V11" s="114">
        <v>9417.69</v>
      </c>
      <c r="W11" s="12">
        <f t="shared" ref="W11:W20" si="24">V11/U11*100</f>
        <v>21.187154105736784</v>
      </c>
      <c r="X11" s="11">
        <f t="shared" ref="X11:X20" si="25">V11/T11*100</f>
        <v>10.593577052868392</v>
      </c>
      <c r="Y11" s="114">
        <v>34300.5</v>
      </c>
      <c r="Z11" s="33">
        <f t="shared" ref="Z11:Z20" si="26">Y11/12*6</f>
        <v>17150.25</v>
      </c>
      <c r="AA11" s="114">
        <v>7312.3620000000001</v>
      </c>
      <c r="AB11" s="12">
        <f t="shared" ref="AB11:AB20" si="27">AA11/Z11*100</f>
        <v>42.637057768837188</v>
      </c>
      <c r="AC11" s="11">
        <f t="shared" ref="AC11:AC20" si="28">AA11/Y11*100</f>
        <v>21.318528884418594</v>
      </c>
      <c r="AD11" s="11">
        <v>179400</v>
      </c>
      <c r="AE11" s="33">
        <v>89700</v>
      </c>
      <c r="AF11" s="11">
        <v>47570.227000000014</v>
      </c>
      <c r="AG11" s="12">
        <f t="shared" si="11"/>
        <v>53.032583054626549</v>
      </c>
      <c r="AH11" s="11">
        <f t="shared" si="12"/>
        <v>26.516291527313275</v>
      </c>
      <c r="AI11" s="114">
        <v>506461</v>
      </c>
      <c r="AJ11" s="33">
        <f t="shared" ref="AJ11:AJ20" si="29">AI11/12*6</f>
        <v>253230.5</v>
      </c>
      <c r="AK11" s="114">
        <v>175923.08799999999</v>
      </c>
      <c r="AL11" s="12">
        <f t="shared" ref="AL11:AL20" si="30">AK11/AJ11*100</f>
        <v>69.471524164743187</v>
      </c>
      <c r="AM11" s="11">
        <f t="shared" ref="AM11:AM20" si="31">AK11/AI11*100</f>
        <v>34.735762082371593</v>
      </c>
      <c r="AN11" s="114">
        <v>77340</v>
      </c>
      <c r="AO11" s="33">
        <f t="shared" ref="AO11:AO20" si="32">AN11/12*6</f>
        <v>38670</v>
      </c>
      <c r="AP11" s="114">
        <v>40814.646999999997</v>
      </c>
      <c r="AQ11" s="12">
        <f t="shared" ref="AQ11:AQ20" si="33">AP11/AO11*100</f>
        <v>105.5460227566589</v>
      </c>
      <c r="AR11" s="11">
        <f t="shared" ref="AR11:AR20" si="34">AP11/AN11*100</f>
        <v>52.77301137832945</v>
      </c>
      <c r="AS11" s="114">
        <v>51000</v>
      </c>
      <c r="AT11" s="33">
        <f t="shared" ref="AT11:AT20" si="35">AS11/12*6</f>
        <v>25500</v>
      </c>
      <c r="AU11" s="114">
        <v>16350.67</v>
      </c>
      <c r="AV11" s="12">
        <f t="shared" ref="AV11:AV20" si="36">AU11/AT11*100</f>
        <v>64.12027450980392</v>
      </c>
      <c r="AW11" s="11">
        <f t="shared" ref="AW11:AW20" si="37">AU11/AS11*100</f>
        <v>32.06013725490196</v>
      </c>
      <c r="AX11" s="38"/>
      <c r="AY11" s="33">
        <f t="shared" ref="AY11:AY20" si="38">AX11/12*3</f>
        <v>0</v>
      </c>
      <c r="AZ11" s="47"/>
      <c r="BA11" s="38"/>
      <c r="BB11" s="33">
        <f t="shared" ref="BB11:BB20" si="39">BA11/12*3</f>
        <v>0</v>
      </c>
      <c r="BC11" s="47"/>
      <c r="BD11" s="116">
        <v>1575337.5</v>
      </c>
      <c r="BE11" s="33">
        <f t="shared" ref="BE11:BE20" si="40">BD11/12*6</f>
        <v>787668.75</v>
      </c>
      <c r="BF11" s="114">
        <v>525112.69999999995</v>
      </c>
      <c r="BG11" s="38">
        <v>0</v>
      </c>
      <c r="BH11" s="33">
        <f t="shared" ref="BH11:BH20" si="41">BG11/12*3</f>
        <v>0</v>
      </c>
      <c r="BI11" s="13">
        <v>0</v>
      </c>
      <c r="BJ11" s="114">
        <v>6798</v>
      </c>
      <c r="BK11" s="33">
        <f t="shared" ref="BK11:BK20" si="42">BJ11/12*6</f>
        <v>3399</v>
      </c>
      <c r="BL11" s="114">
        <v>890</v>
      </c>
      <c r="BM11" s="38"/>
      <c r="BN11" s="33">
        <f t="shared" ref="BN11:BN20" si="43">BM11/12*3</f>
        <v>0</v>
      </c>
      <c r="BO11" s="47"/>
      <c r="BP11" s="38"/>
      <c r="BQ11" s="33">
        <f t="shared" ref="BQ11:BQ20" si="44">BP11/12*3</f>
        <v>0</v>
      </c>
      <c r="BR11" s="47"/>
      <c r="BS11" s="12">
        <f t="shared" si="13"/>
        <v>53300</v>
      </c>
      <c r="BT11" s="33">
        <f t="shared" ref="BT11:BT20" si="45">BS11/12*3</f>
        <v>13325</v>
      </c>
      <c r="BU11" s="12">
        <f t="shared" ref="BU11:BU20" si="46">BZ11+CC11+CF11+CI11</f>
        <v>12187.656999999999</v>
      </c>
      <c r="BV11" s="12">
        <f t="shared" ref="BV11:BV20" si="47">BU11/BT11*100</f>
        <v>91.464592870544081</v>
      </c>
      <c r="BW11" s="11">
        <f t="shared" si="14"/>
        <v>22.86614821763602</v>
      </c>
      <c r="BX11" s="114">
        <v>37300</v>
      </c>
      <c r="BY11" s="33">
        <f t="shared" ref="BY11:BY20" si="48">BX11/12*6</f>
        <v>18650</v>
      </c>
      <c r="BZ11" s="114">
        <v>7172.6109999999999</v>
      </c>
      <c r="CA11" s="114">
        <v>0</v>
      </c>
      <c r="CB11" s="33">
        <f t="shared" ref="CB11:CB20" si="49">CA11/12*6</f>
        <v>0</v>
      </c>
      <c r="CC11" s="114">
        <v>141</v>
      </c>
      <c r="CD11" s="117">
        <v>0</v>
      </c>
      <c r="CE11" s="33">
        <f t="shared" ref="CE11:CE20" si="50">CD11/12*3</f>
        <v>0</v>
      </c>
      <c r="CF11" s="114">
        <v>0</v>
      </c>
      <c r="CG11" s="115">
        <v>16000</v>
      </c>
      <c r="CH11" s="33">
        <f t="shared" ref="CH11:CH20" si="51">CG11/12*6</f>
        <v>8000</v>
      </c>
      <c r="CI11" s="114">
        <v>4874.0460000000003</v>
      </c>
      <c r="CJ11" s="47"/>
      <c r="CK11" s="33">
        <f t="shared" ref="CK11:CK20" si="52">CJ11/12*3</f>
        <v>0</v>
      </c>
      <c r="CL11" s="47"/>
      <c r="CM11" s="117">
        <v>9618</v>
      </c>
      <c r="CN11" s="33">
        <f t="shared" ref="CN11:CN20" si="53">CM11/12*6</f>
        <v>4809</v>
      </c>
      <c r="CO11" s="114">
        <v>1599.2</v>
      </c>
      <c r="CP11" s="118">
        <v>4900</v>
      </c>
      <c r="CQ11" s="33">
        <f t="shared" ref="CQ11:CQ20" si="54">CP11/12*6</f>
        <v>2450</v>
      </c>
      <c r="CR11" s="114">
        <v>2019.5</v>
      </c>
      <c r="CS11" s="114">
        <v>345810</v>
      </c>
      <c r="CT11" s="33">
        <f t="shared" ref="CT11:CT20" si="55">CS11/12*6</f>
        <v>172905</v>
      </c>
      <c r="CU11" s="114">
        <v>112795.717</v>
      </c>
      <c r="CV11" s="114">
        <v>224000</v>
      </c>
      <c r="CW11" s="33">
        <f t="shared" ref="CW11:CW20" si="56">CV11/12*6</f>
        <v>112000</v>
      </c>
      <c r="CX11" s="114">
        <v>63749.817000000003</v>
      </c>
      <c r="CY11" s="118">
        <v>86400</v>
      </c>
      <c r="CZ11" s="33">
        <f t="shared" ref="CZ11:CZ20" si="57">CY11/12*6</f>
        <v>43200</v>
      </c>
      <c r="DA11" s="114">
        <v>17565.766</v>
      </c>
      <c r="DB11" s="117">
        <v>21000</v>
      </c>
      <c r="DC11" s="33">
        <f t="shared" ref="DC11:DC20" si="58">DB11/12*6</f>
        <v>10500</v>
      </c>
      <c r="DD11" s="114">
        <v>3920</v>
      </c>
      <c r="DE11" s="42"/>
      <c r="DF11" s="33">
        <f t="shared" ref="DF11:DF20" si="59">DE11/12*3</f>
        <v>0</v>
      </c>
      <c r="DG11" s="115">
        <v>0</v>
      </c>
      <c r="DH11" s="114">
        <v>109435</v>
      </c>
      <c r="DI11" s="33">
        <f t="shared" ref="DI11:DI20" si="60">DH11/12*6</f>
        <v>54717.5</v>
      </c>
      <c r="DJ11" s="114">
        <v>22485.833999999999</v>
      </c>
      <c r="DK11" s="114">
        <v>0</v>
      </c>
      <c r="DL11" s="12">
        <f t="shared" si="15"/>
        <v>3150000</v>
      </c>
      <c r="DM11" s="12">
        <f t="shared" si="16"/>
        <v>1575000</v>
      </c>
      <c r="DN11" s="12">
        <f t="shared" si="17"/>
        <v>995965.05799999984</v>
      </c>
      <c r="DO11" s="42"/>
      <c r="DP11" s="33">
        <f t="shared" ref="DP11:DP20" si="61">DO11/12*3</f>
        <v>0</v>
      </c>
      <c r="DQ11" s="47"/>
      <c r="DR11" s="114">
        <v>0</v>
      </c>
      <c r="DS11" s="33">
        <f t="shared" ref="DS11:DS20" si="62">DR11/12*6</f>
        <v>0</v>
      </c>
      <c r="DT11" s="114">
        <v>43146.3</v>
      </c>
      <c r="DU11" s="42"/>
      <c r="DV11" s="33">
        <f t="shared" ref="DV11:DV20" si="63">DU11/12*3</f>
        <v>0</v>
      </c>
      <c r="DW11" s="47"/>
      <c r="DX11" s="47"/>
      <c r="DY11" s="33">
        <f t="shared" ref="DY11:DY20" si="64">DX11/12*3</f>
        <v>0</v>
      </c>
      <c r="DZ11" s="47"/>
      <c r="EA11" s="42"/>
      <c r="EB11" s="33">
        <f t="shared" ref="EB11:EB20" si="65">EA11/12*3</f>
        <v>0</v>
      </c>
      <c r="EC11" s="47"/>
      <c r="ED11" s="114">
        <v>0</v>
      </c>
      <c r="EE11" s="33">
        <f t="shared" ref="EE11:EE20" si="66">ED11/12*6</f>
        <v>0</v>
      </c>
      <c r="EF11" s="114">
        <v>0</v>
      </c>
      <c r="EG11" s="47">
        <v>0</v>
      </c>
      <c r="EH11" s="12">
        <f t="shared" si="18"/>
        <v>0</v>
      </c>
      <c r="EI11" s="33">
        <f t="shared" ref="EI11:EI20" si="67">EH11/12*3</f>
        <v>0</v>
      </c>
      <c r="EJ11" s="114">
        <f t="shared" si="19"/>
        <v>43146.3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112" t="s">
        <v>246</v>
      </c>
      <c r="C12" s="109">
        <v>10278.5461</v>
      </c>
      <c r="D12" s="109">
        <v>39206.603900000002</v>
      </c>
      <c r="E12" s="25">
        <f t="shared" si="0"/>
        <v>429703.5</v>
      </c>
      <c r="F12" s="33">
        <f t="shared" si="20"/>
        <v>214851.75</v>
      </c>
      <c r="G12" s="12">
        <f t="shared" si="1"/>
        <v>140515.27129999999</v>
      </c>
      <c r="H12" s="12">
        <f t="shared" si="21"/>
        <v>65.401036435588722</v>
      </c>
      <c r="I12" s="12">
        <f t="shared" si="2"/>
        <v>32.700518217794361</v>
      </c>
      <c r="J12" s="12">
        <f t="shared" si="3"/>
        <v>129032</v>
      </c>
      <c r="K12" s="12">
        <f t="shared" si="4"/>
        <v>64516</v>
      </c>
      <c r="L12" s="12">
        <f t="shared" si="4"/>
        <v>40336.571300000003</v>
      </c>
      <c r="M12" s="12">
        <f t="shared" si="5"/>
        <v>62.521810558621127</v>
      </c>
      <c r="N12" s="12">
        <f t="shared" si="6"/>
        <v>31.260905279310563</v>
      </c>
      <c r="O12" s="12">
        <f t="shared" si="7"/>
        <v>16503.5</v>
      </c>
      <c r="P12" s="33">
        <f t="shared" si="22"/>
        <v>4125.875</v>
      </c>
      <c r="Q12" s="33">
        <f t="shared" si="8"/>
        <v>4786.8400000000038</v>
      </c>
      <c r="R12" s="12">
        <f t="shared" si="9"/>
        <v>116.01999575847557</v>
      </c>
      <c r="S12" s="11">
        <f t="shared" si="10"/>
        <v>29.004998939618893</v>
      </c>
      <c r="T12" s="114">
        <v>0</v>
      </c>
      <c r="U12" s="33">
        <f t="shared" si="23"/>
        <v>0</v>
      </c>
      <c r="V12" s="114">
        <v>103.14</v>
      </c>
      <c r="W12" s="12" t="e">
        <f t="shared" si="24"/>
        <v>#DIV/0!</v>
      </c>
      <c r="X12" s="11" t="e">
        <f t="shared" si="25"/>
        <v>#DIV/0!</v>
      </c>
      <c r="Y12" s="114">
        <v>0</v>
      </c>
      <c r="Z12" s="33">
        <f t="shared" si="26"/>
        <v>0</v>
      </c>
      <c r="AA12" s="114">
        <v>524.04</v>
      </c>
      <c r="AB12" s="12" t="e">
        <f t="shared" si="27"/>
        <v>#DIV/0!</v>
      </c>
      <c r="AC12" s="11" t="e">
        <f t="shared" si="28"/>
        <v>#DIV/0!</v>
      </c>
      <c r="AD12" s="11">
        <v>16503.5</v>
      </c>
      <c r="AE12" s="33">
        <v>8251.75</v>
      </c>
      <c r="AF12" s="11">
        <v>4159.6600000000035</v>
      </c>
      <c r="AG12" s="12">
        <f t="shared" si="11"/>
        <v>50.409428303087267</v>
      </c>
      <c r="AH12" s="11">
        <f t="shared" si="12"/>
        <v>25.204714151543634</v>
      </c>
      <c r="AI12" s="114">
        <v>46254.1</v>
      </c>
      <c r="AJ12" s="33">
        <f t="shared" si="29"/>
        <v>23127.05</v>
      </c>
      <c r="AK12" s="114">
        <v>12882.374</v>
      </c>
      <c r="AL12" s="12">
        <f t="shared" si="30"/>
        <v>55.702625280785924</v>
      </c>
      <c r="AM12" s="11">
        <f t="shared" si="31"/>
        <v>27.851312640392962</v>
      </c>
      <c r="AN12" s="114">
        <v>3941.8</v>
      </c>
      <c r="AO12" s="33">
        <f t="shared" si="32"/>
        <v>1970.9</v>
      </c>
      <c r="AP12" s="114">
        <v>1893.4</v>
      </c>
      <c r="AQ12" s="12">
        <f t="shared" si="33"/>
        <v>96.067786290527167</v>
      </c>
      <c r="AR12" s="11">
        <f t="shared" si="34"/>
        <v>48.033893145263583</v>
      </c>
      <c r="AS12" s="114">
        <v>0</v>
      </c>
      <c r="AT12" s="33">
        <f t="shared" si="35"/>
        <v>0</v>
      </c>
      <c r="AU12" s="114">
        <v>0</v>
      </c>
      <c r="AV12" s="12" t="e">
        <f t="shared" si="36"/>
        <v>#DIV/0!</v>
      </c>
      <c r="AW12" s="11" t="e">
        <f t="shared" si="37"/>
        <v>#DIV/0!</v>
      </c>
      <c r="AX12" s="38"/>
      <c r="AY12" s="33">
        <f t="shared" si="38"/>
        <v>0</v>
      </c>
      <c r="AZ12" s="47"/>
      <c r="BA12" s="38"/>
      <c r="BB12" s="33">
        <f t="shared" si="39"/>
        <v>0</v>
      </c>
      <c r="BC12" s="47"/>
      <c r="BD12" s="116">
        <v>299582.09999999998</v>
      </c>
      <c r="BE12" s="33">
        <f t="shared" si="40"/>
        <v>149791.04999999999</v>
      </c>
      <c r="BF12" s="114">
        <v>99860.7</v>
      </c>
      <c r="BG12" s="38">
        <v>0</v>
      </c>
      <c r="BH12" s="33">
        <f t="shared" si="41"/>
        <v>0</v>
      </c>
      <c r="BI12" s="13">
        <v>0</v>
      </c>
      <c r="BJ12" s="114">
        <v>1089.4000000000001</v>
      </c>
      <c r="BK12" s="33">
        <f t="shared" si="42"/>
        <v>544.70000000000005</v>
      </c>
      <c r="BL12" s="114">
        <v>318</v>
      </c>
      <c r="BM12" s="38"/>
      <c r="BN12" s="33">
        <f t="shared" si="43"/>
        <v>0</v>
      </c>
      <c r="BO12" s="47"/>
      <c r="BP12" s="38"/>
      <c r="BQ12" s="33">
        <f t="shared" si="44"/>
        <v>0</v>
      </c>
      <c r="BR12" s="47"/>
      <c r="BS12" s="12">
        <f t="shared" si="13"/>
        <v>9130.6</v>
      </c>
      <c r="BT12" s="33">
        <f t="shared" si="45"/>
        <v>2282.65</v>
      </c>
      <c r="BU12" s="12">
        <f t="shared" si="46"/>
        <v>2494.4300000000003</v>
      </c>
      <c r="BV12" s="12">
        <f t="shared" si="47"/>
        <v>109.27781306814448</v>
      </c>
      <c r="BW12" s="11">
        <f t="shared" si="14"/>
        <v>27.319453267036121</v>
      </c>
      <c r="BX12" s="114">
        <v>7750.6</v>
      </c>
      <c r="BY12" s="33">
        <f t="shared" si="48"/>
        <v>3875.3</v>
      </c>
      <c r="BZ12" s="114">
        <v>1964.43</v>
      </c>
      <c r="CA12" s="114">
        <v>0</v>
      </c>
      <c r="CB12" s="33">
        <f t="shared" si="49"/>
        <v>0</v>
      </c>
      <c r="CC12" s="114">
        <v>0</v>
      </c>
      <c r="CD12" s="117">
        <v>0</v>
      </c>
      <c r="CE12" s="33">
        <f t="shared" si="50"/>
        <v>0</v>
      </c>
      <c r="CF12" s="114">
        <v>0</v>
      </c>
      <c r="CG12" s="115">
        <v>1380</v>
      </c>
      <c r="CH12" s="33">
        <f t="shared" si="51"/>
        <v>690</v>
      </c>
      <c r="CI12" s="114">
        <v>530</v>
      </c>
      <c r="CJ12" s="47"/>
      <c r="CK12" s="33">
        <f t="shared" si="52"/>
        <v>0</v>
      </c>
      <c r="CL12" s="47"/>
      <c r="CM12" s="117">
        <v>0</v>
      </c>
      <c r="CN12" s="33">
        <f t="shared" si="53"/>
        <v>0</v>
      </c>
      <c r="CO12" s="114">
        <v>0</v>
      </c>
      <c r="CP12" s="118">
        <v>300</v>
      </c>
      <c r="CQ12" s="33">
        <f t="shared" si="54"/>
        <v>150</v>
      </c>
      <c r="CR12" s="114">
        <v>194</v>
      </c>
      <c r="CS12" s="114">
        <v>45902</v>
      </c>
      <c r="CT12" s="33">
        <f t="shared" si="55"/>
        <v>22951</v>
      </c>
      <c r="CU12" s="114">
        <v>13680.332</v>
      </c>
      <c r="CV12" s="114">
        <v>21840</v>
      </c>
      <c r="CW12" s="33">
        <f t="shared" si="56"/>
        <v>10920</v>
      </c>
      <c r="CX12" s="114">
        <v>6133.5020000000004</v>
      </c>
      <c r="CY12" s="118">
        <v>3000</v>
      </c>
      <c r="CZ12" s="33">
        <f t="shared" si="57"/>
        <v>1500</v>
      </c>
      <c r="DA12" s="114">
        <v>3366.0138999999999</v>
      </c>
      <c r="DB12" s="117">
        <v>500</v>
      </c>
      <c r="DC12" s="33">
        <f t="shared" si="58"/>
        <v>250</v>
      </c>
      <c r="DD12" s="114">
        <v>200</v>
      </c>
      <c r="DE12" s="42"/>
      <c r="DF12" s="33">
        <f t="shared" si="59"/>
        <v>0</v>
      </c>
      <c r="DG12" s="115">
        <v>0</v>
      </c>
      <c r="DH12" s="114">
        <v>3500</v>
      </c>
      <c r="DI12" s="33">
        <f t="shared" si="60"/>
        <v>1750</v>
      </c>
      <c r="DJ12" s="114">
        <v>839.18140000000005</v>
      </c>
      <c r="DK12" s="114">
        <v>0</v>
      </c>
      <c r="DL12" s="12">
        <f t="shared" si="15"/>
        <v>429703.5</v>
      </c>
      <c r="DM12" s="12">
        <f t="shared" si="16"/>
        <v>214851.75</v>
      </c>
      <c r="DN12" s="12">
        <f t="shared" si="17"/>
        <v>140515.27129999999</v>
      </c>
      <c r="DO12" s="42"/>
      <c r="DP12" s="33">
        <f t="shared" si="61"/>
        <v>0</v>
      </c>
      <c r="DQ12" s="47"/>
      <c r="DR12" s="114">
        <v>0</v>
      </c>
      <c r="DS12" s="33">
        <f t="shared" si="62"/>
        <v>0</v>
      </c>
      <c r="DT12" s="114">
        <v>0</v>
      </c>
      <c r="DU12" s="42"/>
      <c r="DV12" s="33">
        <f t="shared" si="63"/>
        <v>0</v>
      </c>
      <c r="DW12" s="47"/>
      <c r="DX12" s="47"/>
      <c r="DY12" s="33">
        <f t="shared" si="64"/>
        <v>0</v>
      </c>
      <c r="DZ12" s="47"/>
      <c r="EA12" s="42"/>
      <c r="EB12" s="33">
        <f t="shared" si="65"/>
        <v>0</v>
      </c>
      <c r="EC12" s="47"/>
      <c r="ED12" s="114">
        <v>82462</v>
      </c>
      <c r="EE12" s="33">
        <f t="shared" si="66"/>
        <v>41231</v>
      </c>
      <c r="EF12" s="114">
        <v>0</v>
      </c>
      <c r="EG12" s="47">
        <v>0</v>
      </c>
      <c r="EH12" s="12">
        <f t="shared" si="18"/>
        <v>82462</v>
      </c>
      <c r="EI12" s="33">
        <f t="shared" si="67"/>
        <v>20615.5</v>
      </c>
      <c r="EJ12" s="114">
        <f t="shared" si="19"/>
        <v>0</v>
      </c>
      <c r="EK12" s="14">
        <f t="shared" ref="EK12:EK20" si="68">ED12-EH12</f>
        <v>0</v>
      </c>
    </row>
    <row r="13" spans="1:141" s="14" customFormat="1" ht="20.25" customHeight="1" x14ac:dyDescent="0.2">
      <c r="A13" s="21">
        <v>4</v>
      </c>
      <c r="B13" s="112" t="s">
        <v>249</v>
      </c>
      <c r="C13" s="109">
        <v>266808.8039</v>
      </c>
      <c r="D13" s="109">
        <v>282172.95559999999</v>
      </c>
      <c r="E13" s="25">
        <f t="shared" si="0"/>
        <v>3206852.2</v>
      </c>
      <c r="F13" s="33">
        <f t="shared" si="20"/>
        <v>1603426.1</v>
      </c>
      <c r="G13" s="12">
        <f t="shared" si="1"/>
        <v>584074.36269999994</v>
      </c>
      <c r="H13" s="12">
        <f t="shared" si="21"/>
        <v>36.426646834550084</v>
      </c>
      <c r="I13" s="12">
        <f t="shared" si="2"/>
        <v>18.213323417275042</v>
      </c>
      <c r="J13" s="12">
        <f t="shared" si="3"/>
        <v>727634</v>
      </c>
      <c r="K13" s="12">
        <f t="shared" si="4"/>
        <v>363817</v>
      </c>
      <c r="L13" s="12">
        <f t="shared" si="4"/>
        <v>217692.26269999999</v>
      </c>
      <c r="M13" s="12">
        <f t="shared" si="5"/>
        <v>59.835648883916917</v>
      </c>
      <c r="N13" s="12">
        <f t="shared" si="6"/>
        <v>29.917824441958459</v>
      </c>
      <c r="O13" s="12">
        <f t="shared" si="7"/>
        <v>164877</v>
      </c>
      <c r="P13" s="33">
        <f t="shared" si="22"/>
        <v>41219.25</v>
      </c>
      <c r="Q13" s="33">
        <f t="shared" si="8"/>
        <v>36684.467999999964</v>
      </c>
      <c r="R13" s="12">
        <f t="shared" si="9"/>
        <v>88.998387889153648</v>
      </c>
      <c r="S13" s="11">
        <f t="shared" si="10"/>
        <v>22.249596972288412</v>
      </c>
      <c r="T13" s="114">
        <v>21715</v>
      </c>
      <c r="U13" s="33">
        <f t="shared" si="23"/>
        <v>10857.5</v>
      </c>
      <c r="V13" s="114">
        <v>3852.0059999999999</v>
      </c>
      <c r="W13" s="12">
        <f t="shared" si="24"/>
        <v>35.477835597513241</v>
      </c>
      <c r="X13" s="11">
        <f t="shared" si="25"/>
        <v>17.738917798756621</v>
      </c>
      <c r="Y13" s="114">
        <v>26860</v>
      </c>
      <c r="Z13" s="33">
        <f t="shared" si="26"/>
        <v>13430</v>
      </c>
      <c r="AA13" s="114">
        <v>10441.002</v>
      </c>
      <c r="AB13" s="12">
        <f t="shared" si="27"/>
        <v>77.743871928518246</v>
      </c>
      <c r="AC13" s="11">
        <f t="shared" si="28"/>
        <v>38.871935964259123</v>
      </c>
      <c r="AD13" s="11">
        <v>116302</v>
      </c>
      <c r="AE13" s="33">
        <v>58151</v>
      </c>
      <c r="AF13" s="11">
        <v>22391.459999999963</v>
      </c>
      <c r="AG13" s="12">
        <f t="shared" si="11"/>
        <v>38.50571787243549</v>
      </c>
      <c r="AH13" s="11">
        <f t="shared" si="12"/>
        <v>19.252858936217745</v>
      </c>
      <c r="AI13" s="114">
        <v>225049</v>
      </c>
      <c r="AJ13" s="33">
        <f t="shared" si="29"/>
        <v>112524.5</v>
      </c>
      <c r="AK13" s="114">
        <v>74407.315000000002</v>
      </c>
      <c r="AL13" s="12">
        <f t="shared" si="30"/>
        <v>66.125434905287293</v>
      </c>
      <c r="AM13" s="11">
        <f t="shared" si="31"/>
        <v>33.062717452643646</v>
      </c>
      <c r="AN13" s="114">
        <v>20374</v>
      </c>
      <c r="AO13" s="33">
        <f t="shared" si="32"/>
        <v>10187</v>
      </c>
      <c r="AP13" s="114">
        <v>9590.7199999999993</v>
      </c>
      <c r="AQ13" s="12">
        <f t="shared" si="33"/>
        <v>94.146657504662798</v>
      </c>
      <c r="AR13" s="11">
        <f t="shared" si="34"/>
        <v>47.073328752331399</v>
      </c>
      <c r="AS13" s="114">
        <v>10900</v>
      </c>
      <c r="AT13" s="33">
        <f t="shared" si="35"/>
        <v>5450</v>
      </c>
      <c r="AU13" s="114">
        <v>3459.5</v>
      </c>
      <c r="AV13" s="12">
        <f t="shared" si="36"/>
        <v>63.477064220183486</v>
      </c>
      <c r="AW13" s="11">
        <f t="shared" si="37"/>
        <v>31.738532110091743</v>
      </c>
      <c r="AX13" s="38"/>
      <c r="AY13" s="33">
        <f t="shared" si="38"/>
        <v>0</v>
      </c>
      <c r="AZ13" s="47"/>
      <c r="BA13" s="38"/>
      <c r="BB13" s="33">
        <f t="shared" si="39"/>
        <v>0</v>
      </c>
      <c r="BC13" s="47"/>
      <c r="BD13" s="116">
        <v>759938</v>
      </c>
      <c r="BE13" s="33">
        <f t="shared" si="40"/>
        <v>379969</v>
      </c>
      <c r="BF13" s="114">
        <v>252586.4</v>
      </c>
      <c r="BG13" s="38">
        <v>0</v>
      </c>
      <c r="BH13" s="33">
        <f t="shared" si="41"/>
        <v>0</v>
      </c>
      <c r="BI13" s="13">
        <v>0</v>
      </c>
      <c r="BJ13" s="114">
        <v>0</v>
      </c>
      <c r="BK13" s="33">
        <f t="shared" si="42"/>
        <v>0</v>
      </c>
      <c r="BL13" s="114">
        <v>636</v>
      </c>
      <c r="BM13" s="38"/>
      <c r="BN13" s="33">
        <f t="shared" si="43"/>
        <v>0</v>
      </c>
      <c r="BO13" s="47"/>
      <c r="BP13" s="38"/>
      <c r="BQ13" s="33">
        <f t="shared" si="44"/>
        <v>0</v>
      </c>
      <c r="BR13" s="47"/>
      <c r="BS13" s="12">
        <f t="shared" si="13"/>
        <v>35034</v>
      </c>
      <c r="BT13" s="33">
        <f t="shared" si="45"/>
        <v>8758.5</v>
      </c>
      <c r="BU13" s="12">
        <f t="shared" si="46"/>
        <v>7667.8429999999989</v>
      </c>
      <c r="BV13" s="12">
        <f t="shared" si="47"/>
        <v>87.547445338813716</v>
      </c>
      <c r="BW13" s="11">
        <f t="shared" si="14"/>
        <v>21.886861334703429</v>
      </c>
      <c r="BX13" s="114">
        <v>22808</v>
      </c>
      <c r="BY13" s="33">
        <f t="shared" si="48"/>
        <v>11404</v>
      </c>
      <c r="BZ13" s="114">
        <v>4372.4129999999996</v>
      </c>
      <c r="CA13" s="114">
        <v>0</v>
      </c>
      <c r="CB13" s="33">
        <f t="shared" si="49"/>
        <v>0</v>
      </c>
      <c r="CC13" s="114">
        <v>0</v>
      </c>
      <c r="CD13" s="117">
        <v>0</v>
      </c>
      <c r="CE13" s="33">
        <f t="shared" si="50"/>
        <v>0</v>
      </c>
      <c r="CF13" s="114">
        <v>0</v>
      </c>
      <c r="CG13" s="115">
        <v>12226</v>
      </c>
      <c r="CH13" s="33">
        <f t="shared" si="51"/>
        <v>6113</v>
      </c>
      <c r="CI13" s="114">
        <v>3295.43</v>
      </c>
      <c r="CJ13" s="47"/>
      <c r="CK13" s="33">
        <f t="shared" si="52"/>
        <v>0</v>
      </c>
      <c r="CL13" s="47"/>
      <c r="CM13" s="117">
        <v>3998</v>
      </c>
      <c r="CN13" s="33">
        <f t="shared" si="53"/>
        <v>1999</v>
      </c>
      <c r="CO13" s="114">
        <v>799.6</v>
      </c>
      <c r="CP13" s="118">
        <v>10000</v>
      </c>
      <c r="CQ13" s="33">
        <f t="shared" si="54"/>
        <v>5000</v>
      </c>
      <c r="CR13" s="114">
        <v>0</v>
      </c>
      <c r="CS13" s="114">
        <v>162400</v>
      </c>
      <c r="CT13" s="33">
        <f t="shared" si="55"/>
        <v>81200</v>
      </c>
      <c r="CU13" s="114">
        <v>43997.407700000003</v>
      </c>
      <c r="CV13" s="114">
        <v>49100</v>
      </c>
      <c r="CW13" s="33">
        <f t="shared" si="56"/>
        <v>24550</v>
      </c>
      <c r="CX13" s="114">
        <v>13734.5767</v>
      </c>
      <c r="CY13" s="118">
        <v>76000</v>
      </c>
      <c r="CZ13" s="33">
        <f t="shared" si="57"/>
        <v>38000</v>
      </c>
      <c r="DA13" s="114">
        <v>39757.309000000001</v>
      </c>
      <c r="DB13" s="117">
        <v>0</v>
      </c>
      <c r="DC13" s="33">
        <f t="shared" si="58"/>
        <v>0</v>
      </c>
      <c r="DD13" s="114">
        <v>0</v>
      </c>
      <c r="DE13" s="42"/>
      <c r="DF13" s="33">
        <f t="shared" si="59"/>
        <v>0</v>
      </c>
      <c r="DG13" s="115">
        <v>0</v>
      </c>
      <c r="DH13" s="114">
        <v>23000</v>
      </c>
      <c r="DI13" s="33">
        <f t="shared" si="60"/>
        <v>11500</v>
      </c>
      <c r="DJ13" s="114">
        <v>2127.6999999999998</v>
      </c>
      <c r="DK13" s="114">
        <v>0</v>
      </c>
      <c r="DL13" s="12">
        <f t="shared" si="15"/>
        <v>1491570</v>
      </c>
      <c r="DM13" s="12">
        <f t="shared" si="16"/>
        <v>745785</v>
      </c>
      <c r="DN13" s="12">
        <f t="shared" si="17"/>
        <v>471714.2626999999</v>
      </c>
      <c r="DO13" s="42"/>
      <c r="DP13" s="33">
        <f t="shared" si="61"/>
        <v>0</v>
      </c>
      <c r="DQ13" s="47"/>
      <c r="DR13" s="114">
        <v>1715282.2</v>
      </c>
      <c r="DS13" s="33">
        <f t="shared" si="62"/>
        <v>857641.09999999986</v>
      </c>
      <c r="DT13" s="114">
        <v>112360.1</v>
      </c>
      <c r="DU13" s="42"/>
      <c r="DV13" s="33">
        <f t="shared" si="63"/>
        <v>0</v>
      </c>
      <c r="DW13" s="47"/>
      <c r="DX13" s="47"/>
      <c r="DY13" s="33">
        <f t="shared" si="64"/>
        <v>0</v>
      </c>
      <c r="DZ13" s="47"/>
      <c r="EA13" s="42"/>
      <c r="EB13" s="33">
        <f t="shared" si="65"/>
        <v>0</v>
      </c>
      <c r="EC13" s="47"/>
      <c r="ED13" s="114">
        <v>0</v>
      </c>
      <c r="EE13" s="33">
        <f t="shared" si="66"/>
        <v>0</v>
      </c>
      <c r="EF13" s="114">
        <v>0</v>
      </c>
      <c r="EG13" s="47">
        <v>0</v>
      </c>
      <c r="EH13" s="12">
        <f t="shared" si="18"/>
        <v>1715282.2</v>
      </c>
      <c r="EI13" s="33">
        <f t="shared" si="67"/>
        <v>428820.54999999993</v>
      </c>
      <c r="EJ13" s="114">
        <f t="shared" si="19"/>
        <v>112360.1</v>
      </c>
      <c r="EK13" s="14">
        <f t="shared" si="68"/>
        <v>-1715282.2</v>
      </c>
    </row>
    <row r="14" spans="1:141" s="14" customFormat="1" ht="20.25" customHeight="1" x14ac:dyDescent="0.2">
      <c r="A14" s="21">
        <v>5</v>
      </c>
      <c r="B14" s="112" t="s">
        <v>251</v>
      </c>
      <c r="C14" s="109">
        <v>486040.15389999998</v>
      </c>
      <c r="D14" s="109">
        <v>108117.81170000001</v>
      </c>
      <c r="E14" s="25">
        <f t="shared" si="0"/>
        <v>642031.5</v>
      </c>
      <c r="F14" s="33">
        <f t="shared" si="20"/>
        <v>321015.75</v>
      </c>
      <c r="G14" s="12">
        <f t="shared" si="1"/>
        <v>354979.32799999998</v>
      </c>
      <c r="H14" s="12">
        <f t="shared" si="21"/>
        <v>110.58003478022496</v>
      </c>
      <c r="I14" s="12">
        <f t="shared" si="2"/>
        <v>55.290017390112482</v>
      </c>
      <c r="J14" s="12">
        <f t="shared" si="3"/>
        <v>446625.9</v>
      </c>
      <c r="K14" s="12">
        <f t="shared" si="4"/>
        <v>223312.95</v>
      </c>
      <c r="L14" s="12">
        <f t="shared" si="4"/>
        <v>203854.02799999999</v>
      </c>
      <c r="M14" s="12">
        <f t="shared" si="5"/>
        <v>91.286254558904872</v>
      </c>
      <c r="N14" s="12">
        <f t="shared" si="6"/>
        <v>45.643127279452436</v>
      </c>
      <c r="O14" s="12">
        <f t="shared" si="7"/>
        <v>231277</v>
      </c>
      <c r="P14" s="33">
        <f t="shared" si="22"/>
        <v>57819.25</v>
      </c>
      <c r="Q14" s="33">
        <f t="shared" si="8"/>
        <v>128247.00499999999</v>
      </c>
      <c r="R14" s="12">
        <f t="shared" si="9"/>
        <v>221.80675985938936</v>
      </c>
      <c r="S14" s="11">
        <f t="shared" si="10"/>
        <v>55.45168996484734</v>
      </c>
      <c r="T14" s="114">
        <v>22301</v>
      </c>
      <c r="U14" s="33">
        <f t="shared" si="23"/>
        <v>11150.5</v>
      </c>
      <c r="V14" s="114">
        <v>2056.5650000000001</v>
      </c>
      <c r="W14" s="12">
        <f t="shared" si="24"/>
        <v>18.443702076140085</v>
      </c>
      <c r="X14" s="11">
        <f t="shared" si="25"/>
        <v>9.2218510380700423</v>
      </c>
      <c r="Y14" s="114">
        <v>16357</v>
      </c>
      <c r="Z14" s="33">
        <f t="shared" si="26"/>
        <v>8178.5</v>
      </c>
      <c r="AA14" s="114">
        <v>2292.2689999999998</v>
      </c>
      <c r="AB14" s="12">
        <f t="shared" si="27"/>
        <v>28.027988017362592</v>
      </c>
      <c r="AC14" s="11">
        <f t="shared" si="28"/>
        <v>14.013994008681296</v>
      </c>
      <c r="AD14" s="11">
        <v>192619</v>
      </c>
      <c r="AE14" s="33">
        <v>96309.5</v>
      </c>
      <c r="AF14" s="11">
        <v>123898.17099999999</v>
      </c>
      <c r="AG14" s="12">
        <f t="shared" si="11"/>
        <v>128.64584594458489</v>
      </c>
      <c r="AH14" s="11">
        <f t="shared" si="12"/>
        <v>64.322922972292446</v>
      </c>
      <c r="AI14" s="114">
        <v>41532</v>
      </c>
      <c r="AJ14" s="33">
        <f t="shared" si="29"/>
        <v>20766</v>
      </c>
      <c r="AK14" s="114">
        <v>14246.637000000001</v>
      </c>
      <c r="AL14" s="12">
        <f t="shared" si="30"/>
        <v>68.605590869690843</v>
      </c>
      <c r="AM14" s="11">
        <f t="shared" si="31"/>
        <v>34.302795434845422</v>
      </c>
      <c r="AN14" s="114">
        <v>45601.7</v>
      </c>
      <c r="AO14" s="33">
        <f t="shared" si="32"/>
        <v>22800.85</v>
      </c>
      <c r="AP14" s="114">
        <v>32347.816999999999</v>
      </c>
      <c r="AQ14" s="12">
        <f t="shared" si="33"/>
        <v>141.87110129666218</v>
      </c>
      <c r="AR14" s="11">
        <f t="shared" si="34"/>
        <v>70.935550648331088</v>
      </c>
      <c r="AS14" s="114">
        <v>0</v>
      </c>
      <c r="AT14" s="33">
        <f t="shared" si="35"/>
        <v>0</v>
      </c>
      <c r="AU14" s="114">
        <v>0</v>
      </c>
      <c r="AV14" s="12" t="e">
        <f t="shared" si="36"/>
        <v>#DIV/0!</v>
      </c>
      <c r="AW14" s="11" t="e">
        <f t="shared" si="37"/>
        <v>#DIV/0!</v>
      </c>
      <c r="AX14" s="38"/>
      <c r="AY14" s="33">
        <f t="shared" si="38"/>
        <v>0</v>
      </c>
      <c r="AZ14" s="47"/>
      <c r="BA14" s="38"/>
      <c r="BB14" s="33">
        <f t="shared" si="39"/>
        <v>0</v>
      </c>
      <c r="BC14" s="47"/>
      <c r="BD14" s="116">
        <v>156383.29999999999</v>
      </c>
      <c r="BE14" s="33">
        <f t="shared" si="40"/>
        <v>78191.649999999994</v>
      </c>
      <c r="BF14" s="114">
        <v>52127.8</v>
      </c>
      <c r="BG14" s="38">
        <v>0</v>
      </c>
      <c r="BH14" s="33">
        <f t="shared" si="41"/>
        <v>0</v>
      </c>
      <c r="BI14" s="13">
        <v>0</v>
      </c>
      <c r="BJ14" s="114">
        <v>762.8</v>
      </c>
      <c r="BK14" s="33">
        <f t="shared" si="42"/>
        <v>381.4</v>
      </c>
      <c r="BL14" s="114">
        <v>255</v>
      </c>
      <c r="BM14" s="38"/>
      <c r="BN14" s="33">
        <f t="shared" si="43"/>
        <v>0</v>
      </c>
      <c r="BO14" s="47"/>
      <c r="BP14" s="38"/>
      <c r="BQ14" s="33">
        <f t="shared" si="44"/>
        <v>0</v>
      </c>
      <c r="BR14" s="47"/>
      <c r="BS14" s="12">
        <f t="shared" si="13"/>
        <v>39050.099999999991</v>
      </c>
      <c r="BT14" s="33">
        <f t="shared" si="45"/>
        <v>9762.5249999999978</v>
      </c>
      <c r="BU14" s="12">
        <f t="shared" si="46"/>
        <v>10966.724</v>
      </c>
      <c r="BV14" s="12">
        <f t="shared" si="47"/>
        <v>112.33491335489541</v>
      </c>
      <c r="BW14" s="11">
        <f t="shared" si="14"/>
        <v>28.083728338723851</v>
      </c>
      <c r="BX14" s="114">
        <v>9366.7999999999993</v>
      </c>
      <c r="BY14" s="33">
        <f t="shared" si="48"/>
        <v>4683.3999999999996</v>
      </c>
      <c r="BZ14" s="114">
        <v>1171.8</v>
      </c>
      <c r="CA14" s="114">
        <v>27999.1</v>
      </c>
      <c r="CB14" s="33">
        <f t="shared" si="49"/>
        <v>13999.55</v>
      </c>
      <c r="CC14" s="114">
        <v>9144.4240000000009</v>
      </c>
      <c r="CD14" s="117">
        <v>0</v>
      </c>
      <c r="CE14" s="33">
        <f t="shared" si="50"/>
        <v>0</v>
      </c>
      <c r="CF14" s="114">
        <v>0</v>
      </c>
      <c r="CG14" s="115">
        <v>1684.2</v>
      </c>
      <c r="CH14" s="33">
        <f t="shared" si="51"/>
        <v>842.09999999999991</v>
      </c>
      <c r="CI14" s="114">
        <v>650.5</v>
      </c>
      <c r="CJ14" s="47"/>
      <c r="CK14" s="33">
        <f t="shared" si="52"/>
        <v>0</v>
      </c>
      <c r="CL14" s="47"/>
      <c r="CM14" s="117">
        <v>0</v>
      </c>
      <c r="CN14" s="33">
        <f t="shared" si="53"/>
        <v>0</v>
      </c>
      <c r="CO14" s="114">
        <v>0</v>
      </c>
      <c r="CP14" s="118">
        <v>0</v>
      </c>
      <c r="CQ14" s="33">
        <f t="shared" si="54"/>
        <v>0</v>
      </c>
      <c r="CR14" s="114">
        <v>0</v>
      </c>
      <c r="CS14" s="114">
        <v>80045.100000000006</v>
      </c>
      <c r="CT14" s="33">
        <f t="shared" si="55"/>
        <v>40022.550000000003</v>
      </c>
      <c r="CU14" s="114">
        <v>15043.37</v>
      </c>
      <c r="CV14" s="114">
        <v>35839.9</v>
      </c>
      <c r="CW14" s="33">
        <f t="shared" si="56"/>
        <v>17919.95</v>
      </c>
      <c r="CX14" s="114">
        <v>10017.115</v>
      </c>
      <c r="CY14" s="118">
        <v>0</v>
      </c>
      <c r="CZ14" s="33">
        <f t="shared" si="57"/>
        <v>0</v>
      </c>
      <c r="DA14" s="114">
        <v>353.47500000000002</v>
      </c>
      <c r="DB14" s="117">
        <v>1000</v>
      </c>
      <c r="DC14" s="33">
        <f t="shared" si="58"/>
        <v>500</v>
      </c>
      <c r="DD14" s="114">
        <v>0</v>
      </c>
      <c r="DE14" s="42"/>
      <c r="DF14" s="33">
        <f t="shared" si="59"/>
        <v>0</v>
      </c>
      <c r="DG14" s="115">
        <v>0</v>
      </c>
      <c r="DH14" s="114">
        <v>8120</v>
      </c>
      <c r="DI14" s="33">
        <f t="shared" si="60"/>
        <v>4060</v>
      </c>
      <c r="DJ14" s="114">
        <v>2649</v>
      </c>
      <c r="DK14" s="114">
        <v>0</v>
      </c>
      <c r="DL14" s="12">
        <f t="shared" si="15"/>
        <v>603772</v>
      </c>
      <c r="DM14" s="12">
        <f t="shared" si="16"/>
        <v>301886</v>
      </c>
      <c r="DN14" s="12">
        <f t="shared" si="17"/>
        <v>256236.82800000001</v>
      </c>
      <c r="DO14" s="42"/>
      <c r="DP14" s="33">
        <f t="shared" si="61"/>
        <v>0</v>
      </c>
      <c r="DQ14" s="47"/>
      <c r="DR14" s="114">
        <v>38259.5</v>
      </c>
      <c r="DS14" s="33">
        <f t="shared" si="62"/>
        <v>19129.75</v>
      </c>
      <c r="DT14" s="114">
        <v>98742.5</v>
      </c>
      <c r="DU14" s="42"/>
      <c r="DV14" s="33">
        <f t="shared" si="63"/>
        <v>0</v>
      </c>
      <c r="DW14" s="47"/>
      <c r="DX14" s="47"/>
      <c r="DY14" s="33">
        <f t="shared" si="64"/>
        <v>0</v>
      </c>
      <c r="DZ14" s="47"/>
      <c r="EA14" s="42"/>
      <c r="EB14" s="33">
        <f t="shared" si="65"/>
        <v>0</v>
      </c>
      <c r="EC14" s="47"/>
      <c r="ED14" s="114">
        <v>0</v>
      </c>
      <c r="EE14" s="33">
        <f t="shared" si="66"/>
        <v>0</v>
      </c>
      <c r="EF14" s="114">
        <v>0</v>
      </c>
      <c r="EG14" s="47">
        <v>0</v>
      </c>
      <c r="EH14" s="12">
        <f t="shared" si="18"/>
        <v>38259.5</v>
      </c>
      <c r="EI14" s="33">
        <f t="shared" si="67"/>
        <v>9564.875</v>
      </c>
      <c r="EJ14" s="114">
        <f t="shared" si="19"/>
        <v>98742.5</v>
      </c>
      <c r="EK14" s="14">
        <f t="shared" si="68"/>
        <v>-38259.5</v>
      </c>
    </row>
    <row r="15" spans="1:141" s="14" customFormat="1" ht="20.25" customHeight="1" x14ac:dyDescent="0.2">
      <c r="A15" s="21">
        <v>6</v>
      </c>
      <c r="B15" s="113" t="s">
        <v>250</v>
      </c>
      <c r="C15" s="109">
        <v>304344.32150000002</v>
      </c>
      <c r="D15" s="109">
        <v>107322.4752</v>
      </c>
      <c r="E15" s="25">
        <f t="shared" si="0"/>
        <v>1406283.4</v>
      </c>
      <c r="F15" s="33">
        <f t="shared" si="20"/>
        <v>703141.7</v>
      </c>
      <c r="G15" s="12">
        <f t="shared" si="1"/>
        <v>411750.95379999996</v>
      </c>
      <c r="H15" s="12">
        <f t="shared" si="21"/>
        <v>58.558744816300887</v>
      </c>
      <c r="I15" s="12">
        <f t="shared" si="2"/>
        <v>29.279372408150444</v>
      </c>
      <c r="J15" s="12">
        <f t="shared" si="3"/>
        <v>511906</v>
      </c>
      <c r="K15" s="12">
        <f t="shared" si="4"/>
        <v>255953</v>
      </c>
      <c r="L15" s="12">
        <f t="shared" si="4"/>
        <v>113653.1538</v>
      </c>
      <c r="M15" s="12">
        <f t="shared" si="5"/>
        <v>44.403915484483477</v>
      </c>
      <c r="N15" s="12">
        <f t="shared" si="6"/>
        <v>22.201957742241738</v>
      </c>
      <c r="O15" s="12">
        <f t="shared" si="7"/>
        <v>131400</v>
      </c>
      <c r="P15" s="33">
        <f t="shared" si="22"/>
        <v>32850</v>
      </c>
      <c r="Q15" s="33">
        <f t="shared" si="8"/>
        <v>16139.903999999997</v>
      </c>
      <c r="R15" s="12">
        <f t="shared" si="9"/>
        <v>49.132127853881272</v>
      </c>
      <c r="S15" s="11">
        <f t="shared" si="10"/>
        <v>12.283031963470318</v>
      </c>
      <c r="T15" s="114">
        <v>0</v>
      </c>
      <c r="U15" s="33">
        <f t="shared" si="23"/>
        <v>0</v>
      </c>
      <c r="V15" s="114">
        <v>1979.6320000000001</v>
      </c>
      <c r="W15" s="12" t="e">
        <f t="shared" si="24"/>
        <v>#DIV/0!</v>
      </c>
      <c r="X15" s="11" t="e">
        <f t="shared" si="25"/>
        <v>#DIV/0!</v>
      </c>
      <c r="Y15" s="114">
        <v>0</v>
      </c>
      <c r="Z15" s="33">
        <f t="shared" si="26"/>
        <v>0</v>
      </c>
      <c r="AA15" s="114">
        <v>2789.125</v>
      </c>
      <c r="AB15" s="12" t="e">
        <f t="shared" si="27"/>
        <v>#DIV/0!</v>
      </c>
      <c r="AC15" s="11" t="e">
        <f t="shared" si="28"/>
        <v>#DIV/0!</v>
      </c>
      <c r="AD15" s="11">
        <v>131400</v>
      </c>
      <c r="AE15" s="33">
        <v>65700</v>
      </c>
      <c r="AF15" s="11">
        <v>11371.146999999997</v>
      </c>
      <c r="AG15" s="12">
        <f t="shared" si="11"/>
        <v>17.307681887366815</v>
      </c>
      <c r="AH15" s="11">
        <f t="shared" si="12"/>
        <v>8.6538409436834076</v>
      </c>
      <c r="AI15" s="114">
        <v>182372</v>
      </c>
      <c r="AJ15" s="33">
        <f t="shared" si="29"/>
        <v>91186</v>
      </c>
      <c r="AK15" s="114">
        <v>47629.072</v>
      </c>
      <c r="AL15" s="12">
        <f t="shared" si="30"/>
        <v>52.232877854056547</v>
      </c>
      <c r="AM15" s="11">
        <f t="shared" si="31"/>
        <v>26.116438927028273</v>
      </c>
      <c r="AN15" s="114">
        <v>13684</v>
      </c>
      <c r="AO15" s="33">
        <f t="shared" si="32"/>
        <v>6842</v>
      </c>
      <c r="AP15" s="114">
        <v>6700.6840000000002</v>
      </c>
      <c r="AQ15" s="12">
        <f t="shared" si="33"/>
        <v>97.934580532008184</v>
      </c>
      <c r="AR15" s="11">
        <f t="shared" si="34"/>
        <v>48.967290266004092</v>
      </c>
      <c r="AS15" s="114">
        <v>4500</v>
      </c>
      <c r="AT15" s="33">
        <f t="shared" si="35"/>
        <v>2250</v>
      </c>
      <c r="AU15" s="114">
        <v>1088.5999999999999</v>
      </c>
      <c r="AV15" s="12">
        <f t="shared" si="36"/>
        <v>48.382222222222218</v>
      </c>
      <c r="AW15" s="11">
        <f t="shared" si="37"/>
        <v>24.191111111111109</v>
      </c>
      <c r="AX15" s="38"/>
      <c r="AY15" s="33">
        <f t="shared" si="38"/>
        <v>0</v>
      </c>
      <c r="AZ15" s="47"/>
      <c r="BA15" s="38"/>
      <c r="BB15" s="33">
        <f t="shared" si="39"/>
        <v>0</v>
      </c>
      <c r="BC15" s="47"/>
      <c r="BD15" s="116">
        <v>696298.7</v>
      </c>
      <c r="BE15" s="33">
        <f t="shared" si="40"/>
        <v>348149.35</v>
      </c>
      <c r="BF15" s="114">
        <v>231082.6</v>
      </c>
      <c r="BG15" s="38">
        <v>0</v>
      </c>
      <c r="BH15" s="33">
        <f t="shared" si="41"/>
        <v>0</v>
      </c>
      <c r="BI15" s="13">
        <v>0</v>
      </c>
      <c r="BJ15" s="114">
        <v>2179.6999999999998</v>
      </c>
      <c r="BK15" s="33">
        <f t="shared" si="42"/>
        <v>1089.8499999999999</v>
      </c>
      <c r="BL15" s="114">
        <v>1529</v>
      </c>
      <c r="BM15" s="38"/>
      <c r="BN15" s="33">
        <f t="shared" si="43"/>
        <v>0</v>
      </c>
      <c r="BO15" s="47"/>
      <c r="BP15" s="38"/>
      <c r="BQ15" s="33">
        <f t="shared" si="44"/>
        <v>0</v>
      </c>
      <c r="BR15" s="47"/>
      <c r="BS15" s="12">
        <f t="shared" si="13"/>
        <v>26301</v>
      </c>
      <c r="BT15" s="33">
        <f t="shared" si="45"/>
        <v>6575.25</v>
      </c>
      <c r="BU15" s="12">
        <f t="shared" si="46"/>
        <v>5284.47</v>
      </c>
      <c r="BV15" s="12">
        <f t="shared" si="47"/>
        <v>80.369111440629638</v>
      </c>
      <c r="BW15" s="11">
        <f t="shared" si="14"/>
        <v>20.092277860157409</v>
      </c>
      <c r="BX15" s="114">
        <v>26301</v>
      </c>
      <c r="BY15" s="33">
        <f t="shared" si="48"/>
        <v>13150.5</v>
      </c>
      <c r="BZ15" s="114">
        <v>5284.47</v>
      </c>
      <c r="CA15" s="114">
        <v>0</v>
      </c>
      <c r="CB15" s="33">
        <f t="shared" si="49"/>
        <v>0</v>
      </c>
      <c r="CC15" s="114">
        <v>0</v>
      </c>
      <c r="CD15" s="117">
        <v>0</v>
      </c>
      <c r="CE15" s="33">
        <f t="shared" si="50"/>
        <v>0</v>
      </c>
      <c r="CF15" s="114">
        <v>0</v>
      </c>
      <c r="CG15" s="115">
        <v>0</v>
      </c>
      <c r="CH15" s="33">
        <f t="shared" si="51"/>
        <v>0</v>
      </c>
      <c r="CI15" s="114">
        <v>0</v>
      </c>
      <c r="CJ15" s="47"/>
      <c r="CK15" s="33">
        <f t="shared" si="52"/>
        <v>0</v>
      </c>
      <c r="CL15" s="47"/>
      <c r="CM15" s="117">
        <v>0</v>
      </c>
      <c r="CN15" s="33">
        <f t="shared" si="53"/>
        <v>0</v>
      </c>
      <c r="CO15" s="114">
        <v>0</v>
      </c>
      <c r="CP15" s="118">
        <v>0</v>
      </c>
      <c r="CQ15" s="33">
        <f t="shared" si="54"/>
        <v>0</v>
      </c>
      <c r="CR15" s="114">
        <v>0</v>
      </c>
      <c r="CS15" s="114">
        <v>144049</v>
      </c>
      <c r="CT15" s="33">
        <f t="shared" si="55"/>
        <v>72024.5</v>
      </c>
      <c r="CU15" s="114">
        <v>33953.370000000003</v>
      </c>
      <c r="CV15" s="114">
        <v>50749</v>
      </c>
      <c r="CW15" s="33">
        <f t="shared" si="56"/>
        <v>25374.5</v>
      </c>
      <c r="CX15" s="114">
        <v>11664.592000000001</v>
      </c>
      <c r="CY15" s="118">
        <v>8000</v>
      </c>
      <c r="CZ15" s="33">
        <f t="shared" si="57"/>
        <v>4000</v>
      </c>
      <c r="DA15" s="114">
        <v>1871.181</v>
      </c>
      <c r="DB15" s="117">
        <v>0</v>
      </c>
      <c r="DC15" s="33">
        <f t="shared" si="58"/>
        <v>0</v>
      </c>
      <c r="DD15" s="114">
        <v>0</v>
      </c>
      <c r="DE15" s="42"/>
      <c r="DF15" s="33">
        <f t="shared" si="59"/>
        <v>0</v>
      </c>
      <c r="DG15" s="115">
        <v>0</v>
      </c>
      <c r="DH15" s="114">
        <v>1600</v>
      </c>
      <c r="DI15" s="33">
        <f t="shared" si="60"/>
        <v>800</v>
      </c>
      <c r="DJ15" s="114">
        <v>985.87279999999998</v>
      </c>
      <c r="DK15" s="114">
        <v>0</v>
      </c>
      <c r="DL15" s="12">
        <f t="shared" si="15"/>
        <v>1210384.3999999999</v>
      </c>
      <c r="DM15" s="12">
        <f t="shared" si="16"/>
        <v>605192.19999999995</v>
      </c>
      <c r="DN15" s="12">
        <f t="shared" si="17"/>
        <v>346264.75379999995</v>
      </c>
      <c r="DO15" s="42"/>
      <c r="DP15" s="33">
        <f t="shared" si="61"/>
        <v>0</v>
      </c>
      <c r="DQ15" s="47"/>
      <c r="DR15" s="114">
        <v>195899</v>
      </c>
      <c r="DS15" s="33">
        <f t="shared" si="62"/>
        <v>97949.5</v>
      </c>
      <c r="DT15" s="114">
        <v>65486.2</v>
      </c>
      <c r="DU15" s="42"/>
      <c r="DV15" s="33">
        <f t="shared" si="63"/>
        <v>0</v>
      </c>
      <c r="DW15" s="47"/>
      <c r="DX15" s="47"/>
      <c r="DY15" s="33">
        <f t="shared" si="64"/>
        <v>0</v>
      </c>
      <c r="DZ15" s="47"/>
      <c r="EA15" s="42"/>
      <c r="EB15" s="33">
        <f t="shared" si="65"/>
        <v>0</v>
      </c>
      <c r="EC15" s="47"/>
      <c r="ED15" s="114">
        <v>167291.70000000001</v>
      </c>
      <c r="EE15" s="33">
        <f t="shared" si="66"/>
        <v>83645.850000000006</v>
      </c>
      <c r="EF15" s="114">
        <v>0</v>
      </c>
      <c r="EG15" s="47">
        <v>0</v>
      </c>
      <c r="EH15" s="12">
        <f t="shared" si="18"/>
        <v>363190.7</v>
      </c>
      <c r="EI15" s="33">
        <f t="shared" si="67"/>
        <v>90797.675000000003</v>
      </c>
      <c r="EJ15" s="114">
        <f t="shared" si="19"/>
        <v>65486.2</v>
      </c>
      <c r="EK15" s="14">
        <f t="shared" si="68"/>
        <v>-195899</v>
      </c>
    </row>
    <row r="16" spans="1:141" s="14" customFormat="1" ht="20.25" customHeight="1" x14ac:dyDescent="0.2">
      <c r="A16" s="21">
        <v>7</v>
      </c>
      <c r="B16" s="112" t="s">
        <v>252</v>
      </c>
      <c r="C16" s="109">
        <v>9241.5684000000001</v>
      </c>
      <c r="D16" s="109">
        <v>96502.162500000006</v>
      </c>
      <c r="E16" s="25">
        <f t="shared" si="0"/>
        <v>1371048</v>
      </c>
      <c r="F16" s="33">
        <f t="shared" si="20"/>
        <v>685524</v>
      </c>
      <c r="G16" s="12">
        <f t="shared" si="1"/>
        <v>426833.30930000002</v>
      </c>
      <c r="H16" s="12">
        <f t="shared" si="21"/>
        <v>62.263802478104346</v>
      </c>
      <c r="I16" s="12">
        <f t="shared" si="2"/>
        <v>31.131901239052173</v>
      </c>
      <c r="J16" s="12">
        <f t="shared" si="3"/>
        <v>532536.80000000005</v>
      </c>
      <c r="K16" s="12">
        <f t="shared" si="4"/>
        <v>266268.40000000002</v>
      </c>
      <c r="L16" s="12">
        <f t="shared" si="4"/>
        <v>153352.17630000002</v>
      </c>
      <c r="M16" s="12">
        <f t="shared" si="5"/>
        <v>57.593081379540344</v>
      </c>
      <c r="N16" s="12">
        <f t="shared" si="6"/>
        <v>28.796540689770172</v>
      </c>
      <c r="O16" s="12">
        <f t="shared" si="7"/>
        <v>104400.00000000006</v>
      </c>
      <c r="P16" s="33">
        <f t="shared" si="22"/>
        <v>26100.000000000015</v>
      </c>
      <c r="Q16" s="33">
        <f t="shared" si="8"/>
        <v>22528.811999999991</v>
      </c>
      <c r="R16" s="12">
        <f t="shared" si="9"/>
        <v>86.317287356321756</v>
      </c>
      <c r="S16" s="11">
        <f t="shared" si="10"/>
        <v>21.579321839080439</v>
      </c>
      <c r="T16" s="114">
        <v>18000</v>
      </c>
      <c r="U16" s="33">
        <f t="shared" si="23"/>
        <v>9000</v>
      </c>
      <c r="V16" s="114">
        <v>1896.518</v>
      </c>
      <c r="W16" s="12">
        <f t="shared" si="24"/>
        <v>21.072422222222222</v>
      </c>
      <c r="X16" s="11">
        <f t="shared" si="25"/>
        <v>10.536211111111111</v>
      </c>
      <c r="Y16" s="114">
        <v>18500</v>
      </c>
      <c r="Z16" s="33">
        <f t="shared" si="26"/>
        <v>9250</v>
      </c>
      <c r="AA16" s="114">
        <v>2448.5619999999999</v>
      </c>
      <c r="AB16" s="12">
        <f t="shared" si="27"/>
        <v>26.470940540540539</v>
      </c>
      <c r="AC16" s="11">
        <f t="shared" si="28"/>
        <v>13.23547027027027</v>
      </c>
      <c r="AD16" s="11">
        <v>67900.000000000058</v>
      </c>
      <c r="AE16" s="33">
        <v>33950.000000000029</v>
      </c>
      <c r="AF16" s="11">
        <v>18183.731999999989</v>
      </c>
      <c r="AG16" s="12">
        <f t="shared" si="11"/>
        <v>53.560329896907135</v>
      </c>
      <c r="AH16" s="11">
        <f t="shared" si="12"/>
        <v>26.780164948453567</v>
      </c>
      <c r="AI16" s="114">
        <v>165480</v>
      </c>
      <c r="AJ16" s="33">
        <f t="shared" si="29"/>
        <v>82740</v>
      </c>
      <c r="AK16" s="114">
        <v>56906.092299999997</v>
      </c>
      <c r="AL16" s="12">
        <f t="shared" si="30"/>
        <v>68.777003021513167</v>
      </c>
      <c r="AM16" s="11">
        <f t="shared" si="31"/>
        <v>34.388501510756583</v>
      </c>
      <c r="AN16" s="114">
        <v>14390</v>
      </c>
      <c r="AO16" s="33">
        <f t="shared" si="32"/>
        <v>7195</v>
      </c>
      <c r="AP16" s="114">
        <v>7751.6</v>
      </c>
      <c r="AQ16" s="12">
        <f t="shared" si="33"/>
        <v>107.7359277275886</v>
      </c>
      <c r="AR16" s="11">
        <f t="shared" si="34"/>
        <v>53.867963863794301</v>
      </c>
      <c r="AS16" s="114">
        <v>6000</v>
      </c>
      <c r="AT16" s="33">
        <f t="shared" si="35"/>
        <v>3000</v>
      </c>
      <c r="AU16" s="114">
        <v>2238.3000000000002</v>
      </c>
      <c r="AV16" s="12">
        <f t="shared" si="36"/>
        <v>74.610000000000014</v>
      </c>
      <c r="AW16" s="11">
        <f t="shared" si="37"/>
        <v>37.305000000000007</v>
      </c>
      <c r="AX16" s="38"/>
      <c r="AY16" s="33">
        <f t="shared" si="38"/>
        <v>0</v>
      </c>
      <c r="AZ16" s="47"/>
      <c r="BA16" s="38"/>
      <c r="BB16" s="33">
        <f t="shared" si="39"/>
        <v>0</v>
      </c>
      <c r="BC16" s="47"/>
      <c r="BD16" s="116">
        <v>810273.2</v>
      </c>
      <c r="BE16" s="33">
        <f t="shared" si="40"/>
        <v>405136.6</v>
      </c>
      <c r="BF16" s="114">
        <v>270091.09999999998</v>
      </c>
      <c r="BG16" s="38">
        <v>0</v>
      </c>
      <c r="BH16" s="33">
        <f t="shared" si="41"/>
        <v>0</v>
      </c>
      <c r="BI16" s="13">
        <v>0</v>
      </c>
      <c r="BJ16" s="114">
        <v>11190</v>
      </c>
      <c r="BK16" s="33">
        <f t="shared" si="42"/>
        <v>5595</v>
      </c>
      <c r="BL16" s="114">
        <v>2990.3330000000001</v>
      </c>
      <c r="BM16" s="38"/>
      <c r="BN16" s="33">
        <f t="shared" si="43"/>
        <v>0</v>
      </c>
      <c r="BO16" s="47"/>
      <c r="BP16" s="38"/>
      <c r="BQ16" s="33">
        <f t="shared" si="44"/>
        <v>0</v>
      </c>
      <c r="BR16" s="47"/>
      <c r="BS16" s="12">
        <f t="shared" si="13"/>
        <v>26744</v>
      </c>
      <c r="BT16" s="33">
        <f t="shared" si="45"/>
        <v>6686</v>
      </c>
      <c r="BU16" s="12">
        <f t="shared" si="46"/>
        <v>7126.92</v>
      </c>
      <c r="BV16" s="12">
        <f t="shared" si="47"/>
        <v>106.59467544122046</v>
      </c>
      <c r="BW16" s="11">
        <f t="shared" si="14"/>
        <v>26.648668860305115</v>
      </c>
      <c r="BX16" s="114">
        <v>23000</v>
      </c>
      <c r="BY16" s="33">
        <f t="shared" si="48"/>
        <v>11500</v>
      </c>
      <c r="BZ16" s="114">
        <v>6307.9170000000004</v>
      </c>
      <c r="CA16" s="114">
        <v>0</v>
      </c>
      <c r="CB16" s="33">
        <f t="shared" si="49"/>
        <v>0</v>
      </c>
      <c r="CC16" s="114">
        <v>92.192999999999998</v>
      </c>
      <c r="CD16" s="117">
        <v>0</v>
      </c>
      <c r="CE16" s="33">
        <f t="shared" si="50"/>
        <v>0</v>
      </c>
      <c r="CF16" s="114">
        <v>0</v>
      </c>
      <c r="CG16" s="115">
        <v>3744</v>
      </c>
      <c r="CH16" s="33">
        <f t="shared" si="51"/>
        <v>1872</v>
      </c>
      <c r="CI16" s="114">
        <v>726.81</v>
      </c>
      <c r="CJ16" s="47"/>
      <c r="CK16" s="33">
        <f t="shared" si="52"/>
        <v>0</v>
      </c>
      <c r="CL16" s="47"/>
      <c r="CM16" s="117">
        <v>1999</v>
      </c>
      <c r="CN16" s="33">
        <f t="shared" si="53"/>
        <v>999.5</v>
      </c>
      <c r="CO16" s="114">
        <v>399.7</v>
      </c>
      <c r="CP16" s="118">
        <v>0</v>
      </c>
      <c r="CQ16" s="33">
        <f t="shared" si="54"/>
        <v>0</v>
      </c>
      <c r="CR16" s="114">
        <v>0</v>
      </c>
      <c r="CS16" s="114">
        <v>193237.8</v>
      </c>
      <c r="CT16" s="33">
        <f t="shared" si="55"/>
        <v>96618.9</v>
      </c>
      <c r="CU16" s="114">
        <v>51098.101999999999</v>
      </c>
      <c r="CV16" s="114">
        <v>69000</v>
      </c>
      <c r="CW16" s="33">
        <f t="shared" si="56"/>
        <v>34500</v>
      </c>
      <c r="CX16" s="114">
        <v>20152.5</v>
      </c>
      <c r="CY16" s="118">
        <v>21285</v>
      </c>
      <c r="CZ16" s="33">
        <f t="shared" si="57"/>
        <v>10642.5</v>
      </c>
      <c r="DA16" s="114">
        <v>5087.3500000000004</v>
      </c>
      <c r="DB16" s="117">
        <v>1000</v>
      </c>
      <c r="DC16" s="33">
        <f t="shared" si="58"/>
        <v>500</v>
      </c>
      <c r="DD16" s="114">
        <v>145</v>
      </c>
      <c r="DE16" s="42"/>
      <c r="DF16" s="33">
        <f t="shared" si="59"/>
        <v>0</v>
      </c>
      <c r="DG16" s="115">
        <v>0</v>
      </c>
      <c r="DH16" s="114">
        <v>0</v>
      </c>
      <c r="DI16" s="33">
        <f t="shared" si="60"/>
        <v>0</v>
      </c>
      <c r="DJ16" s="114">
        <v>470</v>
      </c>
      <c r="DK16" s="114">
        <v>0</v>
      </c>
      <c r="DL16" s="12">
        <f t="shared" si="15"/>
        <v>1355999</v>
      </c>
      <c r="DM16" s="12">
        <f t="shared" si="16"/>
        <v>677999.5</v>
      </c>
      <c r="DN16" s="12">
        <f t="shared" si="17"/>
        <v>426833.30930000002</v>
      </c>
      <c r="DO16" s="42"/>
      <c r="DP16" s="33">
        <f t="shared" si="61"/>
        <v>0</v>
      </c>
      <c r="DQ16" s="47"/>
      <c r="DR16" s="114">
        <v>15049</v>
      </c>
      <c r="DS16" s="33">
        <f t="shared" si="62"/>
        <v>7524.5</v>
      </c>
      <c r="DT16" s="114">
        <v>0</v>
      </c>
      <c r="DU16" s="42"/>
      <c r="DV16" s="33">
        <f t="shared" si="63"/>
        <v>0</v>
      </c>
      <c r="DW16" s="47"/>
      <c r="DX16" s="47"/>
      <c r="DY16" s="33">
        <f t="shared" si="64"/>
        <v>0</v>
      </c>
      <c r="DZ16" s="47"/>
      <c r="EA16" s="42"/>
      <c r="EB16" s="33">
        <f t="shared" si="65"/>
        <v>0</v>
      </c>
      <c r="EC16" s="47"/>
      <c r="ED16" s="114">
        <v>0</v>
      </c>
      <c r="EE16" s="33">
        <f t="shared" si="66"/>
        <v>0</v>
      </c>
      <c r="EF16" s="114">
        <v>0</v>
      </c>
      <c r="EG16" s="47">
        <v>0</v>
      </c>
      <c r="EH16" s="12">
        <f t="shared" si="18"/>
        <v>15049</v>
      </c>
      <c r="EI16" s="33">
        <f t="shared" si="67"/>
        <v>3762.25</v>
      </c>
      <c r="EJ16" s="114">
        <f t="shared" si="19"/>
        <v>0</v>
      </c>
      <c r="EK16" s="14">
        <f t="shared" si="68"/>
        <v>-15049</v>
      </c>
    </row>
    <row r="17" spans="1:141" s="14" customFormat="1" ht="20.25" customHeight="1" x14ac:dyDescent="0.2">
      <c r="A17" s="21">
        <v>8</v>
      </c>
      <c r="B17" s="112" t="s">
        <v>90</v>
      </c>
      <c r="C17" s="109">
        <v>24134.665499999999</v>
      </c>
      <c r="D17" s="109">
        <v>5322.0659999999998</v>
      </c>
      <c r="E17" s="25">
        <f t="shared" si="0"/>
        <v>354630.57500000001</v>
      </c>
      <c r="F17" s="33">
        <f t="shared" si="20"/>
        <v>177315.28750000001</v>
      </c>
      <c r="G17" s="12">
        <f t="shared" si="1"/>
        <v>125889.39500000002</v>
      </c>
      <c r="H17" s="12">
        <f t="shared" si="21"/>
        <v>70.997485199915445</v>
      </c>
      <c r="I17" s="12">
        <f t="shared" si="2"/>
        <v>35.498742599957723</v>
      </c>
      <c r="J17" s="12">
        <f t="shared" si="3"/>
        <v>128300</v>
      </c>
      <c r="K17" s="12">
        <f t="shared" si="4"/>
        <v>64150</v>
      </c>
      <c r="L17" s="12">
        <f t="shared" si="4"/>
        <v>51028.294999999998</v>
      </c>
      <c r="M17" s="12">
        <f t="shared" si="5"/>
        <v>79.545276695245519</v>
      </c>
      <c r="N17" s="12">
        <f t="shared" si="6"/>
        <v>39.77263834762276</v>
      </c>
      <c r="O17" s="12">
        <f t="shared" si="7"/>
        <v>35100</v>
      </c>
      <c r="P17" s="33">
        <f t="shared" si="22"/>
        <v>8775</v>
      </c>
      <c r="Q17" s="33">
        <f t="shared" si="8"/>
        <v>5751.7779999999966</v>
      </c>
      <c r="R17" s="12">
        <f t="shared" si="9"/>
        <v>65.547327635327605</v>
      </c>
      <c r="S17" s="11">
        <f t="shared" si="10"/>
        <v>16.386831908831901</v>
      </c>
      <c r="T17" s="114">
        <v>1500</v>
      </c>
      <c r="U17" s="33">
        <f t="shared" si="23"/>
        <v>750</v>
      </c>
      <c r="V17" s="114">
        <v>352.98</v>
      </c>
      <c r="W17" s="12">
        <f t="shared" si="24"/>
        <v>47.064</v>
      </c>
      <c r="X17" s="11">
        <f t="shared" si="25"/>
        <v>23.532</v>
      </c>
      <c r="Y17" s="114">
        <v>10600</v>
      </c>
      <c r="Z17" s="33">
        <f t="shared" si="26"/>
        <v>5300</v>
      </c>
      <c r="AA17" s="114">
        <v>1903.509</v>
      </c>
      <c r="AB17" s="12">
        <f t="shared" si="27"/>
        <v>35.915264150943401</v>
      </c>
      <c r="AC17" s="11">
        <f t="shared" si="28"/>
        <v>17.9576320754717</v>
      </c>
      <c r="AD17" s="11">
        <v>23000</v>
      </c>
      <c r="AE17" s="33">
        <v>11500</v>
      </c>
      <c r="AF17" s="11">
        <v>3495.288999999997</v>
      </c>
      <c r="AG17" s="12">
        <f t="shared" si="11"/>
        <v>30.393817391304324</v>
      </c>
      <c r="AH17" s="11">
        <f t="shared" si="12"/>
        <v>15.196908695652162</v>
      </c>
      <c r="AI17" s="114">
        <v>37000</v>
      </c>
      <c r="AJ17" s="33">
        <f t="shared" si="29"/>
        <v>18500</v>
      </c>
      <c r="AK17" s="114">
        <v>15071.77</v>
      </c>
      <c r="AL17" s="12">
        <f t="shared" si="30"/>
        <v>81.469027027027025</v>
      </c>
      <c r="AM17" s="11">
        <f t="shared" si="31"/>
        <v>40.734513513513512</v>
      </c>
      <c r="AN17" s="114">
        <v>3000</v>
      </c>
      <c r="AO17" s="33">
        <f t="shared" si="32"/>
        <v>1500</v>
      </c>
      <c r="AP17" s="114">
        <v>1443.65</v>
      </c>
      <c r="AQ17" s="12">
        <f t="shared" si="33"/>
        <v>96.243333333333339</v>
      </c>
      <c r="AR17" s="11">
        <f t="shared" si="34"/>
        <v>48.12166666666667</v>
      </c>
      <c r="AS17" s="114">
        <v>0</v>
      </c>
      <c r="AT17" s="33">
        <f t="shared" si="35"/>
        <v>0</v>
      </c>
      <c r="AU17" s="114">
        <v>0</v>
      </c>
      <c r="AV17" s="12" t="e">
        <f t="shared" si="36"/>
        <v>#DIV/0!</v>
      </c>
      <c r="AW17" s="11" t="e">
        <f t="shared" si="37"/>
        <v>#DIV/0!</v>
      </c>
      <c r="AX17" s="38"/>
      <c r="AY17" s="33">
        <f t="shared" si="38"/>
        <v>0</v>
      </c>
      <c r="AZ17" s="47"/>
      <c r="BA17" s="38"/>
      <c r="BB17" s="33">
        <f t="shared" si="39"/>
        <v>0</v>
      </c>
      <c r="BC17" s="47"/>
      <c r="BD17" s="116">
        <v>224583.3</v>
      </c>
      <c r="BE17" s="33">
        <f t="shared" si="40"/>
        <v>112291.65</v>
      </c>
      <c r="BF17" s="114">
        <v>74861.100000000006</v>
      </c>
      <c r="BG17" s="38">
        <v>0</v>
      </c>
      <c r="BH17" s="33">
        <f t="shared" si="41"/>
        <v>0</v>
      </c>
      <c r="BI17" s="13">
        <v>0</v>
      </c>
      <c r="BJ17" s="114">
        <v>0</v>
      </c>
      <c r="BK17" s="33">
        <f t="shared" si="42"/>
        <v>0</v>
      </c>
      <c r="BL17" s="114">
        <v>0</v>
      </c>
      <c r="BM17" s="38"/>
      <c r="BN17" s="33">
        <f t="shared" si="43"/>
        <v>0</v>
      </c>
      <c r="BO17" s="47"/>
      <c r="BP17" s="38"/>
      <c r="BQ17" s="33">
        <f t="shared" si="44"/>
        <v>0</v>
      </c>
      <c r="BR17" s="47"/>
      <c r="BS17" s="12">
        <f t="shared" si="13"/>
        <v>8600</v>
      </c>
      <c r="BT17" s="33">
        <f t="shared" si="45"/>
        <v>2150</v>
      </c>
      <c r="BU17" s="12">
        <f t="shared" si="46"/>
        <v>2300.895</v>
      </c>
      <c r="BV17" s="12">
        <f t="shared" si="47"/>
        <v>107.01837209302325</v>
      </c>
      <c r="BW17" s="11">
        <f t="shared" si="14"/>
        <v>26.754593023255811</v>
      </c>
      <c r="BX17" s="114">
        <v>8200</v>
      </c>
      <c r="BY17" s="33">
        <f t="shared" si="48"/>
        <v>4100</v>
      </c>
      <c r="BZ17" s="114">
        <v>2212.895</v>
      </c>
      <c r="CA17" s="114">
        <v>0</v>
      </c>
      <c r="CB17" s="33">
        <f t="shared" si="49"/>
        <v>0</v>
      </c>
      <c r="CC17" s="114">
        <v>0</v>
      </c>
      <c r="CD17" s="117">
        <v>0</v>
      </c>
      <c r="CE17" s="33">
        <f t="shared" si="50"/>
        <v>0</v>
      </c>
      <c r="CF17" s="114">
        <v>0</v>
      </c>
      <c r="CG17" s="115">
        <v>400</v>
      </c>
      <c r="CH17" s="33">
        <f t="shared" si="51"/>
        <v>200</v>
      </c>
      <c r="CI17" s="114">
        <v>88</v>
      </c>
      <c r="CJ17" s="47"/>
      <c r="CK17" s="33">
        <f t="shared" si="52"/>
        <v>0</v>
      </c>
      <c r="CL17" s="47"/>
      <c r="CM17" s="117">
        <v>0</v>
      </c>
      <c r="CN17" s="33">
        <f t="shared" si="53"/>
        <v>0</v>
      </c>
      <c r="CO17" s="114">
        <v>0</v>
      </c>
      <c r="CP17" s="118">
        <v>0</v>
      </c>
      <c r="CQ17" s="33">
        <f t="shared" si="54"/>
        <v>0</v>
      </c>
      <c r="CR17" s="114">
        <v>0</v>
      </c>
      <c r="CS17" s="114">
        <v>16200</v>
      </c>
      <c r="CT17" s="33">
        <f t="shared" si="55"/>
        <v>8100</v>
      </c>
      <c r="CU17" s="114">
        <v>7423.7420000000002</v>
      </c>
      <c r="CV17" s="114">
        <v>9000</v>
      </c>
      <c r="CW17" s="33">
        <f t="shared" si="56"/>
        <v>4500</v>
      </c>
      <c r="CX17" s="114">
        <v>2581.192</v>
      </c>
      <c r="CY17" s="118">
        <v>22400</v>
      </c>
      <c r="CZ17" s="33">
        <f t="shared" si="57"/>
        <v>11200</v>
      </c>
      <c r="DA17" s="114">
        <v>18389.46</v>
      </c>
      <c r="DB17" s="117">
        <v>3000</v>
      </c>
      <c r="DC17" s="33">
        <f t="shared" si="58"/>
        <v>1500</v>
      </c>
      <c r="DD17" s="114">
        <v>1</v>
      </c>
      <c r="DE17" s="42"/>
      <c r="DF17" s="33">
        <f t="shared" si="59"/>
        <v>0</v>
      </c>
      <c r="DG17" s="115">
        <v>0</v>
      </c>
      <c r="DH17" s="114">
        <v>3000</v>
      </c>
      <c r="DI17" s="33">
        <f t="shared" si="60"/>
        <v>1500</v>
      </c>
      <c r="DJ17" s="114">
        <v>646</v>
      </c>
      <c r="DK17" s="114">
        <v>0</v>
      </c>
      <c r="DL17" s="12">
        <f t="shared" si="15"/>
        <v>352883.3</v>
      </c>
      <c r="DM17" s="12">
        <f t="shared" si="16"/>
        <v>176441.65</v>
      </c>
      <c r="DN17" s="12">
        <f t="shared" si="17"/>
        <v>125889.39500000002</v>
      </c>
      <c r="DO17" s="42"/>
      <c r="DP17" s="33">
        <f t="shared" si="61"/>
        <v>0</v>
      </c>
      <c r="DQ17" s="47"/>
      <c r="DR17" s="114">
        <v>1747.2750000000001</v>
      </c>
      <c r="DS17" s="33">
        <f t="shared" si="62"/>
        <v>873.63750000000005</v>
      </c>
      <c r="DT17" s="114">
        <v>0</v>
      </c>
      <c r="DU17" s="42"/>
      <c r="DV17" s="33">
        <f t="shared" si="63"/>
        <v>0</v>
      </c>
      <c r="DW17" s="47"/>
      <c r="DX17" s="47"/>
      <c r="DY17" s="33">
        <f t="shared" si="64"/>
        <v>0</v>
      </c>
      <c r="DZ17" s="47"/>
      <c r="EA17" s="42"/>
      <c r="EB17" s="33">
        <f t="shared" si="65"/>
        <v>0</v>
      </c>
      <c r="EC17" s="47"/>
      <c r="ED17" s="114">
        <v>0</v>
      </c>
      <c r="EE17" s="33">
        <f t="shared" si="66"/>
        <v>0</v>
      </c>
      <c r="EF17" s="114">
        <v>0</v>
      </c>
      <c r="EG17" s="47">
        <v>0</v>
      </c>
      <c r="EH17" s="12">
        <f t="shared" si="18"/>
        <v>1747.2750000000001</v>
      </c>
      <c r="EI17" s="33">
        <f t="shared" si="67"/>
        <v>436.81875000000002</v>
      </c>
      <c r="EJ17" s="114">
        <f t="shared" si="19"/>
        <v>0</v>
      </c>
      <c r="EK17" s="14">
        <f t="shared" si="68"/>
        <v>-1747.2750000000001</v>
      </c>
    </row>
    <row r="18" spans="1:141" s="14" customFormat="1" ht="20.25" customHeight="1" x14ac:dyDescent="0.2">
      <c r="A18" s="21">
        <v>9</v>
      </c>
      <c r="B18" s="112" t="s">
        <v>253</v>
      </c>
      <c r="C18" s="109">
        <v>109107.3866</v>
      </c>
      <c r="D18" s="109">
        <v>19690.843000000001</v>
      </c>
      <c r="E18" s="25">
        <f t="shared" si="0"/>
        <v>104943.879</v>
      </c>
      <c r="F18" s="33">
        <f t="shared" si="20"/>
        <v>52471.939499999993</v>
      </c>
      <c r="G18" s="12">
        <f t="shared" si="1"/>
        <v>39670.915000000008</v>
      </c>
      <c r="H18" s="12">
        <f t="shared" si="21"/>
        <v>75.604056907406701</v>
      </c>
      <c r="I18" s="12">
        <f t="shared" si="2"/>
        <v>37.802028453703343</v>
      </c>
      <c r="J18" s="12">
        <f t="shared" si="3"/>
        <v>48027</v>
      </c>
      <c r="K18" s="12">
        <f t="shared" si="4"/>
        <v>24013.5</v>
      </c>
      <c r="L18" s="12">
        <f t="shared" si="4"/>
        <v>22192.115000000005</v>
      </c>
      <c r="M18" s="12">
        <f t="shared" si="5"/>
        <v>92.415162304537063</v>
      </c>
      <c r="N18" s="12">
        <f t="shared" si="6"/>
        <v>46.207581152268531</v>
      </c>
      <c r="O18" s="12">
        <f t="shared" si="7"/>
        <v>20500</v>
      </c>
      <c r="P18" s="33">
        <f t="shared" si="22"/>
        <v>5125</v>
      </c>
      <c r="Q18" s="33">
        <f t="shared" si="8"/>
        <v>7315.1290000000026</v>
      </c>
      <c r="R18" s="12">
        <f t="shared" si="9"/>
        <v>142.73422439024395</v>
      </c>
      <c r="S18" s="11">
        <f t="shared" si="10"/>
        <v>35.683556097560988</v>
      </c>
      <c r="T18" s="114">
        <v>0</v>
      </c>
      <c r="U18" s="33">
        <f t="shared" si="23"/>
        <v>0</v>
      </c>
      <c r="V18" s="114">
        <v>820.51800000000003</v>
      </c>
      <c r="W18" s="12" t="e">
        <f t="shared" si="24"/>
        <v>#DIV/0!</v>
      </c>
      <c r="X18" s="11" t="e">
        <f t="shared" si="25"/>
        <v>#DIV/0!</v>
      </c>
      <c r="Y18" s="114">
        <v>0</v>
      </c>
      <c r="Z18" s="33">
        <f t="shared" si="26"/>
        <v>0</v>
      </c>
      <c r="AA18" s="114">
        <v>3344.0259999999998</v>
      </c>
      <c r="AB18" s="12" t="e">
        <f t="shared" si="27"/>
        <v>#DIV/0!</v>
      </c>
      <c r="AC18" s="11" t="e">
        <f t="shared" si="28"/>
        <v>#DIV/0!</v>
      </c>
      <c r="AD18" s="11">
        <v>20500</v>
      </c>
      <c r="AE18" s="33">
        <v>10250</v>
      </c>
      <c r="AF18" s="11">
        <v>3150.5850000000028</v>
      </c>
      <c r="AG18" s="12">
        <f t="shared" si="11"/>
        <v>30.737414634146372</v>
      </c>
      <c r="AH18" s="11">
        <f t="shared" si="12"/>
        <v>15.368707317073186</v>
      </c>
      <c r="AI18" s="114">
        <v>13200</v>
      </c>
      <c r="AJ18" s="33">
        <f t="shared" si="29"/>
        <v>6600</v>
      </c>
      <c r="AK18" s="114">
        <v>7323.21</v>
      </c>
      <c r="AL18" s="12">
        <f t="shared" si="30"/>
        <v>110.95772727272728</v>
      </c>
      <c r="AM18" s="11">
        <f t="shared" si="31"/>
        <v>55.478863636363641</v>
      </c>
      <c r="AN18" s="114">
        <v>1227</v>
      </c>
      <c r="AO18" s="33">
        <f t="shared" si="32"/>
        <v>613.5</v>
      </c>
      <c r="AP18" s="115">
        <v>2189.9479999999999</v>
      </c>
      <c r="AQ18" s="12">
        <f t="shared" si="33"/>
        <v>356.95973920130399</v>
      </c>
      <c r="AR18" s="11">
        <f t="shared" si="34"/>
        <v>178.47986960065199</v>
      </c>
      <c r="AS18" s="114">
        <v>0</v>
      </c>
      <c r="AT18" s="33">
        <f t="shared" si="35"/>
        <v>0</v>
      </c>
      <c r="AU18" s="114">
        <v>0</v>
      </c>
      <c r="AV18" s="12" t="e">
        <f t="shared" si="36"/>
        <v>#DIV/0!</v>
      </c>
      <c r="AW18" s="11" t="e">
        <f t="shared" si="37"/>
        <v>#DIV/0!</v>
      </c>
      <c r="AX18" s="38"/>
      <c r="AY18" s="33">
        <f t="shared" si="38"/>
        <v>0</v>
      </c>
      <c r="AZ18" s="47"/>
      <c r="BA18" s="38"/>
      <c r="BB18" s="33">
        <f t="shared" si="39"/>
        <v>0</v>
      </c>
      <c r="BC18" s="47"/>
      <c r="BD18" s="116">
        <v>38973</v>
      </c>
      <c r="BE18" s="33">
        <f t="shared" si="40"/>
        <v>19486.5</v>
      </c>
      <c r="BF18" s="114">
        <v>13602.4</v>
      </c>
      <c r="BG18" s="38">
        <v>0</v>
      </c>
      <c r="BH18" s="33">
        <f t="shared" si="41"/>
        <v>0</v>
      </c>
      <c r="BI18" s="13">
        <v>0</v>
      </c>
      <c r="BJ18" s="114">
        <v>0</v>
      </c>
      <c r="BK18" s="33">
        <f t="shared" si="42"/>
        <v>0</v>
      </c>
      <c r="BL18" s="114">
        <v>0</v>
      </c>
      <c r="BM18" s="38"/>
      <c r="BN18" s="33">
        <f t="shared" si="43"/>
        <v>0</v>
      </c>
      <c r="BO18" s="47"/>
      <c r="BP18" s="38"/>
      <c r="BQ18" s="33">
        <f t="shared" si="44"/>
        <v>0</v>
      </c>
      <c r="BR18" s="47"/>
      <c r="BS18" s="12">
        <f t="shared" si="13"/>
        <v>4600</v>
      </c>
      <c r="BT18" s="33">
        <f t="shared" si="45"/>
        <v>1150</v>
      </c>
      <c r="BU18" s="12">
        <f t="shared" si="46"/>
        <v>1303.3300000000002</v>
      </c>
      <c r="BV18" s="12">
        <f t="shared" si="47"/>
        <v>113.33304347826088</v>
      </c>
      <c r="BW18" s="11">
        <f t="shared" si="14"/>
        <v>28.333260869565219</v>
      </c>
      <c r="BX18" s="114">
        <v>4600</v>
      </c>
      <c r="BY18" s="33">
        <f t="shared" si="48"/>
        <v>2300</v>
      </c>
      <c r="BZ18" s="114">
        <v>1272.93</v>
      </c>
      <c r="CA18" s="114">
        <v>0</v>
      </c>
      <c r="CB18" s="33">
        <f t="shared" si="49"/>
        <v>0</v>
      </c>
      <c r="CC18" s="114">
        <v>0</v>
      </c>
      <c r="CD18" s="117">
        <v>0</v>
      </c>
      <c r="CE18" s="33">
        <f t="shared" si="50"/>
        <v>0</v>
      </c>
      <c r="CF18" s="114">
        <v>0</v>
      </c>
      <c r="CG18" s="115">
        <v>0</v>
      </c>
      <c r="CH18" s="33">
        <f t="shared" si="51"/>
        <v>0</v>
      </c>
      <c r="CI18" s="114">
        <v>30.4</v>
      </c>
      <c r="CJ18" s="47"/>
      <c r="CK18" s="33">
        <f t="shared" si="52"/>
        <v>0</v>
      </c>
      <c r="CL18" s="47"/>
      <c r="CM18" s="117">
        <v>0</v>
      </c>
      <c r="CN18" s="33">
        <f t="shared" si="53"/>
        <v>0</v>
      </c>
      <c r="CO18" s="114">
        <v>0</v>
      </c>
      <c r="CP18" s="118">
        <v>0</v>
      </c>
      <c r="CQ18" s="33">
        <f t="shared" si="54"/>
        <v>0</v>
      </c>
      <c r="CR18" s="114">
        <v>0</v>
      </c>
      <c r="CS18" s="114">
        <v>8500</v>
      </c>
      <c r="CT18" s="33">
        <f t="shared" si="55"/>
        <v>4250</v>
      </c>
      <c r="CU18" s="114">
        <v>2009.95</v>
      </c>
      <c r="CV18" s="114">
        <v>2500</v>
      </c>
      <c r="CW18" s="33">
        <f t="shared" si="56"/>
        <v>1250</v>
      </c>
      <c r="CX18" s="114">
        <v>830.85</v>
      </c>
      <c r="CY18" s="118">
        <v>0</v>
      </c>
      <c r="CZ18" s="33">
        <f t="shared" si="57"/>
        <v>0</v>
      </c>
      <c r="DA18" s="114">
        <v>2050.5479999999998</v>
      </c>
      <c r="DB18" s="117">
        <v>0</v>
      </c>
      <c r="DC18" s="33">
        <f t="shared" si="58"/>
        <v>0</v>
      </c>
      <c r="DD18" s="114">
        <v>0</v>
      </c>
      <c r="DE18" s="42"/>
      <c r="DF18" s="33">
        <f t="shared" si="59"/>
        <v>0</v>
      </c>
      <c r="DG18" s="115">
        <v>0</v>
      </c>
      <c r="DH18" s="114">
        <v>0</v>
      </c>
      <c r="DI18" s="33">
        <f t="shared" si="60"/>
        <v>0</v>
      </c>
      <c r="DJ18" s="114">
        <v>0</v>
      </c>
      <c r="DK18" s="114">
        <v>0</v>
      </c>
      <c r="DL18" s="12">
        <f t="shared" si="15"/>
        <v>87000</v>
      </c>
      <c r="DM18" s="12">
        <f t="shared" si="16"/>
        <v>43500</v>
      </c>
      <c r="DN18" s="12">
        <f t="shared" si="17"/>
        <v>35794.515000000007</v>
      </c>
      <c r="DO18" s="42"/>
      <c r="DP18" s="33">
        <f t="shared" si="61"/>
        <v>0</v>
      </c>
      <c r="DQ18" s="47"/>
      <c r="DR18" s="114">
        <v>17943.879000000001</v>
      </c>
      <c r="DS18" s="33">
        <f t="shared" si="62"/>
        <v>8971.9395000000004</v>
      </c>
      <c r="DT18" s="114">
        <v>3876.4</v>
      </c>
      <c r="DU18" s="42"/>
      <c r="DV18" s="33">
        <f t="shared" si="63"/>
        <v>0</v>
      </c>
      <c r="DW18" s="47"/>
      <c r="DX18" s="47"/>
      <c r="DY18" s="33">
        <f t="shared" si="64"/>
        <v>0</v>
      </c>
      <c r="DZ18" s="47"/>
      <c r="EA18" s="42"/>
      <c r="EB18" s="33">
        <f t="shared" si="65"/>
        <v>0</v>
      </c>
      <c r="EC18" s="47"/>
      <c r="ED18" s="114">
        <v>0</v>
      </c>
      <c r="EE18" s="33">
        <f t="shared" si="66"/>
        <v>0</v>
      </c>
      <c r="EF18" s="114">
        <v>0</v>
      </c>
      <c r="EG18" s="47">
        <v>0</v>
      </c>
      <c r="EH18" s="12">
        <f t="shared" si="18"/>
        <v>17943.879000000001</v>
      </c>
      <c r="EI18" s="33">
        <f t="shared" si="67"/>
        <v>4485.9697500000002</v>
      </c>
      <c r="EJ18" s="114">
        <f t="shared" si="19"/>
        <v>3876.4</v>
      </c>
      <c r="EK18" s="14">
        <f t="shared" si="68"/>
        <v>-17943.879000000001</v>
      </c>
    </row>
    <row r="19" spans="1:141" s="14" customFormat="1" ht="20.25" customHeight="1" x14ac:dyDescent="0.2">
      <c r="A19" s="21">
        <v>10</v>
      </c>
      <c r="B19" s="112" t="s">
        <v>247</v>
      </c>
      <c r="C19" s="110">
        <v>35866.405400000003</v>
      </c>
      <c r="D19" s="110">
        <v>28232.206300000002</v>
      </c>
      <c r="E19" s="25">
        <f t="shared" si="0"/>
        <v>515065.80720000004</v>
      </c>
      <c r="F19" s="33">
        <f t="shared" si="20"/>
        <v>257532.90360000002</v>
      </c>
      <c r="G19" s="12">
        <f t="shared" si="1"/>
        <v>153804.60449999999</v>
      </c>
      <c r="H19" s="12">
        <f t="shared" si="21"/>
        <v>59.72231212012008</v>
      </c>
      <c r="I19" s="12">
        <f t="shared" si="2"/>
        <v>29.86115606006004</v>
      </c>
      <c r="J19" s="12">
        <f t="shared" si="3"/>
        <v>184194.2</v>
      </c>
      <c r="K19" s="12">
        <f t="shared" si="4"/>
        <v>92097.1</v>
      </c>
      <c r="L19" s="12">
        <f t="shared" si="4"/>
        <v>44711.904499999997</v>
      </c>
      <c r="M19" s="12">
        <f t="shared" si="5"/>
        <v>48.548656255191524</v>
      </c>
      <c r="N19" s="12">
        <f t="shared" si="6"/>
        <v>24.274328127595762</v>
      </c>
      <c r="O19" s="12">
        <f t="shared" si="7"/>
        <v>39272</v>
      </c>
      <c r="P19" s="33">
        <f t="shared" si="22"/>
        <v>9818</v>
      </c>
      <c r="Q19" s="33">
        <f t="shared" si="8"/>
        <v>9259.2300000000032</v>
      </c>
      <c r="R19" s="12">
        <f t="shared" si="9"/>
        <v>94.308718679975584</v>
      </c>
      <c r="S19" s="11">
        <f t="shared" si="10"/>
        <v>23.577179669993896</v>
      </c>
      <c r="T19" s="114">
        <v>500</v>
      </c>
      <c r="U19" s="33">
        <f t="shared" si="23"/>
        <v>250</v>
      </c>
      <c r="V19" s="114">
        <v>86.3</v>
      </c>
      <c r="W19" s="12">
        <f t="shared" si="24"/>
        <v>34.520000000000003</v>
      </c>
      <c r="X19" s="11">
        <f t="shared" si="25"/>
        <v>17.260000000000002</v>
      </c>
      <c r="Y19" s="114">
        <v>2000</v>
      </c>
      <c r="Z19" s="33">
        <f t="shared" si="26"/>
        <v>1000</v>
      </c>
      <c r="AA19" s="114">
        <v>1870.2719999999999</v>
      </c>
      <c r="AB19" s="12">
        <f t="shared" si="27"/>
        <v>187.02719999999999</v>
      </c>
      <c r="AC19" s="11">
        <f t="shared" si="28"/>
        <v>93.513599999999997</v>
      </c>
      <c r="AD19" s="11">
        <v>36772</v>
      </c>
      <c r="AE19" s="33">
        <v>18386</v>
      </c>
      <c r="AF19" s="11">
        <v>7302.6580000000031</v>
      </c>
      <c r="AG19" s="12">
        <f t="shared" si="11"/>
        <v>39.718579353856207</v>
      </c>
      <c r="AH19" s="11">
        <f t="shared" si="12"/>
        <v>19.859289676928103</v>
      </c>
      <c r="AI19" s="114">
        <v>72747.600000000006</v>
      </c>
      <c r="AJ19" s="33">
        <f t="shared" si="29"/>
        <v>36373.800000000003</v>
      </c>
      <c r="AK19" s="114">
        <v>18206.507000000001</v>
      </c>
      <c r="AL19" s="12">
        <f t="shared" si="30"/>
        <v>50.053904183780631</v>
      </c>
      <c r="AM19" s="11">
        <f t="shared" si="31"/>
        <v>25.026952091890315</v>
      </c>
      <c r="AN19" s="114">
        <v>5386</v>
      </c>
      <c r="AO19" s="33">
        <f t="shared" si="32"/>
        <v>2693</v>
      </c>
      <c r="AP19" s="114">
        <v>2917.11</v>
      </c>
      <c r="AQ19" s="12">
        <f t="shared" si="33"/>
        <v>108.32194578536949</v>
      </c>
      <c r="AR19" s="11">
        <f t="shared" si="34"/>
        <v>54.160972892684747</v>
      </c>
      <c r="AS19" s="114">
        <v>0</v>
      </c>
      <c r="AT19" s="33">
        <f t="shared" si="35"/>
        <v>0</v>
      </c>
      <c r="AU19" s="114">
        <v>0</v>
      </c>
      <c r="AV19" s="12" t="e">
        <f t="shared" si="36"/>
        <v>#DIV/0!</v>
      </c>
      <c r="AW19" s="11" t="e">
        <f t="shared" si="37"/>
        <v>#DIV/0!</v>
      </c>
      <c r="AX19" s="38"/>
      <c r="AY19" s="33">
        <f t="shared" si="38"/>
        <v>0</v>
      </c>
      <c r="AZ19" s="47"/>
      <c r="BA19" s="38"/>
      <c r="BB19" s="33">
        <f t="shared" si="39"/>
        <v>0</v>
      </c>
      <c r="BC19" s="47"/>
      <c r="BD19" s="116">
        <v>326340.90000000002</v>
      </c>
      <c r="BE19" s="33">
        <f t="shared" si="40"/>
        <v>163170.45000000001</v>
      </c>
      <c r="BF19" s="114">
        <v>108780.2</v>
      </c>
      <c r="BG19" s="38">
        <v>0</v>
      </c>
      <c r="BH19" s="33">
        <f t="shared" si="41"/>
        <v>0</v>
      </c>
      <c r="BI19" s="13">
        <v>0</v>
      </c>
      <c r="BJ19" s="114">
        <v>327</v>
      </c>
      <c r="BK19" s="33">
        <f t="shared" si="42"/>
        <v>163.5</v>
      </c>
      <c r="BL19" s="114">
        <v>190</v>
      </c>
      <c r="BM19" s="38"/>
      <c r="BN19" s="33">
        <f t="shared" si="43"/>
        <v>0</v>
      </c>
      <c r="BO19" s="47"/>
      <c r="BP19" s="38"/>
      <c r="BQ19" s="33">
        <f t="shared" si="44"/>
        <v>0</v>
      </c>
      <c r="BR19" s="47"/>
      <c r="BS19" s="12">
        <f t="shared" si="13"/>
        <v>7378.5999999999995</v>
      </c>
      <c r="BT19" s="33">
        <f t="shared" si="45"/>
        <v>1844.65</v>
      </c>
      <c r="BU19" s="12">
        <f t="shared" si="46"/>
        <v>1673.1495</v>
      </c>
      <c r="BV19" s="12">
        <f t="shared" si="47"/>
        <v>90.702816252405611</v>
      </c>
      <c r="BW19" s="11">
        <f t="shared" si="14"/>
        <v>22.675704063101403</v>
      </c>
      <c r="BX19" s="114">
        <v>7053.4</v>
      </c>
      <c r="BY19" s="33">
        <f t="shared" si="48"/>
        <v>3526.7</v>
      </c>
      <c r="BZ19" s="114">
        <v>1558.9494999999999</v>
      </c>
      <c r="CA19" s="114">
        <v>0</v>
      </c>
      <c r="CB19" s="33">
        <f t="shared" si="49"/>
        <v>0</v>
      </c>
      <c r="CC19" s="114">
        <v>0</v>
      </c>
      <c r="CD19" s="117">
        <v>0</v>
      </c>
      <c r="CE19" s="33">
        <f t="shared" si="50"/>
        <v>0</v>
      </c>
      <c r="CF19" s="114">
        <v>0</v>
      </c>
      <c r="CG19" s="115">
        <v>325.2</v>
      </c>
      <c r="CH19" s="33">
        <f t="shared" si="51"/>
        <v>162.6</v>
      </c>
      <c r="CI19" s="114">
        <v>114.2</v>
      </c>
      <c r="CJ19" s="47"/>
      <c r="CK19" s="33">
        <f t="shared" si="52"/>
        <v>0</v>
      </c>
      <c r="CL19" s="47"/>
      <c r="CM19" s="117">
        <v>0</v>
      </c>
      <c r="CN19" s="33">
        <f t="shared" si="53"/>
        <v>0</v>
      </c>
      <c r="CO19" s="114">
        <v>0</v>
      </c>
      <c r="CP19" s="118">
        <v>12640</v>
      </c>
      <c r="CQ19" s="33">
        <f t="shared" si="54"/>
        <v>6320</v>
      </c>
      <c r="CR19" s="114">
        <v>3147.0839999999998</v>
      </c>
      <c r="CS19" s="114">
        <v>21070</v>
      </c>
      <c r="CT19" s="33">
        <f t="shared" si="55"/>
        <v>10535</v>
      </c>
      <c r="CU19" s="114">
        <v>3714.74</v>
      </c>
      <c r="CV19" s="114">
        <v>17450</v>
      </c>
      <c r="CW19" s="33">
        <f t="shared" si="56"/>
        <v>8725</v>
      </c>
      <c r="CX19" s="114">
        <v>2847.04</v>
      </c>
      <c r="CY19" s="118">
        <v>10100</v>
      </c>
      <c r="CZ19" s="33">
        <f t="shared" si="57"/>
        <v>5050</v>
      </c>
      <c r="DA19" s="114">
        <v>2666.9839999999999</v>
      </c>
      <c r="DB19" s="117">
        <v>0</v>
      </c>
      <c r="DC19" s="33">
        <f t="shared" si="58"/>
        <v>0</v>
      </c>
      <c r="DD19" s="114">
        <v>0</v>
      </c>
      <c r="DE19" s="42"/>
      <c r="DF19" s="33">
        <f t="shared" si="59"/>
        <v>0</v>
      </c>
      <c r="DG19" s="115">
        <v>122.5</v>
      </c>
      <c r="DH19" s="114">
        <v>15600</v>
      </c>
      <c r="DI19" s="33">
        <f t="shared" si="60"/>
        <v>7800</v>
      </c>
      <c r="DJ19" s="114">
        <v>3127.1</v>
      </c>
      <c r="DK19" s="114">
        <v>1500</v>
      </c>
      <c r="DL19" s="12">
        <f t="shared" si="15"/>
        <v>510862.10000000003</v>
      </c>
      <c r="DM19" s="12">
        <f t="shared" si="16"/>
        <v>255431.05000000002</v>
      </c>
      <c r="DN19" s="12">
        <f t="shared" si="17"/>
        <v>153804.60449999999</v>
      </c>
      <c r="DO19" s="42"/>
      <c r="DP19" s="33">
        <f t="shared" si="61"/>
        <v>0</v>
      </c>
      <c r="DQ19" s="47"/>
      <c r="DR19" s="114">
        <v>4203.7071999999998</v>
      </c>
      <c r="DS19" s="33">
        <f t="shared" si="62"/>
        <v>2101.8535999999999</v>
      </c>
      <c r="DT19" s="114">
        <v>0</v>
      </c>
      <c r="DU19" s="42"/>
      <c r="DV19" s="33">
        <f t="shared" si="63"/>
        <v>0</v>
      </c>
      <c r="DW19" s="47"/>
      <c r="DX19" s="47"/>
      <c r="DY19" s="33">
        <f t="shared" si="64"/>
        <v>0</v>
      </c>
      <c r="DZ19" s="47"/>
      <c r="EA19" s="42"/>
      <c r="EB19" s="33">
        <f t="shared" si="65"/>
        <v>0</v>
      </c>
      <c r="EC19" s="47"/>
      <c r="ED19" s="114">
        <v>85345.600000000006</v>
      </c>
      <c r="EE19" s="33">
        <f t="shared" si="66"/>
        <v>42672.800000000003</v>
      </c>
      <c r="EF19" s="114">
        <v>15000</v>
      </c>
      <c r="EG19" s="47">
        <v>0</v>
      </c>
      <c r="EH19" s="12">
        <f>DO19+DR19+DU19+DX19+EA19+ED19</f>
        <v>89549.30720000001</v>
      </c>
      <c r="EI19" s="33">
        <f t="shared" si="67"/>
        <v>22387.326800000003</v>
      </c>
      <c r="EJ19" s="114">
        <f t="shared" si="19"/>
        <v>15000</v>
      </c>
      <c r="EK19" s="14">
        <f t="shared" si="68"/>
        <v>-4203.7072000000044</v>
      </c>
    </row>
    <row r="20" spans="1:141" s="14" customFormat="1" ht="20.25" customHeight="1" x14ac:dyDescent="0.2">
      <c r="A20" s="21">
        <v>11</v>
      </c>
      <c r="B20" s="113" t="s">
        <v>248</v>
      </c>
      <c r="C20" s="109">
        <v>898944.37699999998</v>
      </c>
      <c r="D20" s="109">
        <v>122310.1391</v>
      </c>
      <c r="E20" s="25">
        <f t="shared" si="0"/>
        <v>696138.62109999999</v>
      </c>
      <c r="F20" s="33">
        <f t="shared" si="20"/>
        <v>348069.31054999999</v>
      </c>
      <c r="G20" s="12">
        <f t="shared" si="1"/>
        <v>152874.48599999998</v>
      </c>
      <c r="H20" s="12">
        <f t="shared" si="21"/>
        <v>43.920702390692277</v>
      </c>
      <c r="I20" s="12">
        <f t="shared" si="2"/>
        <v>21.960351195346139</v>
      </c>
      <c r="J20" s="12">
        <f t="shared" si="3"/>
        <v>354700.9</v>
      </c>
      <c r="K20" s="12">
        <f t="shared" si="4"/>
        <v>177350.45</v>
      </c>
      <c r="L20" s="12">
        <f t="shared" si="4"/>
        <v>108304.78599999999</v>
      </c>
      <c r="M20" s="12">
        <f t="shared" si="5"/>
        <v>61.068232981647341</v>
      </c>
      <c r="N20" s="12">
        <f t="shared" si="6"/>
        <v>30.534116490823671</v>
      </c>
      <c r="O20" s="12">
        <f t="shared" si="7"/>
        <v>143255.5</v>
      </c>
      <c r="P20" s="33">
        <f t="shared" si="22"/>
        <v>35813.875</v>
      </c>
      <c r="Q20" s="33">
        <f t="shared" si="8"/>
        <v>24376.275999999991</v>
      </c>
      <c r="R20" s="12">
        <f t="shared" si="9"/>
        <v>68.063776957952726</v>
      </c>
      <c r="S20" s="11">
        <f t="shared" si="10"/>
        <v>17.015944239488181</v>
      </c>
      <c r="T20" s="114">
        <v>9350</v>
      </c>
      <c r="U20" s="33">
        <f t="shared" si="23"/>
        <v>4675</v>
      </c>
      <c r="V20" s="114">
        <v>4263.5469999999996</v>
      </c>
      <c r="W20" s="12">
        <f t="shared" si="24"/>
        <v>91.198866310160426</v>
      </c>
      <c r="X20" s="11">
        <f t="shared" si="25"/>
        <v>45.599433155080213</v>
      </c>
      <c r="Y20" s="114">
        <v>4200</v>
      </c>
      <c r="Z20" s="33">
        <f t="shared" si="26"/>
        <v>2100</v>
      </c>
      <c r="AA20" s="114">
        <v>2814.86</v>
      </c>
      <c r="AB20" s="12">
        <f t="shared" si="27"/>
        <v>134.0409523809524</v>
      </c>
      <c r="AC20" s="11">
        <f t="shared" si="28"/>
        <v>67.020476190476202</v>
      </c>
      <c r="AD20" s="11">
        <v>129705.5</v>
      </c>
      <c r="AE20" s="33">
        <v>64852.75</v>
      </c>
      <c r="AF20" s="11">
        <v>17297.868999999992</v>
      </c>
      <c r="AG20" s="12">
        <f t="shared" si="11"/>
        <v>26.672529692264384</v>
      </c>
      <c r="AH20" s="11">
        <f t="shared" si="12"/>
        <v>13.336264846132192</v>
      </c>
      <c r="AI20" s="114">
        <v>85076.800000000003</v>
      </c>
      <c r="AJ20" s="33">
        <f t="shared" si="29"/>
        <v>42538.400000000001</v>
      </c>
      <c r="AK20" s="114">
        <v>27491.01</v>
      </c>
      <c r="AL20" s="12">
        <f t="shared" si="30"/>
        <v>64.626337614954949</v>
      </c>
      <c r="AM20" s="11">
        <f t="shared" si="31"/>
        <v>32.313168807477474</v>
      </c>
      <c r="AN20" s="114">
        <v>14302.6</v>
      </c>
      <c r="AO20" s="33">
        <f t="shared" si="32"/>
        <v>7151.3000000000011</v>
      </c>
      <c r="AP20" s="114">
        <v>9789.1749999999993</v>
      </c>
      <c r="AQ20" s="12">
        <f t="shared" si="33"/>
        <v>136.88664997972393</v>
      </c>
      <c r="AR20" s="11">
        <f t="shared" si="34"/>
        <v>68.443324989861978</v>
      </c>
      <c r="AS20" s="114">
        <v>0</v>
      </c>
      <c r="AT20" s="33">
        <f t="shared" si="35"/>
        <v>0</v>
      </c>
      <c r="AU20" s="114">
        <v>0</v>
      </c>
      <c r="AV20" s="12" t="e">
        <f t="shared" si="36"/>
        <v>#DIV/0!</v>
      </c>
      <c r="AW20" s="11" t="e">
        <f t="shared" si="37"/>
        <v>#DIV/0!</v>
      </c>
      <c r="AX20" s="38"/>
      <c r="AY20" s="33">
        <f t="shared" si="38"/>
        <v>0</v>
      </c>
      <c r="AZ20" s="47"/>
      <c r="BA20" s="38"/>
      <c r="BB20" s="33">
        <f t="shared" si="39"/>
        <v>0</v>
      </c>
      <c r="BC20" s="47"/>
      <c r="BD20" s="116">
        <v>133709.1</v>
      </c>
      <c r="BE20" s="33">
        <f t="shared" si="40"/>
        <v>66854.55</v>
      </c>
      <c r="BF20" s="114">
        <v>44569.7</v>
      </c>
      <c r="BG20" s="38">
        <v>0</v>
      </c>
      <c r="BH20" s="33">
        <f t="shared" si="41"/>
        <v>0</v>
      </c>
      <c r="BI20" s="13">
        <v>0</v>
      </c>
      <c r="BJ20" s="114">
        <v>0</v>
      </c>
      <c r="BK20" s="33">
        <f t="shared" si="42"/>
        <v>0</v>
      </c>
      <c r="BL20" s="114">
        <v>0</v>
      </c>
      <c r="BM20" s="38"/>
      <c r="BN20" s="33">
        <f t="shared" si="43"/>
        <v>0</v>
      </c>
      <c r="BO20" s="47"/>
      <c r="BP20" s="38"/>
      <c r="BQ20" s="33">
        <f t="shared" si="44"/>
        <v>0</v>
      </c>
      <c r="BR20" s="47"/>
      <c r="BS20" s="12">
        <f t="shared" si="13"/>
        <v>9171.5</v>
      </c>
      <c r="BT20" s="33">
        <f t="shared" si="45"/>
        <v>2292.875</v>
      </c>
      <c r="BU20" s="12">
        <f t="shared" si="46"/>
        <v>1451.7779999999998</v>
      </c>
      <c r="BV20" s="12">
        <f t="shared" si="47"/>
        <v>63.316927438259818</v>
      </c>
      <c r="BW20" s="11">
        <f t="shared" si="14"/>
        <v>15.829231859564954</v>
      </c>
      <c r="BX20" s="114">
        <v>7622</v>
      </c>
      <c r="BY20" s="33">
        <f t="shared" si="48"/>
        <v>3811</v>
      </c>
      <c r="BZ20" s="114">
        <v>822.96799999999996</v>
      </c>
      <c r="CA20" s="114">
        <v>0</v>
      </c>
      <c r="CB20" s="33">
        <f t="shared" si="49"/>
        <v>0</v>
      </c>
      <c r="CC20" s="114">
        <v>0</v>
      </c>
      <c r="CD20" s="117">
        <v>0</v>
      </c>
      <c r="CE20" s="33">
        <f t="shared" si="50"/>
        <v>0</v>
      </c>
      <c r="CF20" s="114">
        <v>0</v>
      </c>
      <c r="CG20" s="115">
        <v>1549.5</v>
      </c>
      <c r="CH20" s="33">
        <f t="shared" si="51"/>
        <v>774.75</v>
      </c>
      <c r="CI20" s="114">
        <v>628.80999999999995</v>
      </c>
      <c r="CJ20" s="47"/>
      <c r="CK20" s="33">
        <f t="shared" si="52"/>
        <v>0</v>
      </c>
      <c r="CL20" s="47"/>
      <c r="CM20" s="117">
        <v>0</v>
      </c>
      <c r="CN20" s="33">
        <f t="shared" si="53"/>
        <v>0</v>
      </c>
      <c r="CO20" s="114">
        <v>0</v>
      </c>
      <c r="CP20" s="118">
        <v>0</v>
      </c>
      <c r="CQ20" s="33">
        <f t="shared" si="54"/>
        <v>0</v>
      </c>
      <c r="CR20" s="114">
        <v>0</v>
      </c>
      <c r="CS20" s="114">
        <v>64544.5</v>
      </c>
      <c r="CT20" s="33">
        <f t="shared" si="55"/>
        <v>32272.25</v>
      </c>
      <c r="CU20" s="114">
        <v>19287.386999999999</v>
      </c>
      <c r="CV20" s="114">
        <v>36257.5</v>
      </c>
      <c r="CW20" s="33">
        <f t="shared" si="56"/>
        <v>18128.75</v>
      </c>
      <c r="CX20" s="114">
        <v>10425.387000000001</v>
      </c>
      <c r="CY20" s="118">
        <v>33500</v>
      </c>
      <c r="CZ20" s="33">
        <f t="shared" si="57"/>
        <v>16750</v>
      </c>
      <c r="DA20" s="114">
        <v>24281.16</v>
      </c>
      <c r="DB20" s="117">
        <v>3200</v>
      </c>
      <c r="DC20" s="33">
        <f t="shared" si="58"/>
        <v>1600</v>
      </c>
      <c r="DD20" s="114">
        <v>830</v>
      </c>
      <c r="DE20" s="42"/>
      <c r="DF20" s="33">
        <f t="shared" si="59"/>
        <v>0</v>
      </c>
      <c r="DG20" s="115">
        <v>0</v>
      </c>
      <c r="DH20" s="114">
        <v>1650</v>
      </c>
      <c r="DI20" s="33">
        <f t="shared" si="60"/>
        <v>825</v>
      </c>
      <c r="DJ20" s="114">
        <v>798</v>
      </c>
      <c r="DK20" s="114">
        <v>0</v>
      </c>
      <c r="DL20" s="12">
        <f t="shared" si="15"/>
        <v>488410</v>
      </c>
      <c r="DM20" s="12">
        <f t="shared" si="16"/>
        <v>244205</v>
      </c>
      <c r="DN20" s="12">
        <f t="shared" si="17"/>
        <v>152874.48599999998</v>
      </c>
      <c r="DO20" s="42"/>
      <c r="DP20" s="33">
        <f t="shared" si="61"/>
        <v>0</v>
      </c>
      <c r="DQ20" s="47"/>
      <c r="DR20" s="114">
        <v>207728.62109999999</v>
      </c>
      <c r="DS20" s="33">
        <f t="shared" si="62"/>
        <v>103864.31054999999</v>
      </c>
      <c r="DT20" s="114">
        <v>0</v>
      </c>
      <c r="DU20" s="42"/>
      <c r="DV20" s="33">
        <f t="shared" si="63"/>
        <v>0</v>
      </c>
      <c r="DW20" s="47"/>
      <c r="DX20" s="47"/>
      <c r="DY20" s="33">
        <f t="shared" si="64"/>
        <v>0</v>
      </c>
      <c r="DZ20" s="47"/>
      <c r="EA20" s="42"/>
      <c r="EB20" s="33">
        <f t="shared" si="65"/>
        <v>0</v>
      </c>
      <c r="EC20" s="47"/>
      <c r="ED20" s="114">
        <v>0</v>
      </c>
      <c r="EE20" s="33">
        <f t="shared" si="66"/>
        <v>0</v>
      </c>
      <c r="EF20" s="114">
        <v>0</v>
      </c>
      <c r="EG20" s="47">
        <v>0</v>
      </c>
      <c r="EH20" s="12">
        <f t="shared" si="18"/>
        <v>207728.62109999999</v>
      </c>
      <c r="EI20" s="33">
        <f t="shared" si="67"/>
        <v>51932.155274999997</v>
      </c>
      <c r="EJ20" s="114">
        <f>DQ20+DT20+DW20+DZ20+EC20+EF20+EG20</f>
        <v>0</v>
      </c>
      <c r="EK20" s="14">
        <f t="shared" si="68"/>
        <v>-207728.62109999999</v>
      </c>
    </row>
    <row r="21" spans="1:141" s="17" customFormat="1" ht="18.75" customHeight="1" x14ac:dyDescent="0.2">
      <c r="A21" s="21"/>
      <c r="B21" s="90" t="s">
        <v>44</v>
      </c>
      <c r="C21" s="16">
        <f>SUM(C10:C20)</f>
        <v>3215861.2460000003</v>
      </c>
      <c r="D21" s="16">
        <f>SUM(D10:D20)</f>
        <v>1289445.6755000001</v>
      </c>
      <c r="E21" s="16">
        <f t="shared" ref="E21:G21" si="69">SUM(E10:E20)</f>
        <v>14894973.211299999</v>
      </c>
      <c r="F21" s="16">
        <f t="shared" si="69"/>
        <v>7447486.6056499993</v>
      </c>
      <c r="G21" s="16">
        <f t="shared" si="69"/>
        <v>4301026.9202999994</v>
      </c>
      <c r="H21" s="12">
        <f t="shared" si="21"/>
        <v>57.751388462210137</v>
      </c>
      <c r="I21" s="12">
        <f t="shared" si="2"/>
        <v>28.875694231105069</v>
      </c>
      <c r="J21" s="16">
        <f>SUM(J10:J20)</f>
        <v>5563873.2589999996</v>
      </c>
      <c r="K21" s="16">
        <f t="shared" ref="K21:L21" si="70">SUM(K10:K20)</f>
        <v>2781936.6294999998</v>
      </c>
      <c r="L21" s="16">
        <f t="shared" si="70"/>
        <v>1641909.6262999997</v>
      </c>
      <c r="M21" s="12">
        <f t="shared" si="5"/>
        <v>59.020382020531557</v>
      </c>
      <c r="N21" s="12">
        <f t="shared" si="6"/>
        <v>29.510191010265778</v>
      </c>
      <c r="O21" s="24">
        <f>SUM(O10:O20)</f>
        <v>1327247.5</v>
      </c>
      <c r="P21" s="24">
        <f t="shared" ref="P21:T21" si="71">SUM(P10:P20)</f>
        <v>331811.875</v>
      </c>
      <c r="Q21" s="24">
        <f t="shared" si="71"/>
        <v>334803.67899999995</v>
      </c>
      <c r="R21" s="12">
        <f t="shared" si="9"/>
        <v>100.90165669929682</v>
      </c>
      <c r="S21" s="11">
        <f t="shared" si="10"/>
        <v>25.225414174824206</v>
      </c>
      <c r="T21" s="24">
        <f t="shared" si="71"/>
        <v>176066</v>
      </c>
      <c r="U21" s="24">
        <f t="shared" ref="U21:V21" si="72">SUM(U10:U20)</f>
        <v>88033</v>
      </c>
      <c r="V21" s="24">
        <f t="shared" si="72"/>
        <v>25317.748</v>
      </c>
      <c r="W21" s="12">
        <f>V21/U21*100</f>
        <v>28.759383413038293</v>
      </c>
      <c r="X21" s="11">
        <f>V21/T21*100</f>
        <v>14.379691706519147</v>
      </c>
      <c r="Y21" s="24">
        <f>SUM(Y10:Y20)</f>
        <v>129017.5</v>
      </c>
      <c r="Z21" s="24">
        <f t="shared" ref="Z21:AA21" si="73">SUM(Z10:Z20)</f>
        <v>64508.75</v>
      </c>
      <c r="AA21" s="24">
        <f t="shared" si="73"/>
        <v>37870.722999999998</v>
      </c>
      <c r="AB21" s="12">
        <f>AA21/Z21*100</f>
        <v>58.706335187087021</v>
      </c>
      <c r="AC21" s="11">
        <f>AA21/Y21*100</f>
        <v>29.35316759354351</v>
      </c>
      <c r="AD21" s="11"/>
      <c r="AE21" s="33">
        <f>AD21/12*3</f>
        <v>0</v>
      </c>
      <c r="AF21" s="11"/>
      <c r="AG21" s="12" t="e">
        <f t="shared" si="11"/>
        <v>#DIV/0!</v>
      </c>
      <c r="AH21" s="11" t="e">
        <f t="shared" si="12"/>
        <v>#DIV/0!</v>
      </c>
      <c r="AI21" s="24">
        <f>SUM(AI10:AI20)</f>
        <v>1643399.5000000002</v>
      </c>
      <c r="AJ21" s="24">
        <f t="shared" ref="AJ21:AK21" si="74">SUM(AJ10:AJ20)</f>
        <v>821699.75000000012</v>
      </c>
      <c r="AK21" s="24">
        <f t="shared" si="74"/>
        <v>532159.79029999999</v>
      </c>
      <c r="AL21" s="12">
        <f>AK21/AJ21*100</f>
        <v>64.763289790461769</v>
      </c>
      <c r="AM21" s="11">
        <f>AK21/AI21*100</f>
        <v>32.381644895230885</v>
      </c>
      <c r="AN21" s="24">
        <f>SUM(AN10:AN20)</f>
        <v>243294.1</v>
      </c>
      <c r="AO21" s="24">
        <f t="shared" ref="AO21:AP21" si="75">SUM(AO10:AO20)</f>
        <v>121647.05</v>
      </c>
      <c r="AP21" s="24">
        <f t="shared" si="75"/>
        <v>138006.484</v>
      </c>
      <c r="AQ21" s="12">
        <f>AP21/AO21*100</f>
        <v>113.44827844160625</v>
      </c>
      <c r="AR21" s="11">
        <f>AP21/AN21*100</f>
        <v>56.724139220803124</v>
      </c>
      <c r="AS21" s="24">
        <f>SUM(AS10:AS20)</f>
        <v>88400</v>
      </c>
      <c r="AT21" s="24">
        <f t="shared" ref="AT21:AU21" si="76">SUM(AT10:AT20)</f>
        <v>44200</v>
      </c>
      <c r="AU21" s="24">
        <f t="shared" si="76"/>
        <v>28709.569999999996</v>
      </c>
      <c r="AV21" s="12">
        <f>AU21/AT21*100</f>
        <v>64.953778280542977</v>
      </c>
      <c r="AW21" s="11">
        <f>AU21/AS21*100</f>
        <v>32.476889140271489</v>
      </c>
      <c r="AX21" s="24">
        <f>SUM(AX10:AX20)</f>
        <v>0</v>
      </c>
      <c r="AY21" s="33">
        <f>AX21/12*3</f>
        <v>0</v>
      </c>
      <c r="AZ21" s="19">
        <v>0</v>
      </c>
      <c r="BA21" s="24">
        <f>SUM(BA10:BA20)</f>
        <v>0</v>
      </c>
      <c r="BB21" s="33">
        <f>BA21/12*3</f>
        <v>0</v>
      </c>
      <c r="BC21" s="19">
        <f>SUM(BC10:BC20)</f>
        <v>0</v>
      </c>
      <c r="BD21" s="24">
        <f>SUM(BD10:BD20)</f>
        <v>6187128</v>
      </c>
      <c r="BE21" s="24">
        <f t="shared" ref="BE21:BF21" si="77">SUM(BE10:BE20)</f>
        <v>3093564</v>
      </c>
      <c r="BF21" s="24">
        <f t="shared" si="77"/>
        <v>2061244.2999999998</v>
      </c>
      <c r="BG21" s="24">
        <f>SUM(BG10:BG20)</f>
        <v>0</v>
      </c>
      <c r="BH21" s="33">
        <f>BG21/12*3</f>
        <v>0</v>
      </c>
      <c r="BI21" s="33">
        <f>BH21/12*12</f>
        <v>0</v>
      </c>
      <c r="BJ21" s="24">
        <f>SUM(BJ10:BJ20)</f>
        <v>29101.3</v>
      </c>
      <c r="BK21" s="24">
        <f t="shared" ref="BK21:BL21" si="78">SUM(BK10:BK20)</f>
        <v>14550.65</v>
      </c>
      <c r="BL21" s="24">
        <f t="shared" si="78"/>
        <v>9205.9989999999998</v>
      </c>
      <c r="BM21" s="24">
        <f>SUM(BM10:BM20)</f>
        <v>0</v>
      </c>
      <c r="BN21" s="33">
        <f>BM21/12*3</f>
        <v>0</v>
      </c>
      <c r="BO21" s="24">
        <f>SUM(BO10:BO20)</f>
        <v>0</v>
      </c>
      <c r="BP21" s="24">
        <f>SUM(BP10:BP20)</f>
        <v>0</v>
      </c>
      <c r="BQ21" s="33">
        <f>BP21/12*3</f>
        <v>0</v>
      </c>
      <c r="BR21" s="24">
        <f>SUM(BR10:BR20)</f>
        <v>0</v>
      </c>
      <c r="BS21" s="24">
        <f>SUM(BS10:BS20)</f>
        <v>262453.55900000001</v>
      </c>
      <c r="BT21" s="24">
        <f t="shared" ref="BT21:BU21" si="79">SUM(BT10:BT20)</f>
        <v>65613.389750000002</v>
      </c>
      <c r="BU21" s="24">
        <f t="shared" si="79"/>
        <v>64873.855499999998</v>
      </c>
      <c r="BV21" s="12">
        <f>BU21/BT21*100</f>
        <v>98.872891260735386</v>
      </c>
      <c r="BW21" s="11">
        <f t="shared" si="14"/>
        <v>24.718222815183847</v>
      </c>
      <c r="BX21" s="24">
        <f>SUM(BX10:BX20)</f>
        <v>179045.55899999998</v>
      </c>
      <c r="BY21" s="24">
        <f t="shared" ref="BY21:BZ21" si="80">SUM(BY10:BY20)</f>
        <v>89522.77949999999</v>
      </c>
      <c r="BZ21" s="24">
        <f t="shared" si="80"/>
        <v>39826.362500000003</v>
      </c>
      <c r="CA21" s="24">
        <f>SUM(CA10:CA20)</f>
        <v>28099.1</v>
      </c>
      <c r="CB21" s="24">
        <f t="shared" ref="CB21:CC21" si="81">SUM(CB10:CB20)</f>
        <v>14049.55</v>
      </c>
      <c r="CC21" s="24">
        <f t="shared" si="81"/>
        <v>9586.6170000000002</v>
      </c>
      <c r="CD21" s="24">
        <f>SUM(CD10:CD20)</f>
        <v>3000</v>
      </c>
      <c r="CE21" s="24">
        <f t="shared" ref="CE21:CF21" si="82">SUM(CE10:CE20)</f>
        <v>1500</v>
      </c>
      <c r="CF21" s="24">
        <f t="shared" si="82"/>
        <v>220</v>
      </c>
      <c r="CG21" s="24">
        <f>SUM(CG10:CG20)</f>
        <v>52308.899999999994</v>
      </c>
      <c r="CH21" s="24">
        <f t="shared" ref="CH21:CI21" si="83">SUM(CH10:CH20)</f>
        <v>26154.449999999997</v>
      </c>
      <c r="CI21" s="24">
        <f t="shared" si="83"/>
        <v>15240.876</v>
      </c>
      <c r="CJ21" s="24">
        <f>SUM(CJ10:CJ20)</f>
        <v>0</v>
      </c>
      <c r="CK21" s="33">
        <f>CJ21/12*3</f>
        <v>0</v>
      </c>
      <c r="CL21" s="24">
        <f>SUM(CL10:CL20)</f>
        <v>0</v>
      </c>
      <c r="CM21" s="24">
        <f>SUM(CM10:CM20)</f>
        <v>19613</v>
      </c>
      <c r="CN21" s="24">
        <f t="shared" ref="CN21:CO21" si="84">SUM(CN10:CN20)</f>
        <v>9806.5</v>
      </c>
      <c r="CO21" s="24">
        <f t="shared" si="84"/>
        <v>2937.056</v>
      </c>
      <c r="CP21" s="24">
        <f>SUM(CP10:CP20)</f>
        <v>27840</v>
      </c>
      <c r="CQ21" s="24">
        <f t="shared" ref="CQ21:CR21" si="85">SUM(CQ10:CQ20)</f>
        <v>13920</v>
      </c>
      <c r="CR21" s="24">
        <f t="shared" si="85"/>
        <v>5360.5839999999998</v>
      </c>
      <c r="CS21" s="24">
        <f>SUM(CS10:CS20)</f>
        <v>1350252.8</v>
      </c>
      <c r="CT21" s="24">
        <f t="shared" ref="CT21:EJ21" si="86">SUM(CT10:CT20)</f>
        <v>675126.4</v>
      </c>
      <c r="CU21" s="24">
        <f t="shared" si="86"/>
        <v>375082.85120000003</v>
      </c>
      <c r="CV21" s="24">
        <f t="shared" si="86"/>
        <v>607706.4</v>
      </c>
      <c r="CW21" s="24">
        <f t="shared" si="86"/>
        <v>303853.2</v>
      </c>
      <c r="CX21" s="24">
        <f t="shared" si="86"/>
        <v>168613.20520000003</v>
      </c>
      <c r="CY21" s="24">
        <f t="shared" si="86"/>
        <v>260685</v>
      </c>
      <c r="CZ21" s="24">
        <f t="shared" si="86"/>
        <v>130342.5</v>
      </c>
      <c r="DA21" s="24">
        <f t="shared" si="86"/>
        <v>115389.24689999998</v>
      </c>
      <c r="DB21" s="24">
        <f t="shared" si="86"/>
        <v>31700</v>
      </c>
      <c r="DC21" s="24">
        <f t="shared" si="86"/>
        <v>15850</v>
      </c>
      <c r="DD21" s="24">
        <f t="shared" si="86"/>
        <v>5096</v>
      </c>
      <c r="DE21" s="24">
        <f t="shared" si="86"/>
        <v>0</v>
      </c>
      <c r="DF21" s="24">
        <f t="shared" si="86"/>
        <v>0</v>
      </c>
      <c r="DG21" s="24">
        <f t="shared" si="86"/>
        <v>122.5</v>
      </c>
      <c r="DH21" s="24">
        <f t="shared" si="86"/>
        <v>328600.8</v>
      </c>
      <c r="DI21" s="24">
        <f t="shared" si="86"/>
        <v>164300.4</v>
      </c>
      <c r="DJ21" s="24">
        <f t="shared" si="86"/>
        <v>42427.565399999992</v>
      </c>
      <c r="DK21" s="24">
        <f t="shared" si="86"/>
        <v>1500</v>
      </c>
      <c r="DL21" s="24">
        <f t="shared" si="86"/>
        <v>11799715.559</v>
      </c>
      <c r="DM21" s="24">
        <f t="shared" si="86"/>
        <v>5899857.7795000002</v>
      </c>
      <c r="DN21" s="24">
        <f t="shared" si="86"/>
        <v>3715419.4813000001</v>
      </c>
      <c r="DO21" s="24">
        <f t="shared" si="86"/>
        <v>0</v>
      </c>
      <c r="DP21" s="24">
        <f t="shared" si="86"/>
        <v>0</v>
      </c>
      <c r="DQ21" s="24">
        <f t="shared" si="86"/>
        <v>0</v>
      </c>
      <c r="DR21" s="24">
        <f t="shared" si="86"/>
        <v>3095257.6523000002</v>
      </c>
      <c r="DS21" s="24">
        <f t="shared" si="86"/>
        <v>1547628.8261500001</v>
      </c>
      <c r="DT21" s="24">
        <f t="shared" si="86"/>
        <v>585607.43900000001</v>
      </c>
      <c r="DU21" s="24">
        <f t="shared" si="86"/>
        <v>0</v>
      </c>
      <c r="DV21" s="24">
        <f t="shared" si="86"/>
        <v>0</v>
      </c>
      <c r="DW21" s="24">
        <f t="shared" si="86"/>
        <v>0</v>
      </c>
      <c r="DX21" s="24">
        <f t="shared" si="86"/>
        <v>0</v>
      </c>
      <c r="DY21" s="24">
        <f t="shared" si="86"/>
        <v>0</v>
      </c>
      <c r="DZ21" s="24">
        <f t="shared" si="86"/>
        <v>0</v>
      </c>
      <c r="EA21" s="24">
        <f t="shared" si="86"/>
        <v>0</v>
      </c>
      <c r="EB21" s="24">
        <f t="shared" si="86"/>
        <v>0</v>
      </c>
      <c r="EC21" s="24">
        <f t="shared" si="86"/>
        <v>0</v>
      </c>
      <c r="ED21" s="24">
        <f t="shared" si="86"/>
        <v>482099.30000000005</v>
      </c>
      <c r="EE21" s="24">
        <f t="shared" si="86"/>
        <v>241049.65000000002</v>
      </c>
      <c r="EF21" s="24">
        <f t="shared" si="86"/>
        <v>15000</v>
      </c>
      <c r="EG21" s="24">
        <f t="shared" si="86"/>
        <v>0</v>
      </c>
      <c r="EH21" s="24">
        <f t="shared" si="86"/>
        <v>3577356.9523000005</v>
      </c>
      <c r="EI21" s="24">
        <f t="shared" si="86"/>
        <v>894339.23807500012</v>
      </c>
      <c r="EJ21" s="24">
        <f t="shared" si="86"/>
        <v>600607.43900000001</v>
      </c>
      <c r="EK21" s="24">
        <f>SUM(EK10:EK20)</f>
        <v>-2196113.1823</v>
      </c>
    </row>
    <row r="22" spans="1:141" hidden="1" x14ac:dyDescent="0.3">
      <c r="E22" s="52"/>
      <c r="F22" s="33">
        <f>E22/12*3</f>
        <v>0</v>
      </c>
      <c r="G22" s="52"/>
      <c r="J22" s="108">
        <f>J21/E21*100</f>
        <v>37.354033337763873</v>
      </c>
      <c r="Z22" s="33">
        <f>Y22/12*3</f>
        <v>0</v>
      </c>
      <c r="AJ22" s="33">
        <f>AI22/12*6</f>
        <v>0</v>
      </c>
      <c r="AT22" s="33">
        <f>AS22/12*3</f>
        <v>0</v>
      </c>
      <c r="BB22" s="33">
        <f>BA22/12*6</f>
        <v>0</v>
      </c>
      <c r="BD22" s="52"/>
      <c r="BE22" s="33">
        <f>BD22/12*3</f>
        <v>0</v>
      </c>
      <c r="BN22" s="33">
        <f>BM22/12*6</f>
        <v>0</v>
      </c>
      <c r="BT22" s="33">
        <f>BS22/12*6</f>
        <v>0</v>
      </c>
      <c r="BY22" s="33">
        <f>BX22/12*3</f>
        <v>0</v>
      </c>
      <c r="CB22" s="33">
        <f>CA22/12*3</f>
        <v>0</v>
      </c>
      <c r="CH22" s="33">
        <f>CG22/12*6</f>
        <v>0</v>
      </c>
      <c r="CK22" s="33">
        <f>CJ22/12*6</f>
        <v>0</v>
      </c>
      <c r="CQ22" s="33">
        <f>CP22/12*3</f>
        <v>0</v>
      </c>
      <c r="CT22" s="33">
        <f>CS22/12*6</f>
        <v>0</v>
      </c>
      <c r="CZ22" s="33">
        <f>CY22/12*6</f>
        <v>0</v>
      </c>
      <c r="DC22" s="33">
        <f>DB22/12*3</f>
        <v>0</v>
      </c>
      <c r="DF22" s="33">
        <f>DE22/12*3</f>
        <v>0</v>
      </c>
      <c r="DS22" s="33">
        <f>DR22/12*6</f>
        <v>0</v>
      </c>
      <c r="DY22" s="33">
        <f>DX22/12*6</f>
        <v>0</v>
      </c>
      <c r="EB22" s="33">
        <f>EA22/12*6</f>
        <v>0</v>
      </c>
      <c r="EI22" s="33">
        <f>EH22/12*6</f>
        <v>0</v>
      </c>
    </row>
    <row r="23" spans="1:141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J23" s="33">
        <f>AI23/12*6</f>
        <v>0</v>
      </c>
      <c r="AT23" s="33">
        <f>AS23/12*3</f>
        <v>0</v>
      </c>
      <c r="BB23" s="33">
        <f>BA23/12*6</f>
        <v>0</v>
      </c>
      <c r="BE23" s="33">
        <f>BD23/12*3</f>
        <v>0</v>
      </c>
      <c r="BN23" s="33">
        <f>BM23/12*6</f>
        <v>0</v>
      </c>
      <c r="BT23" s="33">
        <f>BS23/12*6</f>
        <v>0</v>
      </c>
      <c r="BY23" s="33">
        <f>BX23/12*3</f>
        <v>0</v>
      </c>
      <c r="CB23" s="33">
        <f>CA23/12*3</f>
        <v>0</v>
      </c>
      <c r="CH23" s="33">
        <f>CG23/12*6</f>
        <v>0</v>
      </c>
      <c r="CK23" s="33">
        <f>CJ23/12*6</f>
        <v>0</v>
      </c>
      <c r="CQ23" s="33">
        <f>CP23/12*3</f>
        <v>0</v>
      </c>
      <c r="CT23" s="33">
        <f>CS23/12*6</f>
        <v>0</v>
      </c>
      <c r="CZ23" s="33">
        <f>CY23/12*6</f>
        <v>0</v>
      </c>
      <c r="DC23" s="33">
        <f>DB23/12*3</f>
        <v>0</v>
      </c>
      <c r="DF23" s="33">
        <f>DE23/12*3</f>
        <v>0</v>
      </c>
      <c r="DS23" s="33">
        <f>DR23/12*6</f>
        <v>0</v>
      </c>
      <c r="DY23" s="33">
        <f>DX23/12*6</f>
        <v>0</v>
      </c>
      <c r="EB23" s="33">
        <f>EA23/12*6</f>
        <v>0</v>
      </c>
      <c r="EI23" s="33">
        <f>EH23/12*6</f>
        <v>0</v>
      </c>
    </row>
    <row r="24" spans="1:141" hidden="1" x14ac:dyDescent="0.3">
      <c r="F24" s="33">
        <f>E24/12*3</f>
        <v>0</v>
      </c>
      <c r="Z24" s="33">
        <f>Y24/12*3</f>
        <v>0</v>
      </c>
      <c r="AJ24" s="33">
        <f>AI24/12*6</f>
        <v>0</v>
      </c>
      <c r="AT24" s="33">
        <f>AS24/12*3</f>
        <v>0</v>
      </c>
      <c r="BB24" s="33">
        <f>BA24/12*6</f>
        <v>0</v>
      </c>
      <c r="BE24" s="33">
        <f>BD24/12*3</f>
        <v>0</v>
      </c>
      <c r="BN24" s="33">
        <f>BM24/12*6</f>
        <v>0</v>
      </c>
      <c r="BT24" s="33">
        <f>BS24/12*6</f>
        <v>0</v>
      </c>
      <c r="BY24" s="33">
        <f>BX24/12*3</f>
        <v>0</v>
      </c>
      <c r="CB24" s="33">
        <f>CA24/12*3</f>
        <v>0</v>
      </c>
      <c r="CH24" s="33">
        <f>CG24/12*6</f>
        <v>0</v>
      </c>
      <c r="CK24" s="33">
        <f>CJ24/12*6</f>
        <v>0</v>
      </c>
      <c r="CQ24" s="33">
        <f>CP24/12*3</f>
        <v>0</v>
      </c>
      <c r="CT24" s="33">
        <f>CS24/12*6</f>
        <v>0</v>
      </c>
      <c r="CZ24" s="33">
        <f>CY24/12*6</f>
        <v>0</v>
      </c>
      <c r="DC24" s="33">
        <f>DB24/12*3</f>
        <v>0</v>
      </c>
      <c r="DF24" s="33">
        <f>DE24/12*3</f>
        <v>0</v>
      </c>
      <c r="DS24" s="33">
        <f>DR24/12*6</f>
        <v>0</v>
      </c>
      <c r="DY24" s="33">
        <f>DX24/12*6</f>
        <v>0</v>
      </c>
      <c r="EB24" s="33">
        <f>EA24/12*6</f>
        <v>0</v>
      </c>
      <c r="EI24" s="33">
        <f>EH24/12*6</f>
        <v>0</v>
      </c>
    </row>
    <row r="25" spans="1:141" x14ac:dyDescent="0.3">
      <c r="AI25" s="52"/>
      <c r="AJ25" s="52"/>
      <c r="AK25" s="52"/>
    </row>
    <row r="26" spans="1:141" x14ac:dyDescent="0.3">
      <c r="O26" s="52"/>
    </row>
    <row r="27" spans="1:141" x14ac:dyDescent="0.3">
      <c r="O27" s="52"/>
    </row>
    <row r="28" spans="1:141" x14ac:dyDescent="0.3">
      <c r="O28" s="52"/>
    </row>
  </sheetData>
  <protectedRanges>
    <protectedRange sqref="W10:W20" name="Range4_5_1_2_1_1_1_1_1_1_1_1_1_1"/>
    <protectedRange sqref="AG10:AG21 AB10:AB20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T20" name="Range4_1_4"/>
    <protectedRange sqref="AI10:AI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G20" name="Range5_1_11_1"/>
    <protectedRange sqref="CM10:CM20" name="Range5_21_1_1"/>
    <protectedRange sqref="CP10:CP20" name="Range4_10_2"/>
    <protectedRange sqref="CS10:CS20" name="Range5_1_2"/>
    <protectedRange sqref="CY10:CY20" name="Range4_2"/>
    <protectedRange sqref="DB10:DB20" name="Range5_24_1_1"/>
    <protectedRange sqref="DH10:DH20" name="Range5_1_1_1"/>
    <protectedRange sqref="DQ10:DQ2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X20" name="Range6_1_7_1"/>
    <protectedRange sqref="EG10:EG20" name="Range6_1_10_1"/>
    <protectedRange sqref="ED10:ED20" name="Range6_1_11_1"/>
    <protectedRange sqref="CV10:CV20" name="Range5_1_20_1"/>
    <protectedRange sqref="Y10:Y20" name="Range4_1"/>
    <protectedRange sqref="AS10:AS20" name="Range4_4"/>
    <protectedRange sqref="DK10:DK20" name="Range5_18"/>
    <protectedRange sqref="EC10:EC20" name="Range6_2"/>
    <protectedRange sqref="BJ10:BJ20" name="Range4"/>
    <protectedRange sqref="CJ10:CJ20" name="Range5_3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F10:BF20" name="Range4_2_6"/>
    <protectedRange sqref="BZ10:BZ20" name="Range5_2"/>
    <protectedRange sqref="CC10:CC20" name="Range5_2_1"/>
    <protectedRange sqref="CF10:CF20" name="Range5_2_2"/>
    <protectedRange sqref="CI10:CI20" name="Range5_2_3"/>
    <protectedRange sqref="CO10:CO20" name="Range5_2_4"/>
    <protectedRange sqref="CR10:CR20" name="Range5_2_5"/>
    <protectedRange sqref="CU10:CU20" name="Range5_2_6"/>
    <protectedRange sqref="CX10:CX20" name="Range5_2_7"/>
    <protectedRange sqref="DA10:DA20" name="Range5_2_8"/>
    <protectedRange sqref="DD10:DD20" name="Range5_2_9"/>
    <protectedRange sqref="DJ10:DJ20" name="Range5_2_10"/>
    <protectedRange sqref="DT10:DT20" name="Range6_2_1"/>
    <protectedRange sqref="EF10:EF20" name="Range6_2_2"/>
  </protectedRanges>
  <mergeCells count="135">
    <mergeCell ref="CT7:CU7"/>
    <mergeCell ref="BK7:BL7"/>
    <mergeCell ref="BT7:BW7"/>
    <mergeCell ref="CE7:CF7"/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AD6:AH6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Z7:AC7"/>
    <mergeCell ref="T7:T8"/>
    <mergeCell ref="Y7:Y8"/>
    <mergeCell ref="AI7:AI8"/>
    <mergeCell ref="BD7:BD8"/>
    <mergeCell ref="BG7:BG8"/>
    <mergeCell ref="AX7:AX8"/>
    <mergeCell ref="CQ7:CR7"/>
    <mergeCell ref="AN7:AN8"/>
    <mergeCell ref="AD7:AD8"/>
    <mergeCell ref="AE7:AH7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138062</v>
      </c>
      <c r="D8" s="100">
        <f>Ekamut!P10</f>
        <v>34515.5</v>
      </c>
      <c r="E8" s="100">
        <f>Ekamut!Q10</f>
        <v>15413.958000000002</v>
      </c>
      <c r="F8" s="100">
        <f>Ekamut!S10</f>
        <v>11.164518839362028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16200</v>
      </c>
      <c r="L8" s="59">
        <f>Ekamut!Z10</f>
        <v>8100</v>
      </c>
      <c r="M8" s="59">
        <f>Ekamut!AA10</f>
        <v>2130.6959999999999</v>
      </c>
      <c r="N8" s="59">
        <f>Ekamut!AC10</f>
        <v>13.152444444444445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302600.5</v>
      </c>
      <c r="D9" s="100">
        <f>Ekamut!P11</f>
        <v>75650.125</v>
      </c>
      <c r="E9" s="100">
        <f>Ekamut!Q11</f>
        <v>64300.27900000001</v>
      </c>
      <c r="F9" s="100">
        <f>Ekamut!S11</f>
        <v>21.249230916670665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34300.5</v>
      </c>
      <c r="L9" s="59">
        <f>Ekamut!Z11</f>
        <v>17150.25</v>
      </c>
      <c r="M9" s="59">
        <f>Ekamut!AA11</f>
        <v>7312.3620000000001</v>
      </c>
      <c r="N9" s="59">
        <f>Ekamut!AC11</f>
        <v>21.318528884418594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16503.5</v>
      </c>
      <c r="D10" s="100">
        <f>Ekamut!P12</f>
        <v>4125.875</v>
      </c>
      <c r="E10" s="100">
        <f>Ekamut!Q12</f>
        <v>4786.8400000000038</v>
      </c>
      <c r="F10" s="100">
        <f>Ekamut!S12</f>
        <v>29.004998939618893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524.04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164877</v>
      </c>
      <c r="D11" s="100">
        <f>Ekamut!P13</f>
        <v>41219.25</v>
      </c>
      <c r="E11" s="100">
        <f>Ekamut!Q13</f>
        <v>36684.467999999964</v>
      </c>
      <c r="F11" s="100">
        <f>Ekamut!S13</f>
        <v>22.249596972288412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26860</v>
      </c>
      <c r="L11" s="59">
        <f>Ekamut!Z13</f>
        <v>13430</v>
      </c>
      <c r="M11" s="59">
        <f>Ekamut!AA13</f>
        <v>10441.002</v>
      </c>
      <c r="N11" s="59">
        <f>Ekamut!AC13</f>
        <v>38.871935964259123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231277</v>
      </c>
      <c r="D12" s="100">
        <f>Ekamut!P14</f>
        <v>57819.25</v>
      </c>
      <c r="E12" s="100">
        <f>Ekamut!Q14</f>
        <v>128247.00499999999</v>
      </c>
      <c r="F12" s="100">
        <f>Ekamut!S14</f>
        <v>55.45168996484734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16357</v>
      </c>
      <c r="L12" s="59">
        <f>Ekamut!Z14</f>
        <v>8178.5</v>
      </c>
      <c r="M12" s="59">
        <f>Ekamut!AA14</f>
        <v>2292.2689999999998</v>
      </c>
      <c r="N12" s="59">
        <f>Ekamut!AC14</f>
        <v>14.013994008681296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131400</v>
      </c>
      <c r="D13" s="100">
        <f>Ekamut!P15</f>
        <v>32850</v>
      </c>
      <c r="E13" s="100">
        <f>Ekamut!Q15</f>
        <v>16139.903999999997</v>
      </c>
      <c r="F13" s="100">
        <f>Ekamut!S15</f>
        <v>12.283031963470318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0</v>
      </c>
      <c r="L13" s="59">
        <f>Ekamut!Z15</f>
        <v>0</v>
      </c>
      <c r="M13" s="59">
        <f>Ekamut!AA15</f>
        <v>2789.125</v>
      </c>
      <c r="N13" s="59" t="e">
        <f>Ekamut!AC15</f>
        <v>#DIV/0!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104400.00000000006</v>
      </c>
      <c r="D14" s="100">
        <f>Ekamut!P16</f>
        <v>26100.000000000015</v>
      </c>
      <c r="E14" s="100">
        <f>Ekamut!Q16</f>
        <v>22528.811999999991</v>
      </c>
      <c r="F14" s="100">
        <f>Ekamut!S16</f>
        <v>21.579321839080439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18500</v>
      </c>
      <c r="L14" s="59">
        <f>Ekamut!Z16</f>
        <v>9250</v>
      </c>
      <c r="M14" s="59">
        <f>Ekamut!AA16</f>
        <v>2448.5619999999999</v>
      </c>
      <c r="N14" s="59">
        <f>Ekamut!AC16</f>
        <v>13.23547027027027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35100</v>
      </c>
      <c r="D15" s="100">
        <f>Ekamut!P17</f>
        <v>8775</v>
      </c>
      <c r="E15" s="100">
        <f>Ekamut!Q17</f>
        <v>5751.7779999999966</v>
      </c>
      <c r="F15" s="100">
        <f>Ekamut!S17</f>
        <v>16.386831908831901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10600</v>
      </c>
      <c r="L15" s="59">
        <f>Ekamut!Z17</f>
        <v>5300</v>
      </c>
      <c r="M15" s="59">
        <f>Ekamut!AA17</f>
        <v>1903.509</v>
      </c>
      <c r="N15" s="59">
        <f>Ekamut!AC17</f>
        <v>17.9576320754717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20500</v>
      </c>
      <c r="D16" s="100">
        <f>Ekamut!P18</f>
        <v>5125</v>
      </c>
      <c r="E16" s="100">
        <f>Ekamut!Q18</f>
        <v>7315.1290000000026</v>
      </c>
      <c r="F16" s="100">
        <f>Ekamut!S18</f>
        <v>35.683556097560988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3344.0259999999998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39272</v>
      </c>
      <c r="D17" s="100">
        <f>Ekamut!P19</f>
        <v>9818</v>
      </c>
      <c r="E17" s="100">
        <f>Ekamut!Q19</f>
        <v>9259.2300000000032</v>
      </c>
      <c r="F17" s="100">
        <f>Ekamut!S19</f>
        <v>23.577179669993896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2000</v>
      </c>
      <c r="L17" s="59">
        <f>Ekamut!Z19</f>
        <v>1000</v>
      </c>
      <c r="M17" s="59">
        <f>Ekamut!AA19</f>
        <v>1870.2719999999999</v>
      </c>
      <c r="N17" s="59">
        <f>Ekamut!AC19</f>
        <v>93.513599999999997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143255.5</v>
      </c>
      <c r="D18" s="100">
        <f>Ekamut!P20</f>
        <v>35813.875</v>
      </c>
      <c r="E18" s="100">
        <f>Ekamut!Q20</f>
        <v>24376.275999999991</v>
      </c>
      <c r="F18" s="100">
        <f>Ekamut!S20</f>
        <v>17.015944239488181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4200</v>
      </c>
      <c r="L18" s="59">
        <f>Ekamut!Z20</f>
        <v>2100</v>
      </c>
      <c r="M18" s="59">
        <f>Ekamut!AA20</f>
        <v>2814.86</v>
      </c>
      <c r="N18" s="59">
        <f>Ekamut!AC20</f>
        <v>67.020476190476202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25.225414174824206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29.35316759354351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R2" s="5"/>
      <c r="S2" s="5"/>
      <c r="U2" s="189"/>
      <c r="V2" s="189"/>
      <c r="W2" s="18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8" t="s">
        <v>12</v>
      </c>
      <c r="N3" s="188"/>
      <c r="O3" s="188"/>
      <c r="P3" s="18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90" t="s">
        <v>45</v>
      </c>
      <c r="L4" s="191"/>
      <c r="M4" s="191"/>
      <c r="N4" s="191"/>
      <c r="O4" s="192"/>
      <c r="P4" s="155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7"/>
      <c r="DG4" s="164" t="s">
        <v>14</v>
      </c>
      <c r="DH4" s="166" t="s">
        <v>15</v>
      </c>
      <c r="DI4" s="167"/>
      <c r="DJ4" s="168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40" t="s">
        <v>17</v>
      </c>
      <c r="EE4" s="141"/>
      <c r="EF4" s="142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3"/>
      <c r="L5" s="194"/>
      <c r="M5" s="194"/>
      <c r="N5" s="194"/>
      <c r="O5" s="195"/>
      <c r="P5" s="149" t="s">
        <v>7</v>
      </c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1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52" t="s">
        <v>18</v>
      </c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4"/>
      <c r="CF5" s="158" t="s">
        <v>0</v>
      </c>
      <c r="CG5" s="159"/>
      <c r="CH5" s="159"/>
      <c r="CI5" s="159"/>
      <c r="CJ5" s="159"/>
      <c r="CK5" s="159"/>
      <c r="CL5" s="159"/>
      <c r="CM5" s="159"/>
      <c r="CN5" s="160"/>
      <c r="CO5" s="152" t="s">
        <v>1</v>
      </c>
      <c r="CP5" s="153"/>
      <c r="CQ5" s="153"/>
      <c r="CR5" s="153"/>
      <c r="CS5" s="153"/>
      <c r="CT5" s="153"/>
      <c r="CU5" s="153"/>
      <c r="CV5" s="153"/>
      <c r="CW5" s="153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4"/>
      <c r="DH5" s="169"/>
      <c r="DI5" s="170"/>
      <c r="DJ5" s="171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3"/>
      <c r="EE5" s="144"/>
      <c r="EF5" s="145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6"/>
      <c r="L6" s="197"/>
      <c r="M6" s="197"/>
      <c r="N6" s="197"/>
      <c r="O6" s="198"/>
      <c r="P6" s="161" t="s">
        <v>23</v>
      </c>
      <c r="Q6" s="162"/>
      <c r="R6" s="162"/>
      <c r="S6" s="162"/>
      <c r="T6" s="163"/>
      <c r="U6" s="175" t="s">
        <v>24</v>
      </c>
      <c r="V6" s="176"/>
      <c r="W6" s="176"/>
      <c r="X6" s="176"/>
      <c r="Y6" s="177"/>
      <c r="Z6" s="175" t="s">
        <v>25</v>
      </c>
      <c r="AA6" s="176"/>
      <c r="AB6" s="176"/>
      <c r="AC6" s="176"/>
      <c r="AD6" s="177"/>
      <c r="AE6" s="175" t="s">
        <v>26</v>
      </c>
      <c r="AF6" s="176"/>
      <c r="AG6" s="176"/>
      <c r="AH6" s="176"/>
      <c r="AI6" s="177"/>
      <c r="AJ6" s="175" t="s">
        <v>27</v>
      </c>
      <c r="AK6" s="176"/>
      <c r="AL6" s="176"/>
      <c r="AM6" s="176"/>
      <c r="AN6" s="177"/>
      <c r="AO6" s="175" t="s">
        <v>28</v>
      </c>
      <c r="AP6" s="176"/>
      <c r="AQ6" s="176"/>
      <c r="AR6" s="176"/>
      <c r="AS6" s="177"/>
      <c r="AT6" s="178" t="s">
        <v>29</v>
      </c>
      <c r="AU6" s="178"/>
      <c r="AV6" s="178"/>
      <c r="AW6" s="183" t="s">
        <v>30</v>
      </c>
      <c r="AX6" s="184"/>
      <c r="AY6" s="184"/>
      <c r="AZ6" s="183" t="s">
        <v>31</v>
      </c>
      <c r="BA6" s="184"/>
      <c r="BB6" s="185"/>
      <c r="BC6" s="179" t="s">
        <v>32</v>
      </c>
      <c r="BD6" s="180"/>
      <c r="BE6" s="186"/>
      <c r="BF6" s="179" t="s">
        <v>33</v>
      </c>
      <c r="BG6" s="180"/>
      <c r="BH6" s="180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5" t="s">
        <v>36</v>
      </c>
      <c r="BU6" s="165"/>
      <c r="BV6" s="165"/>
      <c r="BW6" s="165" t="s">
        <v>37</v>
      </c>
      <c r="BX6" s="165"/>
      <c r="BY6" s="165"/>
      <c r="BZ6" s="165" t="s">
        <v>38</v>
      </c>
      <c r="CA6" s="165"/>
      <c r="CB6" s="165"/>
      <c r="CC6" s="165" t="s">
        <v>39</v>
      </c>
      <c r="CD6" s="165"/>
      <c r="CE6" s="165"/>
      <c r="CF6" s="165" t="s">
        <v>46</v>
      </c>
      <c r="CG6" s="165"/>
      <c r="CH6" s="165"/>
      <c r="CI6" s="158" t="s">
        <v>47</v>
      </c>
      <c r="CJ6" s="159"/>
      <c r="CK6" s="159"/>
      <c r="CL6" s="165" t="s">
        <v>40</v>
      </c>
      <c r="CM6" s="165"/>
      <c r="CN6" s="165"/>
      <c r="CO6" s="181" t="s">
        <v>41</v>
      </c>
      <c r="CP6" s="182"/>
      <c r="CQ6" s="159"/>
      <c r="CR6" s="165" t="s">
        <v>42</v>
      </c>
      <c r="CS6" s="165"/>
      <c r="CT6" s="165"/>
      <c r="CU6" s="158" t="s">
        <v>48</v>
      </c>
      <c r="CV6" s="159"/>
      <c r="CW6" s="159"/>
      <c r="CX6" s="133"/>
      <c r="CY6" s="133"/>
      <c r="CZ6" s="133"/>
      <c r="DA6" s="128"/>
      <c r="DB6" s="129"/>
      <c r="DC6" s="130"/>
      <c r="DD6" s="128"/>
      <c r="DE6" s="129"/>
      <c r="DF6" s="130"/>
      <c r="DG6" s="164"/>
      <c r="DH6" s="172"/>
      <c r="DI6" s="173"/>
      <c r="DJ6" s="174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6"/>
      <c r="EE6" s="147"/>
      <c r="EF6" s="148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37" t="s">
        <v>55</v>
      </c>
      <c r="H7" s="138"/>
      <c r="I7" s="138"/>
      <c r="J7" s="139"/>
      <c r="K7" s="121" t="s">
        <v>43</v>
      </c>
      <c r="L7" s="137" t="s">
        <v>55</v>
      </c>
      <c r="M7" s="138"/>
      <c r="N7" s="138"/>
      <c r="O7" s="139"/>
      <c r="P7" s="121" t="s">
        <v>43</v>
      </c>
      <c r="Q7" s="137" t="s">
        <v>55</v>
      </c>
      <c r="R7" s="138"/>
      <c r="S7" s="138"/>
      <c r="T7" s="139"/>
      <c r="U7" s="121" t="s">
        <v>43</v>
      </c>
      <c r="V7" s="137" t="s">
        <v>55</v>
      </c>
      <c r="W7" s="138"/>
      <c r="X7" s="138"/>
      <c r="Y7" s="139"/>
      <c r="Z7" s="121" t="s">
        <v>43</v>
      </c>
      <c r="AA7" s="137" t="s">
        <v>55</v>
      </c>
      <c r="AB7" s="138"/>
      <c r="AC7" s="138"/>
      <c r="AD7" s="139"/>
      <c r="AE7" s="121" t="s">
        <v>43</v>
      </c>
      <c r="AF7" s="137" t="s">
        <v>55</v>
      </c>
      <c r="AG7" s="138"/>
      <c r="AH7" s="138"/>
      <c r="AI7" s="139"/>
      <c r="AJ7" s="121" t="s">
        <v>43</v>
      </c>
      <c r="AK7" s="137" t="s">
        <v>55</v>
      </c>
      <c r="AL7" s="138"/>
      <c r="AM7" s="138"/>
      <c r="AN7" s="139"/>
      <c r="AO7" s="121" t="s">
        <v>43</v>
      </c>
      <c r="AP7" s="137" t="s">
        <v>55</v>
      </c>
      <c r="AQ7" s="138"/>
      <c r="AR7" s="138"/>
      <c r="AS7" s="139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37" t="s">
        <v>55</v>
      </c>
      <c r="EB7" s="139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7" t="s">
        <v>55</v>
      </c>
      <c r="DY7" s="139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15</v>
      </c>
      <c r="DH4" s="167"/>
      <c r="DI4" s="168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4" t="s">
        <v>16</v>
      </c>
      <c r="EC4" s="140" t="s">
        <v>17</v>
      </c>
      <c r="ED4" s="141"/>
      <c r="EE4" s="142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70"/>
      <c r="DI5" s="171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4"/>
      <c r="EC5" s="143"/>
      <c r="ED5" s="144"/>
      <c r="EE5" s="145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73"/>
      <c r="DI6" s="174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4"/>
      <c r="EC6" s="146"/>
      <c r="ED6" s="147"/>
      <c r="EE6" s="148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4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4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https://mul2-mta.gov.am/tasks/1100656/oneclick/6623860d39fa76cbaaabbc278475c711f99e3e4553f8800ae1aa28f69d49962c.xlsx?token=e349ba1dd7abe9b717494dcda889df87</cp:keywords>
  <cp:lastModifiedBy>Emma Khachatryan</cp:lastModifiedBy>
  <cp:lastPrinted>2021-02-12T10:41:28Z</cp:lastPrinted>
  <dcterms:created xsi:type="dcterms:W3CDTF">2002-03-15T09:46:46Z</dcterms:created>
  <dcterms:modified xsi:type="dcterms:W3CDTF">2022-05-16T08:41:54Z</dcterms:modified>
</cp:coreProperties>
</file>