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4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O45" i="22" l="1"/>
  <c r="BS10" i="22"/>
  <c r="DN12" i="22"/>
  <c r="EE11" i="22" l="1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10" i="22"/>
  <c r="EB11" i="22"/>
  <c r="EB12" i="22"/>
  <c r="EB13" i="22"/>
  <c r="EB14" i="22"/>
  <c r="EB15" i="22"/>
  <c r="EB16" i="22"/>
  <c r="EB17" i="22"/>
  <c r="EB18" i="22"/>
  <c r="EB19" i="22"/>
  <c r="EB20" i="22"/>
  <c r="EB21" i="22"/>
  <c r="EB22" i="22"/>
  <c r="EB23" i="22"/>
  <c r="EB24" i="22"/>
  <c r="EB25" i="22"/>
  <c r="EB26" i="22"/>
  <c r="EB27" i="22"/>
  <c r="EB28" i="22"/>
  <c r="EB29" i="22"/>
  <c r="EB30" i="22"/>
  <c r="EB31" i="22"/>
  <c r="EB32" i="22"/>
  <c r="EB33" i="22"/>
  <c r="EB34" i="22"/>
  <c r="EB35" i="22"/>
  <c r="EB36" i="22"/>
  <c r="EB37" i="22"/>
  <c r="EB38" i="22"/>
  <c r="EB39" i="22"/>
  <c r="EB40" i="22"/>
  <c r="EB41" i="22"/>
  <c r="EB42" i="22"/>
  <c r="EB43" i="22"/>
  <c r="EB44" i="22"/>
  <c r="EB45" i="22"/>
  <c r="EB46" i="22"/>
  <c r="EB10" i="22"/>
  <c r="DY11" i="22"/>
  <c r="DY12" i="22"/>
  <c r="DY13" i="22"/>
  <c r="DY14" i="22"/>
  <c r="DY15" i="22"/>
  <c r="DY16" i="22"/>
  <c r="DY17" i="22"/>
  <c r="DY18" i="22"/>
  <c r="DY19" i="22"/>
  <c r="DY20" i="22"/>
  <c r="DY21" i="22"/>
  <c r="DY22" i="22"/>
  <c r="DY23" i="22"/>
  <c r="DY24" i="22"/>
  <c r="DY25" i="22"/>
  <c r="DY26" i="22"/>
  <c r="DY27" i="22"/>
  <c r="DY28" i="22"/>
  <c r="DY29" i="22"/>
  <c r="DY30" i="22"/>
  <c r="DY31" i="22"/>
  <c r="DY32" i="22"/>
  <c r="DY33" i="22"/>
  <c r="DY34" i="22"/>
  <c r="DY35" i="22"/>
  <c r="DY36" i="22"/>
  <c r="DY37" i="22"/>
  <c r="DY38" i="22"/>
  <c r="DY39" i="22"/>
  <c r="DY40" i="22"/>
  <c r="DY41" i="22"/>
  <c r="DY42" i="22"/>
  <c r="DY43" i="22"/>
  <c r="DY44" i="22"/>
  <c r="DY45" i="22"/>
  <c r="DY46" i="22"/>
  <c r="DY10" i="22"/>
  <c r="DV11" i="22"/>
  <c r="DV12" i="22"/>
  <c r="DV13" i="22"/>
  <c r="DV14" i="22"/>
  <c r="DV15" i="22"/>
  <c r="DV16" i="22"/>
  <c r="DV17" i="22"/>
  <c r="DV18" i="22"/>
  <c r="DV19" i="22"/>
  <c r="DV20" i="22"/>
  <c r="DV21" i="22"/>
  <c r="DV22" i="22"/>
  <c r="DV23" i="22"/>
  <c r="DV24" i="22"/>
  <c r="DV25" i="22"/>
  <c r="DV26" i="22"/>
  <c r="DV27" i="22"/>
  <c r="DV28" i="22"/>
  <c r="DV29" i="22"/>
  <c r="DV30" i="22"/>
  <c r="DV31" i="22"/>
  <c r="DV32" i="22"/>
  <c r="DV33" i="22"/>
  <c r="DV34" i="22"/>
  <c r="DV35" i="22"/>
  <c r="DV36" i="22"/>
  <c r="DV37" i="22"/>
  <c r="DV38" i="22"/>
  <c r="DV39" i="22"/>
  <c r="DV40" i="22"/>
  <c r="DV41" i="22"/>
  <c r="DV42" i="22"/>
  <c r="DV43" i="22"/>
  <c r="DV44" i="22"/>
  <c r="DV45" i="22"/>
  <c r="DV46" i="22"/>
  <c r="DV10" i="22"/>
  <c r="DS11" i="22"/>
  <c r="DS12" i="22"/>
  <c r="DS13" i="22"/>
  <c r="DS14" i="22"/>
  <c r="DS15" i="22"/>
  <c r="DS16" i="22"/>
  <c r="DS17" i="22"/>
  <c r="DS18" i="22"/>
  <c r="DS19" i="22"/>
  <c r="DS20" i="22"/>
  <c r="DS21" i="22"/>
  <c r="DS22" i="22"/>
  <c r="DS23" i="22"/>
  <c r="DS24" i="22"/>
  <c r="DS25" i="22"/>
  <c r="DS26" i="22"/>
  <c r="DS27" i="22"/>
  <c r="DS28" i="22"/>
  <c r="DS29" i="22"/>
  <c r="DS30" i="22"/>
  <c r="DS31" i="22"/>
  <c r="DS32" i="22"/>
  <c r="DS33" i="22"/>
  <c r="DS34" i="22"/>
  <c r="DS35" i="22"/>
  <c r="DS36" i="22"/>
  <c r="DS37" i="22"/>
  <c r="DS38" i="22"/>
  <c r="DS39" i="22"/>
  <c r="DS40" i="22"/>
  <c r="DS41" i="22"/>
  <c r="DS42" i="22"/>
  <c r="DS43" i="22"/>
  <c r="DS44" i="22"/>
  <c r="DS45" i="22"/>
  <c r="DS46" i="22"/>
  <c r="DS10" i="22"/>
  <c r="DP11" i="22"/>
  <c r="DP12" i="22"/>
  <c r="DP13" i="22"/>
  <c r="DP14" i="22"/>
  <c r="DP15" i="22"/>
  <c r="DP16" i="22"/>
  <c r="DP17" i="22"/>
  <c r="DP18" i="22"/>
  <c r="DP19" i="22"/>
  <c r="DP20" i="22"/>
  <c r="DP21" i="22"/>
  <c r="DP22" i="22"/>
  <c r="DP23" i="22"/>
  <c r="DP24" i="22"/>
  <c r="DP25" i="22"/>
  <c r="DP26" i="22"/>
  <c r="DP27" i="22"/>
  <c r="DP28" i="22"/>
  <c r="DP29" i="22"/>
  <c r="DP30" i="22"/>
  <c r="DP31" i="22"/>
  <c r="DP32" i="22"/>
  <c r="DP33" i="22"/>
  <c r="DP34" i="22"/>
  <c r="DP35" i="22"/>
  <c r="DP36" i="22"/>
  <c r="DP37" i="22"/>
  <c r="DP38" i="22"/>
  <c r="DP39" i="22"/>
  <c r="DP40" i="22"/>
  <c r="DP41" i="22"/>
  <c r="DP42" i="22"/>
  <c r="DP43" i="22"/>
  <c r="DP44" i="22"/>
  <c r="DP45" i="22"/>
  <c r="DP46" i="22"/>
  <c r="DP48" i="22"/>
  <c r="DP49" i="22"/>
  <c r="DP50" i="22"/>
  <c r="DP10" i="22"/>
  <c r="DI11" i="22"/>
  <c r="DI12" i="22"/>
  <c r="DI13" i="22"/>
  <c r="DI14" i="22"/>
  <c r="DI15" i="22"/>
  <c r="DI16" i="22"/>
  <c r="DI17" i="22"/>
  <c r="DI18" i="22"/>
  <c r="DI19" i="22"/>
  <c r="DI20" i="22"/>
  <c r="DI21" i="22"/>
  <c r="DI22" i="22"/>
  <c r="DI23" i="22"/>
  <c r="DI24" i="22"/>
  <c r="DI25" i="22"/>
  <c r="DI26" i="22"/>
  <c r="DI27" i="22"/>
  <c r="DI28" i="22"/>
  <c r="DI29" i="22"/>
  <c r="DI30" i="22"/>
  <c r="DI31" i="22"/>
  <c r="DI32" i="22"/>
  <c r="DI33" i="22"/>
  <c r="DI34" i="22"/>
  <c r="DI35" i="22"/>
  <c r="DI36" i="22"/>
  <c r="DI37" i="22"/>
  <c r="DI38" i="22"/>
  <c r="DI39" i="22"/>
  <c r="DI40" i="22"/>
  <c r="DI41" i="22"/>
  <c r="DI42" i="22"/>
  <c r="DI43" i="22"/>
  <c r="DI44" i="22"/>
  <c r="DI45" i="22"/>
  <c r="DI46" i="22"/>
  <c r="DI48" i="22"/>
  <c r="DI49" i="22"/>
  <c r="DI50" i="22"/>
  <c r="DI10" i="22"/>
  <c r="DF11" i="22"/>
  <c r="DF12" i="22"/>
  <c r="DF13" i="22"/>
  <c r="DF14" i="22"/>
  <c r="DF15" i="22"/>
  <c r="DF16" i="22"/>
  <c r="DF17" i="22"/>
  <c r="DF18" i="22"/>
  <c r="DF19" i="22"/>
  <c r="DF20" i="22"/>
  <c r="DF21" i="22"/>
  <c r="DF22" i="22"/>
  <c r="DF23" i="22"/>
  <c r="DF24" i="22"/>
  <c r="DF25" i="22"/>
  <c r="DF26" i="22"/>
  <c r="DF27" i="22"/>
  <c r="DF28" i="22"/>
  <c r="DF29" i="22"/>
  <c r="DF30" i="22"/>
  <c r="DF31" i="22"/>
  <c r="DF32" i="22"/>
  <c r="DF33" i="22"/>
  <c r="DF34" i="22"/>
  <c r="DF35" i="22"/>
  <c r="DF36" i="22"/>
  <c r="DF37" i="22"/>
  <c r="DF38" i="22"/>
  <c r="DF39" i="22"/>
  <c r="DF40" i="22"/>
  <c r="DF41" i="22"/>
  <c r="DF42" i="22"/>
  <c r="DF43" i="22"/>
  <c r="DF44" i="22"/>
  <c r="DF45" i="22"/>
  <c r="DF46" i="22"/>
  <c r="DF10" i="22"/>
  <c r="DC11" i="22"/>
  <c r="DC12" i="22"/>
  <c r="DC13" i="22"/>
  <c r="DC14" i="22"/>
  <c r="DC15" i="22"/>
  <c r="DC16" i="22"/>
  <c r="DC17" i="22"/>
  <c r="DC18" i="22"/>
  <c r="DC19" i="22"/>
  <c r="DC20" i="22"/>
  <c r="DC21" i="22"/>
  <c r="DC22" i="22"/>
  <c r="DC23" i="22"/>
  <c r="DC24" i="22"/>
  <c r="DC25" i="22"/>
  <c r="DC26" i="22"/>
  <c r="DC27" i="22"/>
  <c r="DC28" i="22"/>
  <c r="DC29" i="22"/>
  <c r="DC30" i="22"/>
  <c r="DC31" i="22"/>
  <c r="DC32" i="22"/>
  <c r="DC33" i="22"/>
  <c r="DC34" i="22"/>
  <c r="DC35" i="22"/>
  <c r="DC36" i="22"/>
  <c r="DC37" i="22"/>
  <c r="DC38" i="22"/>
  <c r="DC39" i="22"/>
  <c r="DC40" i="22"/>
  <c r="DC41" i="22"/>
  <c r="DC42" i="22"/>
  <c r="DC43" i="22"/>
  <c r="DC44" i="22"/>
  <c r="DC45" i="22"/>
  <c r="DC46" i="22"/>
  <c r="DC10" i="22"/>
  <c r="CZ11" i="22"/>
  <c r="CZ12" i="22"/>
  <c r="CZ13" i="22"/>
  <c r="CZ14" i="22"/>
  <c r="CZ15" i="22"/>
  <c r="CZ16" i="22"/>
  <c r="CZ17" i="22"/>
  <c r="CZ18" i="22"/>
  <c r="CZ19" i="22"/>
  <c r="CZ20" i="22"/>
  <c r="CZ21" i="22"/>
  <c r="CZ22" i="22"/>
  <c r="CZ23" i="22"/>
  <c r="CZ24" i="22"/>
  <c r="CZ25" i="22"/>
  <c r="CZ26" i="22"/>
  <c r="CZ27" i="22"/>
  <c r="CZ28" i="22"/>
  <c r="CZ29" i="22"/>
  <c r="CZ30" i="22"/>
  <c r="CZ31" i="22"/>
  <c r="CZ32" i="22"/>
  <c r="CZ33" i="22"/>
  <c r="CZ34" i="22"/>
  <c r="CZ35" i="22"/>
  <c r="CZ36" i="22"/>
  <c r="CZ37" i="22"/>
  <c r="CZ38" i="22"/>
  <c r="CZ39" i="22"/>
  <c r="CZ40" i="22"/>
  <c r="CZ41" i="22"/>
  <c r="CZ42" i="22"/>
  <c r="CZ43" i="22"/>
  <c r="CZ44" i="22"/>
  <c r="CZ45" i="22"/>
  <c r="CZ46" i="22"/>
  <c r="CZ10" i="22"/>
  <c r="CW11" i="22"/>
  <c r="CW12" i="22"/>
  <c r="CW13" i="22"/>
  <c r="CW14" i="22"/>
  <c r="CW15" i="22"/>
  <c r="CW16" i="22"/>
  <c r="CW17" i="22"/>
  <c r="CW18" i="22"/>
  <c r="CW19" i="22"/>
  <c r="CW20" i="22"/>
  <c r="CW21" i="22"/>
  <c r="CW22" i="22"/>
  <c r="CW23" i="22"/>
  <c r="CW24" i="22"/>
  <c r="CW25" i="22"/>
  <c r="CW26" i="22"/>
  <c r="CW27" i="22"/>
  <c r="CW28" i="22"/>
  <c r="CW29" i="22"/>
  <c r="CW30" i="22"/>
  <c r="CW31" i="22"/>
  <c r="CW32" i="22"/>
  <c r="CW33" i="22"/>
  <c r="CW34" i="22"/>
  <c r="CW35" i="22"/>
  <c r="CW36" i="22"/>
  <c r="CW37" i="22"/>
  <c r="CW38" i="22"/>
  <c r="CW39" i="22"/>
  <c r="CW40" i="22"/>
  <c r="CW41" i="22"/>
  <c r="CW42" i="22"/>
  <c r="CW43" i="22"/>
  <c r="CW44" i="22"/>
  <c r="CW45" i="22"/>
  <c r="CW46" i="22"/>
  <c r="CW10" i="22"/>
  <c r="CT11" i="22"/>
  <c r="CT12" i="22"/>
  <c r="CT13" i="22"/>
  <c r="CT14" i="22"/>
  <c r="CT15" i="22"/>
  <c r="CT16" i="22"/>
  <c r="CT17" i="22"/>
  <c r="CT18" i="22"/>
  <c r="CT19" i="22"/>
  <c r="CT20" i="22"/>
  <c r="CT21" i="22"/>
  <c r="CT22" i="22"/>
  <c r="CT23" i="22"/>
  <c r="CT24" i="22"/>
  <c r="CT25" i="22"/>
  <c r="CT26" i="22"/>
  <c r="CT27" i="22"/>
  <c r="CT28" i="22"/>
  <c r="CT29" i="22"/>
  <c r="CT30" i="22"/>
  <c r="CT31" i="22"/>
  <c r="CT32" i="22"/>
  <c r="CT33" i="22"/>
  <c r="CT34" i="22"/>
  <c r="CT35" i="22"/>
  <c r="CT36" i="22"/>
  <c r="CT37" i="22"/>
  <c r="CT38" i="22"/>
  <c r="CT39" i="22"/>
  <c r="CT40" i="22"/>
  <c r="CT41" i="22"/>
  <c r="CT42" i="22"/>
  <c r="CT43" i="22"/>
  <c r="CT44" i="22"/>
  <c r="CT45" i="22"/>
  <c r="CT46" i="22"/>
  <c r="CT10" i="22"/>
  <c r="CQ11" i="22"/>
  <c r="CQ12" i="22"/>
  <c r="CQ13" i="22"/>
  <c r="CQ14" i="22"/>
  <c r="CQ15" i="22"/>
  <c r="CQ16" i="22"/>
  <c r="CQ17" i="22"/>
  <c r="CQ18" i="22"/>
  <c r="CQ19" i="22"/>
  <c r="CQ20" i="22"/>
  <c r="CQ21" i="22"/>
  <c r="CQ22" i="22"/>
  <c r="CQ23" i="22"/>
  <c r="CQ24" i="22"/>
  <c r="CQ25" i="22"/>
  <c r="CQ26" i="22"/>
  <c r="CQ27" i="22"/>
  <c r="CQ28" i="22"/>
  <c r="CQ29" i="22"/>
  <c r="CQ30" i="22"/>
  <c r="CQ31" i="22"/>
  <c r="CQ32" i="22"/>
  <c r="CQ33" i="22"/>
  <c r="CQ34" i="22"/>
  <c r="CQ35" i="22"/>
  <c r="CQ36" i="22"/>
  <c r="CQ37" i="22"/>
  <c r="CQ38" i="22"/>
  <c r="CQ39" i="22"/>
  <c r="CQ40" i="22"/>
  <c r="CQ41" i="22"/>
  <c r="CQ42" i="22"/>
  <c r="CQ43" i="22"/>
  <c r="CQ44" i="22"/>
  <c r="CQ45" i="22"/>
  <c r="CQ46" i="22"/>
  <c r="CQ10" i="22"/>
  <c r="CN11" i="22"/>
  <c r="CN12" i="22"/>
  <c r="CN13" i="22"/>
  <c r="CN14" i="22"/>
  <c r="CN15" i="22"/>
  <c r="CN16" i="22"/>
  <c r="CN17" i="22"/>
  <c r="CN18" i="22"/>
  <c r="CN19" i="22"/>
  <c r="CN20" i="22"/>
  <c r="CN21" i="22"/>
  <c r="CN22" i="22"/>
  <c r="CN23" i="22"/>
  <c r="CN24" i="22"/>
  <c r="CN25" i="22"/>
  <c r="CN26" i="22"/>
  <c r="CN27" i="22"/>
  <c r="CN28" i="22"/>
  <c r="CN29" i="22"/>
  <c r="CN30" i="22"/>
  <c r="CN31" i="22"/>
  <c r="CN32" i="22"/>
  <c r="CN33" i="22"/>
  <c r="CN34" i="22"/>
  <c r="CN35" i="22"/>
  <c r="CN36" i="22"/>
  <c r="CN37" i="22"/>
  <c r="CN38" i="22"/>
  <c r="CN39" i="22"/>
  <c r="CN40" i="22"/>
  <c r="CN41" i="22"/>
  <c r="CN42" i="22"/>
  <c r="CN43" i="22"/>
  <c r="CN44" i="22"/>
  <c r="CN45" i="22"/>
  <c r="CN46" i="22"/>
  <c r="CN48" i="22"/>
  <c r="CN49" i="22"/>
  <c r="CN50" i="22"/>
  <c r="CN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10" i="22"/>
  <c r="CH11" i="22"/>
  <c r="CH12" i="22"/>
  <c r="CH13" i="22"/>
  <c r="CH14" i="22"/>
  <c r="CH15" i="22"/>
  <c r="CH16" i="22"/>
  <c r="CH17" i="22"/>
  <c r="CH18" i="22"/>
  <c r="CH19" i="22"/>
  <c r="CH20" i="22"/>
  <c r="CH21" i="22"/>
  <c r="CH22" i="22"/>
  <c r="CH23" i="22"/>
  <c r="CH24" i="22"/>
  <c r="CH25" i="22"/>
  <c r="CH26" i="22"/>
  <c r="CH27" i="22"/>
  <c r="CH28" i="22"/>
  <c r="CH29" i="22"/>
  <c r="CH30" i="22"/>
  <c r="CH31" i="22"/>
  <c r="CH32" i="22"/>
  <c r="CH33" i="22"/>
  <c r="CH34" i="22"/>
  <c r="CH35" i="22"/>
  <c r="CH36" i="22"/>
  <c r="CH37" i="22"/>
  <c r="CH38" i="22"/>
  <c r="CH39" i="22"/>
  <c r="CH40" i="22"/>
  <c r="CH41" i="22"/>
  <c r="CH42" i="22"/>
  <c r="CH43" i="22"/>
  <c r="CH44" i="22"/>
  <c r="CH45" i="22"/>
  <c r="CH46" i="22"/>
  <c r="CH10" i="22"/>
  <c r="CE11" i="22"/>
  <c r="CE12" i="22"/>
  <c r="CE13" i="22"/>
  <c r="CE14" i="22"/>
  <c r="CE15" i="22"/>
  <c r="CE16" i="22"/>
  <c r="CE17" i="22"/>
  <c r="CE18" i="22"/>
  <c r="CE19" i="22"/>
  <c r="CE20" i="22"/>
  <c r="CE21" i="22"/>
  <c r="CE22" i="22"/>
  <c r="CE23" i="22"/>
  <c r="CE24" i="22"/>
  <c r="CE25" i="22"/>
  <c r="CE26" i="22"/>
  <c r="CE27" i="22"/>
  <c r="CE28" i="22"/>
  <c r="CE29" i="22"/>
  <c r="CE30" i="22"/>
  <c r="CE31" i="22"/>
  <c r="CE32" i="22"/>
  <c r="CE33" i="22"/>
  <c r="CE34" i="22"/>
  <c r="CE35" i="22"/>
  <c r="CE36" i="22"/>
  <c r="CE37" i="22"/>
  <c r="CE38" i="22"/>
  <c r="CE39" i="22"/>
  <c r="CE40" i="22"/>
  <c r="CE41" i="22"/>
  <c r="CE42" i="22"/>
  <c r="CE43" i="22"/>
  <c r="CE44" i="22"/>
  <c r="CE45" i="22"/>
  <c r="CE46" i="22"/>
  <c r="CE48" i="22"/>
  <c r="CE49" i="22"/>
  <c r="CE50" i="22"/>
  <c r="CE10" i="22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B31" i="22"/>
  <c r="CB32" i="22"/>
  <c r="CB33" i="22"/>
  <c r="CB34" i="22"/>
  <c r="CB35" i="22"/>
  <c r="CB36" i="22"/>
  <c r="CB37" i="22"/>
  <c r="CB38" i="22"/>
  <c r="CB39" i="22"/>
  <c r="CB40" i="22"/>
  <c r="CB41" i="22"/>
  <c r="CB42" i="22"/>
  <c r="CB43" i="22"/>
  <c r="CB44" i="22"/>
  <c r="CB45" i="22"/>
  <c r="CB46" i="22"/>
  <c r="CB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Y31" i="22"/>
  <c r="BY32" i="22"/>
  <c r="BY33" i="22"/>
  <c r="BY34" i="22"/>
  <c r="BY35" i="22"/>
  <c r="BY36" i="22"/>
  <c r="BY37" i="22"/>
  <c r="BY38" i="22"/>
  <c r="BY39" i="22"/>
  <c r="BY40" i="22"/>
  <c r="BY41" i="22"/>
  <c r="BY42" i="22"/>
  <c r="BY43" i="22"/>
  <c r="BY44" i="22"/>
  <c r="BY45" i="22"/>
  <c r="BY46" i="22"/>
  <c r="BY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Q31" i="22"/>
  <c r="BQ32" i="22"/>
  <c r="BQ33" i="22"/>
  <c r="BQ34" i="22"/>
  <c r="BQ35" i="22"/>
  <c r="BQ36" i="22"/>
  <c r="BQ37" i="22"/>
  <c r="BQ38" i="22"/>
  <c r="BQ39" i="22"/>
  <c r="BQ40" i="22"/>
  <c r="BQ41" i="22"/>
  <c r="BQ42" i="22"/>
  <c r="BQ43" i="22"/>
  <c r="BQ44" i="22"/>
  <c r="BQ45" i="22"/>
  <c r="BQ46" i="22"/>
  <c r="BQ10" i="22"/>
  <c r="BN11" i="22"/>
  <c r="BN12" i="22"/>
  <c r="BN13" i="22"/>
  <c r="BN14" i="22"/>
  <c r="BN15" i="22"/>
  <c r="BN16" i="22"/>
  <c r="BN17" i="22"/>
  <c r="BN18" i="22"/>
  <c r="BN19" i="22"/>
  <c r="BN10" i="22"/>
  <c r="BN20" i="22"/>
  <c r="BN21" i="22"/>
  <c r="BN22" i="22"/>
  <c r="BN23" i="22"/>
  <c r="BN24" i="22"/>
  <c r="BN25" i="22"/>
  <c r="BN26" i="22"/>
  <c r="BN27" i="22"/>
  <c r="BN28" i="22"/>
  <c r="BN29" i="22"/>
  <c r="BN30" i="22"/>
  <c r="BN31" i="22"/>
  <c r="BN32" i="22"/>
  <c r="BN33" i="22"/>
  <c r="BN34" i="22"/>
  <c r="BN35" i="22"/>
  <c r="BN36" i="22"/>
  <c r="BN37" i="22"/>
  <c r="BN38" i="22"/>
  <c r="BN39" i="22"/>
  <c r="BN40" i="22"/>
  <c r="BN41" i="22"/>
  <c r="BN42" i="22"/>
  <c r="BN43" i="22"/>
  <c r="BN44" i="22"/>
  <c r="BN45" i="22"/>
  <c r="BN46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K31" i="22"/>
  <c r="BK32" i="22"/>
  <c r="BK33" i="22"/>
  <c r="BK34" i="22"/>
  <c r="BK35" i="22"/>
  <c r="BK36" i="22"/>
  <c r="BK37" i="22"/>
  <c r="BK38" i="22"/>
  <c r="BK39" i="22"/>
  <c r="BK40" i="22"/>
  <c r="BK41" i="22"/>
  <c r="BK42" i="22"/>
  <c r="BK43" i="22"/>
  <c r="BK44" i="22"/>
  <c r="BK45" i="22"/>
  <c r="BK46" i="22"/>
  <c r="BK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H31" i="22"/>
  <c r="BH32" i="22"/>
  <c r="BH33" i="22"/>
  <c r="BH34" i="22"/>
  <c r="BH35" i="22"/>
  <c r="BH36" i="22"/>
  <c r="BH37" i="22"/>
  <c r="BH38" i="22"/>
  <c r="BH39" i="22"/>
  <c r="BH40" i="22"/>
  <c r="BH41" i="22"/>
  <c r="BH42" i="22"/>
  <c r="BH43" i="22"/>
  <c r="BH44" i="22"/>
  <c r="BH45" i="22"/>
  <c r="BH46" i="22"/>
  <c r="BH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31" i="22"/>
  <c r="BE32" i="22"/>
  <c r="BE33" i="22"/>
  <c r="BE34" i="22"/>
  <c r="BE35" i="22"/>
  <c r="BE36" i="22"/>
  <c r="BE37" i="22"/>
  <c r="BE38" i="22"/>
  <c r="BE39" i="22"/>
  <c r="BE40" i="22"/>
  <c r="BE41" i="22"/>
  <c r="BE42" i="22"/>
  <c r="BE43" i="22"/>
  <c r="BE44" i="22"/>
  <c r="BE45" i="22"/>
  <c r="BE46" i="22"/>
  <c r="BE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31" i="22"/>
  <c r="BB32" i="22"/>
  <c r="BB33" i="22"/>
  <c r="BB34" i="22"/>
  <c r="BB35" i="22"/>
  <c r="BB36" i="22"/>
  <c r="BB37" i="22"/>
  <c r="BB38" i="22"/>
  <c r="BB39" i="22"/>
  <c r="BB40" i="22"/>
  <c r="BB41" i="22"/>
  <c r="BB42" i="22"/>
  <c r="BB43" i="22"/>
  <c r="BB44" i="22"/>
  <c r="BB45" i="22"/>
  <c r="BB46" i="22"/>
  <c r="BB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31" i="22"/>
  <c r="AY32" i="22"/>
  <c r="AY33" i="22"/>
  <c r="AY34" i="22"/>
  <c r="AY35" i="22"/>
  <c r="AY36" i="22"/>
  <c r="AY37" i="22"/>
  <c r="AY38" i="22"/>
  <c r="AY39" i="22"/>
  <c r="AY40" i="22"/>
  <c r="AY41" i="22"/>
  <c r="AY42" i="22"/>
  <c r="AY43" i="22"/>
  <c r="AY44" i="22"/>
  <c r="AY45" i="22"/>
  <c r="AY46" i="22"/>
  <c r="AY10" i="22"/>
  <c r="AT11" i="22"/>
  <c r="AT12" i="22"/>
  <c r="AT13" i="22"/>
  <c r="AT14" i="22"/>
  <c r="AT15" i="22"/>
  <c r="AT16" i="22"/>
  <c r="AT17" i="22"/>
  <c r="AT18" i="22"/>
  <c r="AT19" i="22"/>
  <c r="AT20" i="22"/>
  <c r="AT21" i="22"/>
  <c r="AT22" i="22"/>
  <c r="AT23" i="22"/>
  <c r="AT24" i="22"/>
  <c r="AT25" i="22"/>
  <c r="AT26" i="22"/>
  <c r="AT27" i="22"/>
  <c r="AT28" i="22"/>
  <c r="AT29" i="22"/>
  <c r="AT30" i="22"/>
  <c r="AT31" i="22"/>
  <c r="AT32" i="22"/>
  <c r="AT33" i="22"/>
  <c r="AT34" i="22"/>
  <c r="AT35" i="22"/>
  <c r="AT36" i="22"/>
  <c r="AT37" i="22"/>
  <c r="AT38" i="22"/>
  <c r="AT39" i="22"/>
  <c r="AT40" i="22"/>
  <c r="AT41" i="22"/>
  <c r="AT42" i="22"/>
  <c r="AT43" i="22"/>
  <c r="AT44" i="22"/>
  <c r="AT45" i="22"/>
  <c r="AT46" i="22"/>
  <c r="AT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O35" i="22"/>
  <c r="AO36" i="22"/>
  <c r="AO37" i="22"/>
  <c r="AO38" i="22"/>
  <c r="AO39" i="22"/>
  <c r="AO40" i="22"/>
  <c r="AO41" i="22"/>
  <c r="AO42" i="22"/>
  <c r="AO43" i="22"/>
  <c r="AO44" i="22"/>
  <c r="AO45" i="22"/>
  <c r="AO46" i="22"/>
  <c r="AO10" i="22"/>
  <c r="AJ11" i="22"/>
  <c r="AJ12" i="22"/>
  <c r="AL12" i="22" s="1"/>
  <c r="AJ13" i="22"/>
  <c r="AJ14" i="22"/>
  <c r="AL14" i="22" s="1"/>
  <c r="AJ15" i="22"/>
  <c r="AJ16" i="22"/>
  <c r="AL16" i="22" s="1"/>
  <c r="AJ17" i="22"/>
  <c r="AJ18" i="22"/>
  <c r="AL18" i="22" s="1"/>
  <c r="AJ19" i="22"/>
  <c r="AJ20" i="22"/>
  <c r="AL20" i="22" s="1"/>
  <c r="AJ21" i="22"/>
  <c r="AJ22" i="22"/>
  <c r="AL22" i="22" s="1"/>
  <c r="AJ23" i="22"/>
  <c r="AJ24" i="22"/>
  <c r="AL24" i="22" s="1"/>
  <c r="AJ25" i="22"/>
  <c r="AJ26" i="22"/>
  <c r="AL26" i="22" s="1"/>
  <c r="AJ27" i="22"/>
  <c r="AJ28" i="22"/>
  <c r="AL28" i="22" s="1"/>
  <c r="AJ29" i="22"/>
  <c r="AJ30" i="22"/>
  <c r="AL30" i="22" s="1"/>
  <c r="AJ31" i="22"/>
  <c r="AJ32" i="22"/>
  <c r="AL32" i="22" s="1"/>
  <c r="AJ33" i="22"/>
  <c r="AJ34" i="22"/>
  <c r="AL34" i="22" s="1"/>
  <c r="AJ35" i="22"/>
  <c r="AJ36" i="22"/>
  <c r="AL36" i="22" s="1"/>
  <c r="AJ37" i="22"/>
  <c r="AJ38" i="22"/>
  <c r="AL38" i="22" s="1"/>
  <c r="AJ39" i="22"/>
  <c r="AJ40" i="22"/>
  <c r="AL40" i="22" s="1"/>
  <c r="AJ41" i="22"/>
  <c r="AJ42" i="22"/>
  <c r="AL42" i="22" s="1"/>
  <c r="AJ43" i="22"/>
  <c r="AJ44" i="22"/>
  <c r="AL44" i="22" s="1"/>
  <c r="AJ45" i="22"/>
  <c r="AJ46" i="22"/>
  <c r="AL46" i="22" s="1"/>
  <c r="AJ48" i="22"/>
  <c r="AJ49" i="22"/>
  <c r="AJ50" i="22"/>
  <c r="AJ10" i="22"/>
  <c r="AL10" i="22" s="1"/>
  <c r="AE11" i="22"/>
  <c r="AE12" i="22"/>
  <c r="AG12" i="22" s="1"/>
  <c r="AE13" i="22"/>
  <c r="AE14" i="22"/>
  <c r="AG14" i="22" s="1"/>
  <c r="AE15" i="22"/>
  <c r="AE16" i="22"/>
  <c r="AG16" i="22" s="1"/>
  <c r="AE17" i="22"/>
  <c r="AE18" i="22"/>
  <c r="AG18" i="22" s="1"/>
  <c r="AE19" i="22"/>
  <c r="AE20" i="22"/>
  <c r="AG20" i="22" s="1"/>
  <c r="AE21" i="22"/>
  <c r="AE22" i="22"/>
  <c r="AG22" i="22" s="1"/>
  <c r="AE23" i="22"/>
  <c r="AE24" i="22"/>
  <c r="AG24" i="22" s="1"/>
  <c r="AE25" i="22"/>
  <c r="AE26" i="22"/>
  <c r="AG26" i="22" s="1"/>
  <c r="AE27" i="22"/>
  <c r="AE28" i="22"/>
  <c r="AG28" i="22" s="1"/>
  <c r="AE29" i="22"/>
  <c r="AE30" i="22"/>
  <c r="AG30" i="22" s="1"/>
  <c r="AE31" i="22"/>
  <c r="AE32" i="22"/>
  <c r="AG32" i="22" s="1"/>
  <c r="AE33" i="22"/>
  <c r="AE34" i="22"/>
  <c r="AG34" i="22" s="1"/>
  <c r="AE35" i="22"/>
  <c r="AE36" i="22"/>
  <c r="AG36" i="22" s="1"/>
  <c r="AE37" i="22"/>
  <c r="AE38" i="22"/>
  <c r="AG38" i="22" s="1"/>
  <c r="AE39" i="22"/>
  <c r="AE40" i="22"/>
  <c r="AG40" i="22" s="1"/>
  <c r="AE41" i="22"/>
  <c r="AE42" i="22"/>
  <c r="AG42" i="22" s="1"/>
  <c r="AE43" i="22"/>
  <c r="AE44" i="22"/>
  <c r="AG44" i="22" s="1"/>
  <c r="AE45" i="22"/>
  <c r="AE46" i="22"/>
  <c r="AG46" i="22" s="1"/>
  <c r="AE48" i="22"/>
  <c r="AE49" i="22"/>
  <c r="AE50" i="22"/>
  <c r="AE10" i="22"/>
  <c r="AG10" i="22" s="1"/>
  <c r="Z11" i="22"/>
  <c r="Z12" i="22"/>
  <c r="AB12" i="22" s="1"/>
  <c r="Z13" i="22"/>
  <c r="Z14" i="22"/>
  <c r="AB14" i="22" s="1"/>
  <c r="Z15" i="22"/>
  <c r="Z16" i="22"/>
  <c r="AB16" i="22" s="1"/>
  <c r="Z17" i="22"/>
  <c r="Z18" i="22"/>
  <c r="AB18" i="22" s="1"/>
  <c r="Z19" i="22"/>
  <c r="Z20" i="22"/>
  <c r="AB20" i="22" s="1"/>
  <c r="Z21" i="22"/>
  <c r="Z22" i="22"/>
  <c r="AB22" i="22" s="1"/>
  <c r="Z23" i="22"/>
  <c r="Z24" i="22"/>
  <c r="AB24" i="22" s="1"/>
  <c r="Z25" i="22"/>
  <c r="Z26" i="22"/>
  <c r="AB26" i="22" s="1"/>
  <c r="Z27" i="22"/>
  <c r="Z28" i="22"/>
  <c r="AB28" i="22" s="1"/>
  <c r="Z29" i="22"/>
  <c r="Z30" i="22"/>
  <c r="AB30" i="22" s="1"/>
  <c r="Z31" i="22"/>
  <c r="Z32" i="22"/>
  <c r="AB32" i="22" s="1"/>
  <c r="Z33" i="22"/>
  <c r="Z34" i="22"/>
  <c r="AB34" i="22" s="1"/>
  <c r="Z35" i="22"/>
  <c r="Z36" i="22"/>
  <c r="AB36" i="22" s="1"/>
  <c r="Z37" i="22"/>
  <c r="Z38" i="22"/>
  <c r="AB38" i="22" s="1"/>
  <c r="Z39" i="22"/>
  <c r="Z40" i="22"/>
  <c r="AB40" i="22" s="1"/>
  <c r="Z41" i="22"/>
  <c r="Z42" i="22"/>
  <c r="AB42" i="22" s="1"/>
  <c r="Z43" i="22"/>
  <c r="Z44" i="22"/>
  <c r="AB44" i="22" s="1"/>
  <c r="Z45" i="22"/>
  <c r="Z46" i="22"/>
  <c r="AB46" i="22" s="1"/>
  <c r="Z10" i="22"/>
  <c r="U11" i="22"/>
  <c r="W11" i="22" s="1"/>
  <c r="U12" i="22"/>
  <c r="U13" i="22"/>
  <c r="W13" i="22" s="1"/>
  <c r="U14" i="22"/>
  <c r="U15" i="22"/>
  <c r="W15" i="22" s="1"/>
  <c r="U16" i="22"/>
  <c r="U17" i="22"/>
  <c r="W17" i="22" s="1"/>
  <c r="U18" i="22"/>
  <c r="U19" i="22"/>
  <c r="W19" i="22" s="1"/>
  <c r="U20" i="22"/>
  <c r="U21" i="22"/>
  <c r="W21" i="22" s="1"/>
  <c r="U22" i="22"/>
  <c r="U23" i="22"/>
  <c r="W23" i="22" s="1"/>
  <c r="U24" i="22"/>
  <c r="U25" i="22"/>
  <c r="W25" i="22" s="1"/>
  <c r="U26" i="22"/>
  <c r="U27" i="22"/>
  <c r="W27" i="22" s="1"/>
  <c r="U28" i="22"/>
  <c r="U29" i="22"/>
  <c r="W29" i="22" s="1"/>
  <c r="U30" i="22"/>
  <c r="U31" i="22"/>
  <c r="W31" i="22" s="1"/>
  <c r="U32" i="22"/>
  <c r="U33" i="22"/>
  <c r="W33" i="22" s="1"/>
  <c r="U34" i="22"/>
  <c r="U35" i="22"/>
  <c r="W35" i="22" s="1"/>
  <c r="U36" i="22"/>
  <c r="U37" i="22"/>
  <c r="W37" i="22" s="1"/>
  <c r="U38" i="22"/>
  <c r="U39" i="22"/>
  <c r="W39" i="22" s="1"/>
  <c r="U40" i="22"/>
  <c r="U41" i="22"/>
  <c r="W41" i="22" s="1"/>
  <c r="U42" i="22"/>
  <c r="U43" i="22"/>
  <c r="W43" i="22" s="1"/>
  <c r="U44" i="22"/>
  <c r="U45" i="22"/>
  <c r="W45" i="22" s="1"/>
  <c r="U46" i="22"/>
  <c r="U48" i="22"/>
  <c r="U49" i="22"/>
  <c r="U50" i="22"/>
  <c r="U10" i="22"/>
  <c r="AM46" i="22"/>
  <c r="AH46" i="22"/>
  <c r="AC46" i="22"/>
  <c r="X46" i="22"/>
  <c r="W46" i="22"/>
  <c r="AM45" i="22"/>
  <c r="AL45" i="22"/>
  <c r="AH45" i="22"/>
  <c r="AG45" i="22"/>
  <c r="AC45" i="22"/>
  <c r="AB45" i="22"/>
  <c r="X45" i="22"/>
  <c r="AM44" i="22"/>
  <c r="AH44" i="22"/>
  <c r="AC44" i="22"/>
  <c r="X44" i="22"/>
  <c r="W44" i="22"/>
  <c r="AM43" i="22"/>
  <c r="AL43" i="22"/>
  <c r="AH43" i="22"/>
  <c r="AG43" i="22"/>
  <c r="AC43" i="22"/>
  <c r="AB43" i="22"/>
  <c r="X43" i="22"/>
  <c r="AM42" i="22"/>
  <c r="AH42" i="22"/>
  <c r="AC42" i="22"/>
  <c r="X42" i="22"/>
  <c r="W42" i="22"/>
  <c r="AM41" i="22"/>
  <c r="AL41" i="22"/>
  <c r="AH41" i="22"/>
  <c r="AG41" i="22"/>
  <c r="AC41" i="22"/>
  <c r="AB41" i="22"/>
  <c r="X41" i="22"/>
  <c r="AM40" i="22"/>
  <c r="AH40" i="22"/>
  <c r="AC40" i="22"/>
  <c r="X40" i="22"/>
  <c r="W40" i="22"/>
  <c r="AM39" i="22"/>
  <c r="AL39" i="22"/>
  <c r="AH39" i="22"/>
  <c r="AG39" i="22"/>
  <c r="AC39" i="22"/>
  <c r="AB39" i="22"/>
  <c r="X39" i="22"/>
  <c r="AM38" i="22"/>
  <c r="AH38" i="22"/>
  <c r="AC38" i="22"/>
  <c r="X38" i="22"/>
  <c r="W38" i="22"/>
  <c r="AM37" i="22"/>
  <c r="AL37" i="22"/>
  <c r="AH37" i="22"/>
  <c r="AG37" i="22"/>
  <c r="AC37" i="22"/>
  <c r="AB37" i="22"/>
  <c r="X37" i="22"/>
  <c r="AM36" i="22"/>
  <c r="AH36" i="22"/>
  <c r="AC36" i="22"/>
  <c r="X36" i="22"/>
  <c r="W36" i="22"/>
  <c r="AM35" i="22"/>
  <c r="AL35" i="22"/>
  <c r="AH35" i="22"/>
  <c r="AG35" i="22"/>
  <c r="AC35" i="22"/>
  <c r="AB35" i="22"/>
  <c r="X35" i="22"/>
  <c r="AM34" i="22"/>
  <c r="AH34" i="22"/>
  <c r="AC34" i="22"/>
  <c r="X34" i="22"/>
  <c r="W34" i="22"/>
  <c r="AM33" i="22"/>
  <c r="AL33" i="22"/>
  <c r="AH33" i="22"/>
  <c r="AG33" i="22"/>
  <c r="AC33" i="22"/>
  <c r="AB33" i="22"/>
  <c r="X33" i="22"/>
  <c r="AM32" i="22"/>
  <c r="AH32" i="22"/>
  <c r="AC32" i="22"/>
  <c r="X32" i="22"/>
  <c r="W32" i="22"/>
  <c r="AM31" i="22"/>
  <c r="AL31" i="22"/>
  <c r="AH31" i="22"/>
  <c r="AG31" i="22"/>
  <c r="AC31" i="22"/>
  <c r="AB31" i="22"/>
  <c r="X31" i="22"/>
  <c r="AM30" i="22"/>
  <c r="AH30" i="22"/>
  <c r="AC30" i="22"/>
  <c r="X30" i="22"/>
  <c r="W30" i="22"/>
  <c r="AM29" i="22"/>
  <c r="AL29" i="22"/>
  <c r="AH29" i="22"/>
  <c r="AG29" i="22"/>
  <c r="AC29" i="22"/>
  <c r="AB29" i="22"/>
  <c r="X29" i="22"/>
  <c r="AM28" i="22"/>
  <c r="AH28" i="22"/>
  <c r="AC28" i="22"/>
  <c r="X28" i="22"/>
  <c r="W28" i="22"/>
  <c r="AM27" i="22"/>
  <c r="AL27" i="22"/>
  <c r="AH27" i="22"/>
  <c r="AG27" i="22"/>
  <c r="AC27" i="22"/>
  <c r="AB27" i="22"/>
  <c r="X27" i="22"/>
  <c r="AM26" i="22"/>
  <c r="AH26" i="22"/>
  <c r="AC26" i="22"/>
  <c r="X26" i="22"/>
  <c r="W26" i="22"/>
  <c r="AM25" i="22"/>
  <c r="AL25" i="22"/>
  <c r="AH25" i="22"/>
  <c r="AG25" i="22"/>
  <c r="AC25" i="22"/>
  <c r="AB25" i="22"/>
  <c r="X25" i="22"/>
  <c r="AM24" i="22"/>
  <c r="AH24" i="22"/>
  <c r="AC24" i="22"/>
  <c r="X24" i="22"/>
  <c r="W24" i="22"/>
  <c r="AM23" i="22"/>
  <c r="AL23" i="22"/>
  <c r="AH23" i="22"/>
  <c r="AG23" i="22"/>
  <c r="AC23" i="22"/>
  <c r="AB23" i="22"/>
  <c r="X23" i="22"/>
  <c r="AM22" i="22"/>
  <c r="AH22" i="22"/>
  <c r="AC22" i="22"/>
  <c r="X22" i="22"/>
  <c r="W22" i="22"/>
  <c r="AM21" i="22"/>
  <c r="AL21" i="22"/>
  <c r="AH21" i="22"/>
  <c r="AG21" i="22"/>
  <c r="AC21" i="22"/>
  <c r="AB21" i="22"/>
  <c r="X21" i="22"/>
  <c r="AM20" i="22"/>
  <c r="AH20" i="22"/>
  <c r="AC20" i="22"/>
  <c r="X20" i="22"/>
  <c r="W20" i="22"/>
  <c r="AM19" i="22"/>
  <c r="AL19" i="22"/>
  <c r="AH19" i="22"/>
  <c r="AG19" i="22"/>
  <c r="AC19" i="22"/>
  <c r="AB19" i="22"/>
  <c r="X19" i="22"/>
  <c r="AM18" i="22"/>
  <c r="AH18" i="22"/>
  <c r="AC18" i="22"/>
  <c r="X18" i="22"/>
  <c r="W18" i="22"/>
  <c r="AM17" i="22"/>
  <c r="AL17" i="22"/>
  <c r="AH17" i="22"/>
  <c r="AG17" i="22"/>
  <c r="AC17" i="22"/>
  <c r="AB17" i="22"/>
  <c r="X17" i="22"/>
  <c r="AM16" i="22"/>
  <c r="AH16" i="22"/>
  <c r="AC16" i="22"/>
  <c r="X16" i="22"/>
  <c r="W16" i="22"/>
  <c r="AM15" i="22"/>
  <c r="AL15" i="22"/>
  <c r="AH15" i="22"/>
  <c r="AG15" i="22"/>
  <c r="AC15" i="22"/>
  <c r="AB15" i="22"/>
  <c r="X15" i="22"/>
  <c r="AM14" i="22"/>
  <c r="AH14" i="22"/>
  <c r="AC14" i="22"/>
  <c r="X14" i="22"/>
  <c r="W14" i="22"/>
  <c r="AM13" i="22"/>
  <c r="AL13" i="22"/>
  <c r="AH13" i="22"/>
  <c r="AG13" i="22"/>
  <c r="AC13" i="22"/>
  <c r="AB13" i="22"/>
  <c r="X13" i="22"/>
  <c r="AM12" i="22"/>
  <c r="AH12" i="22"/>
  <c r="AC12" i="22"/>
  <c r="X12" i="22"/>
  <c r="W12" i="22"/>
  <c r="AM11" i="22"/>
  <c r="AL11" i="22"/>
  <c r="AH11" i="22"/>
  <c r="AG11" i="22"/>
  <c r="AC11" i="22"/>
  <c r="AB11" i="22"/>
  <c r="X11" i="22"/>
  <c r="AM10" i="22"/>
  <c r="AH10" i="22"/>
  <c r="AC10" i="22"/>
  <c r="AB10" i="22"/>
  <c r="X10" i="22"/>
  <c r="W10" i="22"/>
  <c r="J15" i="22" l="1"/>
  <c r="P48" i="22"/>
  <c r="P49" i="22"/>
  <c r="P50" i="22"/>
  <c r="DS48" i="22"/>
  <c r="DS49" i="22"/>
  <c r="DS50" i="22"/>
  <c r="DF48" i="22"/>
  <c r="DF49" i="22"/>
  <c r="DF50" i="22"/>
  <c r="CT48" i="22"/>
  <c r="CT49" i="22"/>
  <c r="CT50" i="22"/>
  <c r="CK48" i="22"/>
  <c r="CK49" i="22"/>
  <c r="CK50" i="22"/>
  <c r="BY48" i="22"/>
  <c r="BY49" i="22"/>
  <c r="BY50" i="22"/>
  <c r="BT48" i="22"/>
  <c r="BT49" i="22"/>
  <c r="BT50" i="22"/>
  <c r="BK48" i="22"/>
  <c r="BK49" i="22"/>
  <c r="BK50" i="22"/>
  <c r="BH48" i="22"/>
  <c r="BH49" i="22"/>
  <c r="BH50" i="22"/>
  <c r="AT48" i="22"/>
  <c r="AT49" i="22"/>
  <c r="AT50" i="22"/>
  <c r="L14" i="23"/>
  <c r="L16" i="23"/>
  <c r="Z48" i="22"/>
  <c r="Z49" i="22"/>
  <c r="Z50" i="22"/>
  <c r="L10" i="22"/>
  <c r="L41" i="22"/>
  <c r="L42" i="22"/>
  <c r="L43" i="22"/>
  <c r="L44" i="22"/>
  <c r="L45" i="22"/>
  <c r="L46" i="22"/>
  <c r="DZ47" i="22"/>
  <c r="DC48" i="22"/>
  <c r="DC49" i="22"/>
  <c r="DC50" i="22"/>
  <c r="CZ48" i="22"/>
  <c r="CZ49" i="22"/>
  <c r="CZ50" i="22"/>
  <c r="CW48" i="22"/>
  <c r="CW49" i="22"/>
  <c r="CW50" i="22"/>
  <c r="F48" i="22"/>
  <c r="F49" i="22"/>
  <c r="F50" i="22"/>
  <c r="BE48" i="22"/>
  <c r="BE49" i="22"/>
  <c r="BE50" i="22"/>
  <c r="BB48" i="22"/>
  <c r="BB49" i="22"/>
  <c r="BB50" i="22"/>
  <c r="AI47" i="22"/>
  <c r="AJ47" i="22" s="1"/>
  <c r="O10" i="22"/>
  <c r="O47" i="22" s="1"/>
  <c r="P47" i="22" s="1"/>
  <c r="EJ11" i="22"/>
  <c r="EJ12" i="22"/>
  <c r="G12" i="22" s="1"/>
  <c r="EJ13" i="22"/>
  <c r="EJ14" i="22"/>
  <c r="EJ15" i="22"/>
  <c r="EJ16" i="22"/>
  <c r="EJ17" i="22"/>
  <c r="EJ18" i="22"/>
  <c r="EJ19" i="22"/>
  <c r="EJ20" i="22"/>
  <c r="EJ21" i="22"/>
  <c r="EJ22" i="22"/>
  <c r="EJ23" i="22"/>
  <c r="EJ24" i="22"/>
  <c r="EJ25" i="22"/>
  <c r="EJ26" i="22"/>
  <c r="EJ27" i="22"/>
  <c r="EJ28" i="22"/>
  <c r="EJ29" i="22"/>
  <c r="EJ30" i="22"/>
  <c r="EJ31" i="22"/>
  <c r="EJ32" i="22"/>
  <c r="EJ33" i="22"/>
  <c r="EJ34" i="22"/>
  <c r="EJ35" i="22"/>
  <c r="EJ36" i="22"/>
  <c r="EJ37" i="22"/>
  <c r="EJ38" i="22"/>
  <c r="EJ39" i="22"/>
  <c r="EJ40" i="22"/>
  <c r="EJ41" i="22"/>
  <c r="EJ42" i="22"/>
  <c r="EJ43" i="22"/>
  <c r="EJ44" i="22"/>
  <c r="EJ45" i="22"/>
  <c r="EJ46" i="22"/>
  <c r="G46" i="22" s="1"/>
  <c r="EH18" i="22"/>
  <c r="EI18" i="22" s="1"/>
  <c r="EH19" i="22"/>
  <c r="EH20" i="22"/>
  <c r="EI20" i="22" s="1"/>
  <c r="EH21" i="22"/>
  <c r="EI21" i="22" s="1"/>
  <c r="EH22" i="22"/>
  <c r="EI22" i="22" s="1"/>
  <c r="EH23" i="22"/>
  <c r="EI23" i="22" s="1"/>
  <c r="EH24" i="22"/>
  <c r="EI24" i="22" s="1"/>
  <c r="EH25" i="22"/>
  <c r="EI25" i="22" s="1"/>
  <c r="EH26" i="22"/>
  <c r="EI26" i="22" s="1"/>
  <c r="EH27" i="22"/>
  <c r="EI27" i="22" s="1"/>
  <c r="EH28" i="22"/>
  <c r="EI28" i="22" s="1"/>
  <c r="EH29" i="22"/>
  <c r="EI29" i="22" s="1"/>
  <c r="EH30" i="22"/>
  <c r="EI30" i="22" s="1"/>
  <c r="EH31" i="22"/>
  <c r="EI31" i="22" s="1"/>
  <c r="EH32" i="22"/>
  <c r="EI32" i="22" s="1"/>
  <c r="EH33" i="22"/>
  <c r="EI33" i="22" s="1"/>
  <c r="EH34" i="22"/>
  <c r="EI34" i="22" s="1"/>
  <c r="EH35" i="22"/>
  <c r="EI35" i="22" s="1"/>
  <c r="EH36" i="22"/>
  <c r="EI36" i="22" s="1"/>
  <c r="EH37" i="22"/>
  <c r="EI37" i="22" s="1"/>
  <c r="EH38" i="22"/>
  <c r="EI38" i="22" s="1"/>
  <c r="EH39" i="22"/>
  <c r="EI39" i="22" s="1"/>
  <c r="EH40" i="22"/>
  <c r="EI40" i="22" s="1"/>
  <c r="EH41" i="22"/>
  <c r="EI41" i="22" s="1"/>
  <c r="EH42" i="22"/>
  <c r="EI42" i="22" s="1"/>
  <c r="EH43" i="22"/>
  <c r="EI43" i="22" s="1"/>
  <c r="EH44" i="22"/>
  <c r="EI44" i="22" s="1"/>
  <c r="EH45" i="22"/>
  <c r="EI45" i="22" s="1"/>
  <c r="EH46" i="22"/>
  <c r="EI46" i="22" s="1"/>
  <c r="EG47" i="22"/>
  <c r="EF47" i="22"/>
  <c r="EE48" i="22"/>
  <c r="EE49" i="22"/>
  <c r="EE50" i="22"/>
  <c r="DN20" i="22"/>
  <c r="DN21" i="22"/>
  <c r="G21" i="22" s="1"/>
  <c r="DN22" i="22"/>
  <c r="DN23" i="22"/>
  <c r="G23" i="22" s="1"/>
  <c r="DN24" i="22"/>
  <c r="DN25" i="22"/>
  <c r="G25" i="22" s="1"/>
  <c r="DN26" i="22"/>
  <c r="DN27" i="22"/>
  <c r="G27" i="22" s="1"/>
  <c r="DN28" i="22"/>
  <c r="DN29" i="22"/>
  <c r="G29" i="22" s="1"/>
  <c r="DN30" i="22"/>
  <c r="DN31" i="22"/>
  <c r="G31" i="22" s="1"/>
  <c r="DN32" i="22"/>
  <c r="DN33" i="22"/>
  <c r="G33" i="22" s="1"/>
  <c r="DN34" i="22"/>
  <c r="DN35" i="22"/>
  <c r="G35" i="22" s="1"/>
  <c r="DN36" i="22"/>
  <c r="DN37" i="22"/>
  <c r="DN38" i="22"/>
  <c r="DN39" i="22"/>
  <c r="G39" i="22" s="1"/>
  <c r="DN40" i="22"/>
  <c r="DN41" i="22"/>
  <c r="G41" i="22" s="1"/>
  <c r="DN42" i="22"/>
  <c r="DN43" i="22"/>
  <c r="G43" i="22" s="1"/>
  <c r="DN44" i="22"/>
  <c r="DN45" i="22"/>
  <c r="G45" i="22" s="1"/>
  <c r="DN46" i="22"/>
  <c r="DL20" i="22"/>
  <c r="E20" i="22" s="1"/>
  <c r="DL22" i="22"/>
  <c r="DL24" i="22"/>
  <c r="E24" i="22" s="1"/>
  <c r="DL26" i="22"/>
  <c r="DL28" i="22"/>
  <c r="E28" i="22" s="1"/>
  <c r="DL30" i="22"/>
  <c r="DL32" i="22"/>
  <c r="E32" i="22" s="1"/>
  <c r="DL34" i="22"/>
  <c r="DL36" i="22"/>
  <c r="E36" i="22" s="1"/>
  <c r="DL38" i="22"/>
  <c r="DL40" i="22"/>
  <c r="E40" i="22" s="1"/>
  <c r="DL42" i="22"/>
  <c r="DL44" i="22"/>
  <c r="E44" i="22" s="1"/>
  <c r="DL46" i="22"/>
  <c r="DK47" i="22"/>
  <c r="DJ47" i="22"/>
  <c r="BU11" i="22"/>
  <c r="BU12" i="22"/>
  <c r="BU13" i="22"/>
  <c r="BU14" i="22"/>
  <c r="BU15" i="22"/>
  <c r="BU16" i="22"/>
  <c r="BU17" i="22"/>
  <c r="BU18" i="22"/>
  <c r="BU19" i="22"/>
  <c r="BU20" i="22"/>
  <c r="BU21" i="22"/>
  <c r="BW21" i="22" s="1"/>
  <c r="BU22" i="22"/>
  <c r="BU23" i="22"/>
  <c r="BU24" i="22"/>
  <c r="BU25" i="22"/>
  <c r="BU26" i="22"/>
  <c r="BU27" i="22"/>
  <c r="BU28" i="22"/>
  <c r="BU29" i="22"/>
  <c r="BV29" i="22" s="1"/>
  <c r="BU30" i="22"/>
  <c r="BU31" i="22"/>
  <c r="BU32" i="22"/>
  <c r="BU33" i="22"/>
  <c r="BV33" i="22" s="1"/>
  <c r="BU34" i="22"/>
  <c r="BU35" i="22"/>
  <c r="BU36" i="22"/>
  <c r="BU37" i="22"/>
  <c r="BU38" i="22"/>
  <c r="BU39" i="22"/>
  <c r="BU40" i="22"/>
  <c r="BU41" i="22"/>
  <c r="BW41" i="22" s="1"/>
  <c r="BU42" i="22"/>
  <c r="BU43" i="22"/>
  <c r="BU44" i="22"/>
  <c r="BU45" i="22"/>
  <c r="BV45" i="22" s="1"/>
  <c r="BU46" i="22"/>
  <c r="BS11" i="22"/>
  <c r="BT11" i="22" s="1"/>
  <c r="BV11" i="22" s="1"/>
  <c r="BS12" i="22"/>
  <c r="BT12" i="22" s="1"/>
  <c r="BV12" i="22" s="1"/>
  <c r="BS13" i="22"/>
  <c r="BT13" i="22" s="1"/>
  <c r="BV13" i="22" s="1"/>
  <c r="BS14" i="22"/>
  <c r="BT14" i="22" s="1"/>
  <c r="BV14" i="22" s="1"/>
  <c r="BS15" i="22"/>
  <c r="BT15" i="22" s="1"/>
  <c r="BS16" i="22"/>
  <c r="BT16" i="22" s="1"/>
  <c r="BS17" i="22"/>
  <c r="BT17" i="22" s="1"/>
  <c r="BV17" i="22" s="1"/>
  <c r="BS18" i="22"/>
  <c r="BT18" i="22" s="1"/>
  <c r="BS19" i="22"/>
  <c r="BT19" i="22" s="1"/>
  <c r="BV19" i="22" s="1"/>
  <c r="BS20" i="22"/>
  <c r="BT20" i="22" s="1"/>
  <c r="BS21" i="22"/>
  <c r="BT21" i="22" s="1"/>
  <c r="BS22" i="22"/>
  <c r="BT22" i="22" s="1"/>
  <c r="BS23" i="22"/>
  <c r="BT23" i="22" s="1"/>
  <c r="BS24" i="22"/>
  <c r="BT24" i="22" s="1"/>
  <c r="BS25" i="22"/>
  <c r="BT25" i="22" s="1"/>
  <c r="BV25" i="22" s="1"/>
  <c r="BS26" i="22"/>
  <c r="BT26" i="22" s="1"/>
  <c r="BS27" i="22"/>
  <c r="BT27" i="22" s="1"/>
  <c r="BS28" i="22"/>
  <c r="BT28" i="22" s="1"/>
  <c r="BS29" i="22"/>
  <c r="BT29" i="22" s="1"/>
  <c r="BS30" i="22"/>
  <c r="BT30" i="22" s="1"/>
  <c r="BS31" i="22"/>
  <c r="BT31" i="22" s="1"/>
  <c r="BV31" i="22" s="1"/>
  <c r="BS32" i="22"/>
  <c r="BT32" i="22" s="1"/>
  <c r="BS33" i="22"/>
  <c r="BT33" i="22" s="1"/>
  <c r="BS34" i="22"/>
  <c r="BT34" i="22" s="1"/>
  <c r="BS35" i="22"/>
  <c r="BT35" i="22" s="1"/>
  <c r="BV35" i="22" s="1"/>
  <c r="BS36" i="22"/>
  <c r="BT36" i="22" s="1"/>
  <c r="BS37" i="22"/>
  <c r="BT37" i="22" s="1"/>
  <c r="BS38" i="22"/>
  <c r="BT38" i="22" s="1"/>
  <c r="BS39" i="22"/>
  <c r="BT39" i="22" s="1"/>
  <c r="BV39" i="22" s="1"/>
  <c r="BS40" i="22"/>
  <c r="BT40" i="22" s="1"/>
  <c r="BS41" i="22"/>
  <c r="BT41" i="22" s="1"/>
  <c r="BS42" i="22"/>
  <c r="BT42" i="22" s="1"/>
  <c r="BS43" i="22"/>
  <c r="BT43" i="22" s="1"/>
  <c r="BV43" i="22" s="1"/>
  <c r="BS44" i="22"/>
  <c r="BT44" i="22" s="1"/>
  <c r="BS45" i="22"/>
  <c r="BT45" i="22" s="1"/>
  <c r="BS46" i="22"/>
  <c r="BT46" i="22" s="1"/>
  <c r="BT10" i="22"/>
  <c r="BQ48" i="22"/>
  <c r="BQ49" i="22"/>
  <c r="BQ50" i="22"/>
  <c r="AW20" i="22"/>
  <c r="AW21" i="22"/>
  <c r="AW22" i="22"/>
  <c r="AW23" i="22"/>
  <c r="AW24" i="22"/>
  <c r="AW25" i="22"/>
  <c r="AW26" i="22"/>
  <c r="AW27" i="22"/>
  <c r="AW28" i="22"/>
  <c r="AW29" i="22"/>
  <c r="AW30" i="22"/>
  <c r="AW31" i="22"/>
  <c r="AW32" i="22"/>
  <c r="AW33" i="22"/>
  <c r="AW34" i="22"/>
  <c r="AW35" i="22"/>
  <c r="AW36" i="22"/>
  <c r="AW37" i="22"/>
  <c r="AW38" i="22"/>
  <c r="AW39" i="22"/>
  <c r="AW40" i="22"/>
  <c r="AW41" i="22"/>
  <c r="AW42" i="22"/>
  <c r="AW43" i="22"/>
  <c r="AW44" i="22"/>
  <c r="AW45" i="22"/>
  <c r="AW46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31" i="22"/>
  <c r="AV32" i="22"/>
  <c r="AV33" i="22"/>
  <c r="AV34" i="22"/>
  <c r="AV35" i="22"/>
  <c r="AV36" i="22"/>
  <c r="AV37" i="22"/>
  <c r="AV38" i="22"/>
  <c r="AV39" i="22"/>
  <c r="AV40" i="22"/>
  <c r="AV41" i="22"/>
  <c r="AV42" i="22"/>
  <c r="AV43" i="22"/>
  <c r="AV44" i="22"/>
  <c r="AV45" i="22"/>
  <c r="AV46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1" i="22"/>
  <c r="AQ42" i="22"/>
  <c r="AQ43" i="22"/>
  <c r="AQ44" i="22"/>
  <c r="AQ45" i="22"/>
  <c r="AQ46" i="22"/>
  <c r="AF47" i="22"/>
  <c r="AH47" i="22" s="1"/>
  <c r="AD47" i="22"/>
  <c r="AE47" i="22" s="1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O20" i="22"/>
  <c r="P20" i="22" s="1"/>
  <c r="O21" i="22"/>
  <c r="O22" i="22"/>
  <c r="P22" i="22" s="1"/>
  <c r="O23" i="22"/>
  <c r="S23" i="22" s="1"/>
  <c r="O24" i="22"/>
  <c r="P24" i="22" s="1"/>
  <c r="O25" i="22"/>
  <c r="O26" i="22"/>
  <c r="P26" i="22" s="1"/>
  <c r="O27" i="22"/>
  <c r="O28" i="22"/>
  <c r="P28" i="22" s="1"/>
  <c r="O29" i="22"/>
  <c r="O30" i="22"/>
  <c r="P30" i="22" s="1"/>
  <c r="O31" i="22"/>
  <c r="S31" i="22" s="1"/>
  <c r="O32" i="22"/>
  <c r="P32" i="22" s="1"/>
  <c r="O33" i="22"/>
  <c r="O34" i="22"/>
  <c r="P34" i="22" s="1"/>
  <c r="O35" i="22"/>
  <c r="O36" i="22"/>
  <c r="P36" i="22" s="1"/>
  <c r="O37" i="22"/>
  <c r="O38" i="22"/>
  <c r="P38" i="22" s="1"/>
  <c r="O39" i="22"/>
  <c r="S39" i="22" s="1"/>
  <c r="O40" i="22"/>
  <c r="P40" i="22" s="1"/>
  <c r="O41" i="22"/>
  <c r="O42" i="22"/>
  <c r="P42" i="22" s="1"/>
  <c r="O43" i="22"/>
  <c r="O44" i="22"/>
  <c r="P44" i="22" s="1"/>
  <c r="O46" i="22"/>
  <c r="P46" i="22" s="1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N36" i="22" s="1"/>
  <c r="L37" i="22"/>
  <c r="L38" i="22"/>
  <c r="L39" i="22"/>
  <c r="L40" i="22"/>
  <c r="K32" i="22"/>
  <c r="J20" i="22"/>
  <c r="J21" i="22"/>
  <c r="J22" i="22"/>
  <c r="N22" i="22" s="1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N38" i="22" s="1"/>
  <c r="J39" i="22"/>
  <c r="J40" i="22"/>
  <c r="J41" i="22"/>
  <c r="J42" i="22"/>
  <c r="J43" i="22"/>
  <c r="J44" i="22"/>
  <c r="J45" i="22"/>
  <c r="J46" i="22"/>
  <c r="E22" i="22"/>
  <c r="E26" i="22"/>
  <c r="E30" i="22"/>
  <c r="E34" i="22"/>
  <c r="E38" i="22"/>
  <c r="E42" i="22"/>
  <c r="E46" i="22"/>
  <c r="CL47" i="22"/>
  <c r="CM47" i="22"/>
  <c r="CN47" i="22" s="1"/>
  <c r="BR47" i="22"/>
  <c r="BO47" i="22"/>
  <c r="BM47" i="22"/>
  <c r="BN47" i="22" s="1"/>
  <c r="Q11" i="22"/>
  <c r="Q12" i="22"/>
  <c r="Q13" i="22"/>
  <c r="Q14" i="22"/>
  <c r="Q15" i="22"/>
  <c r="Q16" i="22"/>
  <c r="Q17" i="22"/>
  <c r="Q18" i="22"/>
  <c r="Q19" i="22"/>
  <c r="Q10" i="22"/>
  <c r="DL11" i="22"/>
  <c r="DN11" i="22"/>
  <c r="G11" i="22" s="1"/>
  <c r="DL12" i="22"/>
  <c r="DL13" i="22"/>
  <c r="DN13" i="22"/>
  <c r="G13" i="22" s="1"/>
  <c r="DL14" i="22"/>
  <c r="DN14" i="22"/>
  <c r="DL15" i="22"/>
  <c r="DN15" i="22"/>
  <c r="G15" i="22" s="1"/>
  <c r="DL16" i="22"/>
  <c r="DN16" i="22"/>
  <c r="DL17" i="22"/>
  <c r="DN17" i="22"/>
  <c r="G17" i="22" s="1"/>
  <c r="DL18" i="22"/>
  <c r="E18" i="22" s="1"/>
  <c r="DN18" i="22"/>
  <c r="DL19" i="22"/>
  <c r="DN19" i="22"/>
  <c r="G19" i="22" s="1"/>
  <c r="DN10" i="22"/>
  <c r="DL10" i="22"/>
  <c r="CQ48" i="22"/>
  <c r="CQ49" i="22"/>
  <c r="CQ50" i="22"/>
  <c r="AV10" i="22"/>
  <c r="AQ10" i="22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O11" i="22"/>
  <c r="P11" i="22" s="1"/>
  <c r="O12" i="22"/>
  <c r="P12" i="22" s="1"/>
  <c r="O13" i="22"/>
  <c r="P13" i="22" s="1"/>
  <c r="O14" i="22"/>
  <c r="P14" i="22" s="1"/>
  <c r="O15" i="22"/>
  <c r="P15" i="22" s="1"/>
  <c r="O16" i="22"/>
  <c r="P16" i="22" s="1"/>
  <c r="O17" i="22"/>
  <c r="P17" i="22" s="1"/>
  <c r="O18" i="22"/>
  <c r="P18" i="22" s="1"/>
  <c r="O19" i="22"/>
  <c r="P19" i="22" s="1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L11" i="22"/>
  <c r="J12" i="22"/>
  <c r="L12" i="22"/>
  <c r="J13" i="22"/>
  <c r="L13" i="22"/>
  <c r="J14" i="22"/>
  <c r="L14" i="22"/>
  <c r="L15" i="22"/>
  <c r="J16" i="22"/>
  <c r="L16" i="22"/>
  <c r="J17" i="22"/>
  <c r="L17" i="22"/>
  <c r="J18" i="22"/>
  <c r="L18" i="22"/>
  <c r="J19" i="22"/>
  <c r="L19" i="22"/>
  <c r="J10" i="22"/>
  <c r="Y47" i="22"/>
  <c r="Z47" i="22" s="1"/>
  <c r="AA47" i="22"/>
  <c r="EI48" i="22"/>
  <c r="EI49" i="22"/>
  <c r="EI50" i="22"/>
  <c r="EB48" i="22"/>
  <c r="EB49" i="22"/>
  <c r="EB50" i="22"/>
  <c r="DY48" i="22"/>
  <c r="DY49" i="22"/>
  <c r="DY50" i="22"/>
  <c r="CH48" i="22"/>
  <c r="CH49" i="22"/>
  <c r="CH50" i="22"/>
  <c r="BN48" i="22"/>
  <c r="BN49" i="22"/>
  <c r="BN50" i="22"/>
  <c r="L11" i="23"/>
  <c r="L28" i="23"/>
  <c r="L39" i="23"/>
  <c r="L40" i="23"/>
  <c r="L41" i="23"/>
  <c r="L54" i="23"/>
  <c r="L55" i="23"/>
  <c r="L60" i="23"/>
  <c r="L61" i="23"/>
  <c r="L77" i="23"/>
  <c r="CB48" i="22"/>
  <c r="CB49" i="22"/>
  <c r="CB50" i="22"/>
  <c r="L19" i="23"/>
  <c r="L27" i="23"/>
  <c r="L79" i="23"/>
  <c r="L8" i="23"/>
  <c r="G8" i="22"/>
  <c r="CU47" i="22"/>
  <c r="CV47" i="22"/>
  <c r="CW47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CO47" i="22"/>
  <c r="DQ47" i="22"/>
  <c r="EJ10" i="22"/>
  <c r="L22" i="23"/>
  <c r="CX47" i="22"/>
  <c r="K8" i="22"/>
  <c r="P8" i="22" s="1"/>
  <c r="U8" i="22" s="1"/>
  <c r="Z8" i="22" s="1"/>
  <c r="V47" i="22"/>
  <c r="L65" i="23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AW19" i="22"/>
  <c r="AR19" i="22"/>
  <c r="N17" i="23"/>
  <c r="EK18" i="22"/>
  <c r="AW18" i="22"/>
  <c r="AR18" i="22"/>
  <c r="N16" i="23"/>
  <c r="EH17" i="22"/>
  <c r="EI17" i="22" s="1"/>
  <c r="AW17" i="22"/>
  <c r="AR17" i="22"/>
  <c r="N15" i="23"/>
  <c r="EH16" i="22"/>
  <c r="EI16" i="22" s="1"/>
  <c r="AW16" i="22"/>
  <c r="AR16" i="22"/>
  <c r="N14" i="23"/>
  <c r="EH15" i="22"/>
  <c r="EI15" i="22" s="1"/>
  <c r="AW15" i="22"/>
  <c r="AR15" i="22"/>
  <c r="N13" i="23"/>
  <c r="EH14" i="22"/>
  <c r="EI14" i="22" s="1"/>
  <c r="AW14" i="22"/>
  <c r="AR14" i="22"/>
  <c r="N12" i="23"/>
  <c r="EH13" i="22"/>
  <c r="EI13" i="22" s="1"/>
  <c r="AW13" i="22"/>
  <c r="AR13" i="22"/>
  <c r="N11" i="23"/>
  <c r="EH12" i="22"/>
  <c r="EI12" i="22" s="1"/>
  <c r="AW12" i="22"/>
  <c r="AR12" i="22"/>
  <c r="N10" i="23"/>
  <c r="EH11" i="22"/>
  <c r="EI11" i="22" s="1"/>
  <c r="AW11" i="22"/>
  <c r="AR11" i="22"/>
  <c r="N9" i="23"/>
  <c r="EH10" i="22"/>
  <c r="EI10" i="22" s="1"/>
  <c r="AW10" i="22"/>
  <c r="AR10" i="22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/>
  <c r="CV82" i="28"/>
  <c r="CT82" i="28"/>
  <c r="CU82" i="28" s="1"/>
  <c r="CS82" i="28"/>
  <c r="CQ82" i="28"/>
  <c r="CR82" i="28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 s="1"/>
  <c r="X81" i="28"/>
  <c r="U81" i="28"/>
  <c r="W81" i="28"/>
  <c r="Q81" i="28"/>
  <c r="O81" i="28"/>
  <c r="P81" i="28" s="1"/>
  <c r="L81" i="28"/>
  <c r="J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 s="1"/>
  <c r="AH80" i="28"/>
  <c r="AE80" i="28"/>
  <c r="AG80" i="28"/>
  <c r="AC80" i="28"/>
  <c r="Z80" i="28"/>
  <c r="AB80" i="28" s="1"/>
  <c r="X80" i="28"/>
  <c r="U80" i="28"/>
  <c r="W80" i="28"/>
  <c r="Q80" i="28"/>
  <c r="O80" i="28"/>
  <c r="P80" i="28" s="1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 s="1"/>
  <c r="AC79" i="28"/>
  <c r="Z79" i="28"/>
  <c r="AB79" i="28"/>
  <c r="X79" i="28"/>
  <c r="U79" i="28"/>
  <c r="W79" i="28" s="1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 s="1"/>
  <c r="BO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 s="1"/>
  <c r="AH78" i="28"/>
  <c r="AE78" i="28"/>
  <c r="AG78" i="28"/>
  <c r="AC78" i="28"/>
  <c r="Z78" i="28"/>
  <c r="AB78" i="28" s="1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/>
  <c r="AH77" i="28"/>
  <c r="AE77" i="28"/>
  <c r="AG77" i="28" s="1"/>
  <c r="AC77" i="28"/>
  <c r="Z77" i="28"/>
  <c r="AB77" i="28"/>
  <c r="X77" i="28"/>
  <c r="U77" i="28"/>
  <c r="W77" i="28" s="1"/>
  <c r="Q77" i="28"/>
  <c r="O77" i="28"/>
  <c r="P77" i="28"/>
  <c r="L77" i="28"/>
  <c r="N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S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P75" i="28"/>
  <c r="O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 s="1"/>
  <c r="AH74" i="28"/>
  <c r="AE74" i="28"/>
  <c r="AG74" i="28"/>
  <c r="AC74" i="28"/>
  <c r="Z74" i="28"/>
  <c r="AB74" i="28" s="1"/>
  <c r="X74" i="28"/>
  <c r="U74" i="28"/>
  <c r="W74" i="28"/>
  <c r="Q74" i="28"/>
  <c r="S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 s="1"/>
  <c r="AH72" i="28"/>
  <c r="AE72" i="28"/>
  <c r="AG72" i="28"/>
  <c r="AC72" i="28"/>
  <c r="Z72" i="28"/>
  <c r="AB72" i="28" s="1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 s="1"/>
  <c r="AH71" i="28"/>
  <c r="AE71" i="28"/>
  <c r="AG71" i="28"/>
  <c r="AC71" i="28"/>
  <c r="Z71" i="28"/>
  <c r="AB71" i="28" s="1"/>
  <c r="X71" i="28"/>
  <c r="U71" i="28"/>
  <c r="W71" i="28"/>
  <c r="Q71" i="28"/>
  <c r="O71" i="28"/>
  <c r="P71" i="28" s="1"/>
  <c r="L71" i="28"/>
  <c r="N71" i="28" s="1"/>
  <c r="J71" i="28"/>
  <c r="K71" i="28" s="1"/>
  <c r="G71" i="28"/>
  <c r="EC70" i="28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R70" i="28" s="1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/>
  <c r="Q70" i="28"/>
  <c r="O70" i="28"/>
  <c r="L70" i="28"/>
  <c r="J70" i="28"/>
  <c r="ED69" i="28"/>
  <c r="EC69" i="28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/>
  <c r="X69" i="28"/>
  <c r="U69" i="28"/>
  <c r="W69" i="28" s="1"/>
  <c r="Q69" i="28"/>
  <c r="O69" i="28"/>
  <c r="P69" i="28"/>
  <c r="L69" i="28"/>
  <c r="N69" i="28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 s="1"/>
  <c r="AH68" i="28"/>
  <c r="AE68" i="28"/>
  <c r="AG68" i="28"/>
  <c r="AC68" i="28"/>
  <c r="Z68" i="28"/>
  <c r="AB68" i="28" s="1"/>
  <c r="X68" i="28"/>
  <c r="U68" i="28"/>
  <c r="W68" i="28"/>
  <c r="Q68" i="28"/>
  <c r="S68" i="28"/>
  <c r="O68" i="28"/>
  <c r="P68" i="28"/>
  <c r="L68" i="28"/>
  <c r="J68" i="28"/>
  <c r="N68" i="28" s="1"/>
  <c r="K68" i="28"/>
  <c r="M68" i="28" s="1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 s="1"/>
  <c r="X67" i="28"/>
  <c r="U67" i="28"/>
  <c r="W67" i="28"/>
  <c r="Q67" i="28"/>
  <c r="S67" i="28"/>
  <c r="O67" i="28"/>
  <c r="P67" i="28" s="1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S66" i="28" s="1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 s="1"/>
  <c r="AH65" i="28"/>
  <c r="AE65" i="28"/>
  <c r="AG65" i="28"/>
  <c r="AC65" i="28"/>
  <c r="Z65" i="28"/>
  <c r="AB65" i="28" s="1"/>
  <c r="X65" i="28"/>
  <c r="U65" i="28"/>
  <c r="W65" i="28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/>
  <c r="AH64" i="28"/>
  <c r="AE64" i="28"/>
  <c r="AG64" i="28" s="1"/>
  <c r="AC64" i="28"/>
  <c r="Z64" i="28"/>
  <c r="AB64" i="28"/>
  <c r="X64" i="28"/>
  <c r="U64" i="28"/>
  <c r="W64" i="28" s="1"/>
  <c r="Q64" i="28"/>
  <c r="S64" i="28" s="1"/>
  <c r="O64" i="28"/>
  <c r="P64" i="28" s="1"/>
  <c r="L64" i="28"/>
  <c r="N64" i="28" s="1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/>
  <c r="AC63" i="28"/>
  <c r="Z63" i="28"/>
  <c r="AB63" i="28" s="1"/>
  <c r="X63" i="28"/>
  <c r="U63" i="28"/>
  <c r="W63" i="28"/>
  <c r="Q63" i="28"/>
  <c r="P63" i="28"/>
  <c r="O63" i="28"/>
  <c r="L63" i="28"/>
  <c r="J63" i="28"/>
  <c r="K63" i="28" s="1"/>
  <c r="EC62" i="28"/>
  <c r="EF62" i="28" s="1"/>
  <c r="ED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/>
  <c r="AH62" i="28"/>
  <c r="AE62" i="28"/>
  <c r="AG62" i="28" s="1"/>
  <c r="AC62" i="28"/>
  <c r="Z62" i="28"/>
  <c r="AB62" i="28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/>
  <c r="X61" i="28"/>
  <c r="U61" i="28"/>
  <c r="W61" i="28" s="1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 s="1"/>
  <c r="AC60" i="28"/>
  <c r="Z60" i="28"/>
  <c r="AB60" i="28"/>
  <c r="X60" i="28"/>
  <c r="U60" i="28"/>
  <c r="W60" i="28" s="1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 s="1"/>
  <c r="X59" i="28"/>
  <c r="U59" i="28"/>
  <c r="W59" i="28"/>
  <c r="Q59" i="28"/>
  <c r="O59" i="28"/>
  <c r="P59" i="28" s="1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 s="1"/>
  <c r="AC58" i="28"/>
  <c r="Z58" i="28"/>
  <c r="AB58" i="28"/>
  <c r="X58" i="28"/>
  <c r="U58" i="28"/>
  <c r="W58" i="28"/>
  <c r="Q58" i="28"/>
  <c r="S58" i="28" s="1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/>
  <c r="AC57" i="28"/>
  <c r="Z57" i="28"/>
  <c r="AB57" i="28" s="1"/>
  <c r="X57" i="28"/>
  <c r="U57" i="28"/>
  <c r="W57" i="28"/>
  <c r="Q57" i="28"/>
  <c r="O57" i="28"/>
  <c r="P57" i="28" s="1"/>
  <c r="L57" i="28"/>
  <c r="N57" i="28" s="1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/>
  <c r="AC56" i="28"/>
  <c r="Z56" i="28"/>
  <c r="AB56" i="28"/>
  <c r="X56" i="28"/>
  <c r="U56" i="28"/>
  <c r="W56" i="28" s="1"/>
  <c r="Q56" i="28"/>
  <c r="O56" i="28"/>
  <c r="P56" i="28" s="1"/>
  <c r="L56" i="28"/>
  <c r="J56" i="28"/>
  <c r="K56" i="28" s="1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/>
  <c r="AH55" i="28"/>
  <c r="AE55" i="28"/>
  <c r="AG55" i="28" s="1"/>
  <c r="AC55" i="28"/>
  <c r="Z55" i="28"/>
  <c r="AB55" i="28"/>
  <c r="X55" i="28"/>
  <c r="U55" i="28"/>
  <c r="W55" i="28" s="1"/>
  <c r="Q55" i="28"/>
  <c r="O55" i="28"/>
  <c r="L55" i="28"/>
  <c r="J55" i="28"/>
  <c r="K55" i="28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W54" i="28"/>
  <c r="U54" i="28"/>
  <c r="Q54" i="28"/>
  <c r="O54" i="28"/>
  <c r="S54" i="28"/>
  <c r="L54" i="28"/>
  <c r="J54" i="28"/>
  <c r="N54" i="28" s="1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S52" i="28"/>
  <c r="O52" i="28"/>
  <c r="P52" i="28" s="1"/>
  <c r="L52" i="28"/>
  <c r="N52" i="28" s="1"/>
  <c r="J52" i="28"/>
  <c r="K52" i="28"/>
  <c r="EC51" i="28"/>
  <c r="DZ51" i="28"/>
  <c r="DW51" i="28"/>
  <c r="DT51" i="28"/>
  <c r="DQ51" i="28"/>
  <c r="DN51" i="28"/>
  <c r="DK51" i="28"/>
  <c r="DI51" i="28"/>
  <c r="G51" i="28" s="1"/>
  <c r="DG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/>
  <c r="Q51" i="28"/>
  <c r="O51" i="28"/>
  <c r="P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 s="1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/>
  <c r="AC49" i="28"/>
  <c r="Z49" i="28"/>
  <c r="AB49" i="28" s="1"/>
  <c r="X49" i="28"/>
  <c r="U49" i="28"/>
  <c r="W49" i="28" s="1"/>
  <c r="Q49" i="28"/>
  <c r="O49" i="28"/>
  <c r="P49" i="28" s="1"/>
  <c r="L49" i="28"/>
  <c r="J49" i="28"/>
  <c r="N49" i="28" s="1"/>
  <c r="EC48" i="28"/>
  <c r="EF48" i="28" s="1"/>
  <c r="DZ48" i="28"/>
  <c r="DW48" i="28"/>
  <c r="DT48" i="28"/>
  <c r="DQ48" i="28"/>
  <c r="DN48" i="28"/>
  <c r="DK48" i="28"/>
  <c r="DI48" i="28"/>
  <c r="G48" i="28" s="1"/>
  <c r="DG48" i="28"/>
  <c r="DH48" i="28" s="1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/>
  <c r="AC48" i="28"/>
  <c r="Z48" i="28"/>
  <c r="AB48" i="28" s="1"/>
  <c r="X48" i="28"/>
  <c r="U48" i="28"/>
  <c r="W48" i="28"/>
  <c r="Q48" i="28"/>
  <c r="S48" i="28"/>
  <c r="O48" i="28"/>
  <c r="P48" i="28"/>
  <c r="R48" i="28" s="1"/>
  <c r="L48" i="28"/>
  <c r="N48" i="28"/>
  <c r="J48" i="28"/>
  <c r="K48" i="28"/>
  <c r="M48" i="28" s="1"/>
  <c r="EC47" i="28"/>
  <c r="EF47" i="28" s="1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/>
  <c r="AC47" i="28"/>
  <c r="Z47" i="28"/>
  <c r="AB47" i="28" s="1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 s="1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J45" i="28"/>
  <c r="AL45" i="28" s="1"/>
  <c r="AH45" i="28"/>
  <c r="AE45" i="28"/>
  <c r="AG45" i="28" s="1"/>
  <c r="AC45" i="28"/>
  <c r="Z45" i="28"/>
  <c r="AB45" i="28"/>
  <c r="X45" i="28"/>
  <c r="U45" i="28"/>
  <c r="W45" i="28" s="1"/>
  <c r="Q45" i="28"/>
  <c r="O45" i="28"/>
  <c r="P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/>
  <c r="L44" i="28"/>
  <c r="M44" i="28" s="1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/>
  <c r="X43" i="28"/>
  <c r="U43" i="28"/>
  <c r="W43" i="28" s="1"/>
  <c r="Q43" i="28"/>
  <c r="O43" i="28"/>
  <c r="P43" i="28" s="1"/>
  <c r="L43" i="28"/>
  <c r="J43" i="28"/>
  <c r="K43" i="28" s="1"/>
  <c r="EC42" i="28"/>
  <c r="ED42" i="28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 s="1"/>
  <c r="L42" i="28"/>
  <c r="K42" i="28"/>
  <c r="M42" i="28" s="1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H41" i="28" s="1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 s="1"/>
  <c r="L41" i="28"/>
  <c r="J41" i="28"/>
  <c r="K41" i="28" s="1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/>
  <c r="AC38" i="28"/>
  <c r="Z38" i="28"/>
  <c r="AB38" i="28" s="1"/>
  <c r="X38" i="28"/>
  <c r="U38" i="28"/>
  <c r="W38" i="28"/>
  <c r="Q38" i="28"/>
  <c r="S38" i="28"/>
  <c r="O38" i="28"/>
  <c r="L38" i="28"/>
  <c r="J38" i="28"/>
  <c r="K38" i="28" s="1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 s="1"/>
  <c r="BN35" i="28"/>
  <c r="BO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/>
  <c r="AH35" i="28"/>
  <c r="AE35" i="28"/>
  <c r="AG35" i="28"/>
  <c r="AC35" i="28"/>
  <c r="Z35" i="28"/>
  <c r="AB35" i="28" s="1"/>
  <c r="X35" i="28"/>
  <c r="U35" i="28"/>
  <c r="W35" i="28"/>
  <c r="Q35" i="28"/>
  <c r="O35" i="28"/>
  <c r="L35" i="28"/>
  <c r="J35" i="28"/>
  <c r="K35" i="28" s="1"/>
  <c r="EC34" i="28"/>
  <c r="DZ34" i="28"/>
  <c r="DW34" i="28"/>
  <c r="DT34" i="28"/>
  <c r="DQ34" i="28"/>
  <c r="DN34" i="28"/>
  <c r="DK34" i="28"/>
  <c r="DI34" i="28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G34" i="28"/>
  <c r="EC33" i="28"/>
  <c r="ED33" i="28" s="1"/>
  <c r="EF33" i="28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/>
  <c r="X32" i="28"/>
  <c r="U32" i="28"/>
  <c r="W32" i="28"/>
  <c r="Q32" i="28"/>
  <c r="R32" i="28" s="1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/>
  <c r="Q31" i="28"/>
  <c r="O31" i="28"/>
  <c r="P31" i="28"/>
  <c r="L31" i="28"/>
  <c r="M31" i="28" s="1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O30" i="28"/>
  <c r="BN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/>
  <c r="AC30" i="28"/>
  <c r="Z30" i="28"/>
  <c r="AB30" i="28" s="1"/>
  <c r="X30" i="28"/>
  <c r="W30" i="28"/>
  <c r="U30" i="28"/>
  <c r="Q30" i="28"/>
  <c r="O30" i="28"/>
  <c r="L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 s="1"/>
  <c r="AC29" i="28"/>
  <c r="Z29" i="28"/>
  <c r="AB29" i="28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/>
  <c r="AH28" i="28"/>
  <c r="AE28" i="28"/>
  <c r="AG28" i="28"/>
  <c r="AC28" i="28"/>
  <c r="AB28" i="28"/>
  <c r="Z28" i="28"/>
  <c r="X28" i="28"/>
  <c r="U28" i="28"/>
  <c r="W28" i="28" s="1"/>
  <c r="Q28" i="28"/>
  <c r="O28" i="28"/>
  <c r="P28" i="28"/>
  <c r="R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/>
  <c r="Q27" i="28"/>
  <c r="O27" i="28"/>
  <c r="P27" i="28"/>
  <c r="R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/>
  <c r="F26" i="28" s="1"/>
  <c r="H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 s="1"/>
  <c r="AC26" i="28"/>
  <c r="Z26" i="28"/>
  <c r="AB26" i="28"/>
  <c r="X26" i="28"/>
  <c r="U26" i="28"/>
  <c r="W26" i="28"/>
  <c r="Q26" i="28"/>
  <c r="S26" i="28" s="1"/>
  <c r="O26" i="28"/>
  <c r="L26" i="28"/>
  <c r="J26" i="28"/>
  <c r="EC25" i="28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 s="1"/>
  <c r="AC25" i="28"/>
  <c r="Z25" i="28"/>
  <c r="AB25" i="28" s="1"/>
  <c r="X25" i="28"/>
  <c r="U25" i="28"/>
  <c r="W25" i="28"/>
  <c r="Q25" i="28"/>
  <c r="S25" i="28" s="1"/>
  <c r="O25" i="28"/>
  <c r="P25" i="28"/>
  <c r="L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 s="1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/>
  <c r="Q23" i="28"/>
  <c r="O23" i="28"/>
  <c r="S23" i="28"/>
  <c r="L23" i="28"/>
  <c r="M23" i="28" s="1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 s="1"/>
  <c r="X22" i="28"/>
  <c r="U22" i="28"/>
  <c r="W22" i="28"/>
  <c r="Q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H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J82" i="28" s="1"/>
  <c r="EC20" i="28"/>
  <c r="ED20" i="28"/>
  <c r="DZ20" i="28"/>
  <c r="DW20" i="28"/>
  <c r="DT20" i="28"/>
  <c r="DQ20" i="28"/>
  <c r="DN20" i="28"/>
  <c r="DK20" i="28"/>
  <c r="DI20" i="28"/>
  <c r="G20" i="28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AB19" i="28"/>
  <c r="Z19" i="28"/>
  <c r="X19" i="28"/>
  <c r="U19" i="28"/>
  <c r="W19" i="28"/>
  <c r="Q19" i="28"/>
  <c r="O19" i="28"/>
  <c r="P19" i="28"/>
  <c r="R19" i="28"/>
  <c r="L19" i="28"/>
  <c r="J19" i="28"/>
  <c r="K19" i="28" s="1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L18" i="28"/>
  <c r="AJ18" i="28"/>
  <c r="AH18" i="28"/>
  <c r="AE18" i="28"/>
  <c r="AG18" i="28"/>
  <c r="AC18" i="28"/>
  <c r="Z18" i="28"/>
  <c r="AB18" i="28" s="1"/>
  <c r="X18" i="28"/>
  <c r="W18" i="28"/>
  <c r="U18" i="28"/>
  <c r="Q18" i="28"/>
  <c r="O18" i="28"/>
  <c r="L18" i="28"/>
  <c r="N18" i="28" s="1"/>
  <c r="J18" i="28"/>
  <c r="EC17" i="28"/>
  <c r="DZ17" i="28"/>
  <c r="DW17" i="28"/>
  <c r="DT17" i="28"/>
  <c r="DQ17" i="28"/>
  <c r="DN17" i="28"/>
  <c r="DK17" i="28"/>
  <c r="DI17" i="28"/>
  <c r="G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/>
  <c r="AC17" i="28"/>
  <c r="Z17" i="28"/>
  <c r="AB17" i="28" s="1"/>
  <c r="X17" i="28"/>
  <c r="W17" i="28"/>
  <c r="U17" i="28"/>
  <c r="Q17" i="28"/>
  <c r="O17" i="28"/>
  <c r="P17" i="28"/>
  <c r="R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 s="1"/>
  <c r="AH16" i="28"/>
  <c r="AE16" i="28"/>
  <c r="AG16" i="28"/>
  <c r="AC16" i="28"/>
  <c r="Z16" i="28"/>
  <c r="AB16" i="28"/>
  <c r="X16" i="28"/>
  <c r="U16" i="28"/>
  <c r="W16" i="28" s="1"/>
  <c r="Q16" i="28"/>
  <c r="O16" i="28"/>
  <c r="P16" i="28"/>
  <c r="R16" i="28" s="1"/>
  <c r="L16" i="28"/>
  <c r="N16" i="28"/>
  <c r="J16" i="28"/>
  <c r="K16" i="28"/>
  <c r="EC15" i="28"/>
  <c r="ED15" i="28" s="1"/>
  <c r="EF15" i="28"/>
  <c r="DZ15" i="28"/>
  <c r="DW15" i="28"/>
  <c r="DT15" i="28"/>
  <c r="DQ15" i="28"/>
  <c r="DN15" i="28"/>
  <c r="DK15" i="28"/>
  <c r="DI15" i="28"/>
  <c r="G15" i="28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M15" i="28" s="1"/>
  <c r="J15" i="28"/>
  <c r="K15" i="28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/>
  <c r="AH14" i="28"/>
  <c r="AG14" i="28"/>
  <c r="AE14" i="28"/>
  <c r="AC14" i="28"/>
  <c r="Z14" i="28"/>
  <c r="AB14" i="28"/>
  <c r="X14" i="28"/>
  <c r="U14" i="28"/>
  <c r="W14" i="28" s="1"/>
  <c r="Q14" i="28"/>
  <c r="O14" i="28"/>
  <c r="L14" i="28"/>
  <c r="K14" i="28"/>
  <c r="J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/>
  <c r="AH13" i="28"/>
  <c r="AE13" i="28"/>
  <c r="AG13" i="28" s="1"/>
  <c r="AC13" i="28"/>
  <c r="Z13" i="28"/>
  <c r="AB13" i="28" s="1"/>
  <c r="X13" i="28"/>
  <c r="U13" i="28"/>
  <c r="W13" i="28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O11" i="28"/>
  <c r="S11" i="28"/>
  <c r="P11" i="28"/>
  <c r="L11" i="28"/>
  <c r="J11" i="28"/>
  <c r="K11" i="28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/>
  <c r="Q10" i="28"/>
  <c r="O10" i="28"/>
  <c r="P10" i="28" s="1"/>
  <c r="L10" i="28"/>
  <c r="J10" i="28"/>
  <c r="Q8" i="28"/>
  <c r="V8" i="28" s="1"/>
  <c r="AA8" i="28" s="1"/>
  <c r="AF8" i="28"/>
  <c r="AK8" i="28" s="1"/>
  <c r="AP8" i="28" s="1"/>
  <c r="AU8" i="28" s="1"/>
  <c r="AX8" i="28" s="1"/>
  <c r="BA8" i="28"/>
  <c r="M8" i="28"/>
  <c r="R8" i="28"/>
  <c r="W8" i="28" s="1"/>
  <c r="AB8" i="28" s="1"/>
  <c r="AG8" i="28" s="1"/>
  <c r="AL8" i="28" s="1"/>
  <c r="AQ8" i="28" s="1"/>
  <c r="K8" i="28"/>
  <c r="P8" i="28" s="1"/>
  <c r="U8" i="28" s="1"/>
  <c r="Z8" i="28" s="1"/>
  <c r="AE8" i="28" s="1"/>
  <c r="AJ8" i="28"/>
  <c r="AO8" i="28" s="1"/>
  <c r="AT8" i="28" s="1"/>
  <c r="AW8" i="28" s="1"/>
  <c r="AZ8" i="28" s="1"/>
  <c r="BC8" i="28" s="1"/>
  <c r="BF8" i="28"/>
  <c r="BI8" i="28" s="1"/>
  <c r="BL8" i="28" s="1"/>
  <c r="BO8" i="28" s="1"/>
  <c r="BT8" i="28" s="1"/>
  <c r="BW8" i="28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/>
  <c r="DW8" i="28" s="1"/>
  <c r="DZ8" i="28" s="1"/>
  <c r="ED8" i="28" s="1"/>
  <c r="G8" i="28"/>
  <c r="DZ82" i="27"/>
  <c r="DY82" i="27"/>
  <c r="DW82" i="27"/>
  <c r="DX82" i="27" s="1"/>
  <c r="DV82" i="27"/>
  <c r="DT82" i="27"/>
  <c r="DU82" i="27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/>
  <c r="CS82" i="27"/>
  <c r="CQ82" i="27"/>
  <c r="CR82" i="27" s="1"/>
  <c r="CP82" i="27"/>
  <c r="CN82" i="27"/>
  <c r="CO82" i="27"/>
  <c r="CM82" i="27"/>
  <c r="CK82" i="27"/>
  <c r="CL82" i="27" s="1"/>
  <c r="CJ82" i="27"/>
  <c r="CH82" i="27"/>
  <c r="CI82" i="27"/>
  <c r="CE82" i="27"/>
  <c r="CF82" i="27"/>
  <c r="CD82" i="27"/>
  <c r="CB82" i="27"/>
  <c r="CC82" i="27" s="1"/>
  <c r="CA82" i="27"/>
  <c r="BY82" i="27"/>
  <c r="BZ82" i="27"/>
  <c r="BX82" i="27"/>
  <c r="BV82" i="27"/>
  <c r="BW82" i="27" s="1"/>
  <c r="BU82" i="27"/>
  <c r="BS82" i="27"/>
  <c r="BT82" i="27" s="1"/>
  <c r="BK82" i="27"/>
  <c r="BL82" i="27"/>
  <c r="BH82" i="27"/>
  <c r="BI82" i="27" s="1"/>
  <c r="BG82" i="27"/>
  <c r="BE82" i="27"/>
  <c r="BF82" i="27"/>
  <c r="BB82" i="27"/>
  <c r="BC82" i="27" s="1"/>
  <c r="BA82" i="27"/>
  <c r="AY82" i="27"/>
  <c r="AZ82" i="27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/>
  <c r="AH81" i="27"/>
  <c r="AE81" i="27"/>
  <c r="AG81" i="27" s="1"/>
  <c r="AC81" i="27"/>
  <c r="Z81" i="27"/>
  <c r="AB81" i="27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/>
  <c r="AC80" i="27"/>
  <c r="Z80" i="27"/>
  <c r="AB80" i="27" s="1"/>
  <c r="X80" i="27"/>
  <c r="U80" i="27"/>
  <c r="W80" i="27"/>
  <c r="Q80" i="27"/>
  <c r="O80" i="27"/>
  <c r="P80" i="27" s="1"/>
  <c r="R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/>
  <c r="AC79" i="27"/>
  <c r="Z79" i="27"/>
  <c r="AB79" i="27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/>
  <c r="AC78" i="27"/>
  <c r="Z78" i="27"/>
  <c r="AB78" i="27" s="1"/>
  <c r="X78" i="27"/>
  <c r="U78" i="27"/>
  <c r="W78" i="27" s="1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/>
  <c r="AH77" i="27"/>
  <c r="AE77" i="27"/>
  <c r="AG77" i="27"/>
  <c r="AC77" i="27"/>
  <c r="Z77" i="27"/>
  <c r="AB77" i="27" s="1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/>
  <c r="AC74" i="27"/>
  <c r="Z74" i="27"/>
  <c r="AB74" i="27"/>
  <c r="X74" i="27"/>
  <c r="U74" i="27"/>
  <c r="W74" i="27" s="1"/>
  <c r="Q74" i="27"/>
  <c r="O74" i="27"/>
  <c r="P74" i="27"/>
  <c r="L74" i="27"/>
  <c r="J74" i="27"/>
  <c r="N74" i="27" s="1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 s="1"/>
  <c r="AH70" i="27"/>
  <c r="AE70" i="27"/>
  <c r="AG70" i="27" s="1"/>
  <c r="AC70" i="27"/>
  <c r="Z70" i="27"/>
  <c r="AB70" i="27"/>
  <c r="X70" i="27"/>
  <c r="U70" i="27"/>
  <c r="W70" i="27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/>
  <c r="Q69" i="27"/>
  <c r="O69" i="27"/>
  <c r="P69" i="27" s="1"/>
  <c r="L69" i="27"/>
  <c r="J69" i="27"/>
  <c r="K69" i="27" s="1"/>
  <c r="M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/>
  <c r="X65" i="27"/>
  <c r="U65" i="27"/>
  <c r="W65" i="27" s="1"/>
  <c r="Q65" i="27"/>
  <c r="O65" i="27"/>
  <c r="P65" i="27" s="1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 s="1"/>
  <c r="AH64" i="27"/>
  <c r="AE64" i="27"/>
  <c r="AG64" i="27" s="1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E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/>
  <c r="AC62" i="27"/>
  <c r="Z62" i="27"/>
  <c r="AB62" i="27" s="1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O59" i="27" s="1"/>
  <c r="BQ59" i="27" s="1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R58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/>
  <c r="Q58" i="27"/>
  <c r="S58" i="27"/>
  <c r="O58" i="27"/>
  <c r="P58" i="27"/>
  <c r="R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 s="1"/>
  <c r="AC57" i="27"/>
  <c r="Z57" i="27"/>
  <c r="AB57" i="27"/>
  <c r="X57" i="27"/>
  <c r="U57" i="27"/>
  <c r="W57" i="27" s="1"/>
  <c r="Q57" i="27"/>
  <c r="O57" i="27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Q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/>
  <c r="AH56" i="27"/>
  <c r="AE56" i="27"/>
  <c r="AG56" i="27" s="1"/>
  <c r="AC56" i="27"/>
  <c r="Z56" i="27"/>
  <c r="AB56" i="27"/>
  <c r="X56" i="27"/>
  <c r="U56" i="27"/>
  <c r="W56" i="27" s="1"/>
  <c r="Q56" i="27"/>
  <c r="P56" i="27"/>
  <c r="O56" i="27"/>
  <c r="L56" i="27"/>
  <c r="J56" i="27"/>
  <c r="K56" i="27"/>
  <c r="M56" i="27" s="1"/>
  <c r="EA55" i="27"/>
  <c r="DX55" i="27"/>
  <c r="DU55" i="27"/>
  <c r="DR55" i="27"/>
  <c r="DO55" i="27"/>
  <c r="DL55" i="27"/>
  <c r="DI55" i="27"/>
  <c r="G55" i="27"/>
  <c r="H55" i="27" s="1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/>
  <c r="Q55" i="27"/>
  <c r="O55" i="27"/>
  <c r="L55" i="27"/>
  <c r="J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/>
  <c r="AC53" i="27"/>
  <c r="Z53" i="27"/>
  <c r="AB53" i="27" s="1"/>
  <c r="X53" i="27"/>
  <c r="U53" i="27"/>
  <c r="W53" i="27"/>
  <c r="Q53" i="27"/>
  <c r="R53" i="27"/>
  <c r="O53" i="27"/>
  <c r="P53" i="27"/>
  <c r="L53" i="27"/>
  <c r="J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/>
  <c r="AC51" i="27"/>
  <c r="Z51" i="27"/>
  <c r="AB51" i="27" s="1"/>
  <c r="X51" i="27"/>
  <c r="U51" i="27"/>
  <c r="W51" i="27"/>
  <c r="Q51" i="27"/>
  <c r="O51" i="27"/>
  <c r="P51" i="27" s="1"/>
  <c r="R51" i="27" s="1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E50" i="27" s="1"/>
  <c r="F50" i="27" s="1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/>
  <c r="X50" i="27"/>
  <c r="U50" i="27"/>
  <c r="W50" i="27" s="1"/>
  <c r="Q50" i="27"/>
  <c r="S50" i="27"/>
  <c r="O50" i="27"/>
  <c r="P50" i="27" s="1"/>
  <c r="L50" i="27"/>
  <c r="J50" i="27"/>
  <c r="K50" i="27"/>
  <c r="M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 s="1"/>
  <c r="AC49" i="27"/>
  <c r="Z49" i="27"/>
  <c r="AB49" i="27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 s="1"/>
  <c r="AC48" i="27"/>
  <c r="Z48" i="27"/>
  <c r="AB48" i="27"/>
  <c r="X48" i="27"/>
  <c r="U48" i="27"/>
  <c r="W48" i="27" s="1"/>
  <c r="Q48" i="27"/>
  <c r="O48" i="27"/>
  <c r="L48" i="27"/>
  <c r="J48" i="27"/>
  <c r="K48" i="27"/>
  <c r="EA47" i="27"/>
  <c r="E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/>
  <c r="AC47" i="27"/>
  <c r="Z47" i="27"/>
  <c r="AB47" i="27"/>
  <c r="X47" i="27"/>
  <c r="U47" i="27"/>
  <c r="W47" i="27" s="1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S46" i="27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/>
  <c r="AC45" i="27"/>
  <c r="Z45" i="27"/>
  <c r="AB45" i="27"/>
  <c r="X45" i="27"/>
  <c r="U45" i="27"/>
  <c r="W45" i="27" s="1"/>
  <c r="Q45" i="27"/>
  <c r="O45" i="27"/>
  <c r="P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/>
  <c r="AC44" i="27"/>
  <c r="Z44" i="27"/>
  <c r="AB44" i="27" s="1"/>
  <c r="X44" i="27"/>
  <c r="U44" i="27"/>
  <c r="W44" i="27" s="1"/>
  <c r="Q44" i="27"/>
  <c r="O44" i="27"/>
  <c r="P44" i="27"/>
  <c r="R44" i="27" s="1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/>
  <c r="X42" i="27"/>
  <c r="U42" i="27"/>
  <c r="W42" i="27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 s="1"/>
  <c r="AH40" i="27"/>
  <c r="AE40" i="27"/>
  <c r="AG40" i="27"/>
  <c r="AC40" i="27"/>
  <c r="Z40" i="27"/>
  <c r="AB40" i="27" s="1"/>
  <c r="X40" i="27"/>
  <c r="U40" i="27"/>
  <c r="W40" i="27" s="1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 s="1"/>
  <c r="I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/>
  <c r="AH39" i="27"/>
  <c r="AE39" i="27"/>
  <c r="AG39" i="27" s="1"/>
  <c r="AC39" i="27"/>
  <c r="Z39" i="27"/>
  <c r="AB39" i="27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/>
  <c r="AH37" i="27"/>
  <c r="AE37" i="27"/>
  <c r="AG37" i="27" s="1"/>
  <c r="AC37" i="27"/>
  <c r="Z37" i="27"/>
  <c r="AB37" i="27"/>
  <c r="X37" i="27"/>
  <c r="U37" i="27"/>
  <c r="W37" i="27" s="1"/>
  <c r="Q37" i="27"/>
  <c r="O37" i="27"/>
  <c r="P37" i="27" s="1"/>
  <c r="L37" i="27"/>
  <c r="J37" i="27"/>
  <c r="K37" i="27"/>
  <c r="M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/>
  <c r="Q36" i="27"/>
  <c r="S36" i="27"/>
  <c r="O36" i="27"/>
  <c r="P36" i="27"/>
  <c r="L36" i="27"/>
  <c r="J36" i="27"/>
  <c r="N36" i="27" s="1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/>
  <c r="AC35" i="27"/>
  <c r="Z35" i="27"/>
  <c r="AB35" i="27"/>
  <c r="X35" i="27"/>
  <c r="U35" i="27"/>
  <c r="W35" i="27" s="1"/>
  <c r="Q35" i="27"/>
  <c r="O35" i="27"/>
  <c r="P35" i="27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 s="1"/>
  <c r="AH32" i="27"/>
  <c r="AE32" i="27"/>
  <c r="AG32" i="27"/>
  <c r="AC32" i="27"/>
  <c r="Z32" i="27"/>
  <c r="AB32" i="27" s="1"/>
  <c r="X32" i="27"/>
  <c r="U32" i="27"/>
  <c r="W32" i="27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 s="1"/>
  <c r="AH30" i="27"/>
  <c r="AE30" i="27"/>
  <c r="AG30" i="27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N29" i="27" s="1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 s="1"/>
  <c r="AH28" i="27"/>
  <c r="AE28" i="27"/>
  <c r="AG28" i="27"/>
  <c r="AC28" i="27"/>
  <c r="Z28" i="27"/>
  <c r="AB28" i="27" s="1"/>
  <c r="X28" i="27"/>
  <c r="U28" i="27"/>
  <c r="W28" i="27" s="1"/>
  <c r="Q28" i="27"/>
  <c r="O28" i="27"/>
  <c r="P28" i="27" s="1"/>
  <c r="R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/>
  <c r="X27" i="27"/>
  <c r="U27" i="27"/>
  <c r="W27" i="27" s="1"/>
  <c r="Q27" i="27"/>
  <c r="S27" i="27"/>
  <c r="O27" i="27"/>
  <c r="P27" i="27" s="1"/>
  <c r="L27" i="27"/>
  <c r="M27" i="27" s="1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Q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 s="1"/>
  <c r="AH25" i="27"/>
  <c r="AE25" i="27"/>
  <c r="AG25" i="27" s="1"/>
  <c r="AC25" i="27"/>
  <c r="Z25" i="27"/>
  <c r="AB25" i="27"/>
  <c r="X25" i="27"/>
  <c r="U25" i="27"/>
  <c r="W25" i="27"/>
  <c r="Q25" i="27"/>
  <c r="S25" i="27" s="1"/>
  <c r="O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R24" i="27" s="1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 s="1"/>
  <c r="AH24" i="27"/>
  <c r="AE24" i="27"/>
  <c r="AG24" i="27" s="1"/>
  <c r="AC24" i="27"/>
  <c r="Z24" i="27"/>
  <c r="AB24" i="27"/>
  <c r="X24" i="27"/>
  <c r="U24" i="27"/>
  <c r="W24" i="27"/>
  <c r="Q24" i="27"/>
  <c r="O24" i="27"/>
  <c r="P24" i="27" s="1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R23" i="27" s="1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 s="1"/>
  <c r="AH23" i="27"/>
  <c r="AE23" i="27"/>
  <c r="AG23" i="27"/>
  <c r="AC23" i="27"/>
  <c r="Z23" i="27"/>
  <c r="AB23" i="27" s="1"/>
  <c r="X23" i="27"/>
  <c r="U23" i="27"/>
  <c r="W23" i="27" s="1"/>
  <c r="Q23" i="27"/>
  <c r="O23" i="27"/>
  <c r="P23" i="27"/>
  <c r="R23" i="27" s="1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 s="1"/>
  <c r="AH22" i="27"/>
  <c r="AE22" i="27"/>
  <c r="AG22" i="27"/>
  <c r="AC22" i="27"/>
  <c r="Z22" i="27"/>
  <c r="AB22" i="27" s="1"/>
  <c r="X22" i="27"/>
  <c r="U22" i="27"/>
  <c r="W22" i="27"/>
  <c r="Q22" i="27"/>
  <c r="O22" i="27"/>
  <c r="P22" i="27" s="1"/>
  <c r="R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/>
  <c r="AC19" i="27"/>
  <c r="Z19" i="27"/>
  <c r="AB19" i="27"/>
  <c r="X19" i="27"/>
  <c r="U19" i="27"/>
  <c r="W19" i="27" s="1"/>
  <c r="Q19" i="27"/>
  <c r="O19" i="27"/>
  <c r="P19" i="27"/>
  <c r="L19" i="27"/>
  <c r="J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/>
  <c r="Q18" i="27"/>
  <c r="O18" i="27"/>
  <c r="P18" i="27" s="1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R17" i="27" s="1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 s="1"/>
  <c r="AH17" i="27"/>
  <c r="AE17" i="27"/>
  <c r="AG17" i="27" s="1"/>
  <c r="AC17" i="27"/>
  <c r="Z17" i="27"/>
  <c r="AB17" i="27"/>
  <c r="X17" i="27"/>
  <c r="U17" i="27"/>
  <c r="W17" i="27"/>
  <c r="Q17" i="27"/>
  <c r="S17" i="27" s="1"/>
  <c r="O17" i="27"/>
  <c r="L17" i="27"/>
  <c r="J17" i="27"/>
  <c r="K17" i="27"/>
  <c r="M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 s="1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R15" i="27" s="1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 s="1"/>
  <c r="AH15" i="27"/>
  <c r="AE15" i="27"/>
  <c r="AG15" i="27" s="1"/>
  <c r="AC15" i="27"/>
  <c r="Z15" i="27"/>
  <c r="AB15" i="27"/>
  <c r="X15" i="27"/>
  <c r="U15" i="27"/>
  <c r="W15" i="27"/>
  <c r="Q15" i="27"/>
  <c r="O15" i="27"/>
  <c r="P15" i="27" s="1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/>
  <c r="L14" i="27"/>
  <c r="M14" i="27" s="1"/>
  <c r="J14" i="27"/>
  <c r="K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 s="1"/>
  <c r="AH13" i="27"/>
  <c r="AE13" i="27"/>
  <c r="AG13" i="27" s="1"/>
  <c r="AC13" i="27"/>
  <c r="Z13" i="27"/>
  <c r="AB13" i="27"/>
  <c r="X13" i="27"/>
  <c r="U13" i="27"/>
  <c r="W13" i="27"/>
  <c r="Q13" i="27"/>
  <c r="O13" i="27"/>
  <c r="L13" i="27"/>
  <c r="J13" i="27"/>
  <c r="G13" i="27"/>
  <c r="I13" i="27" s="1"/>
  <c r="EA12" i="27"/>
  <c r="DX12" i="27"/>
  <c r="DU12" i="27"/>
  <c r="DR12" i="27"/>
  <c r="DO12" i="27"/>
  <c r="DL12" i="27"/>
  <c r="DI12" i="27"/>
  <c r="G12" i="27"/>
  <c r="H12" i="27" s="1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/>
  <c r="AH12" i="27"/>
  <c r="AE12" i="27"/>
  <c r="AG12" i="27" s="1"/>
  <c r="AC12" i="27"/>
  <c r="Z12" i="27"/>
  <c r="AB12" i="27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O11" i="27"/>
  <c r="BN11" i="27"/>
  <c r="BN82" i="27" s="1"/>
  <c r="BO82" i="27" s="1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 s="1"/>
  <c r="AC11" i="27"/>
  <c r="Z11" i="27"/>
  <c r="AB11" i="27"/>
  <c r="X11" i="27"/>
  <c r="U11" i="27"/>
  <c r="W11" i="27" s="1"/>
  <c r="Q11" i="27"/>
  <c r="O11" i="27"/>
  <c r="P11" i="27" s="1"/>
  <c r="L11" i="27"/>
  <c r="J11" i="27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 s="1"/>
  <c r="AH10" i="27"/>
  <c r="AE10" i="27"/>
  <c r="AG10" i="27"/>
  <c r="AC10" i="27"/>
  <c r="Z10" i="27"/>
  <c r="AB10" i="27" s="1"/>
  <c r="X10" i="27"/>
  <c r="U10" i="27"/>
  <c r="W10" i="27"/>
  <c r="Q10" i="27"/>
  <c r="O10" i="27"/>
  <c r="L10" i="27"/>
  <c r="J10" i="27"/>
  <c r="K10" i="27" s="1"/>
  <c r="G10" i="27"/>
  <c r="Q8" i="27"/>
  <c r="V8" i="27"/>
  <c r="AA8" i="27" s="1"/>
  <c r="AF8" i="27" s="1"/>
  <c r="AK8" i="27" s="1"/>
  <c r="AP8" i="27" s="1"/>
  <c r="AU8" i="27" s="1"/>
  <c r="AX8" i="27" s="1"/>
  <c r="M8" i="27"/>
  <c r="R8" i="27" s="1"/>
  <c r="W8" i="27"/>
  <c r="AB8" i="27" s="1"/>
  <c r="AG8" i="27" s="1"/>
  <c r="AL8" i="27" s="1"/>
  <c r="AQ8" i="27" s="1"/>
  <c r="K8" i="27"/>
  <c r="P8" i="27" s="1"/>
  <c r="U8" i="27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/>
  <c r="DS82" i="26"/>
  <c r="DQ82" i="26"/>
  <c r="DR82" i="26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 s="1"/>
  <c r="CT82" i="26"/>
  <c r="CR82" i="26"/>
  <c r="CS82" i="26"/>
  <c r="CQ82" i="26"/>
  <c r="CO82" i="26"/>
  <c r="CP82" i="26"/>
  <c r="CN82" i="26"/>
  <c r="CL82" i="26"/>
  <c r="CM82" i="26" s="1"/>
  <c r="CK82" i="26"/>
  <c r="CI82" i="26"/>
  <c r="CJ82" i="26"/>
  <c r="CF82" i="26"/>
  <c r="CG82" i="26"/>
  <c r="CE82" i="26"/>
  <c r="CC82" i="26"/>
  <c r="CD82" i="26" s="1"/>
  <c r="CB82" i="26"/>
  <c r="BZ82" i="26"/>
  <c r="CA82" i="26" s="1"/>
  <c r="BY82" i="26"/>
  <c r="BW82" i="26"/>
  <c r="BX82" i="26"/>
  <c r="BV82" i="26"/>
  <c r="BT82" i="26"/>
  <c r="BU82" i="26"/>
  <c r="BL82" i="26"/>
  <c r="BM82" i="26" s="1"/>
  <c r="BI82" i="26"/>
  <c r="BJ82" i="26"/>
  <c r="BH82" i="26"/>
  <c r="BF82" i="26"/>
  <c r="BG82" i="26" s="1"/>
  <c r="BC82" i="26"/>
  <c r="BD82" i="26" s="1"/>
  <c r="BB82" i="26"/>
  <c r="AZ82" i="26"/>
  <c r="BA82" i="26"/>
  <c r="AY82" i="26"/>
  <c r="AW82" i="26"/>
  <c r="AX82" i="26" s="1"/>
  <c r="AT82" i="26"/>
  <c r="AU82" i="26"/>
  <c r="AQ82" i="26"/>
  <c r="AO82" i="26"/>
  <c r="AL82" i="26"/>
  <c r="AJ82" i="26"/>
  <c r="AK82" i="26" s="1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/>
  <c r="AD81" i="26"/>
  <c r="AA81" i="26"/>
  <c r="AC81" i="26"/>
  <c r="Y81" i="26"/>
  <c r="V81" i="26"/>
  <c r="X81" i="26" s="1"/>
  <c r="R81" i="26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 s="1"/>
  <c r="AI80" i="26"/>
  <c r="AF80" i="26"/>
  <c r="AH80" i="26" s="1"/>
  <c r="AD80" i="26"/>
  <c r="AA80" i="26"/>
  <c r="AC80" i="26"/>
  <c r="Y80" i="26"/>
  <c r="V80" i="26"/>
  <c r="X80" i="26"/>
  <c r="R80" i="26"/>
  <c r="P80" i="26"/>
  <c r="Q80" i="26" s="1"/>
  <c r="M80" i="26"/>
  <c r="K80" i="26"/>
  <c r="O80" i="26"/>
  <c r="ED79" i="26"/>
  <c r="EE79" i="26"/>
  <c r="DX79" i="26"/>
  <c r="DU79" i="26"/>
  <c r="DR79" i="26"/>
  <c r="DO79" i="26"/>
  <c r="DL79" i="26"/>
  <c r="DJ79" i="26"/>
  <c r="H79" i="26" s="1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/>
  <c r="ED78" i="26"/>
  <c r="EE78" i="26" s="1"/>
  <c r="DX78" i="26"/>
  <c r="DU78" i="26"/>
  <c r="DR78" i="26"/>
  <c r="DO78" i="26"/>
  <c r="DL78" i="26"/>
  <c r="DJ78" i="26"/>
  <c r="H78" i="26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 s="1"/>
  <c r="AD78" i="26"/>
  <c r="AA78" i="26"/>
  <c r="AC78" i="26"/>
  <c r="Y78" i="26"/>
  <c r="V78" i="26"/>
  <c r="X78" i="26"/>
  <c r="R78" i="26"/>
  <c r="P78" i="26"/>
  <c r="Q78" i="26" s="1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/>
  <c r="AD77" i="26"/>
  <c r="AA77" i="26"/>
  <c r="AC77" i="26" s="1"/>
  <c r="Y77" i="26"/>
  <c r="V77" i="26"/>
  <c r="X77" i="26" s="1"/>
  <c r="R77" i="26"/>
  <c r="P77" i="26"/>
  <c r="T77" i="26"/>
  <c r="M77" i="26"/>
  <c r="K77" i="26"/>
  <c r="L77" i="26"/>
  <c r="ED76" i="26"/>
  <c r="EE76" i="26" s="1"/>
  <c r="DX76" i="26"/>
  <c r="DU76" i="26"/>
  <c r="DR76" i="26"/>
  <c r="DO76" i="26"/>
  <c r="DL76" i="26"/>
  <c r="DJ76" i="26"/>
  <c r="H76" i="26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/>
  <c r="AD75" i="26"/>
  <c r="AA75" i="26"/>
  <c r="AC75" i="26"/>
  <c r="Y75" i="26"/>
  <c r="V75" i="26"/>
  <c r="X75" i="26" s="1"/>
  <c r="R75" i="26"/>
  <c r="P75" i="26"/>
  <c r="Q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/>
  <c r="Y73" i="26"/>
  <c r="V73" i="26"/>
  <c r="X73" i="26" s="1"/>
  <c r="R73" i="26"/>
  <c r="P73" i="26"/>
  <c r="Q73" i="26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/>
  <c r="AD72" i="26"/>
  <c r="AA72" i="26"/>
  <c r="AC72" i="26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 s="1"/>
  <c r="AI71" i="26"/>
  <c r="AF71" i="26"/>
  <c r="AH71" i="26" s="1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 s="1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/>
  <c r="R70" i="26"/>
  <c r="P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/>
  <c r="AD69" i="26"/>
  <c r="AA69" i="26"/>
  <c r="AC69" i="26" s="1"/>
  <c r="Y69" i="26"/>
  <c r="V69" i="26"/>
  <c r="X69" i="26"/>
  <c r="R69" i="26"/>
  <c r="P69" i="26"/>
  <c r="Q69" i="26" s="1"/>
  <c r="M69" i="26"/>
  <c r="K69" i="26"/>
  <c r="L69" i="26" s="1"/>
  <c r="ED68" i="26"/>
  <c r="EE68" i="26"/>
  <c r="DX68" i="26"/>
  <c r="DU68" i="26"/>
  <c r="DR68" i="26"/>
  <c r="DO68" i="26"/>
  <c r="DL68" i="26"/>
  <c r="DJ68" i="26"/>
  <c r="H68" i="26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/>
  <c r="AI68" i="26"/>
  <c r="AF68" i="26"/>
  <c r="AH68" i="26" s="1"/>
  <c r="AD68" i="26"/>
  <c r="AA68" i="26"/>
  <c r="AC68" i="26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 s="1"/>
  <c r="AD67" i="26"/>
  <c r="AA67" i="26"/>
  <c r="AC67" i="26"/>
  <c r="Y67" i="26"/>
  <c r="V67" i="26"/>
  <c r="X67" i="26" s="1"/>
  <c r="R67" i="26"/>
  <c r="P67" i="26"/>
  <c r="Q67" i="26"/>
  <c r="M67" i="26"/>
  <c r="K67" i="26"/>
  <c r="L67" i="26" s="1"/>
  <c r="ED66" i="26"/>
  <c r="EE66" i="26"/>
  <c r="DX66" i="26"/>
  <c r="DU66" i="26"/>
  <c r="DR66" i="26"/>
  <c r="DO66" i="26"/>
  <c r="DL66" i="26"/>
  <c r="DJ66" i="26"/>
  <c r="H66" i="26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/>
  <c r="AI66" i="26"/>
  <c r="AF66" i="26"/>
  <c r="AH66" i="26" s="1"/>
  <c r="AD66" i="26"/>
  <c r="AA66" i="26"/>
  <c r="AC66" i="26"/>
  <c r="Y66" i="26"/>
  <c r="V66" i="26"/>
  <c r="X66" i="26" s="1"/>
  <c r="R66" i="26"/>
  <c r="T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/>
  <c r="AD65" i="26"/>
  <c r="AA65" i="26"/>
  <c r="AC65" i="26" s="1"/>
  <c r="Y65" i="26"/>
  <c r="V65" i="26"/>
  <c r="X65" i="26"/>
  <c r="R65" i="26"/>
  <c r="P65" i="26"/>
  <c r="Q65" i="26" s="1"/>
  <c r="M65" i="26"/>
  <c r="N65" i="26" s="1"/>
  <c r="K65" i="26"/>
  <c r="L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 s="1"/>
  <c r="AI64" i="26"/>
  <c r="AF64" i="26"/>
  <c r="AH64" i="26"/>
  <c r="AD64" i="26"/>
  <c r="AA64" i="26"/>
  <c r="AC64" i="26" s="1"/>
  <c r="Y64" i="26"/>
  <c r="V64" i="26"/>
  <c r="X64" i="26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R63" i="26" s="1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 s="1"/>
  <c r="AI63" i="26"/>
  <c r="AF63" i="26"/>
  <c r="AH63" i="26"/>
  <c r="AD63" i="26"/>
  <c r="AA63" i="26"/>
  <c r="AC63" i="26" s="1"/>
  <c r="Y63" i="26"/>
  <c r="V63" i="26"/>
  <c r="X63" i="26" s="1"/>
  <c r="R63" i="26"/>
  <c r="P63" i="26"/>
  <c r="T63" i="26" s="1"/>
  <c r="M63" i="26"/>
  <c r="K63" i="26"/>
  <c r="L63" i="26"/>
  <c r="ED62" i="26"/>
  <c r="EE62" i="26" s="1"/>
  <c r="DX62" i="26"/>
  <c r="DU62" i="26"/>
  <c r="DR62" i="26"/>
  <c r="DO62" i="26"/>
  <c r="DL62" i="26"/>
  <c r="DJ62" i="26"/>
  <c r="H62" i="26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 s="1"/>
  <c r="AI62" i="26"/>
  <c r="AF62" i="26"/>
  <c r="AH62" i="26" s="1"/>
  <c r="AD62" i="26"/>
  <c r="AA62" i="26"/>
  <c r="AC62" i="26"/>
  <c r="Y62" i="26"/>
  <c r="V62" i="26"/>
  <c r="X62" i="26"/>
  <c r="R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/>
  <c r="Y60" i="26"/>
  <c r="V60" i="26"/>
  <c r="X60" i="26" s="1"/>
  <c r="R60" i="26"/>
  <c r="P60" i="26"/>
  <c r="Q60" i="26" s="1"/>
  <c r="M60" i="26"/>
  <c r="O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R59" i="26" s="1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 s="1"/>
  <c r="AD59" i="26"/>
  <c r="AA59" i="26"/>
  <c r="AC59" i="26" s="1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 s="1"/>
  <c r="AI58" i="26"/>
  <c r="AF58" i="26"/>
  <c r="AH58" i="26"/>
  <c r="AD58" i="26"/>
  <c r="AA58" i="26"/>
  <c r="AC58" i="26" s="1"/>
  <c r="Y58" i="26"/>
  <c r="V58" i="26"/>
  <c r="X58" i="26"/>
  <c r="R58" i="26"/>
  <c r="P58" i="26"/>
  <c r="Q58" i="26" s="1"/>
  <c r="M58" i="26"/>
  <c r="K58" i="26"/>
  <c r="L58" i="26" s="1"/>
  <c r="N58" i="26" s="1"/>
  <c r="ED57" i="26"/>
  <c r="EE57" i="26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/>
  <c r="Y57" i="26"/>
  <c r="V57" i="26"/>
  <c r="X57" i="26"/>
  <c r="R57" i="26"/>
  <c r="P57" i="26"/>
  <c r="M57" i="26"/>
  <c r="K57" i="26"/>
  <c r="L57" i="26"/>
  <c r="N57" i="26" s="1"/>
  <c r="ED56" i="26"/>
  <c r="DX56" i="26"/>
  <c r="DU56" i="26"/>
  <c r="DR56" i="26"/>
  <c r="DO56" i="26"/>
  <c r="DL56" i="26"/>
  <c r="DJ56" i="26"/>
  <c r="H56" i="26" s="1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R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/>
  <c r="AD56" i="26"/>
  <c r="AA56" i="26"/>
  <c r="AC56" i="26" s="1"/>
  <c r="Y56" i="26"/>
  <c r="V56" i="26"/>
  <c r="X56" i="26"/>
  <c r="R56" i="26"/>
  <c r="P56" i="26"/>
  <c r="T56" i="26" s="1"/>
  <c r="Q56" i="26"/>
  <c r="S56" i="26" s="1"/>
  <c r="M56" i="26"/>
  <c r="K56" i="26"/>
  <c r="L56" i="26"/>
  <c r="ED55" i="26"/>
  <c r="EE55" i="26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 s="1"/>
  <c r="AD55" i="26"/>
  <c r="AA55" i="26"/>
  <c r="AC55" i="26"/>
  <c r="Y55" i="26"/>
  <c r="V55" i="26"/>
  <c r="X55" i="26"/>
  <c r="R55" i="26"/>
  <c r="S55" i="26" s="1"/>
  <c r="P55" i="26"/>
  <c r="Q55" i="26" s="1"/>
  <c r="M55" i="26"/>
  <c r="K55" i="26"/>
  <c r="L55" i="26"/>
  <c r="N55" i="26" s="1"/>
  <c r="ED54" i="26"/>
  <c r="EE54" i="26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 s="1"/>
  <c r="Y54" i="26"/>
  <c r="V54" i="26"/>
  <c r="X54" i="26"/>
  <c r="R54" i="26"/>
  <c r="P54" i="26"/>
  <c r="M54" i="26"/>
  <c r="K54" i="26"/>
  <c r="L54" i="26"/>
  <c r="N54" i="26" s="1"/>
  <c r="ED53" i="26"/>
  <c r="EE53" i="26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R53" i="26" s="1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R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/>
  <c r="AD52" i="26"/>
  <c r="AA52" i="26"/>
  <c r="AC52" i="26" s="1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S51" i="26" s="1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 s="1"/>
  <c r="AD51" i="26"/>
  <c r="AA51" i="26"/>
  <c r="AC51" i="26"/>
  <c r="Y51" i="26"/>
  <c r="V51" i="26"/>
  <c r="X51" i="26" s="1"/>
  <c r="R51" i="26"/>
  <c r="P51" i="26"/>
  <c r="Q51" i="26" s="1"/>
  <c r="M51" i="26"/>
  <c r="K51" i="26"/>
  <c r="L51" i="26"/>
  <c r="ED50" i="26"/>
  <c r="DX50" i="26"/>
  <c r="DU50" i="26"/>
  <c r="DR50" i="26"/>
  <c r="DO50" i="26"/>
  <c r="DL50" i="26"/>
  <c r="DJ50" i="26"/>
  <c r="H50" i="26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/>
  <c r="S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R49" i="26" s="1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 s="1"/>
  <c r="AI49" i="26"/>
  <c r="AF49" i="26"/>
  <c r="AH49" i="26"/>
  <c r="AD49" i="26"/>
  <c r="AA49" i="26"/>
  <c r="AC49" i="26"/>
  <c r="Y49" i="26"/>
  <c r="V49" i="26"/>
  <c r="X49" i="26"/>
  <c r="R49" i="26"/>
  <c r="P49" i="26"/>
  <c r="Q49" i="26" s="1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/>
  <c r="R48" i="26"/>
  <c r="P48" i="26"/>
  <c r="Q48" i="26"/>
  <c r="M48" i="26"/>
  <c r="K48" i="26"/>
  <c r="ED47" i="26"/>
  <c r="EE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 s="1"/>
  <c r="AD47" i="26"/>
  <c r="AA47" i="26"/>
  <c r="AC47" i="26"/>
  <c r="Y47" i="26"/>
  <c r="V47" i="26"/>
  <c r="X47" i="26"/>
  <c r="R47" i="26"/>
  <c r="S47" i="26" s="1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R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 s="1"/>
  <c r="N44" i="26" s="1"/>
  <c r="ED43" i="26"/>
  <c r="EE43" i="26"/>
  <c r="DX43" i="26"/>
  <c r="DU43" i="26"/>
  <c r="DR43" i="26"/>
  <c r="DO43" i="26"/>
  <c r="DL43" i="26"/>
  <c r="DJ43" i="26"/>
  <c r="H43" i="26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 s="1"/>
  <c r="AD43" i="26"/>
  <c r="AA43" i="26"/>
  <c r="AC43" i="26"/>
  <c r="Y43" i="26"/>
  <c r="V43" i="26"/>
  <c r="X43" i="26" s="1"/>
  <c r="R43" i="26"/>
  <c r="S43" i="26"/>
  <c r="P43" i="26"/>
  <c r="Q43" i="26" s="1"/>
  <c r="M43" i="26"/>
  <c r="K43" i="26"/>
  <c r="O43" i="26" s="1"/>
  <c r="ED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R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/>
  <c r="AI42" i="26"/>
  <c r="AF42" i="26"/>
  <c r="AH42" i="26" s="1"/>
  <c r="AD42" i="26"/>
  <c r="AA42" i="26"/>
  <c r="AC42" i="26" s="1"/>
  <c r="Y42" i="26"/>
  <c r="V42" i="26"/>
  <c r="X42" i="26"/>
  <c r="R42" i="26"/>
  <c r="P42" i="26"/>
  <c r="Q42" i="26" s="1"/>
  <c r="M42" i="26"/>
  <c r="K42" i="26"/>
  <c r="L42" i="26"/>
  <c r="ED41" i="26"/>
  <c r="EE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 s="1"/>
  <c r="AI41" i="26"/>
  <c r="AF41" i="26"/>
  <c r="AH41" i="26"/>
  <c r="AD41" i="26"/>
  <c r="AA41" i="26"/>
  <c r="AC41" i="26" s="1"/>
  <c r="Y41" i="26"/>
  <c r="V41" i="26"/>
  <c r="X41" i="26" s="1"/>
  <c r="R41" i="26"/>
  <c r="P41" i="26"/>
  <c r="Q41" i="26" s="1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I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/>
  <c r="R40" i="26"/>
  <c r="P40" i="26"/>
  <c r="Q40" i="26"/>
  <c r="M40" i="26"/>
  <c r="K40" i="26"/>
  <c r="L40" i="26" s="1"/>
  <c r="N40" i="26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 s="1"/>
  <c r="AI39" i="26"/>
  <c r="AF39" i="26"/>
  <c r="AH39" i="26"/>
  <c r="AD39" i="26"/>
  <c r="AA39" i="26"/>
  <c r="AC39" i="26" s="1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/>
  <c r="AI38" i="26"/>
  <c r="AF38" i="26"/>
  <c r="AH38" i="26"/>
  <c r="AD38" i="26"/>
  <c r="AA38" i="26"/>
  <c r="AC38" i="26" s="1"/>
  <c r="Y38" i="26"/>
  <c r="V38" i="26"/>
  <c r="X38" i="26"/>
  <c r="R38" i="26"/>
  <c r="P38" i="26"/>
  <c r="Q38" i="26" s="1"/>
  <c r="S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 s="1"/>
  <c r="AD37" i="26"/>
  <c r="AA37" i="26"/>
  <c r="AC37" i="26"/>
  <c r="Y37" i="26"/>
  <c r="V37" i="26"/>
  <c r="X37" i="26"/>
  <c r="R37" i="26"/>
  <c r="P37" i="26"/>
  <c r="M37" i="26"/>
  <c r="K37" i="26"/>
  <c r="ED36" i="26"/>
  <c r="DX36" i="26"/>
  <c r="DU36" i="26"/>
  <c r="DR36" i="26"/>
  <c r="DO36" i="26"/>
  <c r="DL36" i="26"/>
  <c r="DJ36" i="26"/>
  <c r="H36" i="26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 s="1"/>
  <c r="AI35" i="26"/>
  <c r="AF35" i="26"/>
  <c r="AH35" i="26" s="1"/>
  <c r="AD35" i="26"/>
  <c r="AA35" i="26"/>
  <c r="AC35" i="26"/>
  <c r="Y35" i="26"/>
  <c r="V35" i="26"/>
  <c r="X35" i="26"/>
  <c r="R35" i="26"/>
  <c r="P35" i="26"/>
  <c r="M35" i="26"/>
  <c r="K35" i="26"/>
  <c r="O35" i="26" s="1"/>
  <c r="L35" i="26"/>
  <c r="N35" i="26" s="1"/>
  <c r="ED34" i="26"/>
  <c r="EE34" i="26" s="1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 s="1"/>
  <c r="Y34" i="26"/>
  <c r="V34" i="26"/>
  <c r="X34" i="26"/>
  <c r="R34" i="26"/>
  <c r="P34" i="26"/>
  <c r="Q34" i="26"/>
  <c r="M34" i="26"/>
  <c r="N34" i="26" s="1"/>
  <c r="K34" i="26"/>
  <c r="L34" i="26" s="1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/>
  <c r="R33" i="26"/>
  <c r="P33" i="26"/>
  <c r="M33" i="26"/>
  <c r="K33" i="26"/>
  <c r="ED32" i="26"/>
  <c r="EE32" i="26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/>
  <c r="AD32" i="26"/>
  <c r="AA32" i="26"/>
  <c r="AC32" i="26" s="1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S31" i="26" s="1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 s="1"/>
  <c r="AD31" i="26"/>
  <c r="AA31" i="26"/>
  <c r="AC31" i="26"/>
  <c r="Y31" i="26"/>
  <c r="V31" i="26"/>
  <c r="X31" i="26"/>
  <c r="R31" i="26"/>
  <c r="P31" i="26"/>
  <c r="M31" i="26"/>
  <c r="K31" i="26"/>
  <c r="ED30" i="26"/>
  <c r="DX30" i="26"/>
  <c r="DU30" i="26"/>
  <c r="DR30" i="26"/>
  <c r="DO30" i="26"/>
  <c r="DL30" i="26"/>
  <c r="DJ30" i="26"/>
  <c r="H30" i="26" s="1"/>
  <c r="I30" i="26" s="1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Q30" i="26"/>
  <c r="M30" i="26"/>
  <c r="N30" i="26" s="1"/>
  <c r="K30" i="26"/>
  <c r="L30" i="26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N29" i="26" s="1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R28" i="26" s="1"/>
  <c r="BO28" i="26"/>
  <c r="BP28" i="26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/>
  <c r="AD28" i="26"/>
  <c r="AA28" i="26"/>
  <c r="AC28" i="26" s="1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EE26" i="26"/>
  <c r="DX26" i="26"/>
  <c r="DU26" i="26"/>
  <c r="DR26" i="26"/>
  <c r="DO26" i="26"/>
  <c r="DL26" i="26"/>
  <c r="DJ26" i="26"/>
  <c r="H26" i="26" s="1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/>
  <c r="AD26" i="26"/>
  <c r="AA26" i="26"/>
  <c r="AC26" i="26"/>
  <c r="Y26" i="26"/>
  <c r="V26" i="26"/>
  <c r="X26" i="26" s="1"/>
  <c r="R26" i="26"/>
  <c r="P26" i="26"/>
  <c r="Q26" i="26"/>
  <c r="M26" i="26"/>
  <c r="K26" i="26"/>
  <c r="ED25" i="26"/>
  <c r="EE25" i="26" s="1"/>
  <c r="DX25" i="26"/>
  <c r="DU25" i="26"/>
  <c r="DR25" i="26"/>
  <c r="DO25" i="26"/>
  <c r="DL25" i="26"/>
  <c r="DJ25" i="26"/>
  <c r="H25" i="26" s="1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/>
  <c r="AD25" i="26"/>
  <c r="AA25" i="26"/>
  <c r="AC25" i="26" s="1"/>
  <c r="Y25" i="26"/>
  <c r="V25" i="26"/>
  <c r="X25" i="26" s="1"/>
  <c r="R25" i="26"/>
  <c r="P25" i="26"/>
  <c r="Q25" i="26" s="1"/>
  <c r="S25" i="26" s="1"/>
  <c r="M25" i="26"/>
  <c r="O25" i="26" s="1"/>
  <c r="K25" i="26"/>
  <c r="L25" i="26" s="1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 s="1"/>
  <c r="AI24" i="26"/>
  <c r="AF24" i="26"/>
  <c r="AH24" i="26"/>
  <c r="AD24" i="26"/>
  <c r="AA24" i="26"/>
  <c r="AC24" i="26" s="1"/>
  <c r="Y24" i="26"/>
  <c r="V24" i="26"/>
  <c r="X24" i="26"/>
  <c r="R24" i="26"/>
  <c r="P24" i="26"/>
  <c r="Q24" i="26"/>
  <c r="S24" i="26" s="1"/>
  <c r="M24" i="26"/>
  <c r="O24" i="26"/>
  <c r="K24" i="26"/>
  <c r="ED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/>
  <c r="Y23" i="26"/>
  <c r="V23" i="26"/>
  <c r="X23" i="26"/>
  <c r="R23" i="26"/>
  <c r="T23" i="26" s="1"/>
  <c r="P23" i="26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/>
  <c r="AD22" i="26"/>
  <c r="AA22" i="26"/>
  <c r="AC22" i="26"/>
  <c r="Y22" i="26"/>
  <c r="V22" i="26"/>
  <c r="X22" i="26" s="1"/>
  <c r="R22" i="26"/>
  <c r="P22" i="26"/>
  <c r="Q22" i="26" s="1"/>
  <c r="M22" i="26"/>
  <c r="K22" i="26"/>
  <c r="L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 s="1"/>
  <c r="Y21" i="26"/>
  <c r="V21" i="26"/>
  <c r="X21" i="26"/>
  <c r="R21" i="26"/>
  <c r="P21" i="26"/>
  <c r="Q21" i="26"/>
  <c r="S21" i="26"/>
  <c r="M21" i="26"/>
  <c r="K21" i="26"/>
  <c r="O21" i="26" s="1"/>
  <c r="ED20" i="26"/>
  <c r="DX20" i="26"/>
  <c r="DU20" i="26"/>
  <c r="DR20" i="26"/>
  <c r="DO20" i="26"/>
  <c r="DL20" i="26"/>
  <c r="DJ20" i="26"/>
  <c r="H20" i="26" s="1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/>
  <c r="AD20" i="26"/>
  <c r="AA20" i="26"/>
  <c r="AC20" i="26"/>
  <c r="Y20" i="26"/>
  <c r="V20" i="26"/>
  <c r="X20" i="26" s="1"/>
  <c r="R20" i="26"/>
  <c r="P20" i="26"/>
  <c r="Q20" i="26"/>
  <c r="M20" i="26"/>
  <c r="O20" i="26" s="1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 s="1"/>
  <c r="AD19" i="26"/>
  <c r="AA19" i="26"/>
  <c r="AC19" i="26" s="1"/>
  <c r="Y19" i="26"/>
  <c r="V19" i="26"/>
  <c r="X19" i="26"/>
  <c r="R19" i="26"/>
  <c r="S19" i="26" s="1"/>
  <c r="P19" i="26"/>
  <c r="M19" i="26"/>
  <c r="K19" i="26"/>
  <c r="ED18" i="26"/>
  <c r="EE18" i="26" s="1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R18" i="26" s="1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 s="1"/>
  <c r="AD17" i="26"/>
  <c r="AA17" i="26"/>
  <c r="AC17" i="26" s="1"/>
  <c r="Y17" i="26"/>
  <c r="V17" i="26"/>
  <c r="X17" i="26"/>
  <c r="R17" i="26"/>
  <c r="P17" i="26"/>
  <c r="Q17" i="26"/>
  <c r="M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/>
  <c r="AI16" i="26"/>
  <c r="AF16" i="26"/>
  <c r="AH16" i="26"/>
  <c r="AD16" i="26"/>
  <c r="AA16" i="26"/>
  <c r="AC16" i="26" s="1"/>
  <c r="Y16" i="26"/>
  <c r="V16" i="26"/>
  <c r="X16" i="26"/>
  <c r="R16" i="26"/>
  <c r="P16" i="26"/>
  <c r="Q16" i="26"/>
  <c r="S16" i="26"/>
  <c r="M16" i="26"/>
  <c r="K16" i="26"/>
  <c r="L16" i="26"/>
  <c r="N16" i="26" s="1"/>
  <c r="ED15" i="26"/>
  <c r="EE15" i="26" s="1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/>
  <c r="Y15" i="26"/>
  <c r="V15" i="26"/>
  <c r="X15" i="26"/>
  <c r="R15" i="26"/>
  <c r="S15" i="26" s="1"/>
  <c r="P15" i="26"/>
  <c r="Q15" i="26" s="1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R14" i="26" s="1"/>
  <c r="BO14" i="26"/>
  <c r="BP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/>
  <c r="AD14" i="26"/>
  <c r="AA14" i="26"/>
  <c r="AC14" i="26" s="1"/>
  <c r="Y14" i="26"/>
  <c r="V14" i="26"/>
  <c r="X14" i="26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/>
  <c r="Y13" i="26"/>
  <c r="V13" i="26"/>
  <c r="X13" i="26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 s="1"/>
  <c r="I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/>
  <c r="AI12" i="26"/>
  <c r="AF12" i="26"/>
  <c r="AH12" i="26"/>
  <c r="AD12" i="26"/>
  <c r="AA12" i="26"/>
  <c r="AC12" i="26" s="1"/>
  <c r="Y12" i="26"/>
  <c r="V12" i="26"/>
  <c r="X12" i="26"/>
  <c r="R12" i="26"/>
  <c r="P12" i="26"/>
  <c r="M12" i="26"/>
  <c r="K12" i="26"/>
  <c r="L12" i="26" s="1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 s="1"/>
  <c r="AD11" i="26"/>
  <c r="AA11" i="26"/>
  <c r="AC11" i="26"/>
  <c r="Y11" i="26"/>
  <c r="V11" i="26"/>
  <c r="X11" i="26"/>
  <c r="R11" i="26"/>
  <c r="P11" i="26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 s="1"/>
  <c r="AD10" i="26"/>
  <c r="AA10" i="26"/>
  <c r="AC10" i="26"/>
  <c r="Y10" i="26"/>
  <c r="V10" i="26"/>
  <c r="X10" i="26"/>
  <c r="R10" i="26"/>
  <c r="P10" i="26"/>
  <c r="M10" i="26"/>
  <c r="K10" i="26"/>
  <c r="R8" i="26"/>
  <c r="W8" i="26"/>
  <c r="AB8" i="26" s="1"/>
  <c r="AG8" i="26" s="1"/>
  <c r="AL8" i="26" s="1"/>
  <c r="AQ8" i="26"/>
  <c r="AV8" i="26"/>
  <c r="AY8" i="26" s="1"/>
  <c r="N8" i="26"/>
  <c r="S8" i="26"/>
  <c r="X8" i="26"/>
  <c r="AC8" i="26" s="1"/>
  <c r="AH8" i="26" s="1"/>
  <c r="AM8" i="26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I80" i="23"/>
  <c r="H80" i="23"/>
  <c r="DX47" i="22"/>
  <c r="DY47" i="22" s="1"/>
  <c r="DT47" i="22"/>
  <c r="BA47" i="22"/>
  <c r="BB47" i="22" s="1"/>
  <c r="DG47" i="22"/>
  <c r="BF47" i="22"/>
  <c r="EC47" i="22"/>
  <c r="DW47" i="22"/>
  <c r="DD47" i="22"/>
  <c r="DA47" i="22"/>
  <c r="CR47" i="22"/>
  <c r="CI47" i="22"/>
  <c r="CF47" i="22"/>
  <c r="CC47" i="22"/>
  <c r="BZ47" i="22"/>
  <c r="BL47" i="22"/>
  <c r="BC47" i="22"/>
  <c r="C47" i="22"/>
  <c r="D47" i="22"/>
  <c r="T47" i="22"/>
  <c r="AK47" i="22"/>
  <c r="AN47" i="22"/>
  <c r="AP47" i="22"/>
  <c r="AS47" i="22"/>
  <c r="AU47" i="22"/>
  <c r="AX47" i="22"/>
  <c r="AY47" i="22" s="1"/>
  <c r="BD47" i="22"/>
  <c r="BE47" i="22" s="1"/>
  <c r="BG47" i="22"/>
  <c r="BH47" i="22" s="1"/>
  <c r="BI47" i="22" s="1"/>
  <c r="BJ47" i="22"/>
  <c r="BK47" i="22" s="1"/>
  <c r="BP47" i="22"/>
  <c r="BQ47" i="22" s="1"/>
  <c r="BX47" i="22"/>
  <c r="BY47" i="22" s="1"/>
  <c r="CA47" i="22"/>
  <c r="CB47" i="22" s="1"/>
  <c r="CG47" i="22"/>
  <c r="CH47" i="22" s="1"/>
  <c r="CJ47" i="22"/>
  <c r="CK47" i="22" s="1"/>
  <c r="CP47" i="22"/>
  <c r="CQ47" i="22" s="1"/>
  <c r="CS47" i="22"/>
  <c r="CT47" i="22" s="1"/>
  <c r="CY47" i="22"/>
  <c r="CZ47" i="22" s="1"/>
  <c r="DB47" i="22"/>
  <c r="DC47" i="22" s="1"/>
  <c r="DE47" i="22"/>
  <c r="DF47" i="22" s="1"/>
  <c r="DH47" i="22"/>
  <c r="DI47" i="22" s="1"/>
  <c r="DO47" i="22"/>
  <c r="DP47" i="22" s="1"/>
  <c r="DR47" i="22"/>
  <c r="DS47" i="22" s="1"/>
  <c r="DU47" i="22"/>
  <c r="DV47" i="22" s="1"/>
  <c r="EA47" i="22"/>
  <c r="EB47" i="22" s="1"/>
  <c r="ED47" i="22"/>
  <c r="EE47" i="22" s="1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47" i="22"/>
  <c r="CE47" i="22" s="1"/>
  <c r="C29" i="23"/>
  <c r="C13" i="23"/>
  <c r="C77" i="25"/>
  <c r="T25" i="26"/>
  <c r="S67" i="26"/>
  <c r="F38" i="26"/>
  <c r="G38" i="26"/>
  <c r="I38" i="26"/>
  <c r="BS44" i="26"/>
  <c r="O47" i="26"/>
  <c r="BS21" i="26"/>
  <c r="S64" i="26"/>
  <c r="BS52" i="26"/>
  <c r="O55" i="26"/>
  <c r="T15" i="26"/>
  <c r="O68" i="26"/>
  <c r="T37" i="26"/>
  <c r="O49" i="26"/>
  <c r="T69" i="26"/>
  <c r="S75" i="26"/>
  <c r="BS39" i="26"/>
  <c r="O40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T74" i="26"/>
  <c r="BS37" i="26"/>
  <c r="T71" i="26"/>
  <c r="O78" i="26"/>
  <c r="BS33" i="26"/>
  <c r="T52" i="26"/>
  <c r="O63" i="26"/>
  <c r="BS66" i="26"/>
  <c r="O71" i="26"/>
  <c r="T11" i="26"/>
  <c r="T19" i="26"/>
  <c r="T27" i="26"/>
  <c r="T30" i="26"/>
  <c r="N39" i="26"/>
  <c r="BP39" i="26"/>
  <c r="BR39" i="26"/>
  <c r="L41" i="26"/>
  <c r="Q57" i="26"/>
  <c r="S57" i="26" s="1"/>
  <c r="Q61" i="26"/>
  <c r="O65" i="26"/>
  <c r="BS65" i="26"/>
  <c r="S66" i="26"/>
  <c r="S69" i="26"/>
  <c r="O73" i="26"/>
  <c r="S74" i="26"/>
  <c r="Q77" i="26"/>
  <c r="S77" i="26"/>
  <c r="Q23" i="26"/>
  <c r="S23" i="26" s="1"/>
  <c r="Q31" i="26"/>
  <c r="BS42" i="26"/>
  <c r="BS35" i="26"/>
  <c r="O37" i="26"/>
  <c r="T39" i="26"/>
  <c r="BR4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T16" i="26"/>
  <c r="Q19" i="26"/>
  <c r="T21" i="26"/>
  <c r="T24" i="26"/>
  <c r="Q27" i="26"/>
  <c r="S27" i="26"/>
  <c r="T29" i="26"/>
  <c r="N38" i="26"/>
  <c r="T38" i="26"/>
  <c r="O42" i="26"/>
  <c r="T43" i="26"/>
  <c r="T47" i="26"/>
  <c r="T55" i="26"/>
  <c r="N56" i="26"/>
  <c r="T59" i="26"/>
  <c r="O62" i="26"/>
  <c r="Q63" i="26"/>
  <c r="S63" i="26" s="1"/>
  <c r="T65" i="26"/>
  <c r="O67" i="26"/>
  <c r="BS67" i="26"/>
  <c r="BS68" i="26"/>
  <c r="Q71" i="26"/>
  <c r="S71" i="26" s="1"/>
  <c r="T73" i="26"/>
  <c r="T78" i="26"/>
  <c r="T80" i="26"/>
  <c r="N22" i="26"/>
  <c r="BR12" i="26"/>
  <c r="N20" i="26"/>
  <c r="F46" i="26"/>
  <c r="J46" i="26"/>
  <c r="DI48" i="26"/>
  <c r="DI50" i="26"/>
  <c r="F52" i="26"/>
  <c r="O57" i="26"/>
  <c r="O18" i="26"/>
  <c r="BS18" i="26"/>
  <c r="O22" i="26"/>
  <c r="BS22" i="26"/>
  <c r="BS26" i="26"/>
  <c r="BS28" i="26"/>
  <c r="O30" i="26"/>
  <c r="Q33" i="26"/>
  <c r="S33" i="26"/>
  <c r="O34" i="26"/>
  <c r="Q35" i="26"/>
  <c r="Q37" i="26"/>
  <c r="S37" i="26"/>
  <c r="Q39" i="26"/>
  <c r="S39" i="26"/>
  <c r="S41" i="26"/>
  <c r="DI42" i="26"/>
  <c r="BS45" i="26"/>
  <c r="O46" i="26"/>
  <c r="O50" i="26"/>
  <c r="BS53" i="26"/>
  <c r="BS55" i="26"/>
  <c r="O56" i="26"/>
  <c r="BR58" i="26"/>
  <c r="BS59" i="26"/>
  <c r="F10" i="26"/>
  <c r="G10" i="26"/>
  <c r="DI10" i="26"/>
  <c r="F12" i="26"/>
  <c r="G12" i="26" s="1"/>
  <c r="L17" i="26"/>
  <c r="BP17" i="26"/>
  <c r="BR17" i="26"/>
  <c r="BP19" i="26"/>
  <c r="BR19" i="26" s="1"/>
  <c r="L21" i="26"/>
  <c r="N21" i="26" s="1"/>
  <c r="BP21" i="26"/>
  <c r="BR21" i="26"/>
  <c r="F22" i="26"/>
  <c r="G22" i="26" s="1"/>
  <c r="BP23" i="26"/>
  <c r="F24" i="26"/>
  <c r="J24" i="26" s="1"/>
  <c r="G24" i="26"/>
  <c r="I24" i="26" s="1"/>
  <c r="BP25" i="26"/>
  <c r="BR25" i="26"/>
  <c r="F26" i="26"/>
  <c r="G26" i="26" s="1"/>
  <c r="I26" i="26" s="1"/>
  <c r="BP27" i="26"/>
  <c r="BR27" i="26" s="1"/>
  <c r="F28" i="26"/>
  <c r="G28" i="26"/>
  <c r="BP31" i="26"/>
  <c r="BR31" i="26" s="1"/>
  <c r="F32" i="26"/>
  <c r="G32" i="26"/>
  <c r="L33" i="26"/>
  <c r="BR33" i="26"/>
  <c r="F34" i="26"/>
  <c r="G34" i="26" s="1"/>
  <c r="BP35" i="26"/>
  <c r="BR35" i="26" s="1"/>
  <c r="L37" i="26"/>
  <c r="N37" i="26"/>
  <c r="BP37" i="26"/>
  <c r="BR37" i="26" s="1"/>
  <c r="F43" i="26"/>
  <c r="G43" i="26" s="1"/>
  <c r="I43" i="26" s="1"/>
  <c r="DI45" i="26"/>
  <c r="F45" i="26"/>
  <c r="G45" i="26"/>
  <c r="F47" i="26"/>
  <c r="G47" i="26" s="1"/>
  <c r="F53" i="26"/>
  <c r="DI59" i="26"/>
  <c r="F59" i="26"/>
  <c r="G59" i="26" s="1"/>
  <c r="I59" i="26" s="1"/>
  <c r="BP10" i="26"/>
  <c r="F11" i="26"/>
  <c r="G11" i="26" s="1"/>
  <c r="I11" i="26" s="1"/>
  <c r="F25" i="26"/>
  <c r="G25" i="26" s="1"/>
  <c r="F29" i="26"/>
  <c r="G29" i="26" s="1"/>
  <c r="J29" i="26"/>
  <c r="F33" i="26"/>
  <c r="G33" i="26" s="1"/>
  <c r="F41" i="26"/>
  <c r="J41" i="26"/>
  <c r="G41" i="26"/>
  <c r="BR46" i="26"/>
  <c r="N47" i="26"/>
  <c r="BS58" i="26"/>
  <c r="N60" i="26"/>
  <c r="BP60" i="26"/>
  <c r="F61" i="26"/>
  <c r="G61" i="26"/>
  <c r="I61" i="26" s="1"/>
  <c r="L62" i="26"/>
  <c r="N62" i="26" s="1"/>
  <c r="BP62" i="26"/>
  <c r="BR62" i="26"/>
  <c r="F63" i="26"/>
  <c r="J63" i="26" s="1"/>
  <c r="N63" i="26"/>
  <c r="BP64" i="26"/>
  <c r="BR64" i="26" s="1"/>
  <c r="F65" i="26"/>
  <c r="J65" i="26" s="1"/>
  <c r="BR65" i="26"/>
  <c r="L66" i="26"/>
  <c r="N66" i="26"/>
  <c r="BP66" i="26"/>
  <c r="BR66" i="26" s="1"/>
  <c r="F67" i="26"/>
  <c r="G67" i="26"/>
  <c r="I67" i="26"/>
  <c r="N67" i="26"/>
  <c r="BR67" i="26"/>
  <c r="L68" i="26"/>
  <c r="N68" i="26"/>
  <c r="BP68" i="26"/>
  <c r="BR68" i="26"/>
  <c r="F69" i="26"/>
  <c r="L70" i="26"/>
  <c r="BP70" i="26"/>
  <c r="BR70" i="26"/>
  <c r="F71" i="26"/>
  <c r="J71" i="26" s="1"/>
  <c r="N71" i="26"/>
  <c r="L72" i="26"/>
  <c r="N72" i="26"/>
  <c r="BP72" i="26"/>
  <c r="BR72" i="26" s="1"/>
  <c r="F73" i="26"/>
  <c r="L74" i="26"/>
  <c r="N74" i="26" s="1"/>
  <c r="BP74" i="26"/>
  <c r="F75" i="26"/>
  <c r="G75" i="26" s="1"/>
  <c r="I75" i="26" s="1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J79" i="26" s="1"/>
  <c r="G79" i="26"/>
  <c r="I79" i="26" s="1"/>
  <c r="L80" i="26"/>
  <c r="N80" i="26"/>
  <c r="BP80" i="26"/>
  <c r="BR80" i="26"/>
  <c r="BR81" i="26"/>
  <c r="V82" i="26"/>
  <c r="X82" i="26"/>
  <c r="AH82" i="26"/>
  <c r="AP82" i="26"/>
  <c r="AR82" i="26" s="1"/>
  <c r="F58" i="26"/>
  <c r="F60" i="26"/>
  <c r="G60" i="26" s="1"/>
  <c r="I60" i="26" s="1"/>
  <c r="F62" i="26"/>
  <c r="J62" i="26" s="1"/>
  <c r="F68" i="26"/>
  <c r="F70" i="26"/>
  <c r="F72" i="26"/>
  <c r="J72" i="26" s="1"/>
  <c r="F76" i="26"/>
  <c r="G76" i="26"/>
  <c r="I76" i="26"/>
  <c r="F78" i="26"/>
  <c r="J59" i="26"/>
  <c r="M10" i="27"/>
  <c r="R16" i="27"/>
  <c r="N22" i="27"/>
  <c r="BR25" i="27"/>
  <c r="P33" i="27"/>
  <c r="R33" i="27" s="1"/>
  <c r="E44" i="27"/>
  <c r="F44" i="27" s="1"/>
  <c r="H44" i="27"/>
  <c r="M45" i="27"/>
  <c r="E46" i="27"/>
  <c r="I46" i="27" s="1"/>
  <c r="R50" i="27"/>
  <c r="BR60" i="27"/>
  <c r="N68" i="27"/>
  <c r="R72" i="27"/>
  <c r="BR75" i="27"/>
  <c r="S78" i="27"/>
  <c r="N33" i="27"/>
  <c r="N38" i="27"/>
  <c r="BQ42" i="27"/>
  <c r="R52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M58" i="27"/>
  <c r="M61" i="27"/>
  <c r="S64" i="27"/>
  <c r="N71" i="27"/>
  <c r="R71" i="27"/>
  <c r="S20" i="27"/>
  <c r="S32" i="27"/>
  <c r="S34" i="27"/>
  <c r="E36" i="27"/>
  <c r="F36" i="27"/>
  <c r="H36" i="27"/>
  <c r="N37" i="27"/>
  <c r="N40" i="27"/>
  <c r="BR46" i="27"/>
  <c r="N49" i="27"/>
  <c r="S70" i="27"/>
  <c r="M15" i="27"/>
  <c r="E17" i="27"/>
  <c r="I17" i="27" s="1"/>
  <c r="F17" i="27"/>
  <c r="H17" i="27" s="1"/>
  <c r="I19" i="27"/>
  <c r="E21" i="27"/>
  <c r="F21" i="27" s="1"/>
  <c r="BQ23" i="27"/>
  <c r="P25" i="27"/>
  <c r="R25" i="27" s="1"/>
  <c r="BR41" i="27"/>
  <c r="N47" i="27"/>
  <c r="BR48" i="27"/>
  <c r="M49" i="27"/>
  <c r="S55" i="27"/>
  <c r="S59" i="27"/>
  <c r="BR59" i="27"/>
  <c r="S65" i="27"/>
  <c r="N66" i="27"/>
  <c r="M67" i="27"/>
  <c r="S77" i="27"/>
  <c r="R60" i="27"/>
  <c r="R68" i="27"/>
  <c r="BR81" i="27"/>
  <c r="BR11" i="27"/>
  <c r="S15" i="27"/>
  <c r="BQ15" i="27"/>
  <c r="N16" i="27"/>
  <c r="S16" i="27"/>
  <c r="N17" i="27"/>
  <c r="N18" i="27"/>
  <c r="BR18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S35" i="27"/>
  <c r="R36" i="27"/>
  <c r="R38" i="27"/>
  <c r="S40" i="27"/>
  <c r="BO41" i="27"/>
  <c r="BQ41" i="27" s="1"/>
  <c r="R42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P75" i="27"/>
  <c r="R75" i="27"/>
  <c r="N77" i="27"/>
  <c r="S79" i="27"/>
  <c r="BR79" i="27"/>
  <c r="S81" i="27"/>
  <c r="AR82" i="27"/>
  <c r="E40" i="27"/>
  <c r="F40" i="27" s="1"/>
  <c r="I41" i="27"/>
  <c r="S44" i="27"/>
  <c r="K47" i="27"/>
  <c r="N51" i="27"/>
  <c r="P55" i="27"/>
  <c r="R55" i="27" s="1"/>
  <c r="P64" i="27"/>
  <c r="R64" i="27"/>
  <c r="M65" i="27"/>
  <c r="P77" i="27"/>
  <c r="R77" i="27" s="1"/>
  <c r="M78" i="27"/>
  <c r="BQ78" i="27"/>
  <c r="M80" i="27"/>
  <c r="I11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S18" i="27"/>
  <c r="N26" i="27"/>
  <c r="S26" i="27"/>
  <c r="BR28" i="27"/>
  <c r="R29" i="27"/>
  <c r="E34" i="27"/>
  <c r="F34" i="27" s="1"/>
  <c r="H34" i="27" s="1"/>
  <c r="R35" i="27"/>
  <c r="BR37" i="27"/>
  <c r="E38" i="27"/>
  <c r="F38" i="27" s="1"/>
  <c r="N39" i="27"/>
  <c r="R41" i="27"/>
  <c r="N45" i="27"/>
  <c r="M46" i="27"/>
  <c r="BR50" i="27"/>
  <c r="S53" i="27"/>
  <c r="R56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F11" i="27"/>
  <c r="H11" i="27" s="1"/>
  <c r="R11" i="27"/>
  <c r="K12" i="27"/>
  <c r="M12" i="27" s="1"/>
  <c r="P13" i="27"/>
  <c r="E14" i="27"/>
  <c r="F14" i="27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/>
  <c r="R19" i="27"/>
  <c r="K20" i="27"/>
  <c r="M20" i="27" s="1"/>
  <c r="BO20" i="27"/>
  <c r="BQ20" i="27" s="1"/>
  <c r="P21" i="27"/>
  <c r="R21" i="27" s="1"/>
  <c r="E22" i="27"/>
  <c r="F22" i="27" s="1"/>
  <c r="M22" i="27"/>
  <c r="M24" i="27"/>
  <c r="BO24" i="27"/>
  <c r="BQ24" i="27"/>
  <c r="F25" i="27"/>
  <c r="H25" i="27" s="1"/>
  <c r="M25" i="27"/>
  <c r="K26" i="27"/>
  <c r="M26" i="27"/>
  <c r="BO26" i="27"/>
  <c r="BQ26" i="27" s="1"/>
  <c r="E27" i="27"/>
  <c r="F27" i="27"/>
  <c r="H27" i="27"/>
  <c r="BQ27" i="27"/>
  <c r="K28" i="27"/>
  <c r="M28" i="27"/>
  <c r="BO28" i="27"/>
  <c r="BQ28" i="27"/>
  <c r="E29" i="27"/>
  <c r="F29" i="27"/>
  <c r="H29" i="27" s="1"/>
  <c r="M29" i="27"/>
  <c r="BQ29" i="27"/>
  <c r="K30" i="27"/>
  <c r="M30" i="27" s="1"/>
  <c r="E31" i="27"/>
  <c r="F31" i="27" s="1"/>
  <c r="H31" i="27" s="1"/>
  <c r="I31" i="27"/>
  <c r="BQ31" i="27"/>
  <c r="K32" i="27"/>
  <c r="M32" i="27"/>
  <c r="BO32" i="27"/>
  <c r="BQ32" i="27"/>
  <c r="E33" i="27"/>
  <c r="F33" i="27"/>
  <c r="H33" i="27" s="1"/>
  <c r="M33" i="27"/>
  <c r="BQ33" i="27"/>
  <c r="K34" i="27"/>
  <c r="E35" i="27"/>
  <c r="F35" i="27" s="1"/>
  <c r="M35" i="27"/>
  <c r="K36" i="27"/>
  <c r="BO36" i="27"/>
  <c r="E37" i="27"/>
  <c r="I37" i="27" s="1"/>
  <c r="F37" i="27"/>
  <c r="H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BQ49" i="27"/>
  <c r="BQ51" i="27"/>
  <c r="M52" i="27"/>
  <c r="BQ53" i="27"/>
  <c r="M54" i="27"/>
  <c r="M63" i="27"/>
  <c r="BQ63" i="27"/>
  <c r="BQ76" i="27"/>
  <c r="E49" i="27"/>
  <c r="F49" i="27"/>
  <c r="E51" i="27"/>
  <c r="E53" i="27"/>
  <c r="F53" i="27"/>
  <c r="H53" i="27" s="1"/>
  <c r="N56" i="27"/>
  <c r="G82" i="27"/>
  <c r="BQ65" i="27"/>
  <c r="BQ70" i="27"/>
  <c r="H69" i="27"/>
  <c r="I69" i="27"/>
  <c r="N10" i="27"/>
  <c r="BR10" i="27"/>
  <c r="E12" i="27"/>
  <c r="F12" i="27" s="1"/>
  <c r="E16" i="27"/>
  <c r="I16" i="27" s="1"/>
  <c r="F16" i="27"/>
  <c r="H16" i="27" s="1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 s="1"/>
  <c r="H30" i="27" s="1"/>
  <c r="E32" i="27"/>
  <c r="S41" i="27"/>
  <c r="E48" i="27"/>
  <c r="E52" i="27"/>
  <c r="E54" i="27"/>
  <c r="F54" i="27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E55" i="27"/>
  <c r="I55" i="27"/>
  <c r="E57" i="27"/>
  <c r="E60" i="27"/>
  <c r="F60" i="27"/>
  <c r="H60" i="27" s="1"/>
  <c r="E62" i="27"/>
  <c r="F62" i="27"/>
  <c r="H62" i="27"/>
  <c r="E64" i="27"/>
  <c r="F64" i="27" s="1"/>
  <c r="H64" i="27" s="1"/>
  <c r="E66" i="27"/>
  <c r="F66" i="27"/>
  <c r="H66" i="27" s="1"/>
  <c r="E68" i="27"/>
  <c r="I68" i="27" s="1"/>
  <c r="E71" i="27"/>
  <c r="I71" i="27" s="1"/>
  <c r="E73" i="27"/>
  <c r="F73" i="27" s="1"/>
  <c r="I73" i="27"/>
  <c r="E75" i="27"/>
  <c r="I75" i="27"/>
  <c r="F75" i="27"/>
  <c r="H75" i="27" s="1"/>
  <c r="E77" i="27"/>
  <c r="F77" i="27" s="1"/>
  <c r="H77" i="27"/>
  <c r="E79" i="27"/>
  <c r="S80" i="27"/>
  <c r="E81" i="27"/>
  <c r="F81" i="27" s="1"/>
  <c r="BQ81" i="27"/>
  <c r="AC82" i="27"/>
  <c r="AG82" i="27"/>
  <c r="AO82" i="27"/>
  <c r="AQ82" i="27"/>
  <c r="BR56" i="27"/>
  <c r="N58" i="27"/>
  <c r="N61" i="27"/>
  <c r="N63" i="27"/>
  <c r="BR63" i="27"/>
  <c r="N65" i="27"/>
  <c r="BR65" i="27"/>
  <c r="N67" i="27"/>
  <c r="BR67" i="27"/>
  <c r="N69" i="27"/>
  <c r="N70" i="27"/>
  <c r="BR70" i="27"/>
  <c r="BR72" i="27"/>
  <c r="BR76" i="27"/>
  <c r="N78" i="27"/>
  <c r="BR78" i="27"/>
  <c r="P79" i="27"/>
  <c r="R79" i="27"/>
  <c r="N80" i="27"/>
  <c r="BR80" i="27"/>
  <c r="P81" i="27"/>
  <c r="R81" i="27"/>
  <c r="AJ82" i="27"/>
  <c r="AL82" i="27"/>
  <c r="K57" i="27"/>
  <c r="M57" i="27" s="1"/>
  <c r="BO57" i="27"/>
  <c r="BQ57" i="27" s="1"/>
  <c r="E58" i="27"/>
  <c r="I58" i="27" s="1"/>
  <c r="K59" i="27"/>
  <c r="M59" i="27" s="1"/>
  <c r="K60" i="27"/>
  <c r="M60" i="27"/>
  <c r="BO60" i="27"/>
  <c r="BQ60" i="27" s="1"/>
  <c r="E61" i="27"/>
  <c r="F61" i="27" s="1"/>
  <c r="H61" i="27"/>
  <c r="K62" i="27"/>
  <c r="M62" i="27"/>
  <c r="BO62" i="27"/>
  <c r="BQ62" i="27"/>
  <c r="F63" i="27"/>
  <c r="H63" i="27" s="1"/>
  <c r="K64" i="27"/>
  <c r="M64" i="27" s="1"/>
  <c r="BO64" i="27"/>
  <c r="BQ64" i="27"/>
  <c r="E65" i="27"/>
  <c r="F65" i="27" s="1"/>
  <c r="H65" i="27" s="1"/>
  <c r="K66" i="27"/>
  <c r="M66" i="27" s="1"/>
  <c r="BO66" i="27"/>
  <c r="BQ66" i="27"/>
  <c r="E67" i="27"/>
  <c r="I67" i="27" s="1"/>
  <c r="K68" i="27"/>
  <c r="M68" i="27" s="1"/>
  <c r="BO68" i="27"/>
  <c r="BQ68" i="27" s="1"/>
  <c r="E70" i="27"/>
  <c r="I70" i="27" s="1"/>
  <c r="K71" i="27"/>
  <c r="M71" i="27" s="1"/>
  <c r="BO71" i="27"/>
  <c r="BQ71" i="27"/>
  <c r="E72" i="27"/>
  <c r="I72" i="27" s="1"/>
  <c r="K73" i="27"/>
  <c r="M73" i="27" s="1"/>
  <c r="BO73" i="27"/>
  <c r="BQ73" i="27"/>
  <c r="E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BO79" i="27"/>
  <c r="BQ79" i="27" s="1"/>
  <c r="K81" i="27"/>
  <c r="M81" i="27" s="1"/>
  <c r="I53" i="27"/>
  <c r="I29" i="27"/>
  <c r="I27" i="27"/>
  <c r="I77" i="27"/>
  <c r="I64" i="27"/>
  <c r="I60" i="27"/>
  <c r="DJ8" i="27"/>
  <c r="DM8" i="27"/>
  <c r="DP8" i="27" s="1"/>
  <c r="DS8" i="27" s="1"/>
  <c r="DV8" i="27" s="1"/>
  <c r="DY8" i="27" s="1"/>
  <c r="I61" i="27"/>
  <c r="I28" i="27"/>
  <c r="BQ8" i="28"/>
  <c r="DH43" i="28"/>
  <c r="E43" i="28"/>
  <c r="F43" i="28" s="1"/>
  <c r="H43" i="28" s="1"/>
  <c r="E37" i="28"/>
  <c r="I37" i="28" s="1"/>
  <c r="F37" i="28"/>
  <c r="H37" i="28" s="1"/>
  <c r="ED38" i="28"/>
  <c r="N39" i="28"/>
  <c r="BQ39" i="28"/>
  <c r="R40" i="28"/>
  <c r="BQ41" i="28"/>
  <c r="DH39" i="28"/>
  <c r="E39" i="28"/>
  <c r="E41" i="28"/>
  <c r="F41" i="28" s="1"/>
  <c r="H41" i="28" s="1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/>
  <c r="O82" i="28"/>
  <c r="P82" i="28" s="1"/>
  <c r="S10" i="28"/>
  <c r="BO10" i="28"/>
  <c r="BQ10" i="28"/>
  <c r="K13" i="28"/>
  <c r="M13" i="28" s="1"/>
  <c r="BO13" i="28"/>
  <c r="BQ13" i="28"/>
  <c r="P14" i="28"/>
  <c r="E15" i="28"/>
  <c r="I15" i="28"/>
  <c r="K17" i="28"/>
  <c r="M17" i="28" s="1"/>
  <c r="BO17" i="28"/>
  <c r="BQ17" i="28"/>
  <c r="P18" i="28"/>
  <c r="R18" i="28" s="1"/>
  <c r="E19" i="28"/>
  <c r="F19" i="28" s="1"/>
  <c r="H19" i="28"/>
  <c r="K21" i="28"/>
  <c r="M21" i="28" s="1"/>
  <c r="BO21" i="28"/>
  <c r="BQ21" i="28"/>
  <c r="P22" i="28"/>
  <c r="R22" i="28" s="1"/>
  <c r="E23" i="28"/>
  <c r="F23" i="28"/>
  <c r="H23" i="28"/>
  <c r="K25" i="28"/>
  <c r="BO25" i="28"/>
  <c r="BQ25" i="28"/>
  <c r="P26" i="28"/>
  <c r="R26" i="28" s="1"/>
  <c r="E27" i="28"/>
  <c r="F27" i="28" s="1"/>
  <c r="H27" i="28"/>
  <c r="K29" i="28"/>
  <c r="M29" i="28" s="1"/>
  <c r="BO29" i="28"/>
  <c r="BQ29" i="28"/>
  <c r="P30" i="28"/>
  <c r="R30" i="28" s="1"/>
  <c r="E31" i="28"/>
  <c r="F31" i="28"/>
  <c r="H31" i="28" s="1"/>
  <c r="K33" i="28"/>
  <c r="BO33" i="28"/>
  <c r="BQ33" i="28"/>
  <c r="P34" i="28"/>
  <c r="R34" i="28" s="1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K45" i="28"/>
  <c r="M45" i="28"/>
  <c r="BO45" i="28"/>
  <c r="BQ45" i="28"/>
  <c r="P46" i="28"/>
  <c r="E47" i="28"/>
  <c r="F47" i="28" s="1"/>
  <c r="I47" i="28"/>
  <c r="M47" i="28"/>
  <c r="ED48" i="28"/>
  <c r="K49" i="28"/>
  <c r="M49" i="28"/>
  <c r="BO49" i="28"/>
  <c r="BQ49" i="28"/>
  <c r="P50" i="28"/>
  <c r="R50" i="28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/>
  <c r="P62" i="28"/>
  <c r="R62" i="28" s="1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F67" i="28" s="1"/>
  <c r="H67" i="28" s="1"/>
  <c r="I67" i="28"/>
  <c r="M67" i="28"/>
  <c r="BQ67" i="28"/>
  <c r="R68" i="28"/>
  <c r="ED68" i="28"/>
  <c r="K69" i="28"/>
  <c r="M69" i="28"/>
  <c r="BO69" i="28"/>
  <c r="P70" i="28"/>
  <c r="R70" i="28" s="1"/>
  <c r="E71" i="28"/>
  <c r="F71" i="28" s="1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/>
  <c r="E79" i="28"/>
  <c r="I79" i="28" s="1"/>
  <c r="M79" i="28"/>
  <c r="BQ79" i="28"/>
  <c r="N80" i="28"/>
  <c r="R80" i="28"/>
  <c r="BR80" i="28"/>
  <c r="ED80" i="28"/>
  <c r="K81" i="28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I57" i="28" s="1"/>
  <c r="F57" i="28"/>
  <c r="H57" i="28" s="1"/>
  <c r="E61" i="28"/>
  <c r="F61" i="28"/>
  <c r="H61" i="28"/>
  <c r="E65" i="28"/>
  <c r="F65" i="28" s="1"/>
  <c r="H65" i="28" s="1"/>
  <c r="N78" i="28"/>
  <c r="BR78" i="28"/>
  <c r="S79" i="28"/>
  <c r="EF79" i="28"/>
  <c r="DI82" i="28"/>
  <c r="I45" i="28"/>
  <c r="I19" i="28"/>
  <c r="I75" i="28"/>
  <c r="I35" i="28"/>
  <c r="F79" i="28"/>
  <c r="H79" i="28" s="1"/>
  <c r="I23" i="28"/>
  <c r="J81" i="23"/>
  <c r="EK12" i="22"/>
  <c r="EK13" i="22"/>
  <c r="EK11" i="22"/>
  <c r="C19" i="23"/>
  <c r="Q8" i="22"/>
  <c r="V8" i="22" s="1"/>
  <c r="AA8" i="22" s="1"/>
  <c r="C63" i="23"/>
  <c r="C45" i="23"/>
  <c r="C33" i="23"/>
  <c r="C39" i="23"/>
  <c r="I66" i="27"/>
  <c r="I78" i="27"/>
  <c r="I63" i="27"/>
  <c r="F76" i="27"/>
  <c r="H76" i="27"/>
  <c r="J60" i="26"/>
  <c r="J67" i="26"/>
  <c r="BQ15" i="28"/>
  <c r="G68" i="26"/>
  <c r="I68" i="26" s="1"/>
  <c r="BQ58" i="27"/>
  <c r="R12" i="28"/>
  <c r="EF30" i="28"/>
  <c r="ED30" i="28"/>
  <c r="DH10" i="28"/>
  <c r="R13" i="28"/>
  <c r="P15" i="28"/>
  <c r="R15" i="28" s="1"/>
  <c r="M16" i="28"/>
  <c r="K18" i="28"/>
  <c r="M18" i="28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R39" i="28"/>
  <c r="BO52" i="27"/>
  <c r="BQ52" i="27"/>
  <c r="R31" i="28"/>
  <c r="K32" i="28"/>
  <c r="M32" i="28" s="1"/>
  <c r="M66" i="28"/>
  <c r="BQ80" i="28"/>
  <c r="BR14" i="28"/>
  <c r="E16" i="28"/>
  <c r="F16" i="28" s="1"/>
  <c r="H16" i="28"/>
  <c r="S19" i="28"/>
  <c r="N22" i="28"/>
  <c r="E12" i="28"/>
  <c r="F12" i="28"/>
  <c r="H12" i="28"/>
  <c r="E25" i="28"/>
  <c r="F25" i="28" s="1"/>
  <c r="H25" i="28" s="1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S39" i="28"/>
  <c r="S51" i="28"/>
  <c r="BR58" i="28"/>
  <c r="BR74" i="28"/>
  <c r="E76" i="28"/>
  <c r="I76" i="28" s="1"/>
  <c r="F76" i="28"/>
  <c r="H76" i="28"/>
  <c r="E29" i="28"/>
  <c r="I29" i="28"/>
  <c r="F29" i="28"/>
  <c r="H29" i="28"/>
  <c r="E58" i="28"/>
  <c r="I58" i="28"/>
  <c r="E64" i="28"/>
  <c r="I64" i="28" s="1"/>
  <c r="F64" i="28"/>
  <c r="H64" i="28" s="1"/>
  <c r="E72" i="28"/>
  <c r="F72" i="28" s="1"/>
  <c r="H72" i="28" s="1"/>
  <c r="F42" i="28"/>
  <c r="H42" i="28"/>
  <c r="F68" i="28"/>
  <c r="I25" i="28"/>
  <c r="I52" i="28"/>
  <c r="C51" i="23"/>
  <c r="C30" i="23"/>
  <c r="C35" i="23"/>
  <c r="C59" i="23"/>
  <c r="L20" i="23"/>
  <c r="L13" i="23"/>
  <c r="L36" i="23"/>
  <c r="L29" i="23"/>
  <c r="L32" i="23"/>
  <c r="Q76" i="26"/>
  <c r="S76" i="26" s="1"/>
  <c r="T76" i="26"/>
  <c r="EF66" i="28"/>
  <c r="ED66" i="28"/>
  <c r="G73" i="26"/>
  <c r="J73" i="26"/>
  <c r="T26" i="26"/>
  <c r="BR30" i="26"/>
  <c r="BS30" i="26"/>
  <c r="BS38" i="26"/>
  <c r="BP38" i="26"/>
  <c r="BR38" i="26"/>
  <c r="BP51" i="26"/>
  <c r="BR51" i="26" s="1"/>
  <c r="L52" i="26"/>
  <c r="N52" i="26"/>
  <c r="O52" i="26"/>
  <c r="EE77" i="26"/>
  <c r="F77" i="26"/>
  <c r="J77" i="26" s="1"/>
  <c r="AN82" i="26"/>
  <c r="DJ82" i="26"/>
  <c r="AM82" i="26"/>
  <c r="K13" i="27"/>
  <c r="M13" i="27" s="1"/>
  <c r="N13" i="27"/>
  <c r="F13" i="27"/>
  <c r="H13" i="27"/>
  <c r="F23" i="27"/>
  <c r="H23" i="27"/>
  <c r="I23" i="27"/>
  <c r="S49" i="28"/>
  <c r="R49" i="28"/>
  <c r="BQ66" i="28"/>
  <c r="BR66" i="28"/>
  <c r="L59" i="23"/>
  <c r="L45" i="23"/>
  <c r="L31" i="23"/>
  <c r="I44" i="28"/>
  <c r="N50" i="28"/>
  <c r="I31" i="28"/>
  <c r="F15" i="28"/>
  <c r="H15" i="28" s="1"/>
  <c r="I26" i="28"/>
  <c r="I65" i="27"/>
  <c r="BP82" i="27"/>
  <c r="BQ82" i="27" s="1"/>
  <c r="R31" i="27"/>
  <c r="G46" i="26"/>
  <c r="I46" i="26"/>
  <c r="T48" i="26"/>
  <c r="O41" i="26"/>
  <c r="T17" i="26"/>
  <c r="S17" i="26"/>
  <c r="L24" i="26"/>
  <c r="N24" i="26" s="1"/>
  <c r="P12" i="27"/>
  <c r="R12" i="27" s="1"/>
  <c r="S12" i="27"/>
  <c r="S51" i="27"/>
  <c r="K20" i="28"/>
  <c r="M20" i="28" s="1"/>
  <c r="N20" i="28"/>
  <c r="S41" i="28"/>
  <c r="R41" i="28"/>
  <c r="N41" i="27"/>
  <c r="K41" i="27"/>
  <c r="M41" i="27"/>
  <c r="S39" i="27"/>
  <c r="F59" i="27"/>
  <c r="H59" i="27" s="1"/>
  <c r="I59" i="27"/>
  <c r="C65" i="23"/>
  <c r="F37" i="26"/>
  <c r="S66" i="27"/>
  <c r="F14" i="26"/>
  <c r="G14" i="26" s="1"/>
  <c r="DI80" i="26"/>
  <c r="F80" i="26"/>
  <c r="J80" i="26" s="1"/>
  <c r="BO14" i="27"/>
  <c r="BQ14" i="27" s="1"/>
  <c r="BR14" i="27"/>
  <c r="H15" i="27"/>
  <c r="BO54" i="27"/>
  <c r="BQ54" i="27" s="1"/>
  <c r="BR54" i="27"/>
  <c r="I12" i="28"/>
  <c r="I61" i="28"/>
  <c r="BR41" i="28"/>
  <c r="I69" i="28"/>
  <c r="N72" i="27"/>
  <c r="I79" i="27"/>
  <c r="F79" i="27"/>
  <c r="H79" i="27" s="1"/>
  <c r="BR40" i="27"/>
  <c r="L27" i="26"/>
  <c r="F77" i="25"/>
  <c r="Q14" i="26"/>
  <c r="S14" i="26" s="1"/>
  <c r="T14" i="26"/>
  <c r="BS14" i="26"/>
  <c r="DI21" i="26"/>
  <c r="S40" i="26"/>
  <c r="EE56" i="26"/>
  <c r="F56" i="26"/>
  <c r="Q72" i="26"/>
  <c r="T72" i="26"/>
  <c r="DI74" i="26"/>
  <c r="F74" i="26"/>
  <c r="G74" i="26" s="1"/>
  <c r="I74" i="26"/>
  <c r="O79" i="26"/>
  <c r="N79" i="26"/>
  <c r="BS79" i="26"/>
  <c r="BR79" i="26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 s="1"/>
  <c r="H40" i="28"/>
  <c r="DH40" i="28"/>
  <c r="Q12" i="26"/>
  <c r="S12" i="26" s="1"/>
  <c r="T46" i="26"/>
  <c r="S46" i="26"/>
  <c r="H22" i="27"/>
  <c r="I22" i="27"/>
  <c r="EE30" i="26"/>
  <c r="F30" i="26"/>
  <c r="G30" i="26"/>
  <c r="Q36" i="26"/>
  <c r="S36" i="26" s="1"/>
  <c r="T36" i="26"/>
  <c r="BO50" i="28"/>
  <c r="BQ50" i="28" s="1"/>
  <c r="BR50" i="28"/>
  <c r="I63" i="28"/>
  <c r="I62" i="27"/>
  <c r="R27" i="27"/>
  <c r="S22" i="26"/>
  <c r="T22" i="26"/>
  <c r="H14" i="27"/>
  <c r="E21" i="28"/>
  <c r="I21" i="28"/>
  <c r="DH21" i="28"/>
  <c r="L10" i="23"/>
  <c r="BR13" i="27"/>
  <c r="R46" i="28"/>
  <c r="I25" i="27"/>
  <c r="S42" i="26"/>
  <c r="F44" i="26"/>
  <c r="T12" i="26"/>
  <c r="O51" i="26"/>
  <c r="I10" i="26"/>
  <c r="O11" i="26"/>
  <c r="BR24" i="26"/>
  <c r="BS24" i="26"/>
  <c r="DI49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I38" i="28" s="1"/>
  <c r="EF38" i="28"/>
  <c r="N40" i="28"/>
  <c r="M40" i="28"/>
  <c r="G71" i="26"/>
  <c r="I71" i="26" s="1"/>
  <c r="S32" i="26"/>
  <c r="T32" i="26"/>
  <c r="BS43" i="26"/>
  <c r="BR43" i="26"/>
  <c r="T57" i="26"/>
  <c r="S37" i="27"/>
  <c r="R37" i="27"/>
  <c r="BQ69" i="28"/>
  <c r="H81" i="27"/>
  <c r="I81" i="27"/>
  <c r="I46" i="28"/>
  <c r="G69" i="26"/>
  <c r="I69" i="26" s="1"/>
  <c r="S2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E48" i="28"/>
  <c r="F48" i="28" s="1"/>
  <c r="I48" i="28"/>
  <c r="J76" i="26"/>
  <c r="I54" i="27"/>
  <c r="L82" i="28"/>
  <c r="I33" i="27"/>
  <c r="F55" i="27"/>
  <c r="F24" i="27"/>
  <c r="H24" i="27" s="1"/>
  <c r="R46" i="27"/>
  <c r="I15" i="27"/>
  <c r="J32" i="26"/>
  <c r="T40" i="26"/>
  <c r="BP48" i="26"/>
  <c r="BS48" i="26"/>
  <c r="T53" i="26"/>
  <c r="O54" i="26"/>
  <c r="DI54" i="26"/>
  <c r="F54" i="26"/>
  <c r="BS64" i="26"/>
  <c r="BO39" i="27"/>
  <c r="BQ39" i="27" s="1"/>
  <c r="BR39" i="27"/>
  <c r="P48" i="27"/>
  <c r="R48" i="27"/>
  <c r="S48" i="27"/>
  <c r="U82" i="27"/>
  <c r="W82" i="27"/>
  <c r="X82" i="27"/>
  <c r="F18" i="26"/>
  <c r="J18" i="26"/>
  <c r="Y82" i="26"/>
  <c r="S23" i="27"/>
  <c r="M40" i="27"/>
  <c r="BN82" i="28"/>
  <c r="BO82" i="28" s="1"/>
  <c r="BO12" i="28"/>
  <c r="BQ12" i="28"/>
  <c r="O16" i="26"/>
  <c r="N25" i="26"/>
  <c r="T28" i="26"/>
  <c r="S28" i="26"/>
  <c r="J38" i="26"/>
  <c r="T45" i="26"/>
  <c r="Q45" i="26"/>
  <c r="S45" i="26"/>
  <c r="R10" i="28"/>
  <c r="G80" i="23"/>
  <c r="L59" i="26"/>
  <c r="N59" i="26" s="1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G40" i="26" s="1"/>
  <c r="L43" i="26"/>
  <c r="N43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S69" i="27"/>
  <c r="E50" i="28"/>
  <c r="F50" i="28" s="1"/>
  <c r="H50" i="28"/>
  <c r="DH50" i="28"/>
  <c r="N60" i="28"/>
  <c r="E60" i="28"/>
  <c r="F60" i="28"/>
  <c r="H60" i="28"/>
  <c r="DH60" i="28"/>
  <c r="BQ67" i="27"/>
  <c r="EF13" i="28"/>
  <c r="ED13" i="28"/>
  <c r="BQ16" i="28"/>
  <c r="E18" i="28"/>
  <c r="F18" i="28" s="1"/>
  <c r="DH18" i="28"/>
  <c r="P29" i="28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I20" i="28"/>
  <c r="E22" i="28"/>
  <c r="F22" i="28" s="1"/>
  <c r="H22" i="28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N32" i="28"/>
  <c r="P53" i="28"/>
  <c r="R53" i="28" s="1"/>
  <c r="ED53" i="28"/>
  <c r="EF53" i="28"/>
  <c r="S73" i="28"/>
  <c r="EF78" i="28"/>
  <c r="E78" i="28"/>
  <c r="F78" i="28" s="1"/>
  <c r="H78" i="28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I66" i="28" s="1"/>
  <c r="L25" i="23"/>
  <c r="ED31" i="28"/>
  <c r="R43" i="28"/>
  <c r="BO55" i="28"/>
  <c r="BQ55" i="28"/>
  <c r="S60" i="28"/>
  <c r="R67" i="28"/>
  <c r="DH70" i="28"/>
  <c r="E70" i="28"/>
  <c r="F70" i="28" s="1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/>
  <c r="R37" i="28"/>
  <c r="S55" i="28"/>
  <c r="E62" i="28"/>
  <c r="F62" i="28" s="1"/>
  <c r="H62" i="28" s="1"/>
  <c r="I62" i="28"/>
  <c r="EF63" i="28"/>
  <c r="L37" i="23"/>
  <c r="M78" i="28"/>
  <c r="DH77" i="28"/>
  <c r="E80" i="28"/>
  <c r="BR76" i="28"/>
  <c r="I22" i="28"/>
  <c r="F21" i="28"/>
  <c r="I33" i="28"/>
  <c r="H18" i="28"/>
  <c r="G18" i="26"/>
  <c r="H48" i="28"/>
  <c r="I40" i="28"/>
  <c r="H20" i="28"/>
  <c r="I80" i="28"/>
  <c r="F80" i="28"/>
  <c r="H80" i="28" s="1"/>
  <c r="G64" i="26"/>
  <c r="J64" i="26"/>
  <c r="G77" i="26"/>
  <c r="I77" i="26"/>
  <c r="G54" i="26"/>
  <c r="G56" i="26"/>
  <c r="I56" i="26" s="1"/>
  <c r="J56" i="26"/>
  <c r="F38" i="28"/>
  <c r="H38" i="28"/>
  <c r="BB8" i="26"/>
  <c r="BE8" i="26"/>
  <c r="BH8" i="26" s="1"/>
  <c r="EE19" i="26"/>
  <c r="F19" i="26"/>
  <c r="G19" i="26" s="1"/>
  <c r="I19" i="26" s="1"/>
  <c r="S18" i="28"/>
  <c r="Q82" i="28"/>
  <c r="S82" i="28" s="1"/>
  <c r="E13" i="28"/>
  <c r="EC82" i="28"/>
  <c r="ED82" i="28" s="1"/>
  <c r="J30" i="26"/>
  <c r="T20" i="26"/>
  <c r="H47" i="28"/>
  <c r="BD8" i="28"/>
  <c r="BG8" i="28"/>
  <c r="I50" i="27"/>
  <c r="H50" i="27"/>
  <c r="C67" i="23"/>
  <c r="C73" i="23"/>
  <c r="K74" i="27"/>
  <c r="M74" i="27"/>
  <c r="F32" i="27"/>
  <c r="H32" i="27" s="1"/>
  <c r="I32" i="27"/>
  <c r="BQ8" i="27"/>
  <c r="I60" i="28"/>
  <c r="I24" i="28"/>
  <c r="I72" i="28"/>
  <c r="I65" i="28"/>
  <c r="I41" i="28"/>
  <c r="F72" i="27"/>
  <c r="H72" i="27"/>
  <c r="I48" i="27"/>
  <c r="F48" i="27"/>
  <c r="H48" i="27" s="1"/>
  <c r="H21" i="27"/>
  <c r="I21" i="27"/>
  <c r="Q10" i="26"/>
  <c r="S10" i="26"/>
  <c r="BP16" i="26"/>
  <c r="BS16" i="26"/>
  <c r="N31" i="27"/>
  <c r="M31" i="27"/>
  <c r="BO35" i="27"/>
  <c r="BQ35" i="27"/>
  <c r="BR35" i="27"/>
  <c r="M36" i="27"/>
  <c r="F39" i="28"/>
  <c r="H39" i="28" s="1"/>
  <c r="I39" i="28"/>
  <c r="O10" i="26"/>
  <c r="L10" i="26"/>
  <c r="N10" i="26" s="1"/>
  <c r="ED36" i="28"/>
  <c r="E36" i="28"/>
  <c r="I36" i="28" s="1"/>
  <c r="J74" i="26"/>
  <c r="G37" i="26"/>
  <c r="I37" i="26"/>
  <c r="F58" i="28"/>
  <c r="H58" i="28"/>
  <c r="I27" i="28"/>
  <c r="F53" i="28"/>
  <c r="H53" i="28" s="1"/>
  <c r="I59" i="28"/>
  <c r="F51" i="27"/>
  <c r="H51" i="27"/>
  <c r="I51" i="27"/>
  <c r="H38" i="27"/>
  <c r="I38" i="27"/>
  <c r="G65" i="26"/>
  <c r="I65" i="26" s="1"/>
  <c r="J52" i="26"/>
  <c r="G52" i="26"/>
  <c r="DI15" i="26"/>
  <c r="I33" i="26"/>
  <c r="L36" i="26"/>
  <c r="N36" i="26"/>
  <c r="O36" i="26"/>
  <c r="N75" i="26"/>
  <c r="O75" i="26"/>
  <c r="Q79" i="26"/>
  <c r="T79" i="26"/>
  <c r="I30" i="27"/>
  <c r="I35" i="27"/>
  <c r="F58" i="27"/>
  <c r="H58" i="27" s="1"/>
  <c r="F20" i="27"/>
  <c r="H20" i="27"/>
  <c r="I36" i="27"/>
  <c r="H40" i="27"/>
  <c r="G63" i="26"/>
  <c r="G53" i="26"/>
  <c r="I53" i="26"/>
  <c r="BR16" i="26"/>
  <c r="E56" i="28"/>
  <c r="F56" i="28" s="1"/>
  <c r="H56" i="28" s="1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R45" i="27"/>
  <c r="EA82" i="27"/>
  <c r="K82" i="28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O58" i="26"/>
  <c r="BP71" i="26"/>
  <c r="BR71" i="26" s="1"/>
  <c r="N59" i="27"/>
  <c r="DH14" i="28"/>
  <c r="E14" i="28"/>
  <c r="F14" i="28" s="1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M56" i="28"/>
  <c r="BQ58" i="28"/>
  <c r="K59" i="28"/>
  <c r="M59" i="28" s="1"/>
  <c r="S61" i="28"/>
  <c r="S70" i="28"/>
  <c r="EF71" i="28"/>
  <c r="ED71" i="28"/>
  <c r="BQ72" i="27"/>
  <c r="R11" i="28"/>
  <c r="R20" i="28"/>
  <c r="E34" i="28"/>
  <c r="F34" i="28" s="1"/>
  <c r="H34" i="28" s="1"/>
  <c r="E54" i="28"/>
  <c r="F54" i="28" s="1"/>
  <c r="H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F81" i="28" s="1"/>
  <c r="H81" i="28" s="1"/>
  <c r="M46" i="28"/>
  <c r="R77" i="28"/>
  <c r="R79" i="28"/>
  <c r="AQ82" i="28"/>
  <c r="BJ8" i="28"/>
  <c r="BM8" i="28"/>
  <c r="BP8" i="28" s="1"/>
  <c r="BU8" i="28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R82" i="28"/>
  <c r="I81" i="28"/>
  <c r="I54" i="28"/>
  <c r="N82" i="28"/>
  <c r="I74" i="28"/>
  <c r="I56" i="28"/>
  <c r="I34" i="28"/>
  <c r="H14" i="28"/>
  <c r="D67" i="23"/>
  <c r="I13" i="28"/>
  <c r="F13" i="28"/>
  <c r="H13" i="28"/>
  <c r="EK17" i="22"/>
  <c r="BW11" i="22"/>
  <c r="BW17" i="22"/>
  <c r="BW10" i="22"/>
  <c r="DM12" i="22"/>
  <c r="C16" i="23"/>
  <c r="E13" i="22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DM16" i="22"/>
  <c r="L46" i="23"/>
  <c r="L26" i="23"/>
  <c r="L66" i="23"/>
  <c r="C69" i="23"/>
  <c r="L49" i="23"/>
  <c r="C46" i="23"/>
  <c r="C61" i="23"/>
  <c r="L58" i="23"/>
  <c r="D65" i="23"/>
  <c r="D49" i="23"/>
  <c r="E21" i="23"/>
  <c r="E9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9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E17" i="23"/>
  <c r="D46" i="23"/>
  <c r="E67" i="23"/>
  <c r="K18" i="22"/>
  <c r="M18" i="22" s="1"/>
  <c r="D74" i="23"/>
  <c r="E65" i="23"/>
  <c r="D59" i="23"/>
  <c r="D53" i="23"/>
  <c r="C42" i="23"/>
  <c r="C36" i="23"/>
  <c r="F21" i="23"/>
  <c r="D61" i="23"/>
  <c r="D50" i="23"/>
  <c r="D23" i="23"/>
  <c r="S18" i="22"/>
  <c r="F16" i="23" s="1"/>
  <c r="E16" i="23"/>
  <c r="E14" i="23"/>
  <c r="S16" i="22"/>
  <c r="F14" i="23" s="1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S13" i="22"/>
  <c r="F11" i="23" s="1"/>
  <c r="E79" i="23"/>
  <c r="D47" i="23"/>
  <c r="E33" i="23"/>
  <c r="F27" i="23"/>
  <c r="C10" i="23"/>
  <c r="D27" i="23"/>
  <c r="C76" i="23"/>
  <c r="C55" i="23"/>
  <c r="E41" i="23"/>
  <c r="D35" i="23"/>
  <c r="D29" i="23"/>
  <c r="D18" i="23"/>
  <c r="C12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E8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S14" i="22"/>
  <c r="F12" i="23" s="1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S17" i="22"/>
  <c r="F15" i="23" s="1"/>
  <c r="E15" i="23"/>
  <c r="S12" i="22"/>
  <c r="F10" i="23" s="1"/>
  <c r="E10" i="23"/>
  <c r="E34" i="23"/>
  <c r="F34" i="23"/>
  <c r="E31" i="23"/>
  <c r="F31" i="23"/>
  <c r="F42" i="23"/>
  <c r="E42" i="23"/>
  <c r="E71" i="23"/>
  <c r="F71" i="23"/>
  <c r="E54" i="23"/>
  <c r="F54" i="23"/>
  <c r="E10" i="22"/>
  <c r="EK16" i="22"/>
  <c r="E19" i="22"/>
  <c r="E17" i="22"/>
  <c r="E16" i="22"/>
  <c r="E12" i="22"/>
  <c r="N15" i="22"/>
  <c r="BW12" i="22"/>
  <c r="BW14" i="22"/>
  <c r="N44" i="22"/>
  <c r="N30" i="22"/>
  <c r="N26" i="22"/>
  <c r="BV41" i="22"/>
  <c r="BV37" i="22"/>
  <c r="BV23" i="22"/>
  <c r="BW44" i="22"/>
  <c r="BW40" i="22"/>
  <c r="BW36" i="22"/>
  <c r="BW32" i="22"/>
  <c r="BW28" i="22"/>
  <c r="BW24" i="22"/>
  <c r="BW20" i="22"/>
  <c r="N14" i="22"/>
  <c r="DM10" i="22"/>
  <c r="S45" i="22"/>
  <c r="S43" i="22"/>
  <c r="S41" i="22"/>
  <c r="S37" i="22"/>
  <c r="S35" i="22"/>
  <c r="S33" i="22"/>
  <c r="S29" i="22"/>
  <c r="S27" i="22"/>
  <c r="S25" i="22"/>
  <c r="S21" i="22"/>
  <c r="S44" i="22"/>
  <c r="S40" i="22"/>
  <c r="S36" i="22"/>
  <c r="S32" i="22"/>
  <c r="S28" i="22"/>
  <c r="S24" i="22"/>
  <c r="S20" i="22"/>
  <c r="C14" i="23"/>
  <c r="Q47" i="22"/>
  <c r="N10" i="22"/>
  <c r="BW45" i="22"/>
  <c r="BW43" i="22"/>
  <c r="BW39" i="22"/>
  <c r="BW37" i="22"/>
  <c r="BW35" i="22"/>
  <c r="BW31" i="22"/>
  <c r="BW29" i="22"/>
  <c r="BW27" i="22"/>
  <c r="EK14" i="22"/>
  <c r="EK15" i="22"/>
  <c r="I46" i="22"/>
  <c r="G37" i="22"/>
  <c r="N12" i="22"/>
  <c r="BN8" i="26" l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I14" i="26"/>
  <c r="J14" i="26"/>
  <c r="I28" i="26"/>
  <c r="J28" i="26"/>
  <c r="G78" i="26"/>
  <c r="I78" i="26" s="1"/>
  <c r="J78" i="26"/>
  <c r="BS10" i="26"/>
  <c r="BQ82" i="26"/>
  <c r="BP11" i="26"/>
  <c r="BR11" i="26" s="1"/>
  <c r="BS11" i="26"/>
  <c r="O17" i="26"/>
  <c r="N17" i="26"/>
  <c r="I25" i="26"/>
  <c r="J25" i="26"/>
  <c r="DI27" i="26"/>
  <c r="F27" i="26"/>
  <c r="N28" i="26"/>
  <c r="O28" i="26"/>
  <c r="L31" i="26"/>
  <c r="N31" i="26" s="1"/>
  <c r="O31" i="26"/>
  <c r="S31" i="26"/>
  <c r="T31" i="26"/>
  <c r="DI31" i="26"/>
  <c r="F31" i="26"/>
  <c r="O32" i="26"/>
  <c r="N32" i="26"/>
  <c r="DI39" i="26"/>
  <c r="F39" i="26"/>
  <c r="G39" i="26" s="1"/>
  <c r="I39" i="26" s="1"/>
  <c r="S47" i="22"/>
  <c r="F80" i="23" s="1"/>
  <c r="J19" i="26"/>
  <c r="F70" i="27"/>
  <c r="H70" i="27" s="1"/>
  <c r="BR82" i="27"/>
  <c r="J40" i="26"/>
  <c r="J11" i="26"/>
  <c r="G70" i="26"/>
  <c r="I70" i="26" s="1"/>
  <c r="J70" i="26"/>
  <c r="BR10" i="26"/>
  <c r="AR8" i="26"/>
  <c r="BR8" i="26"/>
  <c r="K82" i="26"/>
  <c r="L82" i="26" s="1"/>
  <c r="T10" i="26"/>
  <c r="R82" i="26"/>
  <c r="BS13" i="26"/>
  <c r="BR13" i="26"/>
  <c r="DI16" i="26"/>
  <c r="F16" i="26"/>
  <c r="S34" i="26"/>
  <c r="T34" i="26"/>
  <c r="BR34" i="26"/>
  <c r="BS34" i="26"/>
  <c r="I34" i="26"/>
  <c r="J34" i="26"/>
  <c r="T35" i="26"/>
  <c r="S35" i="26"/>
  <c r="DI35" i="26"/>
  <c r="F35" i="26"/>
  <c r="J39" i="26"/>
  <c r="EE42" i="26"/>
  <c r="F42" i="26"/>
  <c r="G42" i="26" s="1"/>
  <c r="I42" i="26" s="1"/>
  <c r="EE50" i="26"/>
  <c r="F50" i="26"/>
  <c r="G50" i="26" s="1"/>
  <c r="I50" i="26" s="1"/>
  <c r="DI51" i="26"/>
  <c r="F51" i="26"/>
  <c r="Q54" i="26"/>
  <c r="S54" i="26" s="1"/>
  <c r="T54" i="26"/>
  <c r="I54" i="26"/>
  <c r="J54" i="26"/>
  <c r="K11" i="27"/>
  <c r="M11" i="27" s="1"/>
  <c r="N11" i="27"/>
  <c r="S13" i="27"/>
  <c r="Q82" i="27"/>
  <c r="BW13" i="22"/>
  <c r="BV21" i="22"/>
  <c r="S10" i="22"/>
  <c r="F8" i="23" s="1"/>
  <c r="EH47" i="22"/>
  <c r="EI47" i="22" s="1"/>
  <c r="G72" i="26"/>
  <c r="I72" i="26" s="1"/>
  <c r="F49" i="28"/>
  <c r="H49" i="28" s="1"/>
  <c r="G80" i="26"/>
  <c r="I80" i="26" s="1"/>
  <c r="F30" i="28"/>
  <c r="H30" i="28" s="1"/>
  <c r="I30" i="28"/>
  <c r="BO82" i="26"/>
  <c r="BP82" i="26" s="1"/>
  <c r="J12" i="26"/>
  <c r="I43" i="28"/>
  <c r="I18" i="27"/>
  <c r="I57" i="27"/>
  <c r="F57" i="27"/>
  <c r="H57" i="27" s="1"/>
  <c r="F52" i="27"/>
  <c r="H52" i="27" s="1"/>
  <c r="I52" i="27"/>
  <c r="R13" i="27"/>
  <c r="BR12" i="27"/>
  <c r="J22" i="26"/>
  <c r="I18" i="26"/>
  <c r="L19" i="26"/>
  <c r="N19" i="26" s="1"/>
  <c r="O19" i="26"/>
  <c r="EE23" i="26"/>
  <c r="F23" i="26"/>
  <c r="G23" i="26" s="1"/>
  <c r="I23" i="26" s="1"/>
  <c r="N33" i="26"/>
  <c r="O33" i="26"/>
  <c r="I45" i="26"/>
  <c r="J45" i="26"/>
  <c r="J50" i="26"/>
  <c r="T51" i="26"/>
  <c r="S51" i="26"/>
  <c r="L53" i="26"/>
  <c r="N53" i="26" s="1"/>
  <c r="O53" i="26"/>
  <c r="J53" i="26"/>
  <c r="BS54" i="26"/>
  <c r="BR54" i="26"/>
  <c r="DI55" i="26"/>
  <c r="F55" i="26"/>
  <c r="O82" i="27"/>
  <c r="P82" i="27" s="1"/>
  <c r="S10" i="27"/>
  <c r="EF17" i="28"/>
  <c r="ED17" i="28"/>
  <c r="E17" i="28"/>
  <c r="BW33" i="22"/>
  <c r="I14" i="28"/>
  <c r="F36" i="28"/>
  <c r="H36" i="28" s="1"/>
  <c r="F15" i="26"/>
  <c r="F68" i="27"/>
  <c r="H68" i="27" s="1"/>
  <c r="J43" i="26"/>
  <c r="P82" i="26"/>
  <c r="Q82" i="26" s="1"/>
  <c r="I70" i="28"/>
  <c r="I18" i="28"/>
  <c r="F66" i="28"/>
  <c r="H66" i="28" s="1"/>
  <c r="BS49" i="26"/>
  <c r="M82" i="28"/>
  <c r="J44" i="26"/>
  <c r="G44" i="26"/>
  <c r="I44" i="26" s="1"/>
  <c r="J82" i="27"/>
  <c r="K82" i="27" s="1"/>
  <c r="DH82" i="26"/>
  <c r="BP82" i="28"/>
  <c r="F32" i="28"/>
  <c r="H32" i="28" s="1"/>
  <c r="I32" i="28"/>
  <c r="I12" i="27"/>
  <c r="F67" i="27"/>
  <c r="H67" i="27" s="1"/>
  <c r="P10" i="27"/>
  <c r="R10" i="27" s="1"/>
  <c r="G62" i="26"/>
  <c r="I62" i="26" s="1"/>
  <c r="G58" i="26"/>
  <c r="I58" i="26" s="1"/>
  <c r="J58" i="26"/>
  <c r="J26" i="26"/>
  <c r="O29" i="26"/>
  <c r="O12" i="26"/>
  <c r="N12" i="26"/>
  <c r="M82" i="26"/>
  <c r="O15" i="26"/>
  <c r="L15" i="26"/>
  <c r="N15" i="26" s="1"/>
  <c r="BS15" i="26"/>
  <c r="BP15" i="26"/>
  <c r="DI17" i="26"/>
  <c r="F17" i="26"/>
  <c r="O23" i="26"/>
  <c r="L23" i="26"/>
  <c r="N23" i="26" s="1"/>
  <c r="BR23" i="26"/>
  <c r="BS23" i="26"/>
  <c r="BP29" i="26"/>
  <c r="BR29" i="26" s="1"/>
  <c r="BS29" i="26"/>
  <c r="I29" i="26"/>
  <c r="J47" i="26"/>
  <c r="I47" i="26"/>
  <c r="BR48" i="26"/>
  <c r="K55" i="27"/>
  <c r="M55" i="27" s="1"/>
  <c r="N55" i="27"/>
  <c r="BO55" i="27"/>
  <c r="BQ55" i="27" s="1"/>
  <c r="BR55" i="27"/>
  <c r="P57" i="27"/>
  <c r="R57" i="27" s="1"/>
  <c r="S57" i="27"/>
  <c r="R14" i="28"/>
  <c r="S14" i="28"/>
  <c r="O44" i="26"/>
  <c r="T44" i="26"/>
  <c r="S44" i="26"/>
  <c r="L48" i="26"/>
  <c r="N48" i="26" s="1"/>
  <c r="O48" i="26"/>
  <c r="F48" i="26"/>
  <c r="EE48" i="26"/>
  <c r="T49" i="26"/>
  <c r="S49" i="26"/>
  <c r="N42" i="27"/>
  <c r="M42" i="27"/>
  <c r="L82" i="27"/>
  <c r="F42" i="27"/>
  <c r="H42" i="27" s="1"/>
  <c r="I42" i="27"/>
  <c r="F47" i="27"/>
  <c r="H47" i="27" s="1"/>
  <c r="I47" i="27"/>
  <c r="M48" i="27"/>
  <c r="N48" i="27"/>
  <c r="I49" i="27"/>
  <c r="H49" i="27"/>
  <c r="K53" i="27"/>
  <c r="M53" i="27" s="1"/>
  <c r="N53" i="27"/>
  <c r="F56" i="27"/>
  <c r="H56" i="27" s="1"/>
  <c r="I56" i="27"/>
  <c r="I16" i="28"/>
  <c r="F71" i="27"/>
  <c r="H71" i="27" s="1"/>
  <c r="I40" i="27"/>
  <c r="F46" i="27"/>
  <c r="H46" i="27" s="1"/>
  <c r="H82" i="26"/>
  <c r="J10" i="26"/>
  <c r="EE12" i="26"/>
  <c r="ED82" i="26"/>
  <c r="EE82" i="26" s="1"/>
  <c r="S13" i="26"/>
  <c r="T13" i="26"/>
  <c r="N14" i="26"/>
  <c r="O14" i="26"/>
  <c r="BR15" i="26"/>
  <c r="EE20" i="26"/>
  <c r="F20" i="26"/>
  <c r="G20" i="26" s="1"/>
  <c r="I20" i="26" s="1"/>
  <c r="EE21" i="26"/>
  <c r="F21" i="26"/>
  <c r="G21" i="26" s="1"/>
  <c r="I21" i="26" s="1"/>
  <c r="J37" i="26"/>
  <c r="I41" i="26"/>
  <c r="J42" i="26"/>
  <c r="BR47" i="26"/>
  <c r="BS47" i="26"/>
  <c r="I52" i="26"/>
  <c r="F57" i="26"/>
  <c r="DI57" i="26"/>
  <c r="I63" i="26"/>
  <c r="I64" i="26"/>
  <c r="DI66" i="26"/>
  <c r="F66" i="26"/>
  <c r="J69" i="26"/>
  <c r="O70" i="26"/>
  <c r="N70" i="26"/>
  <c r="BR73" i="26"/>
  <c r="BS73" i="26"/>
  <c r="I73" i="26"/>
  <c r="K19" i="27"/>
  <c r="M19" i="27" s="1"/>
  <c r="N19" i="27"/>
  <c r="DG82" i="27"/>
  <c r="E82" i="27" s="1"/>
  <c r="BQ36" i="27"/>
  <c r="N43" i="27"/>
  <c r="K43" i="27"/>
  <c r="M43" i="27" s="1"/>
  <c r="BO43" i="27"/>
  <c r="BQ43" i="27" s="1"/>
  <c r="BR43" i="27"/>
  <c r="I44" i="27"/>
  <c r="H10" i="28"/>
  <c r="I10" i="28"/>
  <c r="G82" i="28"/>
  <c r="EF11" i="28"/>
  <c r="ED11" i="28"/>
  <c r="E11" i="28"/>
  <c r="DH27" i="28"/>
  <c r="DG82" i="28"/>
  <c r="N33" i="28"/>
  <c r="M33" i="28"/>
  <c r="EF34" i="28"/>
  <c r="ED34" i="28"/>
  <c r="N74" i="28"/>
  <c r="M74" i="28"/>
  <c r="N81" i="28"/>
  <c r="M81" i="28"/>
  <c r="W82" i="28"/>
  <c r="X82" i="28"/>
  <c r="F74" i="27"/>
  <c r="H74" i="27" s="1"/>
  <c r="I74" i="27"/>
  <c r="S11" i="26"/>
  <c r="O13" i="26"/>
  <c r="L13" i="26"/>
  <c r="N13" i="26" s="1"/>
  <c r="DI13" i="26"/>
  <c r="F13" i="26"/>
  <c r="G13" i="26" s="1"/>
  <c r="I13" i="26" s="1"/>
  <c r="S20" i="26"/>
  <c r="I22" i="26"/>
  <c r="L26" i="26"/>
  <c r="N26" i="26" s="1"/>
  <c r="O26" i="26"/>
  <c r="O27" i="26"/>
  <c r="N27" i="26"/>
  <c r="J33" i="26"/>
  <c r="EE36" i="26"/>
  <c r="F36" i="26"/>
  <c r="BR41" i="26"/>
  <c r="BS41" i="26"/>
  <c r="F49" i="26"/>
  <c r="G49" i="26" s="1"/>
  <c r="I49" i="26" s="1"/>
  <c r="T60" i="26"/>
  <c r="S60" i="26"/>
  <c r="T61" i="26"/>
  <c r="S61" i="26"/>
  <c r="T62" i="26"/>
  <c r="S62" i="26"/>
  <c r="Q70" i="26"/>
  <c r="S70" i="26" s="1"/>
  <c r="T70" i="26"/>
  <c r="S72" i="26"/>
  <c r="BS74" i="26"/>
  <c r="BR74" i="26"/>
  <c r="DI81" i="26"/>
  <c r="F81" i="26"/>
  <c r="BA8" i="27"/>
  <c r="BD8" i="27"/>
  <c r="BG8" i="27" s="1"/>
  <c r="BO22" i="27"/>
  <c r="BQ22" i="27" s="1"/>
  <c r="BR22" i="27"/>
  <c r="BR34" i="27"/>
  <c r="BO34" i="27"/>
  <c r="BQ34" i="27" s="1"/>
  <c r="I34" i="27"/>
  <c r="H35" i="27"/>
  <c r="BQ61" i="27"/>
  <c r="BR61" i="27"/>
  <c r="BO69" i="27"/>
  <c r="BQ69" i="27" s="1"/>
  <c r="BR69" i="27"/>
  <c r="H73" i="27"/>
  <c r="R74" i="27"/>
  <c r="S74" i="27"/>
  <c r="K76" i="27"/>
  <c r="M76" i="27" s="1"/>
  <c r="N76" i="27"/>
  <c r="S76" i="27"/>
  <c r="R76" i="27"/>
  <c r="M79" i="27"/>
  <c r="N25" i="28"/>
  <c r="M25" i="28"/>
  <c r="K28" i="28"/>
  <c r="M28" i="28" s="1"/>
  <c r="N28" i="28"/>
  <c r="R29" i="28"/>
  <c r="M30" i="28"/>
  <c r="N30" i="28"/>
  <c r="DH51" i="28"/>
  <c r="E51" i="28"/>
  <c r="ED51" i="28"/>
  <c r="EF51" i="28"/>
  <c r="BQ54" i="28"/>
  <c r="BR54" i="28"/>
  <c r="I55" i="28"/>
  <c r="BR68" i="28"/>
  <c r="BQ68" i="28"/>
  <c r="H68" i="28"/>
  <c r="I71" i="28"/>
  <c r="E73" i="28"/>
  <c r="S73" i="26"/>
  <c r="S81" i="26"/>
  <c r="N20" i="27"/>
  <c r="M14" i="28"/>
  <c r="N14" i="28"/>
  <c r="BQ30" i="28"/>
  <c r="BR30" i="28"/>
  <c r="BW19" i="22"/>
  <c r="BW15" i="22"/>
  <c r="EI19" i="22"/>
  <c r="EK19" i="22"/>
  <c r="EK47" i="22" s="1"/>
  <c r="T33" i="26"/>
  <c r="BR44" i="26"/>
  <c r="N49" i="26"/>
  <c r="S24" i="27"/>
  <c r="S38" i="27"/>
  <c r="BQ46" i="27"/>
  <c r="BQ47" i="27"/>
  <c r="M11" i="28"/>
  <c r="S45" i="28"/>
  <c r="R45" i="28"/>
  <c r="ED54" i="28"/>
  <c r="EF54" i="28"/>
  <c r="H69" i="28"/>
  <c r="ED75" i="28"/>
  <c r="EF75" i="28"/>
  <c r="T42" i="26"/>
  <c r="BR50" i="26"/>
  <c r="N51" i="26"/>
  <c r="N73" i="26"/>
  <c r="BS75" i="26"/>
  <c r="BQ11" i="27"/>
  <c r="BR19" i="27"/>
  <c r="N21" i="28"/>
  <c r="N26" i="28"/>
  <c r="ED45" i="28"/>
  <c r="EF45" i="28"/>
  <c r="BS76" i="26"/>
  <c r="R39" i="27"/>
  <c r="ED25" i="28"/>
  <c r="EF25" i="28"/>
  <c r="R65" i="27"/>
  <c r="N81" i="27"/>
  <c r="S13" i="28"/>
  <c r="S22" i="28"/>
  <c r="E28" i="28"/>
  <c r="N38" i="28"/>
  <c r="BQ52" i="28"/>
  <c r="N53" i="28"/>
  <c r="S56" i="28"/>
  <c r="BQ64" i="28"/>
  <c r="BQ19" i="28"/>
  <c r="BQ23" i="28"/>
  <c r="M27" i="28"/>
  <c r="M41" i="28"/>
  <c r="S43" i="28"/>
  <c r="R51" i="28"/>
  <c r="BV10" i="22"/>
  <c r="ED70" i="28"/>
  <c r="EF70" i="28"/>
  <c r="R75" i="28"/>
  <c r="S75" i="28"/>
  <c r="N63" i="28"/>
  <c r="R73" i="28"/>
  <c r="BR79" i="28"/>
  <c r="G18" i="22"/>
  <c r="I18" i="22" s="1"/>
  <c r="G16" i="22"/>
  <c r="I16" i="22" s="1"/>
  <c r="G44" i="22"/>
  <c r="G40" i="22"/>
  <c r="G36" i="22"/>
  <c r="G32" i="22"/>
  <c r="G28" i="22"/>
  <c r="G24" i="22"/>
  <c r="I24" i="22" s="1"/>
  <c r="G20" i="22"/>
  <c r="G42" i="22"/>
  <c r="I42" i="22" s="1"/>
  <c r="G38" i="22"/>
  <c r="G34" i="22"/>
  <c r="G30" i="22"/>
  <c r="H30" i="22" s="1"/>
  <c r="G26" i="22"/>
  <c r="I26" i="22" s="1"/>
  <c r="G22" i="22"/>
  <c r="AW47" i="22"/>
  <c r="F12" i="22"/>
  <c r="H12" i="22" s="1"/>
  <c r="F17" i="22"/>
  <c r="F44" i="22"/>
  <c r="H44" i="22" s="1"/>
  <c r="F40" i="22"/>
  <c r="F36" i="22"/>
  <c r="H36" i="22" s="1"/>
  <c r="F32" i="22"/>
  <c r="F28" i="22"/>
  <c r="F24" i="22"/>
  <c r="F20" i="22"/>
  <c r="H20" i="22" s="1"/>
  <c r="F16" i="22"/>
  <c r="F19" i="22"/>
  <c r="F10" i="22"/>
  <c r="F13" i="22"/>
  <c r="H13" i="22" s="1"/>
  <c r="F46" i="22"/>
  <c r="H46" i="22" s="1"/>
  <c r="F42" i="22"/>
  <c r="F38" i="22"/>
  <c r="F34" i="22"/>
  <c r="H34" i="22" s="1"/>
  <c r="F30" i="22"/>
  <c r="F26" i="22"/>
  <c r="F22" i="22"/>
  <c r="G14" i="22"/>
  <c r="AM47" i="22"/>
  <c r="E12" i="23"/>
  <c r="EJ47" i="22"/>
  <c r="BS47" i="22"/>
  <c r="BT47" i="22" s="1"/>
  <c r="AR47" i="22"/>
  <c r="BW23" i="22"/>
  <c r="BV27" i="22"/>
  <c r="BW25" i="22"/>
  <c r="AL8" i="22"/>
  <c r="AQ8" i="22" s="1"/>
  <c r="AG8" i="22"/>
  <c r="F18" i="22"/>
  <c r="E15" i="22"/>
  <c r="I15" i="22" s="1"/>
  <c r="E14" i="22"/>
  <c r="E11" i="22"/>
  <c r="BV46" i="22"/>
  <c r="BV44" i="22"/>
  <c r="BV42" i="22"/>
  <c r="BV40" i="22"/>
  <c r="BV38" i="22"/>
  <c r="BV36" i="22"/>
  <c r="BV34" i="22"/>
  <c r="BV32" i="22"/>
  <c r="BV30" i="22"/>
  <c r="BV28" i="22"/>
  <c r="BV26" i="22"/>
  <c r="BV24" i="22"/>
  <c r="BV22" i="22"/>
  <c r="BV20" i="22"/>
  <c r="BV18" i="22"/>
  <c r="BV16" i="22"/>
  <c r="AT47" i="22"/>
  <c r="AV47" i="22" s="1"/>
  <c r="AO47" i="22"/>
  <c r="AQ47" i="22" s="1"/>
  <c r="X47" i="22"/>
  <c r="U47" i="22"/>
  <c r="P45" i="22"/>
  <c r="P43" i="22"/>
  <c r="P41" i="22"/>
  <c r="P39" i="22"/>
  <c r="P37" i="22"/>
  <c r="P35" i="22"/>
  <c r="P33" i="22"/>
  <c r="P31" i="22"/>
  <c r="P29" i="22"/>
  <c r="P27" i="22"/>
  <c r="P25" i="22"/>
  <c r="P23" i="22"/>
  <c r="P21" i="22"/>
  <c r="P10" i="22"/>
  <c r="D8" i="23" s="1"/>
  <c r="BV15" i="22"/>
  <c r="N19" i="22"/>
  <c r="N18" i="22"/>
  <c r="N17" i="22"/>
  <c r="N16" i="22"/>
  <c r="N45" i="22"/>
  <c r="N43" i="22"/>
  <c r="N37" i="22"/>
  <c r="N31" i="22"/>
  <c r="N25" i="22"/>
  <c r="N23" i="22"/>
  <c r="N21" i="22"/>
  <c r="N39" i="22"/>
  <c r="N35" i="22"/>
  <c r="N33" i="22"/>
  <c r="M80" i="23"/>
  <c r="N13" i="22"/>
  <c r="N11" i="22"/>
  <c r="I19" i="22"/>
  <c r="N40" i="22"/>
  <c r="N34" i="22"/>
  <c r="N29" i="22"/>
  <c r="N27" i="22"/>
  <c r="I44" i="22"/>
  <c r="I28" i="22"/>
  <c r="I22" i="22"/>
  <c r="I20" i="22"/>
  <c r="N46" i="22"/>
  <c r="N42" i="22"/>
  <c r="N32" i="22"/>
  <c r="N28" i="22"/>
  <c r="N24" i="22"/>
  <c r="N20" i="22"/>
  <c r="N41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K80" i="23"/>
  <c r="J47" i="22"/>
  <c r="G10" i="22"/>
  <c r="L47" i="22"/>
  <c r="BW16" i="22"/>
  <c r="BW22" i="22"/>
  <c r="BW26" i="22"/>
  <c r="BW30" i="22"/>
  <c r="BW34" i="22"/>
  <c r="BW38" i="22"/>
  <c r="BW42" i="22"/>
  <c r="BW46" i="22"/>
  <c r="BW18" i="22"/>
  <c r="H17" i="22"/>
  <c r="DN47" i="22"/>
  <c r="M32" i="22"/>
  <c r="BU47" i="22"/>
  <c r="BW47" i="22" s="1"/>
  <c r="AL47" i="22"/>
  <c r="DM14" i="22"/>
  <c r="H38" i="22"/>
  <c r="H22" i="22"/>
  <c r="AB47" i="22"/>
  <c r="R45" i="22"/>
  <c r="R43" i="22"/>
  <c r="R41" i="22"/>
  <c r="R39" i="22"/>
  <c r="R37" i="22"/>
  <c r="R35" i="22"/>
  <c r="R33" i="22"/>
  <c r="R31" i="22"/>
  <c r="R29" i="22"/>
  <c r="R27" i="22"/>
  <c r="R25" i="22"/>
  <c r="R23" i="22"/>
  <c r="R21" i="22"/>
  <c r="H32" i="22"/>
  <c r="E80" i="23"/>
  <c r="H40" i="22"/>
  <c r="H28" i="22"/>
  <c r="H19" i="22"/>
  <c r="H18" i="22"/>
  <c r="I11" i="22"/>
  <c r="L80" i="23"/>
  <c r="I30" i="22"/>
  <c r="I17" i="22"/>
  <c r="I34" i="22"/>
  <c r="I38" i="22"/>
  <c r="S22" i="22"/>
  <c r="S26" i="22"/>
  <c r="S30" i="22"/>
  <c r="S34" i="22"/>
  <c r="S38" i="22"/>
  <c r="S42" i="22"/>
  <c r="S46" i="22"/>
  <c r="DM18" i="22"/>
  <c r="K16" i="22"/>
  <c r="M16" i="22" s="1"/>
  <c r="S15" i="22"/>
  <c r="F13" i="23" s="1"/>
  <c r="S11" i="22"/>
  <c r="F9" i="23" s="1"/>
  <c r="C15" i="23"/>
  <c r="K12" i="22"/>
  <c r="M12" i="22" s="1"/>
  <c r="K14" i="22"/>
  <c r="M14" i="22" s="1"/>
  <c r="C11" i="23"/>
  <c r="C17" i="23"/>
  <c r="R16" i="22"/>
  <c r="D14" i="23"/>
  <c r="R14" i="22"/>
  <c r="D12" i="23"/>
  <c r="R12" i="22"/>
  <c r="D10" i="23"/>
  <c r="R15" i="22"/>
  <c r="D13" i="23"/>
  <c r="D11" i="23"/>
  <c r="R13" i="22"/>
  <c r="I12" i="22"/>
  <c r="S19" i="22"/>
  <c r="F17" i="23" s="1"/>
  <c r="D17" i="23"/>
  <c r="R19" i="22"/>
  <c r="D15" i="23"/>
  <c r="R17" i="22"/>
  <c r="R18" i="22"/>
  <c r="D16" i="23"/>
  <c r="K45" i="22"/>
  <c r="M45" i="22" s="1"/>
  <c r="DM43" i="22"/>
  <c r="DM41" i="22"/>
  <c r="K41" i="22"/>
  <c r="M41" i="22" s="1"/>
  <c r="K37" i="22"/>
  <c r="M37" i="22" s="1"/>
  <c r="DM35" i="22"/>
  <c r="DM33" i="22"/>
  <c r="K29" i="22"/>
  <c r="M29" i="22" s="1"/>
  <c r="K27" i="22"/>
  <c r="M27" i="22" s="1"/>
  <c r="DM25" i="22"/>
  <c r="K21" i="22"/>
  <c r="M21" i="22" s="1"/>
  <c r="K15" i="22"/>
  <c r="M15" i="22" s="1"/>
  <c r="K40" i="22"/>
  <c r="M40" i="22" s="1"/>
  <c r="K24" i="22"/>
  <c r="M24" i="22" s="1"/>
  <c r="K25" i="22"/>
  <c r="M25" i="22" s="1"/>
  <c r="DL45" i="22"/>
  <c r="E45" i="22" s="1"/>
  <c r="DL43" i="22"/>
  <c r="E43" i="22" s="1"/>
  <c r="DL41" i="22"/>
  <c r="E41" i="22" s="1"/>
  <c r="DL39" i="22"/>
  <c r="E39" i="22" s="1"/>
  <c r="DL37" i="22"/>
  <c r="E37" i="22" s="1"/>
  <c r="DL35" i="22"/>
  <c r="E35" i="22" s="1"/>
  <c r="DL33" i="22"/>
  <c r="E33" i="22" s="1"/>
  <c r="DL31" i="22"/>
  <c r="E31" i="22" s="1"/>
  <c r="DL29" i="22"/>
  <c r="E29" i="22" s="1"/>
  <c r="DL27" i="22"/>
  <c r="E27" i="22" s="1"/>
  <c r="DL25" i="22"/>
  <c r="E25" i="22" s="1"/>
  <c r="DL23" i="22"/>
  <c r="E23" i="22" s="1"/>
  <c r="DL21" i="22"/>
  <c r="I13" i="22"/>
  <c r="I40" i="22"/>
  <c r="I36" i="22"/>
  <c r="DM46" i="22"/>
  <c r="K44" i="22"/>
  <c r="M44" i="22" s="1"/>
  <c r="DM40" i="22"/>
  <c r="DM38" i="22"/>
  <c r="K36" i="22"/>
  <c r="M36" i="22" s="1"/>
  <c r="DM32" i="22"/>
  <c r="DM30" i="22"/>
  <c r="K28" i="22"/>
  <c r="M28" i="22" s="1"/>
  <c r="DM24" i="22"/>
  <c r="DM22" i="22"/>
  <c r="K20" i="22"/>
  <c r="M20" i="22" s="1"/>
  <c r="K43" i="22"/>
  <c r="M43" i="22" s="1"/>
  <c r="DM39" i="22"/>
  <c r="K33" i="22"/>
  <c r="M33" i="22" s="1"/>
  <c r="DM31" i="22"/>
  <c r="DM23" i="22"/>
  <c r="K19" i="22"/>
  <c r="M19" i="22" s="1"/>
  <c r="K13" i="22"/>
  <c r="M13" i="22" s="1"/>
  <c r="I32" i="22"/>
  <c r="R47" i="22"/>
  <c r="W47" i="22"/>
  <c r="D9" i="23"/>
  <c r="R11" i="22"/>
  <c r="AC47" i="22"/>
  <c r="N80" i="23" s="1"/>
  <c r="AG47" i="22"/>
  <c r="DM11" i="22"/>
  <c r="K39" i="22"/>
  <c r="M39" i="22" s="1"/>
  <c r="K46" i="22"/>
  <c r="M46" i="22" s="1"/>
  <c r="DM44" i="22"/>
  <c r="DM42" i="22"/>
  <c r="K38" i="22"/>
  <c r="M38" i="22" s="1"/>
  <c r="DM36" i="22"/>
  <c r="DM34" i="22"/>
  <c r="K30" i="22"/>
  <c r="M30" i="22" s="1"/>
  <c r="DM28" i="22"/>
  <c r="DM26" i="22"/>
  <c r="K22" i="22"/>
  <c r="M22" i="22" s="1"/>
  <c r="DM20" i="22"/>
  <c r="K42" i="22"/>
  <c r="M42" i="22" s="1"/>
  <c r="K34" i="22"/>
  <c r="M34" i="22" s="1"/>
  <c r="K26" i="22"/>
  <c r="M26" i="22" s="1"/>
  <c r="K35" i="22"/>
  <c r="M35" i="22" s="1"/>
  <c r="DM15" i="22"/>
  <c r="K23" i="22"/>
  <c r="M23" i="22" s="1"/>
  <c r="DM27" i="22"/>
  <c r="K31" i="22"/>
  <c r="M31" i="22" s="1"/>
  <c r="DM21" i="22"/>
  <c r="DM29" i="22"/>
  <c r="DM37" i="22"/>
  <c r="DM45" i="22"/>
  <c r="DM13" i="22"/>
  <c r="DM17" i="22"/>
  <c r="DM19" i="22"/>
  <c r="K11" i="22"/>
  <c r="M11" i="22" s="1"/>
  <c r="K17" i="22"/>
  <c r="M17" i="22" s="1"/>
  <c r="K10" i="22"/>
  <c r="M10" i="22" s="1"/>
  <c r="AK8" i="22"/>
  <c r="AP8" i="22" s="1"/>
  <c r="AU8" i="22" s="1"/>
  <c r="AZ8" i="22" s="1"/>
  <c r="BC8" i="22" s="1"/>
  <c r="AF8" i="22"/>
  <c r="F73" i="28" l="1"/>
  <c r="H73" i="28" s="1"/>
  <c r="I73" i="28"/>
  <c r="G66" i="26"/>
  <c r="I66" i="26" s="1"/>
  <c r="J66" i="26"/>
  <c r="J17" i="26"/>
  <c r="G17" i="26"/>
  <c r="I17" i="26" s="1"/>
  <c r="BQ82" i="28"/>
  <c r="BR82" i="28"/>
  <c r="F28" i="28"/>
  <c r="H28" i="28" s="1"/>
  <c r="I28" i="28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82" i="28"/>
  <c r="F82" i="28" s="1"/>
  <c r="DH82" i="28"/>
  <c r="EF82" i="28"/>
  <c r="G57" i="26"/>
  <c r="I57" i="26" s="1"/>
  <c r="J57" i="26"/>
  <c r="M82" i="27"/>
  <c r="N82" i="27"/>
  <c r="DI82" i="26"/>
  <c r="F82" i="26"/>
  <c r="G82" i="26" s="1"/>
  <c r="I82" i="26" s="1"/>
  <c r="J15" i="26"/>
  <c r="G15" i="26"/>
  <c r="I15" i="26" s="1"/>
  <c r="F17" i="28"/>
  <c r="H17" i="28" s="1"/>
  <c r="I17" i="28"/>
  <c r="G35" i="26"/>
  <c r="I35" i="26" s="1"/>
  <c r="J35" i="26"/>
  <c r="J16" i="26"/>
  <c r="G16" i="26"/>
  <c r="I16" i="26" s="1"/>
  <c r="T82" i="26"/>
  <c r="S82" i="26"/>
  <c r="J13" i="26"/>
  <c r="BR82" i="26"/>
  <c r="BS82" i="26"/>
  <c r="R10" i="22"/>
  <c r="H16" i="22"/>
  <c r="N47" i="22"/>
  <c r="I51" i="28"/>
  <c r="F51" i="28"/>
  <c r="H51" i="28" s="1"/>
  <c r="H82" i="28"/>
  <c r="J55" i="26"/>
  <c r="G55" i="26"/>
  <c r="I55" i="26" s="1"/>
  <c r="J49" i="26"/>
  <c r="J20" i="26"/>
  <c r="S82" i="27"/>
  <c r="R82" i="27"/>
  <c r="G51" i="26"/>
  <c r="I51" i="26" s="1"/>
  <c r="J51" i="26"/>
  <c r="H24" i="22"/>
  <c r="H10" i="22"/>
  <c r="H26" i="22"/>
  <c r="H42" i="22"/>
  <c r="J81" i="26"/>
  <c r="G81" i="26"/>
  <c r="I81" i="26" s="1"/>
  <c r="G36" i="26"/>
  <c r="I36" i="26" s="1"/>
  <c r="J36" i="26"/>
  <c r="I11" i="28"/>
  <c r="F11" i="28"/>
  <c r="H11" i="28" s="1"/>
  <c r="F82" i="27"/>
  <c r="H82" i="27" s="1"/>
  <c r="I82" i="27"/>
  <c r="G48" i="26"/>
  <c r="I48" i="26" s="1"/>
  <c r="J48" i="26"/>
  <c r="J23" i="26"/>
  <c r="O82" i="26"/>
  <c r="N82" i="26"/>
  <c r="J21" i="26"/>
  <c r="G31" i="26"/>
  <c r="I31" i="26" s="1"/>
  <c r="J31" i="26"/>
  <c r="G27" i="26"/>
  <c r="I27" i="26" s="1"/>
  <c r="J27" i="26"/>
  <c r="BV47" i="22"/>
  <c r="I14" i="22"/>
  <c r="F39" i="22"/>
  <c r="H39" i="22" s="1"/>
  <c r="F41" i="22"/>
  <c r="F23" i="22"/>
  <c r="F27" i="22"/>
  <c r="H27" i="22" s="1"/>
  <c r="F31" i="22"/>
  <c r="H31" i="22" s="1"/>
  <c r="F35" i="22"/>
  <c r="H35" i="22" s="1"/>
  <c r="F43" i="22"/>
  <c r="F14" i="22"/>
  <c r="H14" i="22" s="1"/>
  <c r="BV8" i="22"/>
  <c r="AV8" i="22"/>
  <c r="F25" i="22"/>
  <c r="F29" i="22"/>
  <c r="H29" i="22" s="1"/>
  <c r="F33" i="22"/>
  <c r="H33" i="22" s="1"/>
  <c r="F37" i="22"/>
  <c r="H37" i="22" s="1"/>
  <c r="F45" i="22"/>
  <c r="F11" i="22"/>
  <c r="H11" i="22" s="1"/>
  <c r="F15" i="22"/>
  <c r="H15" i="22" s="1"/>
  <c r="C80" i="23"/>
  <c r="I41" i="22"/>
  <c r="K47" i="22"/>
  <c r="M47" i="22" s="1"/>
  <c r="I39" i="22"/>
  <c r="I10" i="22"/>
  <c r="D80" i="23"/>
  <c r="H41" i="22"/>
  <c r="E21" i="22"/>
  <c r="DL47" i="22"/>
  <c r="DM47" i="22" s="1"/>
  <c r="H25" i="22"/>
  <c r="I25" i="22"/>
  <c r="I29" i="22"/>
  <c r="I33" i="22"/>
  <c r="I37" i="22"/>
  <c r="H45" i="22"/>
  <c r="I45" i="22"/>
  <c r="H23" i="22"/>
  <c r="I23" i="22"/>
  <c r="I27" i="22"/>
  <c r="I31" i="22"/>
  <c r="I35" i="22"/>
  <c r="H43" i="22"/>
  <c r="I43" i="22"/>
  <c r="BI8" i="22"/>
  <c r="BL8" i="22" s="1"/>
  <c r="BF8" i="22"/>
  <c r="I82" i="28" l="1"/>
  <c r="J82" i="26"/>
  <c r="F21" i="22"/>
  <c r="H21" i="22" s="1"/>
  <c r="I21" i="22"/>
  <c r="E47" i="22"/>
  <c r="F47" i="22" s="1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J48" i="22" l="1"/>
  <c r="G47" i="22" l="1"/>
  <c r="H47" i="22" l="1"/>
  <c r="I47" i="22"/>
</calcChain>
</file>

<file path=xl/sharedStrings.xml><?xml version="1.0" encoding="utf-8"?>
<sst xmlns="http://schemas.openxmlformats.org/spreadsheetml/2006/main" count="1228" uniqueCount="248">
  <si>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</si>
  <si>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</si>
  <si>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</si>
  <si>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</si>
  <si>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</si>
  <si>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</si>
  <si>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</si>
  <si>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</si>
  <si>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</si>
  <si>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</si>
  <si>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</si>
  <si>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</si>
  <si>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</si>
  <si>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</si>
  <si>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</si>
  <si>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</si>
  <si>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</si>
  <si>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</si>
  <si>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</si>
  <si>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</si>
  <si>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</si>
  <si>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</si>
  <si>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</si>
  <si>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</si>
  <si>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</si>
  <si>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</si>
  <si>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</si>
  <si>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</si>
  <si>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</si>
  <si>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</si>
  <si>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</si>
  <si>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</si>
  <si>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</si>
  <si>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</si>
  <si>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</si>
  <si>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</si>
  <si>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</si>
  <si>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</si>
  <si>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</si>
  <si>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</si>
  <si>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</si>
  <si>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</si>
  <si>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</si>
  <si>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</si>
  <si>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</si>
  <si>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</si>
  <si>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</si>
  <si>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</si>
  <si>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</si>
  <si>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</si>
  <si>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</si>
  <si>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</si>
  <si>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</si>
  <si>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</si>
  <si>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</si>
  <si>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</si>
  <si>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</si>
  <si>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</si>
  <si>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</si>
  <si>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</si>
  <si>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</si>
  <si>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</si>
  <si>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</si>
  <si>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</si>
  <si>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</si>
  <si>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</si>
  <si>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</si>
  <si>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</si>
  <si>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</si>
  <si>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</si>
  <si>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</si>
  <si>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</si>
  <si>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</si>
  <si>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</si>
  <si>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</si>
  <si>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</si>
  <si>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</si>
  <si>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</si>
  <si>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</si>
  <si>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</si>
  <si>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</si>
  <si>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</si>
  <si>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</si>
  <si>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</si>
  <si>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</si>
  <si>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</si>
  <si>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</si>
  <si>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</si>
  <si>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</si>
  <si>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</si>
  <si>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</si>
  <si>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</si>
  <si>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</si>
  <si>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</si>
  <si>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</si>
  <si>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</si>
  <si>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</si>
  <si>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</si>
  <si>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</si>
  <si>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</si>
  <si>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</si>
  <si>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</si>
  <si>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</si>
  <si>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</si>
  <si>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</si>
  <si>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</si>
  <si>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</si>
  <si>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</si>
  <si>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</si>
  <si>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</si>
  <si>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</si>
  <si>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</si>
  <si>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</si>
  <si>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</si>
  <si>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</si>
  <si>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</si>
  <si>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</si>
  <si>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</si>
  <si>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</si>
  <si>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</si>
  <si>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</si>
  <si>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</si>
  <si>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</si>
  <si>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</si>
  <si>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</si>
  <si>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</si>
  <si>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</si>
  <si>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</si>
  <si>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</si>
  <si>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</si>
  <si>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</si>
  <si>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</si>
  <si>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</si>
  <si>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</si>
  <si>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</si>
  <si>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</si>
  <si>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</si>
  <si>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</si>
  <si>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</si>
  <si>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</si>
  <si>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</si>
  <si>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</si>
  <si>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</si>
  <si>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</si>
  <si>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</si>
  <si>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</si>
  <si>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</si>
  <si>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</si>
  <si>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</si>
  <si>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</si>
  <si>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</si>
  <si>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</si>
  <si>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</si>
  <si>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</si>
  <si>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</si>
  <si>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</si>
  <si>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</si>
  <si>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</si>
  <si>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</si>
  <si>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</si>
  <si>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</si>
  <si>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</si>
  <si>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</si>
  <si>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</si>
  <si>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</si>
  <si>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</si>
  <si>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</si>
  <si>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</si>
  <si>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</si>
  <si>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</si>
  <si>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</si>
  <si>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</si>
  <si>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</si>
  <si>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</si>
  <si>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</si>
  <si>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</si>
  <si>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</si>
  <si>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</si>
  <si>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</si>
  <si>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</si>
  <si>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</si>
  <si>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</si>
  <si>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</si>
  <si>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</si>
  <si>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</si>
  <si>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</si>
  <si>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</si>
  <si>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</si>
  <si>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</si>
  <si>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</si>
  <si>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</si>
  <si>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</si>
  <si>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</si>
  <si>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</si>
  <si>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</si>
  <si>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</si>
  <si>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</si>
  <si>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</si>
  <si>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</si>
  <si>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</si>
  <si>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</si>
  <si>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</si>
  <si>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</si>
  <si>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</si>
  <si>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</si>
  <si>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</si>
  <si>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</si>
  <si>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</si>
  <si>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</si>
  <si>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</si>
  <si>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</si>
  <si>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</si>
  <si>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</si>
  <si>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</si>
  <si>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</si>
  <si>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</si>
  <si>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</si>
  <si>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</si>
  <si>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</si>
  <si>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</si>
  <si>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</si>
  <si>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</si>
  <si>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</si>
  <si>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</si>
  <si>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</si>
  <si>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</si>
  <si>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</si>
  <si>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</si>
  <si>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</si>
  <si>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</si>
  <si>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</si>
  <si>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</si>
  <si>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</si>
  <si>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</si>
  <si>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</si>
  <si>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</si>
  <si>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</si>
  <si>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</si>
  <si>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</si>
  <si>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</si>
  <si>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</si>
  <si>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</si>
  <si>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</si>
  <si>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</si>
  <si>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</si>
  <si>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r>
      <t xml:space="preserve"> ՀՀ  ____ԱՐԱԳԱԾՈՏՆ_____  ՄԱՐԶԻ  ՀԱՄԱՅՆՔՆԵՐԻ   ԲՅՈՒՋԵՏԱՅԻՆ   ԵԿԱՄՈՒՏՆԵՐԻ   ՎԵՐԱԲԵՐՅԱԼ  (աճողական)  2022թ.  «4ամսվա»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</si>
  <si>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(1-ին կիսամյակ)</t>
  </si>
  <si>
    <t>փաստացի           (4ամիս)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</si>
</sst>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3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0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0" fillId="2" borderId="2" xfId="0" applyNumberFormat="1" applyFont="1" applyFill="1" applyBorder="1" applyAlignment="1">
      <alignment horizontal="left" vertical="center" wrapText="1"/>
    </xf>
    <xf numFmtId="164" fontId="20" fillId="0" borderId="2" xfId="0" applyNumberFormat="1" applyFont="1" applyFill="1" applyBorder="1" applyAlignment="1">
      <alignment horizontal="left" vertical="center"/>
    </xf>
    <xf numFmtId="164" fontId="20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0" fillId="10" borderId="2" xfId="0" applyNumberFormat="1" applyFont="1" applyFill="1" applyBorder="1" applyAlignment="1">
      <alignment horizontal="left" vertical="center"/>
    </xf>
    <xf numFmtId="164" fontId="20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0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9" fillId="2" borderId="2" xfId="0" applyNumberFormat="1" applyFont="1" applyFill="1" applyBorder="1" applyAlignment="1" applyProtection="1">
      <alignment horizontal="right" vertical="center" wrapText="1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164" fontId="20" fillId="0" borderId="9" xfId="0" applyNumberFormat="1" applyFont="1" applyFill="1" applyBorder="1" applyAlignment="1">
      <alignment horizontal="left" vertical="center"/>
    </xf>
    <xf numFmtId="2" fontId="20" fillId="0" borderId="2" xfId="0" applyNumberFormat="1" applyFont="1" applyFill="1" applyBorder="1" applyAlignment="1">
      <alignment horizontal="left" vertical="center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50"/>
  <sheetViews>
    <sheetView tabSelected="1" zoomScale="55" zoomScaleNormal="55" workbookViewId="0">
      <pane xSplit="2" ySplit="9" topLeftCell="C44" activePane="bottomRight" state="frozen"/>
      <selection pane="topRight" activeCell="C1" sqref="C1"/>
      <selection pane="bottomLeft" activeCell="A10" sqref="A10"/>
      <selection pane="bottomRight" activeCell="CV47" sqref="CV47:CX47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9.875" style="1" customWidth="1"/>
    <col min="114" max="114" width="9.25" style="1" customWidth="1"/>
    <col min="115" max="115" width="9.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1.125" style="1" customWidth="1"/>
    <col min="124" max="124" width="9.3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36" t="s">
        <v>243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37" t="s">
        <v>245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Q2" s="5"/>
      <c r="R2" s="5"/>
      <c r="T2" s="138"/>
      <c r="U2" s="138"/>
      <c r="V2" s="138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7" t="s">
        <v>12</v>
      </c>
      <c r="M3" s="137"/>
      <c r="N3" s="137"/>
      <c r="O3" s="13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2" t="s">
        <v>6</v>
      </c>
      <c r="B4" s="125" t="s">
        <v>10</v>
      </c>
      <c r="C4" s="128" t="s">
        <v>4</v>
      </c>
      <c r="D4" s="128" t="s">
        <v>5</v>
      </c>
      <c r="E4" s="151" t="s">
        <v>242</v>
      </c>
      <c r="F4" s="152"/>
      <c r="G4" s="152"/>
      <c r="H4" s="152"/>
      <c r="I4" s="153"/>
      <c r="J4" s="139" t="s">
        <v>241</v>
      </c>
      <c r="K4" s="140"/>
      <c r="L4" s="140"/>
      <c r="M4" s="140"/>
      <c r="N4" s="141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5"/>
      <c r="DK4" s="119" t="s">
        <v>14</v>
      </c>
      <c r="DL4" s="209" t="s">
        <v>15</v>
      </c>
      <c r="DM4" s="210"/>
      <c r="DN4" s="211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119" t="s">
        <v>16</v>
      </c>
      <c r="EH4" s="163" t="s">
        <v>17</v>
      </c>
      <c r="EI4" s="164"/>
      <c r="EJ4" s="165"/>
    </row>
    <row r="5" spans="1:141" s="9" customFormat="1" ht="15" customHeight="1" x14ac:dyDescent="0.3">
      <c r="A5" s="123"/>
      <c r="B5" s="126"/>
      <c r="C5" s="129"/>
      <c r="D5" s="129"/>
      <c r="E5" s="154"/>
      <c r="F5" s="155"/>
      <c r="G5" s="155"/>
      <c r="H5" s="155"/>
      <c r="I5" s="156"/>
      <c r="J5" s="142"/>
      <c r="K5" s="143"/>
      <c r="L5" s="143"/>
      <c r="M5" s="143"/>
      <c r="N5" s="144"/>
      <c r="O5" s="172" t="s">
        <v>7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4"/>
      <c r="BA5" s="175" t="s">
        <v>2</v>
      </c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6" t="s">
        <v>8</v>
      </c>
      <c r="BQ5" s="177"/>
      <c r="BR5" s="177"/>
      <c r="BS5" s="180" t="s">
        <v>18</v>
      </c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2"/>
      <c r="CJ5" s="186" t="s">
        <v>0</v>
      </c>
      <c r="CK5" s="187"/>
      <c r="CL5" s="187"/>
      <c r="CM5" s="187"/>
      <c r="CN5" s="187"/>
      <c r="CO5" s="187"/>
      <c r="CP5" s="187"/>
      <c r="CQ5" s="187"/>
      <c r="CR5" s="188"/>
      <c r="CS5" s="180" t="s">
        <v>1</v>
      </c>
      <c r="CT5" s="181"/>
      <c r="CU5" s="181"/>
      <c r="CV5" s="181"/>
      <c r="CW5" s="181"/>
      <c r="CX5" s="181"/>
      <c r="CY5" s="181"/>
      <c r="CZ5" s="181"/>
      <c r="DA5" s="181"/>
      <c r="DB5" s="175" t="s">
        <v>19</v>
      </c>
      <c r="DC5" s="175"/>
      <c r="DD5" s="175"/>
      <c r="DE5" s="176" t="s">
        <v>20</v>
      </c>
      <c r="DF5" s="177"/>
      <c r="DG5" s="193"/>
      <c r="DH5" s="176" t="s">
        <v>21</v>
      </c>
      <c r="DI5" s="177"/>
      <c r="DJ5" s="193"/>
      <c r="DK5" s="119"/>
      <c r="DL5" s="212"/>
      <c r="DM5" s="213"/>
      <c r="DN5" s="214"/>
      <c r="DO5" s="218"/>
      <c r="DP5" s="218"/>
      <c r="DQ5" s="219"/>
      <c r="DR5" s="219"/>
      <c r="DS5" s="219"/>
      <c r="DT5" s="219"/>
      <c r="DU5" s="176" t="s">
        <v>22</v>
      </c>
      <c r="DV5" s="177"/>
      <c r="DW5" s="193"/>
      <c r="DX5" s="200"/>
      <c r="DY5" s="201"/>
      <c r="DZ5" s="201"/>
      <c r="EA5" s="201"/>
      <c r="EB5" s="201"/>
      <c r="EC5" s="201"/>
      <c r="ED5" s="201"/>
      <c r="EE5" s="201"/>
      <c r="EF5" s="201"/>
      <c r="EG5" s="119"/>
      <c r="EH5" s="166"/>
      <c r="EI5" s="167"/>
      <c r="EJ5" s="168"/>
    </row>
    <row r="6" spans="1:141" s="9" customFormat="1" ht="177.75" customHeight="1" x14ac:dyDescent="0.3">
      <c r="A6" s="123"/>
      <c r="B6" s="126"/>
      <c r="C6" s="129"/>
      <c r="D6" s="129"/>
      <c r="E6" s="157"/>
      <c r="F6" s="158"/>
      <c r="G6" s="158"/>
      <c r="H6" s="158"/>
      <c r="I6" s="159"/>
      <c r="J6" s="145"/>
      <c r="K6" s="146"/>
      <c r="L6" s="146"/>
      <c r="M6" s="146"/>
      <c r="N6" s="147"/>
      <c r="O6" s="189" t="s">
        <v>240</v>
      </c>
      <c r="P6" s="190"/>
      <c r="Q6" s="190"/>
      <c r="R6" s="190"/>
      <c r="S6" s="191"/>
      <c r="T6" s="160" t="s">
        <v>237</v>
      </c>
      <c r="U6" s="161"/>
      <c r="V6" s="161"/>
      <c r="W6" s="161"/>
      <c r="X6" s="162"/>
      <c r="Y6" s="160" t="s">
        <v>236</v>
      </c>
      <c r="Z6" s="161"/>
      <c r="AA6" s="161"/>
      <c r="AB6" s="161"/>
      <c r="AC6" s="162"/>
      <c r="AD6" s="160" t="s">
        <v>235</v>
      </c>
      <c r="AE6" s="161"/>
      <c r="AF6" s="161"/>
      <c r="AG6" s="161"/>
      <c r="AH6" s="162"/>
      <c r="AI6" s="160" t="s">
        <v>244</v>
      </c>
      <c r="AJ6" s="161"/>
      <c r="AK6" s="161"/>
      <c r="AL6" s="161"/>
      <c r="AM6" s="162"/>
      <c r="AN6" s="160" t="s">
        <v>238</v>
      </c>
      <c r="AO6" s="161"/>
      <c r="AP6" s="161"/>
      <c r="AQ6" s="161"/>
      <c r="AR6" s="162"/>
      <c r="AS6" s="160" t="s">
        <v>239</v>
      </c>
      <c r="AT6" s="161"/>
      <c r="AU6" s="161"/>
      <c r="AV6" s="161"/>
      <c r="AW6" s="162"/>
      <c r="AX6" s="202" t="s">
        <v>29</v>
      </c>
      <c r="AY6" s="202"/>
      <c r="AZ6" s="202"/>
      <c r="BA6" s="134" t="s">
        <v>30</v>
      </c>
      <c r="BB6" s="135"/>
      <c r="BC6" s="135"/>
      <c r="BD6" s="134" t="s">
        <v>31</v>
      </c>
      <c r="BE6" s="135"/>
      <c r="BF6" s="203"/>
      <c r="BG6" s="131" t="s">
        <v>32</v>
      </c>
      <c r="BH6" s="132"/>
      <c r="BI6" s="133"/>
      <c r="BJ6" s="131" t="s">
        <v>33</v>
      </c>
      <c r="BK6" s="132"/>
      <c r="BL6" s="132"/>
      <c r="BM6" s="205" t="s">
        <v>34</v>
      </c>
      <c r="BN6" s="206"/>
      <c r="BO6" s="206"/>
      <c r="BP6" s="178"/>
      <c r="BQ6" s="179"/>
      <c r="BR6" s="179"/>
      <c r="BS6" s="194" t="s">
        <v>35</v>
      </c>
      <c r="BT6" s="195"/>
      <c r="BU6" s="195"/>
      <c r="BV6" s="195"/>
      <c r="BW6" s="196"/>
      <c r="BX6" s="192" t="s">
        <v>36</v>
      </c>
      <c r="BY6" s="192"/>
      <c r="BZ6" s="192"/>
      <c r="CA6" s="192" t="s">
        <v>37</v>
      </c>
      <c r="CB6" s="192"/>
      <c r="CC6" s="192"/>
      <c r="CD6" s="192" t="s">
        <v>38</v>
      </c>
      <c r="CE6" s="192"/>
      <c r="CF6" s="192"/>
      <c r="CG6" s="192" t="s">
        <v>39</v>
      </c>
      <c r="CH6" s="192"/>
      <c r="CI6" s="192"/>
      <c r="CJ6" s="192" t="s">
        <v>46</v>
      </c>
      <c r="CK6" s="192"/>
      <c r="CL6" s="192"/>
      <c r="CM6" s="186" t="s">
        <v>47</v>
      </c>
      <c r="CN6" s="187"/>
      <c r="CO6" s="187"/>
      <c r="CP6" s="192" t="s">
        <v>40</v>
      </c>
      <c r="CQ6" s="192"/>
      <c r="CR6" s="192"/>
      <c r="CS6" s="207" t="s">
        <v>41</v>
      </c>
      <c r="CT6" s="208"/>
      <c r="CU6" s="187"/>
      <c r="CV6" s="192" t="s">
        <v>42</v>
      </c>
      <c r="CW6" s="192"/>
      <c r="CX6" s="192"/>
      <c r="CY6" s="186" t="s">
        <v>48</v>
      </c>
      <c r="CZ6" s="187"/>
      <c r="DA6" s="187"/>
      <c r="DB6" s="175"/>
      <c r="DC6" s="175"/>
      <c r="DD6" s="175"/>
      <c r="DE6" s="178"/>
      <c r="DF6" s="179"/>
      <c r="DG6" s="199"/>
      <c r="DH6" s="178"/>
      <c r="DI6" s="179"/>
      <c r="DJ6" s="199"/>
      <c r="DK6" s="119"/>
      <c r="DL6" s="215"/>
      <c r="DM6" s="216"/>
      <c r="DN6" s="217"/>
      <c r="DO6" s="176" t="s">
        <v>49</v>
      </c>
      <c r="DP6" s="177"/>
      <c r="DQ6" s="193"/>
      <c r="DR6" s="176" t="s">
        <v>50</v>
      </c>
      <c r="DS6" s="177"/>
      <c r="DT6" s="193"/>
      <c r="DU6" s="178"/>
      <c r="DV6" s="179"/>
      <c r="DW6" s="199"/>
      <c r="DX6" s="176" t="s">
        <v>51</v>
      </c>
      <c r="DY6" s="177"/>
      <c r="DZ6" s="193"/>
      <c r="EA6" s="176" t="s">
        <v>52</v>
      </c>
      <c r="EB6" s="177"/>
      <c r="EC6" s="193"/>
      <c r="ED6" s="197" t="s">
        <v>53</v>
      </c>
      <c r="EE6" s="198"/>
      <c r="EF6" s="198"/>
      <c r="EG6" s="119"/>
      <c r="EH6" s="169"/>
      <c r="EI6" s="170"/>
      <c r="EJ6" s="171"/>
    </row>
    <row r="7" spans="1:141" s="10" customFormat="1" ht="36" customHeight="1" x14ac:dyDescent="0.3">
      <c r="A7" s="123"/>
      <c r="B7" s="126"/>
      <c r="C7" s="129"/>
      <c r="D7" s="129"/>
      <c r="E7" s="120" t="s">
        <v>43</v>
      </c>
      <c r="F7" s="148" t="s">
        <v>55</v>
      </c>
      <c r="G7" s="149"/>
      <c r="H7" s="149"/>
      <c r="I7" s="150"/>
      <c r="J7" s="120" t="s">
        <v>43</v>
      </c>
      <c r="K7" s="148" t="s">
        <v>55</v>
      </c>
      <c r="L7" s="149"/>
      <c r="M7" s="149"/>
      <c r="N7" s="150"/>
      <c r="O7" s="120" t="s">
        <v>43</v>
      </c>
      <c r="P7" s="148" t="s">
        <v>55</v>
      </c>
      <c r="Q7" s="149"/>
      <c r="R7" s="149"/>
      <c r="S7" s="150"/>
      <c r="T7" s="120" t="s">
        <v>43</v>
      </c>
      <c r="U7" s="148" t="s">
        <v>55</v>
      </c>
      <c r="V7" s="149"/>
      <c r="W7" s="149"/>
      <c r="X7" s="150"/>
      <c r="Y7" s="120" t="s">
        <v>43</v>
      </c>
      <c r="Z7" s="148" t="s">
        <v>55</v>
      </c>
      <c r="AA7" s="149"/>
      <c r="AB7" s="149"/>
      <c r="AC7" s="150"/>
      <c r="AD7" s="120" t="s">
        <v>43</v>
      </c>
      <c r="AE7" s="148" t="s">
        <v>55</v>
      </c>
      <c r="AF7" s="149"/>
      <c r="AG7" s="149"/>
      <c r="AH7" s="150"/>
      <c r="AI7" s="120" t="s">
        <v>43</v>
      </c>
      <c r="AJ7" s="148" t="s">
        <v>55</v>
      </c>
      <c r="AK7" s="149"/>
      <c r="AL7" s="149"/>
      <c r="AM7" s="150"/>
      <c r="AN7" s="120" t="s">
        <v>43</v>
      </c>
      <c r="AO7" s="148" t="s">
        <v>55</v>
      </c>
      <c r="AP7" s="149"/>
      <c r="AQ7" s="149"/>
      <c r="AR7" s="150"/>
      <c r="AS7" s="120" t="s">
        <v>43</v>
      </c>
      <c r="AT7" s="148" t="s">
        <v>55</v>
      </c>
      <c r="AU7" s="149"/>
      <c r="AV7" s="149"/>
      <c r="AW7" s="150"/>
      <c r="AX7" s="120" t="s">
        <v>43</v>
      </c>
      <c r="AY7" s="117" t="s">
        <v>55</v>
      </c>
      <c r="AZ7" s="118"/>
      <c r="BA7" s="120" t="s">
        <v>43</v>
      </c>
      <c r="BB7" s="117" t="s">
        <v>55</v>
      </c>
      <c r="BC7" s="118"/>
      <c r="BD7" s="120" t="s">
        <v>43</v>
      </c>
      <c r="BE7" s="117" t="s">
        <v>55</v>
      </c>
      <c r="BF7" s="118"/>
      <c r="BG7" s="120" t="s">
        <v>43</v>
      </c>
      <c r="BH7" s="117" t="s">
        <v>55</v>
      </c>
      <c r="BI7" s="118"/>
      <c r="BJ7" s="120" t="s">
        <v>43</v>
      </c>
      <c r="BK7" s="117" t="s">
        <v>55</v>
      </c>
      <c r="BL7" s="118"/>
      <c r="BM7" s="120" t="s">
        <v>43</v>
      </c>
      <c r="BN7" s="117" t="s">
        <v>55</v>
      </c>
      <c r="BO7" s="118"/>
      <c r="BP7" s="120" t="s">
        <v>43</v>
      </c>
      <c r="BQ7" s="117" t="s">
        <v>55</v>
      </c>
      <c r="BR7" s="118"/>
      <c r="BS7" s="120" t="s">
        <v>43</v>
      </c>
      <c r="BT7" s="117" t="s">
        <v>55</v>
      </c>
      <c r="BU7" s="204"/>
      <c r="BV7" s="204"/>
      <c r="BW7" s="118"/>
      <c r="BX7" s="120" t="s">
        <v>43</v>
      </c>
      <c r="BY7" s="117" t="s">
        <v>55</v>
      </c>
      <c r="BZ7" s="118"/>
      <c r="CA7" s="120" t="s">
        <v>43</v>
      </c>
      <c r="CB7" s="117" t="s">
        <v>55</v>
      </c>
      <c r="CC7" s="118"/>
      <c r="CD7" s="120" t="s">
        <v>43</v>
      </c>
      <c r="CE7" s="117" t="s">
        <v>55</v>
      </c>
      <c r="CF7" s="118"/>
      <c r="CG7" s="120" t="s">
        <v>43</v>
      </c>
      <c r="CH7" s="117" t="s">
        <v>55</v>
      </c>
      <c r="CI7" s="118"/>
      <c r="CJ7" s="120" t="s">
        <v>43</v>
      </c>
      <c r="CK7" s="117" t="s">
        <v>55</v>
      </c>
      <c r="CL7" s="118"/>
      <c r="CM7" s="120" t="s">
        <v>43</v>
      </c>
      <c r="CN7" s="117" t="s">
        <v>55</v>
      </c>
      <c r="CO7" s="118"/>
      <c r="CP7" s="120" t="s">
        <v>43</v>
      </c>
      <c r="CQ7" s="117" t="s">
        <v>55</v>
      </c>
      <c r="CR7" s="118"/>
      <c r="CS7" s="120" t="s">
        <v>43</v>
      </c>
      <c r="CT7" s="117" t="s">
        <v>55</v>
      </c>
      <c r="CU7" s="118"/>
      <c r="CV7" s="120" t="s">
        <v>43</v>
      </c>
      <c r="CW7" s="117" t="s">
        <v>55</v>
      </c>
      <c r="CX7" s="118"/>
      <c r="CY7" s="120" t="s">
        <v>43</v>
      </c>
      <c r="CZ7" s="117" t="s">
        <v>55</v>
      </c>
      <c r="DA7" s="118"/>
      <c r="DB7" s="120" t="s">
        <v>43</v>
      </c>
      <c r="DC7" s="117" t="s">
        <v>55</v>
      </c>
      <c r="DD7" s="118"/>
      <c r="DE7" s="120" t="s">
        <v>43</v>
      </c>
      <c r="DF7" s="117" t="s">
        <v>55</v>
      </c>
      <c r="DG7" s="118"/>
      <c r="DH7" s="120" t="s">
        <v>43</v>
      </c>
      <c r="DI7" s="117" t="s">
        <v>55</v>
      </c>
      <c r="DJ7" s="118"/>
      <c r="DK7" s="221" t="s">
        <v>9</v>
      </c>
      <c r="DL7" s="120" t="s">
        <v>43</v>
      </c>
      <c r="DM7" s="117" t="s">
        <v>55</v>
      </c>
      <c r="DN7" s="118"/>
      <c r="DO7" s="120" t="s">
        <v>43</v>
      </c>
      <c r="DP7" s="117" t="s">
        <v>55</v>
      </c>
      <c r="DQ7" s="118"/>
      <c r="DR7" s="120" t="s">
        <v>43</v>
      </c>
      <c r="DS7" s="117" t="s">
        <v>55</v>
      </c>
      <c r="DT7" s="118"/>
      <c r="DU7" s="120" t="s">
        <v>43</v>
      </c>
      <c r="DV7" s="117" t="s">
        <v>55</v>
      </c>
      <c r="DW7" s="118"/>
      <c r="DX7" s="120" t="s">
        <v>43</v>
      </c>
      <c r="DY7" s="117" t="s">
        <v>55</v>
      </c>
      <c r="DZ7" s="118"/>
      <c r="EA7" s="120" t="s">
        <v>43</v>
      </c>
      <c r="EB7" s="117" t="s">
        <v>55</v>
      </c>
      <c r="EC7" s="118"/>
      <c r="ED7" s="120" t="s">
        <v>43</v>
      </c>
      <c r="EE7" s="117" t="s">
        <v>55</v>
      </c>
      <c r="EF7" s="118"/>
      <c r="EG7" s="119" t="s">
        <v>9</v>
      </c>
      <c r="EH7" s="120" t="s">
        <v>43</v>
      </c>
      <c r="EI7" s="117" t="s">
        <v>55</v>
      </c>
      <c r="EJ7" s="118"/>
    </row>
    <row r="8" spans="1:141" s="27" customFormat="1" ht="101.25" customHeight="1" x14ac:dyDescent="0.25">
      <c r="A8" s="124"/>
      <c r="B8" s="127"/>
      <c r="C8" s="130"/>
      <c r="D8" s="130"/>
      <c r="E8" s="121"/>
      <c r="F8" s="35" t="s">
        <v>246</v>
      </c>
      <c r="G8" s="26" t="str">
        <f>L8</f>
        <v>փաստացի           (4ամիս)</v>
      </c>
      <c r="H8" s="36" t="s">
        <v>233</v>
      </c>
      <c r="I8" s="26" t="s">
        <v>54</v>
      </c>
      <c r="J8" s="121"/>
      <c r="K8" s="35" t="str">
        <f>F8</f>
        <v>ծրագիր (1-ին կիսամյակ)</v>
      </c>
      <c r="L8" s="26" t="s">
        <v>247</v>
      </c>
      <c r="M8" s="36" t="str">
        <f>H8</f>
        <v>կատ. %-ը 1-ին եռամսյակի  նկատմամբ</v>
      </c>
      <c r="N8" s="26" t="s">
        <v>54</v>
      </c>
      <c r="O8" s="121"/>
      <c r="P8" s="35" t="str">
        <f>K8</f>
        <v>ծրագիր (1-ին կիսամյակ)</v>
      </c>
      <c r="Q8" s="26" t="str">
        <f>L8</f>
        <v>փաստացի           (4ամիս)</v>
      </c>
      <c r="R8" s="36" t="str">
        <f>M8</f>
        <v>կատ. %-ը 1-ին եռամսյակի  նկատմամբ</v>
      </c>
      <c r="S8" s="26" t="s">
        <v>54</v>
      </c>
      <c r="T8" s="121"/>
      <c r="U8" s="35" t="str">
        <f>P8</f>
        <v>ծրագիր (1-ին կիսամյակ)</v>
      </c>
      <c r="V8" s="26" t="str">
        <f>Q8</f>
        <v>փաստացի           (4ամիս)</v>
      </c>
      <c r="W8" s="36" t="str">
        <f>R8</f>
        <v>կատ. %-ը 1-ին եռամսյակի  նկատմամբ</v>
      </c>
      <c r="X8" s="26" t="s">
        <v>54</v>
      </c>
      <c r="Y8" s="121"/>
      <c r="Z8" s="35" t="str">
        <f>U8</f>
        <v>ծրագիր (1-ին կիսամյակ)</v>
      </c>
      <c r="AA8" s="26" t="str">
        <f>V8</f>
        <v>փաստացի           (4ամիս)</v>
      </c>
      <c r="AB8" s="36" t="str">
        <f>W8</f>
        <v>կատ. %-ը 1-ին եռամսյակի  նկատմամբ</v>
      </c>
      <c r="AC8" s="26" t="s">
        <v>54</v>
      </c>
      <c r="AD8" s="121"/>
      <c r="AE8" s="35" t="str">
        <f>Z8</f>
        <v>ծրագիր (1-ին կիսամյակ)</v>
      </c>
      <c r="AF8" s="26" t="str">
        <f>AA8</f>
        <v>փաստացի           (4ամիս)</v>
      </c>
      <c r="AG8" s="36" t="str">
        <f>AB8</f>
        <v>կատ. %-ը 1-ին եռամսյակի  նկատմամբ</v>
      </c>
      <c r="AH8" s="26" t="s">
        <v>54</v>
      </c>
      <c r="AI8" s="121"/>
      <c r="AJ8" s="35" t="str">
        <f>Z8</f>
        <v>ծրագիր (1-ին կիսամյակ)</v>
      </c>
      <c r="AK8" s="26" t="str">
        <f>AA8</f>
        <v>փաստացի           (4ամիս)</v>
      </c>
      <c r="AL8" s="36" t="str">
        <f>AB8</f>
        <v>կատ. %-ը 1-ին եռամսյակի  նկատմամբ</v>
      </c>
      <c r="AM8" s="26" t="s">
        <v>54</v>
      </c>
      <c r="AN8" s="121"/>
      <c r="AO8" s="35" t="str">
        <f>AJ8</f>
        <v>ծրագիր (1-ին կիսամյակ)</v>
      </c>
      <c r="AP8" s="26" t="str">
        <f>AK8</f>
        <v>փաստացի           (4ամիս)</v>
      </c>
      <c r="AQ8" s="26" t="str">
        <f>AL8</f>
        <v>կատ. %-ը 1-ին եռամսյակի  նկատմամբ</v>
      </c>
      <c r="AR8" s="26" t="s">
        <v>54</v>
      </c>
      <c r="AS8" s="121"/>
      <c r="AT8" s="35" t="str">
        <f>AO8</f>
        <v>ծրագիր (1-ին կիսամյակ)</v>
      </c>
      <c r="AU8" s="26" t="str">
        <f>AP8</f>
        <v>փաստացի           (4ամիս)</v>
      </c>
      <c r="AV8" s="36" t="str">
        <f>AQ8</f>
        <v>կատ. %-ը 1-ին եռամսյակի  նկատմամբ</v>
      </c>
      <c r="AW8" s="26" t="s">
        <v>54</v>
      </c>
      <c r="AX8" s="121"/>
      <c r="AY8" s="35" t="str">
        <f>AT8</f>
        <v>ծրագիր (1-ին կիսամյակ)</v>
      </c>
      <c r="AZ8" s="26" t="str">
        <f>AU8</f>
        <v>փաստացի           (4ամիս)</v>
      </c>
      <c r="BA8" s="121"/>
      <c r="BB8" s="35" t="str">
        <f>AY8</f>
        <v>ծրագիր (1-ին կիսամյակ)</v>
      </c>
      <c r="BC8" s="26" t="str">
        <f>AZ8</f>
        <v>փաստացի           (4ամիս)</v>
      </c>
      <c r="BD8" s="121"/>
      <c r="BE8" s="35" t="str">
        <f>BB8</f>
        <v>ծրագիր (1-ին կիսամյակ)</v>
      </c>
      <c r="BF8" s="26" t="str">
        <f>BC8</f>
        <v>փաստացի           (4ամիս)</v>
      </c>
      <c r="BG8" s="121"/>
      <c r="BH8" s="35" t="str">
        <f>BE8</f>
        <v>ծրագիր (1-ին կիսամյակ)</v>
      </c>
      <c r="BI8" s="26" t="str">
        <f>BC8</f>
        <v>փաստացի           (4ամիս)</v>
      </c>
      <c r="BJ8" s="121"/>
      <c r="BK8" s="35" t="str">
        <f>BH8</f>
        <v>ծրագիր (1-ին կիսամյակ)</v>
      </c>
      <c r="BL8" s="26" t="str">
        <f>BI8</f>
        <v>փաստացի           (4ամիս)</v>
      </c>
      <c r="BM8" s="121"/>
      <c r="BN8" s="35" t="str">
        <f>BK8</f>
        <v>ծրագիր (1-ին կիսամյակ)</v>
      </c>
      <c r="BO8" s="26" t="str">
        <f>BL8</f>
        <v>փաստացի           (4ամիս)</v>
      </c>
      <c r="BP8" s="121"/>
      <c r="BQ8" s="35" t="str">
        <f>BN8</f>
        <v>ծրագիր (1-ին կիսամյակ)</v>
      </c>
      <c r="BR8" s="26" t="str">
        <f>BL8</f>
        <v>փաստացի           (4ամիս)</v>
      </c>
      <c r="BS8" s="121"/>
      <c r="BT8" s="35" t="str">
        <f>BQ8</f>
        <v>ծրագիր (1-ին կիսամյակ)</v>
      </c>
      <c r="BU8" s="26" t="str">
        <f>BR8</f>
        <v>փաստացի           (4ամիս)</v>
      </c>
      <c r="BV8" s="36" t="str">
        <f>AQ8</f>
        <v>կատ. %-ը 1-ին եռամսյակի  նկատմամբ</v>
      </c>
      <c r="BW8" s="26" t="s">
        <v>54</v>
      </c>
      <c r="BX8" s="121"/>
      <c r="BY8" s="35" t="str">
        <f>BT8</f>
        <v>ծրագիր (1-ին կիսամյակ)</v>
      </c>
      <c r="BZ8" s="26" t="str">
        <f>BU8</f>
        <v>փաստացի           (4ամիս)</v>
      </c>
      <c r="CA8" s="121"/>
      <c r="CB8" s="35" t="str">
        <f>BY8</f>
        <v>ծրագիր (1-ին կիսամյակ)</v>
      </c>
      <c r="CC8" s="26" t="str">
        <f>BZ8</f>
        <v>փաստացի           (4ամիս)</v>
      </c>
      <c r="CD8" s="121"/>
      <c r="CE8" s="35" t="str">
        <f>CB8</f>
        <v>ծրագիր (1-ին կիսամյակ)</v>
      </c>
      <c r="CF8" s="26" t="str">
        <f>CC8</f>
        <v>փաստացի           (4ամիս)</v>
      </c>
      <c r="CG8" s="121"/>
      <c r="CH8" s="35" t="str">
        <f>CE8</f>
        <v>ծրագիր (1-ին կիսամյակ)</v>
      </c>
      <c r="CI8" s="26" t="str">
        <f>CF8</f>
        <v>փաստացի           (4ամիս)</v>
      </c>
      <c r="CJ8" s="121"/>
      <c r="CK8" s="35" t="str">
        <f>CH8</f>
        <v>ծրագիր (1-ին կիսամյակ)</v>
      </c>
      <c r="CL8" s="26" t="str">
        <f>CI8</f>
        <v>փաստացի           (4ամիս)</v>
      </c>
      <c r="CM8" s="121"/>
      <c r="CN8" s="35" t="str">
        <f>CK8</f>
        <v>ծրագիր (1-ին կիսամյակ)</v>
      </c>
      <c r="CO8" s="26" t="str">
        <f>CL8</f>
        <v>փաստացի           (4ամիս)</v>
      </c>
      <c r="CP8" s="121"/>
      <c r="CQ8" s="35" t="str">
        <f>CN8</f>
        <v>ծրագիր (1-ին կիսամյակ)</v>
      </c>
      <c r="CR8" s="26" t="str">
        <f>CO8</f>
        <v>փաստացի           (4ամիս)</v>
      </c>
      <c r="CS8" s="121"/>
      <c r="CT8" s="35" t="str">
        <f>CQ8</f>
        <v>ծրագիր (1-ին կիսամյակ)</v>
      </c>
      <c r="CU8" s="26" t="str">
        <f>CR8</f>
        <v>փաստացի           (4ամիս)</v>
      </c>
      <c r="CV8" s="121"/>
      <c r="CW8" s="35" t="str">
        <f>CT8</f>
        <v>ծրագիր (1-ին կիսամյակ)</v>
      </c>
      <c r="CX8" s="26" t="str">
        <f>CU8</f>
        <v>փաստացի           (4ամիս)</v>
      </c>
      <c r="CY8" s="121"/>
      <c r="CZ8" s="35" t="str">
        <f>CW8</f>
        <v>ծրագիր (1-ին կիսամյակ)</v>
      </c>
      <c r="DA8" s="26" t="str">
        <f>CX8</f>
        <v>փաստացի           (4ամիս)</v>
      </c>
      <c r="DB8" s="121"/>
      <c r="DC8" s="35" t="str">
        <f>CZ8</f>
        <v>ծրագիր (1-ին կիսամյակ)</v>
      </c>
      <c r="DD8" s="26" t="str">
        <f>DA8</f>
        <v>փաստացի           (4ամիս)</v>
      </c>
      <c r="DE8" s="121"/>
      <c r="DF8" s="35" t="str">
        <f>DC8</f>
        <v>ծրագիր (1-ին կիսամյակ)</v>
      </c>
      <c r="DG8" s="26" t="str">
        <f>DD8</f>
        <v>փաստացի           (4ամիս)</v>
      </c>
      <c r="DH8" s="121"/>
      <c r="DI8" s="35" t="str">
        <f>DF8</f>
        <v>ծրագիր (1-ին կիսամյակ)</v>
      </c>
      <c r="DJ8" s="26" t="str">
        <f>DG8</f>
        <v>փաստացի           (4ամիս)</v>
      </c>
      <c r="DK8" s="221"/>
      <c r="DL8" s="121"/>
      <c r="DM8" s="35" t="str">
        <f>DI8</f>
        <v>ծրագիր (1-ին կիսամյակ)</v>
      </c>
      <c r="DN8" s="26" t="str">
        <f>DJ8</f>
        <v>փաստացի           (4ամիս)</v>
      </c>
      <c r="DO8" s="121"/>
      <c r="DP8" s="35" t="str">
        <f>DM8</f>
        <v>ծրագիր (1-ին կիսամյակ)</v>
      </c>
      <c r="DQ8" s="26" t="str">
        <f>DN8</f>
        <v>փաստացի           (4ամիս)</v>
      </c>
      <c r="DR8" s="121"/>
      <c r="DS8" s="35" t="str">
        <f>DP8</f>
        <v>ծրագիր (1-ին կիսամյակ)</v>
      </c>
      <c r="DT8" s="26" t="str">
        <f>DQ8</f>
        <v>փաստացի           (4ամիս)</v>
      </c>
      <c r="DU8" s="121"/>
      <c r="DV8" s="35" t="str">
        <f>DS8</f>
        <v>ծրագիր (1-ին կիսամյակ)</v>
      </c>
      <c r="DW8" s="26" t="str">
        <f>DT8</f>
        <v>փաստացի           (4ամիս)</v>
      </c>
      <c r="DX8" s="121"/>
      <c r="DY8" s="35" t="str">
        <f>DV8</f>
        <v>ծրագիր (1-ին կիսամյակ)</v>
      </c>
      <c r="DZ8" s="26" t="str">
        <f>DW8</f>
        <v>փաստացի           (4ամիս)</v>
      </c>
      <c r="EA8" s="121"/>
      <c r="EB8" s="35" t="str">
        <f>DY8</f>
        <v>ծրագիր (1-ին կիսամյակ)</v>
      </c>
      <c r="EC8" s="26" t="str">
        <f>DZ8</f>
        <v>փաստացի           (4ամիս)</v>
      </c>
      <c r="ED8" s="121"/>
      <c r="EE8" s="35" t="str">
        <f>EB8</f>
        <v>ծրագիր (1-ին կիսամյակ)</v>
      </c>
      <c r="EF8" s="26" t="str">
        <f>EC8</f>
        <v>փաստացի           (4ամիս)</v>
      </c>
      <c r="EG8" s="119"/>
      <c r="EH8" s="121"/>
      <c r="EI8" s="35" t="str">
        <f>EE8</f>
        <v>ծրագիր (1-ին կիսամյակ)</v>
      </c>
      <c r="EJ8" s="26" t="str">
        <f>EF8</f>
        <v>փաստացի           (4ամիս)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40" t="s">
        <v>56</v>
      </c>
      <c r="C10" s="47">
        <v>89043</v>
      </c>
      <c r="D10" s="47">
        <v>3000</v>
      </c>
      <c r="E10" s="25">
        <f>DL10+EH10-ED10</f>
        <v>3356884</v>
      </c>
      <c r="F10" s="33">
        <f>E10/12*6</f>
        <v>1678442</v>
      </c>
      <c r="G10" s="12">
        <f t="shared" ref="G10:G46" si="0">DN10+EJ10-EF10</f>
        <v>790236.79800000007</v>
      </c>
      <c r="H10" s="12">
        <f>G10/F10*100</f>
        <v>47.081567191478769</v>
      </c>
      <c r="I10" s="12">
        <f t="shared" ref="I10:I47" si="1">G10/E10*100</f>
        <v>23.540783595739384</v>
      </c>
      <c r="J10" s="12">
        <f t="shared" ref="J10:J46" si="2">T10+Y10+AD10+AI10+AN10+AS10+AX10+BP10+BX10+CA10+CD10+CG10+CJ10+CP10+CS10+CY10+DB10+DH10</f>
        <v>1051430</v>
      </c>
      <c r="K10" s="12">
        <f>U10+Z10+AE10+AJ10+AO10+AT10+AY10+BQ10+BY10+CB10+CE10+CH10+CK10+CQ10+CT10+CZ10+DC10+DI10</f>
        <v>525715</v>
      </c>
      <c r="L10" s="12">
        <f>V10+AA10+AF10+AK10+AP10+AU10+AZ10+BR10+BZ10+CC10+CF10+CI10+CL10+CR10+CU10+DA10+DD10+DJ10</f>
        <v>217365.49799999996</v>
      </c>
      <c r="M10" s="12">
        <f t="shared" ref="M10:M47" si="3">L10/K10*100</f>
        <v>41.346641811627968</v>
      </c>
      <c r="N10" s="12">
        <f t="shared" ref="N10:N47" si="4">L10/J10*100</f>
        <v>20.673320905813984</v>
      </c>
      <c r="O10" s="12">
        <f>T10+Y10+AD10</f>
        <v>310000</v>
      </c>
      <c r="P10" s="33">
        <f>O10/12*6</f>
        <v>155000</v>
      </c>
      <c r="Q10" s="33">
        <f>V10+AA10+AF10</f>
        <v>34939.4</v>
      </c>
      <c r="R10" s="12">
        <f>Q10/P10*100</f>
        <v>22.541548387096775</v>
      </c>
      <c r="S10" s="11">
        <f>Q10/O10*100</f>
        <v>11.270774193548387</v>
      </c>
      <c r="T10" s="113">
        <v>110000</v>
      </c>
      <c r="U10" s="33">
        <f>T10/12*6</f>
        <v>55000</v>
      </c>
      <c r="V10" s="113">
        <v>6829</v>
      </c>
      <c r="W10" s="12">
        <f>V10/U10*100</f>
        <v>12.416363636363636</v>
      </c>
      <c r="X10" s="11">
        <f>V10/T10*100</f>
        <v>6.208181818181818</v>
      </c>
      <c r="Y10" s="113">
        <v>100000</v>
      </c>
      <c r="Z10" s="33">
        <f>Y10/12*6</f>
        <v>50000</v>
      </c>
      <c r="AA10" s="113">
        <v>9148.4</v>
      </c>
      <c r="AB10" s="12">
        <f>AA10/Z10*100</f>
        <v>18.296799999999998</v>
      </c>
      <c r="AC10" s="11">
        <f>AA10/Y10*100</f>
        <v>9.1483999999999988</v>
      </c>
      <c r="AD10" s="113">
        <v>100000</v>
      </c>
      <c r="AE10" s="33">
        <f>AD10/12*6</f>
        <v>50000</v>
      </c>
      <c r="AF10" s="113">
        <v>18962</v>
      </c>
      <c r="AG10" s="12">
        <f>AF10/AE10*100</f>
        <v>37.923999999999999</v>
      </c>
      <c r="AH10" s="11">
        <f>AF10/AD10*100</f>
        <v>18.962</v>
      </c>
      <c r="AI10" s="113">
        <v>360000</v>
      </c>
      <c r="AJ10" s="33">
        <f>AI10/12*6</f>
        <v>180000</v>
      </c>
      <c r="AK10" s="113">
        <v>110144.5</v>
      </c>
      <c r="AL10" s="12">
        <f>AK10/AJ10*100</f>
        <v>61.191388888888888</v>
      </c>
      <c r="AM10" s="11">
        <f t="shared" ref="AM10:AM46" si="5">AK10/AI10*100</f>
        <v>30.595694444444444</v>
      </c>
      <c r="AN10" s="47">
        <v>35530</v>
      </c>
      <c r="AO10" s="33">
        <f>AN10/12*6</f>
        <v>17765</v>
      </c>
      <c r="AP10" s="47">
        <v>7620.2</v>
      </c>
      <c r="AQ10" s="12">
        <f>AP10/AO10*100</f>
        <v>42.894455389811426</v>
      </c>
      <c r="AR10" s="11">
        <f>AP10/AN10*100</f>
        <v>21.447227694905713</v>
      </c>
      <c r="AS10" s="47">
        <v>25000</v>
      </c>
      <c r="AT10" s="33">
        <f>AS10/12*6</f>
        <v>12500</v>
      </c>
      <c r="AU10" s="47">
        <v>6406.9</v>
      </c>
      <c r="AV10" s="12">
        <f>AU10/AT10*100</f>
        <v>51.255200000000002</v>
      </c>
      <c r="AW10" s="11">
        <f>AU10/AS10*100</f>
        <v>25.627600000000001</v>
      </c>
      <c r="AX10" s="38">
        <v>0</v>
      </c>
      <c r="AY10" s="33">
        <f>AX10/12*6</f>
        <v>0</v>
      </c>
      <c r="AZ10" s="47">
        <v>0</v>
      </c>
      <c r="BA10" s="38">
        <v>0</v>
      </c>
      <c r="BB10" s="33">
        <f>BA10/12*6</f>
        <v>0</v>
      </c>
      <c r="BC10" s="47">
        <v>0</v>
      </c>
      <c r="BD10" s="47">
        <v>1397670.7</v>
      </c>
      <c r="BE10" s="33">
        <f>BD10/12*6</f>
        <v>698835.35</v>
      </c>
      <c r="BF10" s="47">
        <v>465890.7</v>
      </c>
      <c r="BG10" s="38">
        <v>0</v>
      </c>
      <c r="BH10" s="33">
        <f>BG10/12*6</f>
        <v>0</v>
      </c>
      <c r="BI10" s="13">
        <v>0</v>
      </c>
      <c r="BJ10" s="47">
        <v>4575.3</v>
      </c>
      <c r="BK10" s="33">
        <f>BJ10/12*6</f>
        <v>2287.65</v>
      </c>
      <c r="BL10" s="47">
        <v>1347.4</v>
      </c>
      <c r="BM10" s="38">
        <v>0</v>
      </c>
      <c r="BN10" s="33">
        <f>BM10/12*6</f>
        <v>0</v>
      </c>
      <c r="BO10" s="47">
        <v>0</v>
      </c>
      <c r="BP10" s="47">
        <v>0</v>
      </c>
      <c r="BQ10" s="33">
        <f>BP10/12*6</f>
        <v>0</v>
      </c>
      <c r="BR10" s="47">
        <v>0</v>
      </c>
      <c r="BS10" s="12">
        <f>BX10+CA10+CD10+CG10</f>
        <v>49500</v>
      </c>
      <c r="BT10" s="33">
        <f>BS10/12*6</f>
        <v>24750</v>
      </c>
      <c r="BU10" s="12">
        <f>BZ10+CC10+CF10+CI10</f>
        <v>6196.7979999999998</v>
      </c>
      <c r="BV10" s="12">
        <f>BU10/BT10*100</f>
        <v>25.037567676767676</v>
      </c>
      <c r="BW10" s="11">
        <f>BU10/BS10*100</f>
        <v>12.518783838383838</v>
      </c>
      <c r="BX10" s="47">
        <v>37000</v>
      </c>
      <c r="BY10" s="33">
        <f>BX10/12*6</f>
        <v>18500</v>
      </c>
      <c r="BZ10" s="47">
        <v>3956.3</v>
      </c>
      <c r="CA10" s="47">
        <v>0</v>
      </c>
      <c r="CB10" s="33">
        <f>CA10/12*6</f>
        <v>0</v>
      </c>
      <c r="CC10" s="47">
        <v>285.09800000000001</v>
      </c>
      <c r="CD10" s="111">
        <v>10000</v>
      </c>
      <c r="CE10" s="33">
        <f>CD10/12*6</f>
        <v>5000</v>
      </c>
      <c r="CF10" s="47">
        <v>1193.5</v>
      </c>
      <c r="CG10" s="47">
        <v>2500</v>
      </c>
      <c r="CH10" s="33">
        <f>CG10/12*6</f>
        <v>1250</v>
      </c>
      <c r="CI10" s="47">
        <v>761.9</v>
      </c>
      <c r="CJ10" s="47">
        <v>0</v>
      </c>
      <c r="CK10" s="33">
        <f>CJ10/12*6</f>
        <v>0</v>
      </c>
      <c r="CL10" s="47">
        <v>0</v>
      </c>
      <c r="CM10" s="111">
        <v>3998</v>
      </c>
      <c r="CN10" s="33">
        <f>CM10/12*6</f>
        <v>1999</v>
      </c>
      <c r="CO10" s="47">
        <v>1066.0999999999999</v>
      </c>
      <c r="CP10" s="112">
        <v>0</v>
      </c>
      <c r="CQ10" s="33">
        <f>CP10/12*6</f>
        <v>0</v>
      </c>
      <c r="CR10" s="47">
        <v>1165.4000000000001</v>
      </c>
      <c r="CS10" s="47">
        <v>232400</v>
      </c>
      <c r="CT10" s="33">
        <f>CS10/12*6</f>
        <v>116200</v>
      </c>
      <c r="CU10" s="47">
        <v>42408.7</v>
      </c>
      <c r="CV10" s="47">
        <v>85000</v>
      </c>
      <c r="CW10" s="33">
        <f>CV10/12*6</f>
        <v>42500</v>
      </c>
      <c r="CX10" s="47">
        <v>12337.4</v>
      </c>
      <c r="CY10" s="112">
        <v>22000</v>
      </c>
      <c r="CZ10" s="33">
        <f>CY10/12*6</f>
        <v>11000</v>
      </c>
      <c r="DA10" s="47">
        <v>5545.8</v>
      </c>
      <c r="DB10" s="47">
        <v>10000</v>
      </c>
      <c r="DC10" s="33">
        <f>DB10/12*6</f>
        <v>5000</v>
      </c>
      <c r="DD10" s="47">
        <v>0</v>
      </c>
      <c r="DE10" s="42">
        <v>0</v>
      </c>
      <c r="DF10" s="33">
        <f>DE10/12*6</f>
        <v>0</v>
      </c>
      <c r="DG10" s="47">
        <v>0</v>
      </c>
      <c r="DH10" s="47">
        <v>7000</v>
      </c>
      <c r="DI10" s="33">
        <f>DH10/12*6</f>
        <v>3500</v>
      </c>
      <c r="DJ10" s="47">
        <v>2937.8</v>
      </c>
      <c r="DK10" s="47">
        <v>195.1</v>
      </c>
      <c r="DL10" s="12">
        <f t="shared" ref="DL10:DL46" si="6">T10+Y10+AD10+AI10+AN10+AS10+AX10+BA10+BD10+BG10+BJ10+BM10+BP10+BX10+CA10+CD10+CG10+CJ10+CM10+CP10+CS10+CY10+DB10+DE10+DH10</f>
        <v>2457674</v>
      </c>
      <c r="DM10" s="12">
        <f t="shared" ref="DM10:DM46" si="7">U10+Z10+AE10+AJ10+AO10+AT10+AY10+BB10+BE10+BH10+BK10+BN10+BQ10+BY10+CB10+CE10+CH10+CK10+CN10+CQ10+CT10+CZ10+DC10+DF10+DI10</f>
        <v>1228837</v>
      </c>
      <c r="DN10" s="12">
        <f t="shared" ref="DN10:DN46" si="8">V10+AA10+AF10+AK10+AP10+AU10+AZ10+BC10+BF10+BI10+BL10+BO10+BR10+BZ10+CC10+CF10+CI10+CL10+CO10+CR10+CU10+DA10+DD10+DG10+DJ10</f>
        <v>685669.69800000009</v>
      </c>
      <c r="DO10" s="47">
        <v>0</v>
      </c>
      <c r="DP10" s="33">
        <f>DO10/12*6</f>
        <v>0</v>
      </c>
      <c r="DQ10" s="47">
        <v>807</v>
      </c>
      <c r="DR10" s="47">
        <v>899210</v>
      </c>
      <c r="DS10" s="33">
        <f>DR10/12*6</f>
        <v>449605</v>
      </c>
      <c r="DT10" s="47">
        <v>103760.1</v>
      </c>
      <c r="DU10" s="47">
        <v>0</v>
      </c>
      <c r="DV10" s="33">
        <f>DU10/12*6</f>
        <v>0</v>
      </c>
      <c r="DW10" s="47">
        <v>0</v>
      </c>
      <c r="DX10" s="47">
        <v>0</v>
      </c>
      <c r="DY10" s="33">
        <f>DX10/12*6</f>
        <v>0</v>
      </c>
      <c r="DZ10" s="47">
        <v>0</v>
      </c>
      <c r="EA10" s="42">
        <v>0</v>
      </c>
      <c r="EB10" s="33">
        <f>EA10/12*6</f>
        <v>0</v>
      </c>
      <c r="EC10" s="47">
        <v>0</v>
      </c>
      <c r="ED10" s="47">
        <v>0</v>
      </c>
      <c r="EE10" s="33">
        <f>ED10/12*6</f>
        <v>0</v>
      </c>
      <c r="EF10" s="47">
        <v>195.1</v>
      </c>
      <c r="EG10" s="47">
        <v>0</v>
      </c>
      <c r="EH10" s="12">
        <f t="shared" ref="EH10:EH46" si="9">DO10+DR10+DU10+DX10+EA10+ED10</f>
        <v>899210</v>
      </c>
      <c r="EI10" s="33">
        <f>EH10/12*6</f>
        <v>449605</v>
      </c>
      <c r="EJ10" s="47">
        <f t="shared" ref="EJ10:EJ46" si="10">DQ10+DT10+DW10+DZ10+EC10+EF10+EG10</f>
        <v>104762.20000000001</v>
      </c>
    </row>
    <row r="11" spans="1:141" s="14" customFormat="1" ht="20.25" customHeight="1" x14ac:dyDescent="0.2">
      <c r="A11" s="21">
        <v>2</v>
      </c>
      <c r="B11" s="40" t="s">
        <v>73</v>
      </c>
      <c r="C11" s="47">
        <v>20996.9</v>
      </c>
      <c r="D11" s="47">
        <v>0</v>
      </c>
      <c r="E11" s="25">
        <f t="shared" ref="E11:E46" si="11">DL11+EH11-ED11</f>
        <v>50930.200000000004</v>
      </c>
      <c r="F11" s="33">
        <f t="shared" ref="F11:F47" si="12">E11/12*6</f>
        <v>25465.1</v>
      </c>
      <c r="G11" s="12">
        <f t="shared" si="0"/>
        <v>18794.600000000002</v>
      </c>
      <c r="H11" s="12">
        <f t="shared" ref="H11:H46" si="13">G11/F11*100</f>
        <v>73.805325720299564</v>
      </c>
      <c r="I11" s="12">
        <f t="shared" si="1"/>
        <v>36.902662860149775</v>
      </c>
      <c r="J11" s="12">
        <f t="shared" si="2"/>
        <v>8006.8</v>
      </c>
      <c r="K11" s="12">
        <f t="shared" ref="K11:K47" si="14">U11+Z11+AE11+AJ11+AO11+AT11+AY11+BQ11+BY11+CB11+CE11+CH11+CK11+CQ11+CT11+CZ11+DC11+DI11</f>
        <v>4003.4</v>
      </c>
      <c r="L11" s="12">
        <f t="shared" ref="L11:L47" si="15">V11+AA11+AF11+AK11+AP11+AU11+AZ11+BR11+BZ11+CC11+CF11+CI11+CL11+CR11+CU11+DA11+DD11+DJ11</f>
        <v>4486.7</v>
      </c>
      <c r="M11" s="12">
        <f t="shared" si="3"/>
        <v>112.07223859719238</v>
      </c>
      <c r="N11" s="12">
        <f t="shared" si="4"/>
        <v>56.036119298596191</v>
      </c>
      <c r="O11" s="12">
        <f t="shared" ref="O11:O46" si="16">T11+Y11+AD11</f>
        <v>4546.8</v>
      </c>
      <c r="P11" s="33">
        <f t="shared" ref="P11:P47" si="17">O11/12*6</f>
        <v>2273.4</v>
      </c>
      <c r="Q11" s="33">
        <f t="shared" ref="Q11:Q46" si="18">V11+AA11+AF11</f>
        <v>3094.1</v>
      </c>
      <c r="R11" s="12">
        <f t="shared" ref="R11:R46" si="19">Q11/P11*100</f>
        <v>136.10011436614761</v>
      </c>
      <c r="S11" s="11">
        <f t="shared" ref="S11:S46" si="20">Q11/O11*100</f>
        <v>68.050057183073804</v>
      </c>
      <c r="T11" s="113">
        <v>160.80000000000001</v>
      </c>
      <c r="U11" s="33">
        <f t="shared" ref="U11:U50" si="21">T11/12*6</f>
        <v>80.400000000000006</v>
      </c>
      <c r="V11" s="113">
        <v>0</v>
      </c>
      <c r="W11" s="12">
        <f t="shared" ref="W11:W46" si="22">V11/U11*100</f>
        <v>0</v>
      </c>
      <c r="X11" s="11">
        <f t="shared" ref="X11:X46" si="23">V11/T11*100</f>
        <v>0</v>
      </c>
      <c r="Y11" s="113">
        <v>300</v>
      </c>
      <c r="Z11" s="33">
        <f t="shared" ref="Z11:Z47" si="24">Y11/12*6</f>
        <v>150</v>
      </c>
      <c r="AA11" s="113">
        <v>151</v>
      </c>
      <c r="AB11" s="12">
        <f t="shared" ref="AB11:AB46" si="25">AA11/Z11*100</f>
        <v>100.66666666666666</v>
      </c>
      <c r="AC11" s="11">
        <f t="shared" ref="AC11:AC46" si="26">AA11/Y11*100</f>
        <v>50.333333333333329</v>
      </c>
      <c r="AD11" s="113">
        <v>4086</v>
      </c>
      <c r="AE11" s="33">
        <f t="shared" ref="AE11:AE50" si="27">AD11/12*6</f>
        <v>2043</v>
      </c>
      <c r="AF11" s="113">
        <v>2943.1</v>
      </c>
      <c r="AG11" s="12">
        <f t="shared" ref="AG11:AG46" si="28">AF11/AE11*100</f>
        <v>144.05775819872736</v>
      </c>
      <c r="AH11" s="11">
        <f t="shared" ref="AH11:AH46" si="29">AF11/AD11*100</f>
        <v>72.028879099363678</v>
      </c>
      <c r="AI11" s="113">
        <v>2800</v>
      </c>
      <c r="AJ11" s="33">
        <f t="shared" ref="AJ11:AJ50" si="30">AI11/12*6</f>
        <v>1400</v>
      </c>
      <c r="AK11" s="113">
        <v>1017.2</v>
      </c>
      <c r="AL11" s="12">
        <f t="shared" ref="AL11:AL46" si="31">AK11/AJ11*100</f>
        <v>72.657142857142858</v>
      </c>
      <c r="AM11" s="11">
        <f t="shared" si="5"/>
        <v>36.328571428571429</v>
      </c>
      <c r="AN11" s="47">
        <v>30</v>
      </c>
      <c r="AO11" s="33">
        <f t="shared" ref="AO11:AO47" si="32">AN11/12*6</f>
        <v>15</v>
      </c>
      <c r="AP11" s="47">
        <v>15</v>
      </c>
      <c r="AQ11" s="12">
        <f t="shared" ref="AQ11:AQ46" si="33">AP11/AO11*100</f>
        <v>100</v>
      </c>
      <c r="AR11" s="11">
        <f t="shared" ref="AR11:AR46" si="34">AP11/AN11*100</f>
        <v>50</v>
      </c>
      <c r="AS11" s="47">
        <v>0</v>
      </c>
      <c r="AT11" s="33">
        <f t="shared" ref="AT11:AT47" si="35">AS11/12*6</f>
        <v>0</v>
      </c>
      <c r="AU11" s="47">
        <v>0</v>
      </c>
      <c r="AV11" s="12" t="e">
        <f t="shared" ref="AV11:AV46" si="36">AU11/AT11*100</f>
        <v>#DIV/0!</v>
      </c>
      <c r="AW11" s="11" t="e">
        <f t="shared" ref="AW11:AW46" si="37">AU11/AS11*100</f>
        <v>#DIV/0!</v>
      </c>
      <c r="AX11" s="38">
        <v>0</v>
      </c>
      <c r="AY11" s="33">
        <f t="shared" ref="AY11:AY47" si="38">AX11/12*6</f>
        <v>0</v>
      </c>
      <c r="AZ11" s="47">
        <v>0</v>
      </c>
      <c r="BA11" s="47">
        <v>0</v>
      </c>
      <c r="BB11" s="33">
        <f t="shared" ref="BB11:BB47" si="39">BA11/12*6</f>
        <v>0</v>
      </c>
      <c r="BC11" s="47">
        <v>0</v>
      </c>
      <c r="BD11" s="47">
        <v>42923.4</v>
      </c>
      <c r="BE11" s="33">
        <f t="shared" ref="BE11:BE47" si="40">BD11/12*6</f>
        <v>21461.7</v>
      </c>
      <c r="BF11" s="47">
        <v>14307.9</v>
      </c>
      <c r="BG11" s="38">
        <v>0</v>
      </c>
      <c r="BH11" s="33">
        <f t="shared" ref="BH11:BH47" si="41">BG11/12*6</f>
        <v>0</v>
      </c>
      <c r="BI11" s="13">
        <v>0</v>
      </c>
      <c r="BJ11" s="47">
        <v>0</v>
      </c>
      <c r="BK11" s="33">
        <f t="shared" ref="BK11:BK47" si="42">BJ11/12*6</f>
        <v>0</v>
      </c>
      <c r="BL11" s="47">
        <v>0</v>
      </c>
      <c r="BM11" s="38">
        <v>0</v>
      </c>
      <c r="BN11" s="33">
        <f t="shared" ref="BN11:BN19" si="43">BM11/12*6</f>
        <v>0</v>
      </c>
      <c r="BO11" s="47">
        <v>0</v>
      </c>
      <c r="BP11" s="47">
        <v>0</v>
      </c>
      <c r="BQ11" s="33">
        <f t="shared" ref="BQ11:BQ47" si="44">BP11/12*6</f>
        <v>0</v>
      </c>
      <c r="BR11" s="47">
        <v>0</v>
      </c>
      <c r="BS11" s="12">
        <f t="shared" ref="BS11:BS47" si="45">BX11+CA11+CD11+CG11</f>
        <v>630</v>
      </c>
      <c r="BT11" s="33">
        <f t="shared" ref="BT11:BT47" si="46">BS11/12*6</f>
        <v>315</v>
      </c>
      <c r="BU11" s="12">
        <f t="shared" ref="BU11:BU47" si="47">BZ11+CC11+CF11+CI11</f>
        <v>360.4</v>
      </c>
      <c r="BV11" s="12">
        <f t="shared" ref="BV11:BV46" si="48">BU11/BT11*100</f>
        <v>114.4126984126984</v>
      </c>
      <c r="BW11" s="11">
        <f t="shared" ref="BW11:BW46" si="49">BU11/BS11*100</f>
        <v>57.206349206349202</v>
      </c>
      <c r="BX11" s="47">
        <v>0</v>
      </c>
      <c r="BY11" s="33">
        <f t="shared" ref="BY11:BY47" si="50">BX11/12*6</f>
        <v>0</v>
      </c>
      <c r="BZ11" s="47">
        <v>0</v>
      </c>
      <c r="CA11" s="47">
        <v>630</v>
      </c>
      <c r="CB11" s="33">
        <f t="shared" ref="CB11:CB47" si="51">CA11/12*6</f>
        <v>315</v>
      </c>
      <c r="CC11" s="47">
        <v>360.4</v>
      </c>
      <c r="CD11" s="111">
        <v>0</v>
      </c>
      <c r="CE11" s="33">
        <f t="shared" ref="CE11:CE50" si="52">CD11/12*6</f>
        <v>0</v>
      </c>
      <c r="CF11" s="47">
        <v>0</v>
      </c>
      <c r="CG11" s="47">
        <v>0</v>
      </c>
      <c r="CH11" s="33">
        <f t="shared" ref="CH11:CH47" si="53">CG11/12*6</f>
        <v>0</v>
      </c>
      <c r="CI11" s="47">
        <v>0</v>
      </c>
      <c r="CJ11" s="47">
        <v>0</v>
      </c>
      <c r="CK11" s="33">
        <f t="shared" ref="CK11:CK47" si="54">CJ11/12*6</f>
        <v>0</v>
      </c>
      <c r="CL11" s="47">
        <v>0</v>
      </c>
      <c r="CM11" s="111">
        <v>0</v>
      </c>
      <c r="CN11" s="33">
        <f t="shared" ref="CN11:CN50" si="55">CM11/12*6</f>
        <v>0</v>
      </c>
      <c r="CO11" s="47">
        <v>0</v>
      </c>
      <c r="CP11" s="112">
        <v>0</v>
      </c>
      <c r="CQ11" s="33">
        <f t="shared" ref="CQ11:CQ47" si="56">CP11/12*6</f>
        <v>0</v>
      </c>
      <c r="CR11" s="47">
        <v>0</v>
      </c>
      <c r="CS11" s="47">
        <v>0</v>
      </c>
      <c r="CT11" s="33">
        <f t="shared" ref="CT11:CT47" si="57">CS11/12*6</f>
        <v>0</v>
      </c>
      <c r="CU11" s="47">
        <v>0</v>
      </c>
      <c r="CV11" s="47">
        <v>0</v>
      </c>
      <c r="CW11" s="33">
        <f t="shared" ref="CW11:CW47" si="58">CV11/12*6</f>
        <v>0</v>
      </c>
      <c r="CX11" s="47">
        <v>0</v>
      </c>
      <c r="CY11" s="112">
        <v>0</v>
      </c>
      <c r="CZ11" s="33">
        <f t="shared" ref="CZ11:CZ47" si="59">CY11/12*6</f>
        <v>0</v>
      </c>
      <c r="DA11" s="47">
        <v>0</v>
      </c>
      <c r="DB11" s="47">
        <v>0</v>
      </c>
      <c r="DC11" s="33">
        <f t="shared" ref="DC11:DC47" si="60">DB11/12*6</f>
        <v>0</v>
      </c>
      <c r="DD11" s="47">
        <v>0</v>
      </c>
      <c r="DE11" s="42">
        <v>0</v>
      </c>
      <c r="DF11" s="33">
        <f t="shared" ref="DF11:DF47" si="61">DE11/12*6</f>
        <v>0</v>
      </c>
      <c r="DG11" s="47">
        <v>0</v>
      </c>
      <c r="DH11" s="47">
        <v>0</v>
      </c>
      <c r="DI11" s="33">
        <f t="shared" ref="DI11:DI50" si="62">DH11/12*6</f>
        <v>0</v>
      </c>
      <c r="DJ11" s="47">
        <v>0</v>
      </c>
      <c r="DK11" s="47">
        <v>0</v>
      </c>
      <c r="DL11" s="12">
        <f t="shared" si="6"/>
        <v>50930.200000000004</v>
      </c>
      <c r="DM11" s="12">
        <f t="shared" si="7"/>
        <v>25465.100000000002</v>
      </c>
      <c r="DN11" s="12">
        <f t="shared" si="8"/>
        <v>18794.600000000002</v>
      </c>
      <c r="DO11" s="47">
        <v>0</v>
      </c>
      <c r="DP11" s="33">
        <f t="shared" ref="DP11:DP50" si="63">DO11/12*6</f>
        <v>0</v>
      </c>
      <c r="DQ11" s="47">
        <v>0</v>
      </c>
      <c r="DR11" s="47">
        <v>0</v>
      </c>
      <c r="DS11" s="33">
        <f t="shared" ref="DS11:DS47" si="64">DR11/12*6</f>
        <v>0</v>
      </c>
      <c r="DT11" s="47">
        <v>0</v>
      </c>
      <c r="DU11" s="47">
        <v>0</v>
      </c>
      <c r="DV11" s="33">
        <f t="shared" ref="DV11:DV47" si="65">DU11/12*6</f>
        <v>0</v>
      </c>
      <c r="DW11" s="47">
        <v>0</v>
      </c>
      <c r="DX11" s="47">
        <v>0</v>
      </c>
      <c r="DY11" s="33">
        <f t="shared" ref="DY11:DY47" si="66">DX11/12*6</f>
        <v>0</v>
      </c>
      <c r="DZ11" s="47">
        <v>0</v>
      </c>
      <c r="EA11" s="42">
        <v>0</v>
      </c>
      <c r="EB11" s="33">
        <f t="shared" ref="EB11:EB47" si="67">EA11/12*6</f>
        <v>0</v>
      </c>
      <c r="EC11" s="47">
        <v>0</v>
      </c>
      <c r="ED11" s="47">
        <v>11660</v>
      </c>
      <c r="EE11" s="33">
        <f t="shared" ref="EE11:EE47" si="68">ED11/12*6</f>
        <v>5830</v>
      </c>
      <c r="EF11" s="47">
        <v>0</v>
      </c>
      <c r="EG11" s="47">
        <v>0</v>
      </c>
      <c r="EH11" s="12">
        <f t="shared" si="9"/>
        <v>11660</v>
      </c>
      <c r="EI11" s="33">
        <f t="shared" ref="EI11:EI47" si="69">EH11/12*6</f>
        <v>5830</v>
      </c>
      <c r="EJ11" s="47">
        <f t="shared" si="10"/>
        <v>0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40" t="s">
        <v>86</v>
      </c>
      <c r="C12" s="47">
        <v>25383.7</v>
      </c>
      <c r="D12" s="47">
        <v>123011.8</v>
      </c>
      <c r="E12" s="25">
        <f t="shared" si="11"/>
        <v>1137114.7999999998</v>
      </c>
      <c r="F12" s="33">
        <f t="shared" si="12"/>
        <v>568557.39999999991</v>
      </c>
      <c r="G12" s="12">
        <f t="shared" si="0"/>
        <v>452303.10599999991</v>
      </c>
      <c r="H12" s="12">
        <f t="shared" si="13"/>
        <v>79.552760372127779</v>
      </c>
      <c r="I12" s="12">
        <f t="shared" si="1"/>
        <v>39.776380186063889</v>
      </c>
      <c r="J12" s="12">
        <f t="shared" si="2"/>
        <v>280000</v>
      </c>
      <c r="K12" s="12">
        <f t="shared" si="14"/>
        <v>140000</v>
      </c>
      <c r="L12" s="12">
        <f t="shared" si="15"/>
        <v>69513.400000000009</v>
      </c>
      <c r="M12" s="12">
        <f t="shared" si="3"/>
        <v>49.652428571428572</v>
      </c>
      <c r="N12" s="12">
        <f t="shared" si="4"/>
        <v>24.826214285714286</v>
      </c>
      <c r="O12" s="12">
        <f t="shared" si="16"/>
        <v>68400</v>
      </c>
      <c r="P12" s="33">
        <f t="shared" si="17"/>
        <v>34200</v>
      </c>
      <c r="Q12" s="33">
        <f t="shared" si="18"/>
        <v>10381</v>
      </c>
      <c r="R12" s="12">
        <f t="shared" si="19"/>
        <v>30.353801169590643</v>
      </c>
      <c r="S12" s="11">
        <f t="shared" si="20"/>
        <v>15.176900584795321</v>
      </c>
      <c r="T12" s="113">
        <v>2000</v>
      </c>
      <c r="U12" s="33">
        <f t="shared" si="21"/>
        <v>1000</v>
      </c>
      <c r="V12" s="113">
        <v>563.20000000000005</v>
      </c>
      <c r="W12" s="12">
        <f t="shared" si="22"/>
        <v>56.32</v>
      </c>
      <c r="X12" s="11">
        <f t="shared" si="23"/>
        <v>28.16</v>
      </c>
      <c r="Y12" s="113">
        <v>13000</v>
      </c>
      <c r="Z12" s="33">
        <f t="shared" si="24"/>
        <v>6500</v>
      </c>
      <c r="AA12" s="113">
        <v>2814</v>
      </c>
      <c r="AB12" s="12">
        <f t="shared" si="25"/>
        <v>43.292307692307688</v>
      </c>
      <c r="AC12" s="11">
        <f t="shared" si="26"/>
        <v>21.646153846153844</v>
      </c>
      <c r="AD12" s="113">
        <v>53400</v>
      </c>
      <c r="AE12" s="33">
        <f t="shared" si="27"/>
        <v>26700</v>
      </c>
      <c r="AF12" s="113">
        <v>7003.8</v>
      </c>
      <c r="AG12" s="12">
        <f t="shared" si="28"/>
        <v>26.231460674157304</v>
      </c>
      <c r="AH12" s="11">
        <f t="shared" si="29"/>
        <v>13.115730337078652</v>
      </c>
      <c r="AI12" s="113">
        <v>108320</v>
      </c>
      <c r="AJ12" s="33">
        <f t="shared" si="30"/>
        <v>54160</v>
      </c>
      <c r="AK12" s="113">
        <v>36163.300000000003</v>
      </c>
      <c r="AL12" s="12">
        <f t="shared" si="31"/>
        <v>66.771233382570173</v>
      </c>
      <c r="AM12" s="11">
        <f t="shared" si="5"/>
        <v>33.385616691285087</v>
      </c>
      <c r="AN12" s="47">
        <v>8540</v>
      </c>
      <c r="AO12" s="33">
        <f t="shared" si="32"/>
        <v>4270</v>
      </c>
      <c r="AP12" s="47">
        <v>1643.9</v>
      </c>
      <c r="AQ12" s="12">
        <f t="shared" si="33"/>
        <v>38.498829039812648</v>
      </c>
      <c r="AR12" s="11">
        <f t="shared" si="34"/>
        <v>19.249414519906324</v>
      </c>
      <c r="AS12" s="47">
        <v>3000</v>
      </c>
      <c r="AT12" s="33">
        <f t="shared" si="35"/>
        <v>1500</v>
      </c>
      <c r="AU12" s="47">
        <v>1411.5</v>
      </c>
      <c r="AV12" s="12">
        <f t="shared" si="36"/>
        <v>94.1</v>
      </c>
      <c r="AW12" s="11">
        <f t="shared" si="37"/>
        <v>47.05</v>
      </c>
      <c r="AX12" s="38">
        <v>0</v>
      </c>
      <c r="AY12" s="33">
        <f t="shared" si="38"/>
        <v>0</v>
      </c>
      <c r="AZ12" s="47">
        <v>0</v>
      </c>
      <c r="BA12" s="47">
        <v>0</v>
      </c>
      <c r="BB12" s="33">
        <f t="shared" si="39"/>
        <v>0</v>
      </c>
      <c r="BC12" s="47">
        <v>0</v>
      </c>
      <c r="BD12" s="47">
        <v>737704.5</v>
      </c>
      <c r="BE12" s="33">
        <f t="shared" si="40"/>
        <v>368852.25</v>
      </c>
      <c r="BF12" s="47">
        <v>245901.6</v>
      </c>
      <c r="BG12" s="38">
        <v>0</v>
      </c>
      <c r="BH12" s="33">
        <f t="shared" si="41"/>
        <v>0</v>
      </c>
      <c r="BI12" s="13">
        <v>0</v>
      </c>
      <c r="BJ12" s="47">
        <v>1961</v>
      </c>
      <c r="BK12" s="33">
        <f t="shared" si="42"/>
        <v>980.5</v>
      </c>
      <c r="BL12" s="47">
        <v>560.1</v>
      </c>
      <c r="BM12" s="38">
        <v>0</v>
      </c>
      <c r="BN12" s="33">
        <f t="shared" si="43"/>
        <v>0</v>
      </c>
      <c r="BO12" s="47">
        <v>0</v>
      </c>
      <c r="BP12" s="47">
        <v>0</v>
      </c>
      <c r="BQ12" s="33">
        <f t="shared" si="44"/>
        <v>0</v>
      </c>
      <c r="BR12" s="47">
        <v>0</v>
      </c>
      <c r="BS12" s="12">
        <f t="shared" si="45"/>
        <v>24540</v>
      </c>
      <c r="BT12" s="33">
        <f t="shared" si="46"/>
        <v>12270</v>
      </c>
      <c r="BU12" s="12">
        <f t="shared" si="47"/>
        <v>2265.8999999999996</v>
      </c>
      <c r="BV12" s="12">
        <f t="shared" si="48"/>
        <v>18.46699266503667</v>
      </c>
      <c r="BW12" s="11">
        <f t="shared" si="49"/>
        <v>9.2334963325183352</v>
      </c>
      <c r="BX12" s="47">
        <v>18100</v>
      </c>
      <c r="BY12" s="33">
        <f t="shared" si="50"/>
        <v>9050</v>
      </c>
      <c r="BZ12" s="47">
        <v>1701.3</v>
      </c>
      <c r="CA12" s="47">
        <v>3700</v>
      </c>
      <c r="CB12" s="33">
        <f t="shared" si="51"/>
        <v>1850</v>
      </c>
      <c r="CC12" s="47">
        <v>60</v>
      </c>
      <c r="CD12" s="111">
        <v>1000</v>
      </c>
      <c r="CE12" s="33">
        <f t="shared" si="52"/>
        <v>500</v>
      </c>
      <c r="CF12" s="47">
        <v>187.6</v>
      </c>
      <c r="CG12" s="47">
        <v>1740</v>
      </c>
      <c r="CH12" s="33">
        <f t="shared" si="53"/>
        <v>870</v>
      </c>
      <c r="CI12" s="47">
        <v>317</v>
      </c>
      <c r="CJ12" s="47">
        <v>0</v>
      </c>
      <c r="CK12" s="33">
        <f t="shared" si="54"/>
        <v>0</v>
      </c>
      <c r="CL12" s="47">
        <v>0</v>
      </c>
      <c r="CM12" s="111">
        <v>2227.1999999999998</v>
      </c>
      <c r="CN12" s="33">
        <f t="shared" si="55"/>
        <v>1113.5999999999999</v>
      </c>
      <c r="CO12" s="47">
        <v>445.44</v>
      </c>
      <c r="CP12" s="112">
        <v>8200</v>
      </c>
      <c r="CQ12" s="33">
        <f t="shared" si="56"/>
        <v>4100</v>
      </c>
      <c r="CR12" s="114">
        <v>2590</v>
      </c>
      <c r="CS12" s="50">
        <v>43400</v>
      </c>
      <c r="CT12" s="33">
        <f t="shared" si="57"/>
        <v>21700</v>
      </c>
      <c r="CU12" s="47">
        <v>9491.9</v>
      </c>
      <c r="CV12" s="47">
        <v>26800</v>
      </c>
      <c r="CW12" s="33">
        <f t="shared" si="58"/>
        <v>13400</v>
      </c>
      <c r="CX12" s="47">
        <v>3968.8</v>
      </c>
      <c r="CY12" s="112">
        <v>3200</v>
      </c>
      <c r="CZ12" s="33">
        <f t="shared" si="59"/>
        <v>1600</v>
      </c>
      <c r="DA12" s="47">
        <v>3255.6</v>
      </c>
      <c r="DB12" s="47">
        <v>1000</v>
      </c>
      <c r="DC12" s="33">
        <f t="shared" si="60"/>
        <v>500</v>
      </c>
      <c r="DD12" s="47">
        <v>0</v>
      </c>
      <c r="DE12" s="42">
        <v>0</v>
      </c>
      <c r="DF12" s="33">
        <f t="shared" si="61"/>
        <v>0</v>
      </c>
      <c r="DG12" s="47">
        <v>0</v>
      </c>
      <c r="DH12" s="47">
        <v>11400</v>
      </c>
      <c r="DI12" s="33">
        <f t="shared" si="62"/>
        <v>5700</v>
      </c>
      <c r="DJ12" s="47">
        <v>2310.3000000000002</v>
      </c>
      <c r="DK12" s="47">
        <v>-460.16300000000001</v>
      </c>
      <c r="DL12" s="12">
        <f t="shared" si="6"/>
        <v>1021892.7</v>
      </c>
      <c r="DM12" s="12">
        <f t="shared" si="7"/>
        <v>510946.35</v>
      </c>
      <c r="DN12" s="12">
        <f>V12+AA12+AF12+AK12+AP12+AU12+AZ12+BC12+BF12+BI12+BL12+BO12+BR12+BZ12+CC12+CF12+CI12+CL12+CO12+CR12+CU12+DA12+DD12+DG12+DJ12</f>
        <v>316420.53999999992</v>
      </c>
      <c r="DO12" s="47">
        <v>0</v>
      </c>
      <c r="DP12" s="33">
        <f t="shared" si="63"/>
        <v>0</v>
      </c>
      <c r="DQ12" s="47">
        <v>6420</v>
      </c>
      <c r="DR12" s="47">
        <v>115222.1</v>
      </c>
      <c r="DS12" s="33">
        <f t="shared" si="64"/>
        <v>57611.05</v>
      </c>
      <c r="DT12" s="47">
        <v>115222.56600000001</v>
      </c>
      <c r="DU12" s="47">
        <v>0</v>
      </c>
      <c r="DV12" s="33">
        <f t="shared" si="65"/>
        <v>0</v>
      </c>
      <c r="DW12" s="47">
        <v>0</v>
      </c>
      <c r="DX12" s="47">
        <v>0</v>
      </c>
      <c r="DY12" s="33">
        <f t="shared" si="66"/>
        <v>0</v>
      </c>
      <c r="DZ12" s="47">
        <v>14240</v>
      </c>
      <c r="EA12" s="42">
        <v>0</v>
      </c>
      <c r="EB12" s="33">
        <f t="shared" si="67"/>
        <v>0</v>
      </c>
      <c r="EC12" s="47">
        <v>0</v>
      </c>
      <c r="ED12" s="105">
        <v>174800</v>
      </c>
      <c r="EE12" s="33">
        <f t="shared" si="68"/>
        <v>87400</v>
      </c>
      <c r="EF12" s="47">
        <v>0</v>
      </c>
      <c r="EG12" s="47">
        <v>0</v>
      </c>
      <c r="EH12" s="12">
        <f t="shared" si="9"/>
        <v>290022.09999999998</v>
      </c>
      <c r="EI12" s="33">
        <f t="shared" si="69"/>
        <v>145011.04999999999</v>
      </c>
      <c r="EJ12" s="47">
        <f t="shared" si="10"/>
        <v>135882.56599999999</v>
      </c>
      <c r="EK12" s="14">
        <f t="shared" ref="EK12:EK19" si="70">ED12-EH12</f>
        <v>-115222.09999999998</v>
      </c>
    </row>
    <row r="13" spans="1:141" s="14" customFormat="1" ht="20.25" customHeight="1" x14ac:dyDescent="0.2">
      <c r="A13" s="21">
        <v>4</v>
      </c>
      <c r="B13" s="40" t="s">
        <v>87</v>
      </c>
      <c r="C13" s="47">
        <v>91559.1</v>
      </c>
      <c r="D13" s="47">
        <v>3000</v>
      </c>
      <c r="E13" s="25">
        <f t="shared" si="11"/>
        <v>184273.6</v>
      </c>
      <c r="F13" s="33">
        <f t="shared" si="12"/>
        <v>92136.8</v>
      </c>
      <c r="G13" s="12">
        <f t="shared" si="0"/>
        <v>60938.210000000006</v>
      </c>
      <c r="H13" s="12">
        <f t="shared" si="13"/>
        <v>66.138839204313598</v>
      </c>
      <c r="I13" s="12">
        <f t="shared" si="1"/>
        <v>33.069419602156799</v>
      </c>
      <c r="J13" s="12">
        <f t="shared" si="2"/>
        <v>43776</v>
      </c>
      <c r="K13" s="12">
        <f t="shared" si="14"/>
        <v>21888</v>
      </c>
      <c r="L13" s="12">
        <f t="shared" si="15"/>
        <v>14105.609999999999</v>
      </c>
      <c r="M13" s="12">
        <f t="shared" si="3"/>
        <v>64.444490131578945</v>
      </c>
      <c r="N13" s="12">
        <f t="shared" si="4"/>
        <v>32.222245065789473</v>
      </c>
      <c r="O13" s="12">
        <f t="shared" si="16"/>
        <v>21050</v>
      </c>
      <c r="P13" s="33">
        <f t="shared" si="17"/>
        <v>10525</v>
      </c>
      <c r="Q13" s="33">
        <f t="shared" si="18"/>
        <v>7244.6</v>
      </c>
      <c r="R13" s="12">
        <f t="shared" si="19"/>
        <v>68.83230403800475</v>
      </c>
      <c r="S13" s="11">
        <f t="shared" si="20"/>
        <v>34.416152019002375</v>
      </c>
      <c r="T13" s="113">
        <v>50</v>
      </c>
      <c r="U13" s="33">
        <f t="shared" si="21"/>
        <v>25</v>
      </c>
      <c r="V13" s="113">
        <v>0</v>
      </c>
      <c r="W13" s="12">
        <f t="shared" si="22"/>
        <v>0</v>
      </c>
      <c r="X13" s="11">
        <f t="shared" si="23"/>
        <v>0</v>
      </c>
      <c r="Y13" s="113">
        <v>2849.1</v>
      </c>
      <c r="Z13" s="33">
        <f t="shared" si="24"/>
        <v>1424.55</v>
      </c>
      <c r="AA13" s="113">
        <v>1114.9000000000001</v>
      </c>
      <c r="AB13" s="12">
        <f t="shared" si="25"/>
        <v>78.263311221087378</v>
      </c>
      <c r="AC13" s="11">
        <f t="shared" si="26"/>
        <v>39.131655610543689</v>
      </c>
      <c r="AD13" s="113">
        <v>18150.900000000001</v>
      </c>
      <c r="AE13" s="33">
        <f t="shared" si="27"/>
        <v>9075.4500000000007</v>
      </c>
      <c r="AF13" s="113">
        <v>6129.7</v>
      </c>
      <c r="AG13" s="12">
        <f t="shared" si="28"/>
        <v>67.541554413279769</v>
      </c>
      <c r="AH13" s="11">
        <f t="shared" si="29"/>
        <v>33.770777206639885</v>
      </c>
      <c r="AI13" s="113">
        <v>10400</v>
      </c>
      <c r="AJ13" s="33">
        <f t="shared" si="30"/>
        <v>5200</v>
      </c>
      <c r="AK13" s="113">
        <v>1305.5999999999999</v>
      </c>
      <c r="AL13" s="12">
        <f t="shared" si="31"/>
        <v>25.107692307692307</v>
      </c>
      <c r="AM13" s="11">
        <f t="shared" si="5"/>
        <v>12.553846153846154</v>
      </c>
      <c r="AN13" s="47">
        <v>926</v>
      </c>
      <c r="AO13" s="33">
        <f t="shared" si="32"/>
        <v>463</v>
      </c>
      <c r="AP13" s="47">
        <v>36</v>
      </c>
      <c r="AQ13" s="12">
        <f t="shared" si="33"/>
        <v>7.7753779697624186</v>
      </c>
      <c r="AR13" s="11">
        <f t="shared" si="34"/>
        <v>3.8876889848812093</v>
      </c>
      <c r="AS13" s="47">
        <v>0</v>
      </c>
      <c r="AT13" s="33">
        <f t="shared" si="35"/>
        <v>0</v>
      </c>
      <c r="AU13" s="47">
        <v>0</v>
      </c>
      <c r="AV13" s="12" t="e">
        <f t="shared" si="36"/>
        <v>#DIV/0!</v>
      </c>
      <c r="AW13" s="11" t="e">
        <f t="shared" si="37"/>
        <v>#DIV/0!</v>
      </c>
      <c r="AX13" s="38">
        <v>0</v>
      </c>
      <c r="AY13" s="33">
        <f t="shared" si="38"/>
        <v>0</v>
      </c>
      <c r="AZ13" s="47">
        <v>0</v>
      </c>
      <c r="BA13" s="47">
        <v>0</v>
      </c>
      <c r="BB13" s="33">
        <f t="shared" si="39"/>
        <v>0</v>
      </c>
      <c r="BC13" s="47">
        <v>0</v>
      </c>
      <c r="BD13" s="47">
        <v>140497.60000000001</v>
      </c>
      <c r="BE13" s="33">
        <f t="shared" si="40"/>
        <v>70248.800000000003</v>
      </c>
      <c r="BF13" s="47">
        <v>46832.6</v>
      </c>
      <c r="BG13" s="38">
        <v>0</v>
      </c>
      <c r="BH13" s="33">
        <f t="shared" si="41"/>
        <v>0</v>
      </c>
      <c r="BI13" s="13">
        <v>0</v>
      </c>
      <c r="BJ13" s="47">
        <v>0</v>
      </c>
      <c r="BK13" s="33">
        <f t="shared" si="42"/>
        <v>0</v>
      </c>
      <c r="BL13" s="47">
        <v>0</v>
      </c>
      <c r="BM13" s="38">
        <v>0</v>
      </c>
      <c r="BN13" s="33">
        <f t="shared" si="43"/>
        <v>0</v>
      </c>
      <c r="BO13" s="47">
        <v>0</v>
      </c>
      <c r="BP13" s="47">
        <v>0</v>
      </c>
      <c r="BQ13" s="33">
        <f t="shared" si="44"/>
        <v>0</v>
      </c>
      <c r="BR13" s="47">
        <v>0</v>
      </c>
      <c r="BS13" s="12">
        <f t="shared" si="45"/>
        <v>9580</v>
      </c>
      <c r="BT13" s="33">
        <f t="shared" si="46"/>
        <v>4790</v>
      </c>
      <c r="BU13" s="12">
        <f t="shared" si="47"/>
        <v>2723.1000000000004</v>
      </c>
      <c r="BV13" s="12">
        <f t="shared" si="48"/>
        <v>56.849686847599166</v>
      </c>
      <c r="BW13" s="11">
        <f t="shared" si="49"/>
        <v>28.424843423799583</v>
      </c>
      <c r="BX13" s="47">
        <v>8200</v>
      </c>
      <c r="BY13" s="33">
        <f t="shared" si="50"/>
        <v>4100</v>
      </c>
      <c r="BZ13" s="47">
        <v>2442.8000000000002</v>
      </c>
      <c r="CA13" s="47">
        <v>1380</v>
      </c>
      <c r="CB13" s="33">
        <f t="shared" si="51"/>
        <v>690</v>
      </c>
      <c r="CC13" s="47">
        <v>280.3</v>
      </c>
      <c r="CD13" s="111">
        <v>0</v>
      </c>
      <c r="CE13" s="33">
        <f t="shared" si="52"/>
        <v>0</v>
      </c>
      <c r="CF13" s="47">
        <v>0</v>
      </c>
      <c r="CG13" s="47">
        <v>0</v>
      </c>
      <c r="CH13" s="33">
        <f t="shared" si="53"/>
        <v>0</v>
      </c>
      <c r="CI13" s="47">
        <v>0</v>
      </c>
      <c r="CJ13" s="47">
        <v>0</v>
      </c>
      <c r="CK13" s="33">
        <f t="shared" si="54"/>
        <v>0</v>
      </c>
      <c r="CL13" s="47">
        <v>0</v>
      </c>
      <c r="CM13" s="111">
        <v>0</v>
      </c>
      <c r="CN13" s="33">
        <f t="shared" si="55"/>
        <v>0</v>
      </c>
      <c r="CO13" s="47">
        <v>0</v>
      </c>
      <c r="CP13" s="112">
        <v>0</v>
      </c>
      <c r="CQ13" s="33">
        <f t="shared" si="56"/>
        <v>0</v>
      </c>
      <c r="CR13" s="47">
        <v>0</v>
      </c>
      <c r="CS13" s="47">
        <v>1620</v>
      </c>
      <c r="CT13" s="33">
        <f t="shared" si="57"/>
        <v>810</v>
      </c>
      <c r="CU13" s="47">
        <v>543</v>
      </c>
      <c r="CV13" s="47">
        <v>1620</v>
      </c>
      <c r="CW13" s="33">
        <f t="shared" si="58"/>
        <v>810</v>
      </c>
      <c r="CX13" s="47">
        <v>543</v>
      </c>
      <c r="CY13" s="112">
        <v>200</v>
      </c>
      <c r="CZ13" s="33">
        <f t="shared" si="59"/>
        <v>100</v>
      </c>
      <c r="DA13" s="47">
        <v>151.5</v>
      </c>
      <c r="DB13" s="47">
        <v>0</v>
      </c>
      <c r="DC13" s="33">
        <f t="shared" si="60"/>
        <v>0</v>
      </c>
      <c r="DD13" s="47">
        <v>0</v>
      </c>
      <c r="DE13" s="42">
        <v>0</v>
      </c>
      <c r="DF13" s="33">
        <f t="shared" si="61"/>
        <v>0</v>
      </c>
      <c r="DG13" s="47">
        <v>0</v>
      </c>
      <c r="DH13" s="47">
        <v>0</v>
      </c>
      <c r="DI13" s="33">
        <f t="shared" si="62"/>
        <v>0</v>
      </c>
      <c r="DJ13" s="47">
        <v>2101.81</v>
      </c>
      <c r="DK13" s="47">
        <v>0</v>
      </c>
      <c r="DL13" s="12">
        <f t="shared" si="6"/>
        <v>184273.6</v>
      </c>
      <c r="DM13" s="12">
        <f t="shared" si="7"/>
        <v>92136.8</v>
      </c>
      <c r="DN13" s="12">
        <f t="shared" si="8"/>
        <v>60938.210000000006</v>
      </c>
      <c r="DO13" s="47">
        <v>0</v>
      </c>
      <c r="DP13" s="33">
        <f t="shared" si="63"/>
        <v>0</v>
      </c>
      <c r="DQ13" s="47">
        <v>0</v>
      </c>
      <c r="DR13" s="47">
        <v>0</v>
      </c>
      <c r="DS13" s="33">
        <f t="shared" si="64"/>
        <v>0</v>
      </c>
      <c r="DT13" s="47">
        <v>0</v>
      </c>
      <c r="DU13" s="47">
        <v>0</v>
      </c>
      <c r="DV13" s="33">
        <f t="shared" si="65"/>
        <v>0</v>
      </c>
      <c r="DW13" s="47">
        <v>0</v>
      </c>
      <c r="DX13" s="47">
        <v>0</v>
      </c>
      <c r="DY13" s="33">
        <f t="shared" si="66"/>
        <v>0</v>
      </c>
      <c r="DZ13" s="47">
        <v>0</v>
      </c>
      <c r="EA13" s="42">
        <v>0</v>
      </c>
      <c r="EB13" s="33">
        <f t="shared" si="67"/>
        <v>0</v>
      </c>
      <c r="EC13" s="47">
        <v>0</v>
      </c>
      <c r="ED13" s="47">
        <v>36800</v>
      </c>
      <c r="EE13" s="33">
        <f t="shared" si="68"/>
        <v>18400</v>
      </c>
      <c r="EF13" s="47">
        <v>0</v>
      </c>
      <c r="EG13" s="47">
        <v>0</v>
      </c>
      <c r="EH13" s="12">
        <f t="shared" si="9"/>
        <v>36800</v>
      </c>
      <c r="EI13" s="33">
        <f t="shared" si="69"/>
        <v>18400</v>
      </c>
      <c r="EJ13" s="47">
        <f t="shared" si="10"/>
        <v>0</v>
      </c>
      <c r="EK13" s="14">
        <f t="shared" si="70"/>
        <v>0</v>
      </c>
    </row>
    <row r="14" spans="1:141" s="14" customFormat="1" ht="20.25" customHeight="1" x14ac:dyDescent="0.2">
      <c r="A14" s="21">
        <v>5</v>
      </c>
      <c r="B14" s="40" t="s">
        <v>88</v>
      </c>
      <c r="C14" s="47">
        <v>33028.199999999997</v>
      </c>
      <c r="D14" s="47">
        <v>4051.3</v>
      </c>
      <c r="E14" s="25">
        <f t="shared" si="11"/>
        <v>441671.2</v>
      </c>
      <c r="F14" s="33">
        <f t="shared" si="12"/>
        <v>220835.6</v>
      </c>
      <c r="G14" s="12">
        <f>DN14+EJ14-EF14</f>
        <v>155933.67199999999</v>
      </c>
      <c r="H14" s="12">
        <f t="shared" si="13"/>
        <v>70.610749353817951</v>
      </c>
      <c r="I14" s="12">
        <f t="shared" si="1"/>
        <v>35.305374676908976</v>
      </c>
      <c r="J14" s="12">
        <f t="shared" si="2"/>
        <v>118690</v>
      </c>
      <c r="K14" s="12">
        <f t="shared" si="14"/>
        <v>59345</v>
      </c>
      <c r="L14" s="12">
        <f t="shared" si="15"/>
        <v>26330.695</v>
      </c>
      <c r="M14" s="12">
        <f t="shared" si="3"/>
        <v>44.368851630297414</v>
      </c>
      <c r="N14" s="12">
        <f t="shared" si="4"/>
        <v>22.184425815148707</v>
      </c>
      <c r="O14" s="12">
        <f t="shared" si="16"/>
        <v>64520</v>
      </c>
      <c r="P14" s="33">
        <f t="shared" si="17"/>
        <v>32260</v>
      </c>
      <c r="Q14" s="33">
        <f t="shared" si="18"/>
        <v>5218.3</v>
      </c>
      <c r="R14" s="12">
        <f t="shared" si="19"/>
        <v>16.175759454432733</v>
      </c>
      <c r="S14" s="11">
        <f t="shared" si="20"/>
        <v>8.0878797272163663</v>
      </c>
      <c r="T14" s="113">
        <v>250</v>
      </c>
      <c r="U14" s="33">
        <f t="shared" si="21"/>
        <v>125</v>
      </c>
      <c r="V14" s="113">
        <v>39.9</v>
      </c>
      <c r="W14" s="12">
        <f t="shared" si="22"/>
        <v>31.919999999999998</v>
      </c>
      <c r="X14" s="11">
        <f t="shared" si="23"/>
        <v>15.959999999999999</v>
      </c>
      <c r="Y14" s="113">
        <v>37120</v>
      </c>
      <c r="Z14" s="33">
        <f t="shared" si="24"/>
        <v>18560</v>
      </c>
      <c r="AA14" s="113">
        <v>2795.6</v>
      </c>
      <c r="AB14" s="12">
        <f t="shared" si="25"/>
        <v>15.0625</v>
      </c>
      <c r="AC14" s="11">
        <f t="shared" si="26"/>
        <v>7.53125</v>
      </c>
      <c r="AD14" s="113">
        <v>27150</v>
      </c>
      <c r="AE14" s="33">
        <f t="shared" si="27"/>
        <v>13575</v>
      </c>
      <c r="AF14" s="113">
        <v>2382.8000000000002</v>
      </c>
      <c r="AG14" s="12">
        <f t="shared" si="28"/>
        <v>17.552854511970537</v>
      </c>
      <c r="AH14" s="11">
        <f t="shared" si="29"/>
        <v>8.7764272559852685</v>
      </c>
      <c r="AI14" s="113">
        <v>32000</v>
      </c>
      <c r="AJ14" s="33">
        <f t="shared" si="30"/>
        <v>16000</v>
      </c>
      <c r="AK14" s="113">
        <v>16774.900000000001</v>
      </c>
      <c r="AL14" s="12">
        <f t="shared" si="31"/>
        <v>104.84312500000001</v>
      </c>
      <c r="AM14" s="11">
        <f t="shared" si="5"/>
        <v>52.421562500000007</v>
      </c>
      <c r="AN14" s="47">
        <v>900</v>
      </c>
      <c r="AO14" s="33">
        <f t="shared" si="32"/>
        <v>450</v>
      </c>
      <c r="AP14" s="47">
        <v>77</v>
      </c>
      <c r="AQ14" s="12">
        <f t="shared" si="33"/>
        <v>17.111111111111111</v>
      </c>
      <c r="AR14" s="11">
        <f t="shared" si="34"/>
        <v>8.5555555555555554</v>
      </c>
      <c r="AS14" s="47">
        <v>1500</v>
      </c>
      <c r="AT14" s="33">
        <f t="shared" si="35"/>
        <v>750</v>
      </c>
      <c r="AU14" s="47">
        <v>277</v>
      </c>
      <c r="AV14" s="12">
        <f t="shared" si="36"/>
        <v>36.933333333333337</v>
      </c>
      <c r="AW14" s="11">
        <f t="shared" si="37"/>
        <v>18.466666666666669</v>
      </c>
      <c r="AX14" s="38">
        <v>0</v>
      </c>
      <c r="AY14" s="33">
        <f t="shared" si="38"/>
        <v>0</v>
      </c>
      <c r="AZ14" s="47">
        <v>0</v>
      </c>
      <c r="BA14" s="47">
        <v>0</v>
      </c>
      <c r="BB14" s="33">
        <f t="shared" si="39"/>
        <v>0</v>
      </c>
      <c r="BC14" s="47">
        <v>0</v>
      </c>
      <c r="BD14" s="47">
        <v>293394</v>
      </c>
      <c r="BE14" s="33">
        <f t="shared" si="40"/>
        <v>146697</v>
      </c>
      <c r="BF14" s="47">
        <v>97798</v>
      </c>
      <c r="BG14" s="38">
        <v>0</v>
      </c>
      <c r="BH14" s="33">
        <f t="shared" si="41"/>
        <v>0</v>
      </c>
      <c r="BI14" s="13">
        <v>0</v>
      </c>
      <c r="BJ14" s="47">
        <v>0</v>
      </c>
      <c r="BK14" s="33">
        <f t="shared" si="42"/>
        <v>0</v>
      </c>
      <c r="BL14" s="47">
        <v>0</v>
      </c>
      <c r="BM14" s="38">
        <v>0</v>
      </c>
      <c r="BN14" s="33">
        <f t="shared" si="43"/>
        <v>0</v>
      </c>
      <c r="BO14" s="47">
        <v>0</v>
      </c>
      <c r="BP14" s="47">
        <v>0</v>
      </c>
      <c r="BQ14" s="33">
        <f t="shared" si="44"/>
        <v>0</v>
      </c>
      <c r="BR14" s="47">
        <v>0</v>
      </c>
      <c r="BS14" s="12">
        <f t="shared" si="45"/>
        <v>9650</v>
      </c>
      <c r="BT14" s="33">
        <f t="shared" si="46"/>
        <v>4825</v>
      </c>
      <c r="BU14" s="12">
        <f t="shared" si="47"/>
        <v>2362.1999999999998</v>
      </c>
      <c r="BV14" s="12">
        <f t="shared" si="48"/>
        <v>48.957512953367868</v>
      </c>
      <c r="BW14" s="11">
        <f t="shared" si="49"/>
        <v>24.478756476683934</v>
      </c>
      <c r="BX14" s="47">
        <v>7000</v>
      </c>
      <c r="BY14" s="33">
        <f t="shared" si="50"/>
        <v>3500</v>
      </c>
      <c r="BZ14" s="47">
        <v>1116</v>
      </c>
      <c r="CA14" s="47">
        <v>2500</v>
      </c>
      <c r="CB14" s="33">
        <f t="shared" si="51"/>
        <v>1250</v>
      </c>
      <c r="CC14" s="47">
        <v>915</v>
      </c>
      <c r="CD14" s="111">
        <v>0</v>
      </c>
      <c r="CE14" s="33">
        <f t="shared" si="52"/>
        <v>0</v>
      </c>
      <c r="CF14" s="47">
        <v>0</v>
      </c>
      <c r="CG14" s="47">
        <v>150</v>
      </c>
      <c r="CH14" s="33">
        <f t="shared" si="53"/>
        <v>75</v>
      </c>
      <c r="CI14" s="47">
        <v>331.2</v>
      </c>
      <c r="CJ14" s="47">
        <v>0</v>
      </c>
      <c r="CK14" s="33">
        <f t="shared" si="54"/>
        <v>0</v>
      </c>
      <c r="CL14" s="47">
        <v>0</v>
      </c>
      <c r="CM14" s="112">
        <v>2227.1999999999998</v>
      </c>
      <c r="CN14" s="33">
        <f t="shared" si="55"/>
        <v>1113.5999999999999</v>
      </c>
      <c r="CO14" s="47">
        <v>445.44</v>
      </c>
      <c r="CP14" s="112">
        <v>0</v>
      </c>
      <c r="CQ14" s="33">
        <f t="shared" si="56"/>
        <v>0</v>
      </c>
      <c r="CR14" s="47">
        <v>0</v>
      </c>
      <c r="CS14" s="47">
        <v>8500</v>
      </c>
      <c r="CT14" s="33">
        <f t="shared" si="57"/>
        <v>4250</v>
      </c>
      <c r="CU14" s="47">
        <v>718</v>
      </c>
      <c r="CV14" s="47">
        <v>3000</v>
      </c>
      <c r="CW14" s="33">
        <f t="shared" si="58"/>
        <v>1500</v>
      </c>
      <c r="CX14" s="47">
        <v>620</v>
      </c>
      <c r="CY14" s="112">
        <v>0</v>
      </c>
      <c r="CZ14" s="33">
        <f t="shared" si="59"/>
        <v>0</v>
      </c>
      <c r="DA14" s="47">
        <v>0</v>
      </c>
      <c r="DB14" s="47">
        <v>0</v>
      </c>
      <c r="DC14" s="33">
        <f t="shared" si="60"/>
        <v>0</v>
      </c>
      <c r="DD14" s="47">
        <v>0</v>
      </c>
      <c r="DE14" s="42">
        <v>0</v>
      </c>
      <c r="DF14" s="33">
        <f t="shared" si="61"/>
        <v>0</v>
      </c>
      <c r="DG14" s="47">
        <v>0</v>
      </c>
      <c r="DH14" s="47">
        <v>1620</v>
      </c>
      <c r="DI14" s="33">
        <f t="shared" si="62"/>
        <v>810</v>
      </c>
      <c r="DJ14" s="47">
        <v>903.29499999999996</v>
      </c>
      <c r="DK14" s="47">
        <v>0</v>
      </c>
      <c r="DL14" s="12">
        <f t="shared" si="6"/>
        <v>414311.2</v>
      </c>
      <c r="DM14" s="12">
        <f t="shared" si="7"/>
        <v>207155.6</v>
      </c>
      <c r="DN14" s="12">
        <f t="shared" si="8"/>
        <v>124574.13499999999</v>
      </c>
      <c r="DO14" s="47">
        <v>0</v>
      </c>
      <c r="DP14" s="33">
        <f t="shared" si="63"/>
        <v>0</v>
      </c>
      <c r="DQ14" s="47">
        <v>0</v>
      </c>
      <c r="DR14" s="47">
        <v>27360</v>
      </c>
      <c r="DS14" s="33">
        <f t="shared" si="64"/>
        <v>13680</v>
      </c>
      <c r="DT14" s="47">
        <v>28111.1</v>
      </c>
      <c r="DU14" s="47">
        <v>0</v>
      </c>
      <c r="DV14" s="33">
        <f t="shared" si="65"/>
        <v>0</v>
      </c>
      <c r="DW14" s="47">
        <v>0</v>
      </c>
      <c r="DX14" s="47">
        <v>0</v>
      </c>
      <c r="DY14" s="33">
        <f t="shared" si="66"/>
        <v>0</v>
      </c>
      <c r="DZ14" s="47">
        <v>3248.4369999999999</v>
      </c>
      <c r="EA14" s="42">
        <v>0</v>
      </c>
      <c r="EB14" s="33">
        <f t="shared" si="67"/>
        <v>0</v>
      </c>
      <c r="EC14" s="47">
        <v>0</v>
      </c>
      <c r="ED14" s="47">
        <v>71000</v>
      </c>
      <c r="EE14" s="33">
        <f t="shared" si="68"/>
        <v>35500</v>
      </c>
      <c r="EF14" s="47">
        <v>0</v>
      </c>
      <c r="EG14" s="47">
        <v>0</v>
      </c>
      <c r="EH14" s="12">
        <f t="shared" si="9"/>
        <v>98360</v>
      </c>
      <c r="EI14" s="33">
        <f t="shared" si="69"/>
        <v>49180</v>
      </c>
      <c r="EJ14" s="47">
        <f t="shared" si="10"/>
        <v>31359.536999999997</v>
      </c>
      <c r="EK14" s="14">
        <f t="shared" si="70"/>
        <v>-27360</v>
      </c>
    </row>
    <row r="15" spans="1:141" s="14" customFormat="1" ht="20.25" customHeight="1" x14ac:dyDescent="0.2">
      <c r="A15" s="21">
        <v>6</v>
      </c>
      <c r="B15" s="41" t="s">
        <v>91</v>
      </c>
      <c r="C15" s="47">
        <v>89003.6</v>
      </c>
      <c r="D15" s="47">
        <v>3504.1</v>
      </c>
      <c r="E15" s="25">
        <f>DL15+EH15-ED15</f>
        <v>400259.4</v>
      </c>
      <c r="F15" s="33">
        <f t="shared" si="12"/>
        <v>200129.7</v>
      </c>
      <c r="G15" s="12">
        <f t="shared" si="0"/>
        <v>128340.59999999999</v>
      </c>
      <c r="H15" s="12">
        <f t="shared" si="13"/>
        <v>64.128712529924343</v>
      </c>
      <c r="I15" s="12">
        <f t="shared" si="1"/>
        <v>32.064356264962171</v>
      </c>
      <c r="J15" s="12">
        <f>T15+Y15+AD15+AI15+AN15+AS15+AX15+BP15+BX15+CA15+CD15+CG15+CJ15+CP15+CS15+CY15+DB15+DH15</f>
        <v>140499.5</v>
      </c>
      <c r="K15" s="12">
        <f t="shared" si="14"/>
        <v>70249.75</v>
      </c>
      <c r="L15" s="12">
        <f t="shared" si="15"/>
        <v>27902.3</v>
      </c>
      <c r="M15" s="12">
        <f t="shared" si="3"/>
        <v>39.718717860205913</v>
      </c>
      <c r="N15" s="12">
        <f t="shared" si="4"/>
        <v>19.859358930102957</v>
      </c>
      <c r="O15" s="12">
        <f t="shared" si="16"/>
        <v>61212.3</v>
      </c>
      <c r="P15" s="33">
        <f t="shared" si="17"/>
        <v>30606.15</v>
      </c>
      <c r="Q15" s="33">
        <f t="shared" si="18"/>
        <v>9171.4</v>
      </c>
      <c r="R15" s="12">
        <f t="shared" si="19"/>
        <v>29.965872871955469</v>
      </c>
      <c r="S15" s="11">
        <f t="shared" si="20"/>
        <v>14.982936435977734</v>
      </c>
      <c r="T15" s="113">
        <v>1850</v>
      </c>
      <c r="U15" s="33">
        <f t="shared" si="21"/>
        <v>925</v>
      </c>
      <c r="V15" s="113">
        <v>288.7</v>
      </c>
      <c r="W15" s="12">
        <f t="shared" si="22"/>
        <v>31.210810810810806</v>
      </c>
      <c r="X15" s="11">
        <f t="shared" si="23"/>
        <v>15.605405405405403</v>
      </c>
      <c r="Y15" s="113">
        <v>14050</v>
      </c>
      <c r="Z15" s="33">
        <f t="shared" si="24"/>
        <v>7025</v>
      </c>
      <c r="AA15" s="113">
        <v>5545.6</v>
      </c>
      <c r="AB15" s="12">
        <f t="shared" si="25"/>
        <v>78.940925266903918</v>
      </c>
      <c r="AC15" s="11">
        <f t="shared" si="26"/>
        <v>39.470462633451959</v>
      </c>
      <c r="AD15" s="113">
        <v>45312.3</v>
      </c>
      <c r="AE15" s="33">
        <f t="shared" si="27"/>
        <v>22656.15</v>
      </c>
      <c r="AF15" s="113">
        <v>3337.1</v>
      </c>
      <c r="AG15" s="12">
        <f t="shared" si="28"/>
        <v>14.72933397774997</v>
      </c>
      <c r="AH15" s="11">
        <f t="shared" si="29"/>
        <v>7.3646669888749852</v>
      </c>
      <c r="AI15" s="113">
        <v>39548</v>
      </c>
      <c r="AJ15" s="33">
        <f t="shared" si="30"/>
        <v>19774</v>
      </c>
      <c r="AK15" s="113">
        <v>9219.7999999999993</v>
      </c>
      <c r="AL15" s="12">
        <f t="shared" si="31"/>
        <v>46.625872357641349</v>
      </c>
      <c r="AM15" s="11">
        <f t="shared" si="5"/>
        <v>23.312936178820674</v>
      </c>
      <c r="AN15" s="47">
        <v>1235.2</v>
      </c>
      <c r="AO15" s="33">
        <f t="shared" si="32"/>
        <v>617.6</v>
      </c>
      <c r="AP15" s="47">
        <v>208</v>
      </c>
      <c r="AQ15" s="12">
        <f t="shared" si="33"/>
        <v>33.678756476683937</v>
      </c>
      <c r="AR15" s="11">
        <f t="shared" si="34"/>
        <v>16.839378238341968</v>
      </c>
      <c r="AS15" s="47">
        <v>0</v>
      </c>
      <c r="AT15" s="33">
        <f t="shared" si="35"/>
        <v>0</v>
      </c>
      <c r="AU15" s="47">
        <v>0</v>
      </c>
      <c r="AV15" s="12" t="e">
        <f t="shared" si="36"/>
        <v>#DIV/0!</v>
      </c>
      <c r="AW15" s="11" t="e">
        <f t="shared" si="37"/>
        <v>#DIV/0!</v>
      </c>
      <c r="AX15" s="38">
        <v>0</v>
      </c>
      <c r="AY15" s="33">
        <f t="shared" si="38"/>
        <v>0</v>
      </c>
      <c r="AZ15" s="47">
        <v>0</v>
      </c>
      <c r="BA15" s="47">
        <v>0</v>
      </c>
      <c r="BB15" s="33">
        <f t="shared" si="39"/>
        <v>0</v>
      </c>
      <c r="BC15" s="47">
        <v>0</v>
      </c>
      <c r="BD15" s="47">
        <v>258888.4</v>
      </c>
      <c r="BE15" s="33">
        <f t="shared" si="40"/>
        <v>129444.2</v>
      </c>
      <c r="BF15" s="47">
        <v>86296.1</v>
      </c>
      <c r="BG15" s="38">
        <v>0</v>
      </c>
      <c r="BH15" s="33">
        <f t="shared" si="41"/>
        <v>0</v>
      </c>
      <c r="BI15" s="13">
        <v>0</v>
      </c>
      <c r="BJ15" s="47">
        <v>871.5</v>
      </c>
      <c r="BK15" s="33">
        <f t="shared" si="42"/>
        <v>435.75</v>
      </c>
      <c r="BL15" s="47">
        <v>262.2</v>
      </c>
      <c r="BM15" s="38">
        <v>0</v>
      </c>
      <c r="BN15" s="33">
        <f t="shared" si="43"/>
        <v>0</v>
      </c>
      <c r="BO15" s="47">
        <v>0</v>
      </c>
      <c r="BP15" s="47">
        <v>0</v>
      </c>
      <c r="BQ15" s="33">
        <f t="shared" si="44"/>
        <v>0</v>
      </c>
      <c r="BR15" s="47">
        <v>0</v>
      </c>
      <c r="BS15" s="12">
        <f t="shared" si="45"/>
        <v>13701.1</v>
      </c>
      <c r="BT15" s="33">
        <f t="shared" si="46"/>
        <v>6850.5500000000011</v>
      </c>
      <c r="BU15" s="12">
        <f t="shared" si="47"/>
        <v>3545.4</v>
      </c>
      <c r="BV15" s="12">
        <f t="shared" si="48"/>
        <v>51.753508842355714</v>
      </c>
      <c r="BW15" s="11">
        <f t="shared" si="49"/>
        <v>25.876754421177861</v>
      </c>
      <c r="BX15" s="47">
        <v>12720.1</v>
      </c>
      <c r="BY15" s="33">
        <f t="shared" si="50"/>
        <v>6360.0500000000011</v>
      </c>
      <c r="BZ15" s="47">
        <v>3493</v>
      </c>
      <c r="CA15" s="47">
        <v>0</v>
      </c>
      <c r="CB15" s="33">
        <f t="shared" si="51"/>
        <v>0</v>
      </c>
      <c r="CC15" s="47">
        <v>0</v>
      </c>
      <c r="CD15" s="111">
        <v>0</v>
      </c>
      <c r="CE15" s="33">
        <f t="shared" si="52"/>
        <v>0</v>
      </c>
      <c r="CF15" s="47">
        <v>0</v>
      </c>
      <c r="CG15" s="47">
        <v>981</v>
      </c>
      <c r="CH15" s="33">
        <f t="shared" si="53"/>
        <v>490.5</v>
      </c>
      <c r="CI15" s="47">
        <v>52.4</v>
      </c>
      <c r="CJ15" s="47">
        <v>0</v>
      </c>
      <c r="CK15" s="33">
        <f t="shared" si="54"/>
        <v>0</v>
      </c>
      <c r="CL15" s="47">
        <v>0</v>
      </c>
      <c r="CM15" s="111">
        <v>0</v>
      </c>
      <c r="CN15" s="33">
        <f t="shared" si="55"/>
        <v>0</v>
      </c>
      <c r="CO15" s="47">
        <v>0</v>
      </c>
      <c r="CP15" s="112">
        <v>0</v>
      </c>
      <c r="CQ15" s="33">
        <f t="shared" si="56"/>
        <v>0</v>
      </c>
      <c r="CR15" s="47">
        <v>0</v>
      </c>
      <c r="CS15" s="47">
        <v>19270.900000000001</v>
      </c>
      <c r="CT15" s="33">
        <f t="shared" si="57"/>
        <v>9635.4500000000007</v>
      </c>
      <c r="CU15" s="47">
        <v>4536.5</v>
      </c>
      <c r="CV15" s="47">
        <v>4990.8999999999996</v>
      </c>
      <c r="CW15" s="33">
        <f t="shared" si="58"/>
        <v>2495.4499999999998</v>
      </c>
      <c r="CX15" s="47">
        <v>370.8</v>
      </c>
      <c r="CY15" s="112">
        <v>0</v>
      </c>
      <c r="CZ15" s="33">
        <f t="shared" si="59"/>
        <v>0</v>
      </c>
      <c r="DA15" s="47">
        <v>0</v>
      </c>
      <c r="DB15" s="47">
        <v>0</v>
      </c>
      <c r="DC15" s="33">
        <f t="shared" si="60"/>
        <v>0</v>
      </c>
      <c r="DD15" s="47">
        <v>0</v>
      </c>
      <c r="DE15" s="42">
        <v>0</v>
      </c>
      <c r="DF15" s="33">
        <f t="shared" si="61"/>
        <v>0</v>
      </c>
      <c r="DG15" s="47">
        <v>0</v>
      </c>
      <c r="DH15" s="47">
        <v>5532</v>
      </c>
      <c r="DI15" s="33">
        <f t="shared" si="62"/>
        <v>2766</v>
      </c>
      <c r="DJ15" s="47">
        <v>1221.2</v>
      </c>
      <c r="DK15" s="47">
        <v>0</v>
      </c>
      <c r="DL15" s="12">
        <f t="shared" si="6"/>
        <v>400259.4</v>
      </c>
      <c r="DM15" s="12">
        <f t="shared" si="7"/>
        <v>200129.7</v>
      </c>
      <c r="DN15" s="12">
        <f t="shared" si="8"/>
        <v>114460.59999999999</v>
      </c>
      <c r="DO15" s="47">
        <v>0</v>
      </c>
      <c r="DP15" s="33">
        <f t="shared" si="63"/>
        <v>0</v>
      </c>
      <c r="DQ15" s="47">
        <v>0</v>
      </c>
      <c r="DR15" s="47">
        <v>0</v>
      </c>
      <c r="DS15" s="33">
        <f t="shared" si="64"/>
        <v>0</v>
      </c>
      <c r="DT15" s="47">
        <v>13880</v>
      </c>
      <c r="DU15" s="47">
        <v>0</v>
      </c>
      <c r="DV15" s="33">
        <f t="shared" si="65"/>
        <v>0</v>
      </c>
      <c r="DW15" s="47">
        <v>0</v>
      </c>
      <c r="DX15" s="47">
        <v>0</v>
      </c>
      <c r="DY15" s="33">
        <f t="shared" si="66"/>
        <v>0</v>
      </c>
      <c r="DZ15" s="47">
        <v>0</v>
      </c>
      <c r="EA15" s="42">
        <v>0</v>
      </c>
      <c r="EB15" s="33">
        <f t="shared" si="67"/>
        <v>0</v>
      </c>
      <c r="EC15" s="47">
        <v>0</v>
      </c>
      <c r="ED15" s="47">
        <v>38757</v>
      </c>
      <c r="EE15" s="33">
        <f t="shared" si="68"/>
        <v>19378.5</v>
      </c>
      <c r="EF15" s="47">
        <v>0</v>
      </c>
      <c r="EG15" s="47">
        <v>0</v>
      </c>
      <c r="EH15" s="12">
        <f t="shared" si="9"/>
        <v>38757</v>
      </c>
      <c r="EI15" s="33">
        <f t="shared" si="69"/>
        <v>19378.5</v>
      </c>
      <c r="EJ15" s="47">
        <f t="shared" si="10"/>
        <v>13880</v>
      </c>
      <c r="EK15" s="14">
        <f t="shared" si="70"/>
        <v>0</v>
      </c>
    </row>
    <row r="16" spans="1:141" s="14" customFormat="1" ht="20.25" customHeight="1" x14ac:dyDescent="0.25">
      <c r="A16" s="21">
        <v>7</v>
      </c>
      <c r="B16" s="41" t="s">
        <v>94</v>
      </c>
      <c r="C16" s="47">
        <v>1712.2</v>
      </c>
      <c r="D16" s="47">
        <v>21.8</v>
      </c>
      <c r="E16" s="25">
        <f t="shared" si="11"/>
        <v>12319.199999999999</v>
      </c>
      <c r="F16" s="33">
        <f t="shared" si="12"/>
        <v>6159.5999999999995</v>
      </c>
      <c r="G16" s="12">
        <f t="shared" si="0"/>
        <v>4885.54</v>
      </c>
      <c r="H16" s="12">
        <f t="shared" si="13"/>
        <v>79.315864666536797</v>
      </c>
      <c r="I16" s="12">
        <f t="shared" si="1"/>
        <v>39.657932333268398</v>
      </c>
      <c r="J16" s="12">
        <f t="shared" si="2"/>
        <v>2552.8000000000002</v>
      </c>
      <c r="K16" s="12">
        <f t="shared" si="14"/>
        <v>1276.4000000000001</v>
      </c>
      <c r="L16" s="12">
        <f t="shared" si="15"/>
        <v>1630.1399999999999</v>
      </c>
      <c r="M16" s="12">
        <f t="shared" si="3"/>
        <v>127.71388279536194</v>
      </c>
      <c r="N16" s="12">
        <f t="shared" si="4"/>
        <v>63.85694139768097</v>
      </c>
      <c r="O16" s="12">
        <f t="shared" si="16"/>
        <v>352.8</v>
      </c>
      <c r="P16" s="33">
        <f t="shared" si="17"/>
        <v>176.4</v>
      </c>
      <c r="Q16" s="33">
        <f t="shared" si="18"/>
        <v>50</v>
      </c>
      <c r="R16" s="12">
        <f t="shared" si="19"/>
        <v>28.344671201814059</v>
      </c>
      <c r="S16" s="11">
        <f t="shared" si="20"/>
        <v>14.172335600907029</v>
      </c>
      <c r="T16" s="113">
        <v>2.8</v>
      </c>
      <c r="U16" s="33">
        <f t="shared" si="21"/>
        <v>1.4</v>
      </c>
      <c r="V16" s="113">
        <v>0</v>
      </c>
      <c r="W16" s="12">
        <f t="shared" si="22"/>
        <v>0</v>
      </c>
      <c r="X16" s="11">
        <f t="shared" si="23"/>
        <v>0</v>
      </c>
      <c r="Y16" s="113">
        <v>100</v>
      </c>
      <c r="Z16" s="33">
        <f t="shared" si="24"/>
        <v>50</v>
      </c>
      <c r="AA16" s="113">
        <v>9.3000000000000007</v>
      </c>
      <c r="AB16" s="12">
        <f t="shared" si="25"/>
        <v>18.600000000000001</v>
      </c>
      <c r="AC16" s="11">
        <f t="shared" si="26"/>
        <v>9.3000000000000007</v>
      </c>
      <c r="AD16" s="113">
        <v>250</v>
      </c>
      <c r="AE16" s="33">
        <f t="shared" si="27"/>
        <v>125</v>
      </c>
      <c r="AF16" s="113">
        <v>40.700000000000003</v>
      </c>
      <c r="AG16" s="12">
        <f t="shared" si="28"/>
        <v>32.56</v>
      </c>
      <c r="AH16" s="11">
        <f t="shared" si="29"/>
        <v>16.28</v>
      </c>
      <c r="AI16" s="113">
        <v>450</v>
      </c>
      <c r="AJ16" s="33">
        <f t="shared" si="30"/>
        <v>225</v>
      </c>
      <c r="AK16" s="113">
        <v>0</v>
      </c>
      <c r="AL16" s="12">
        <f t="shared" si="31"/>
        <v>0</v>
      </c>
      <c r="AM16" s="11">
        <f t="shared" si="5"/>
        <v>0</v>
      </c>
      <c r="AN16" s="47">
        <v>0</v>
      </c>
      <c r="AO16" s="33">
        <f t="shared" si="32"/>
        <v>0</v>
      </c>
      <c r="AP16" s="47">
        <v>0</v>
      </c>
      <c r="AQ16" s="12" t="e">
        <f t="shared" si="33"/>
        <v>#DIV/0!</v>
      </c>
      <c r="AR16" s="11" t="e">
        <f t="shared" si="34"/>
        <v>#DIV/0!</v>
      </c>
      <c r="AS16" s="47">
        <v>0</v>
      </c>
      <c r="AT16" s="33">
        <f t="shared" si="35"/>
        <v>0</v>
      </c>
      <c r="AU16" s="47">
        <v>0</v>
      </c>
      <c r="AV16" s="12" t="e">
        <f t="shared" si="36"/>
        <v>#DIV/0!</v>
      </c>
      <c r="AW16" s="11" t="e">
        <f t="shared" si="37"/>
        <v>#DIV/0!</v>
      </c>
      <c r="AX16" s="38">
        <v>0</v>
      </c>
      <c r="AY16" s="33">
        <f t="shared" si="38"/>
        <v>0</v>
      </c>
      <c r="AZ16" s="47">
        <v>0</v>
      </c>
      <c r="BA16" s="47">
        <v>0</v>
      </c>
      <c r="BB16" s="33">
        <f t="shared" si="39"/>
        <v>0</v>
      </c>
      <c r="BC16" s="47">
        <v>0</v>
      </c>
      <c r="BD16" s="110">
        <v>9766.4</v>
      </c>
      <c r="BE16" s="33">
        <f t="shared" si="40"/>
        <v>4883.2</v>
      </c>
      <c r="BF16" s="47">
        <v>3255.4</v>
      </c>
      <c r="BG16" s="38">
        <v>0</v>
      </c>
      <c r="BH16" s="33">
        <f t="shared" si="41"/>
        <v>0</v>
      </c>
      <c r="BI16" s="13">
        <v>0</v>
      </c>
      <c r="BJ16" s="47">
        <v>0</v>
      </c>
      <c r="BK16" s="33">
        <f t="shared" si="42"/>
        <v>0</v>
      </c>
      <c r="BL16" s="47">
        <v>0</v>
      </c>
      <c r="BM16" s="38">
        <v>0</v>
      </c>
      <c r="BN16" s="33">
        <f t="shared" si="43"/>
        <v>0</v>
      </c>
      <c r="BO16" s="47">
        <v>0</v>
      </c>
      <c r="BP16" s="47">
        <v>0</v>
      </c>
      <c r="BQ16" s="33">
        <f t="shared" si="44"/>
        <v>0</v>
      </c>
      <c r="BR16" s="47">
        <v>0</v>
      </c>
      <c r="BS16" s="12">
        <f t="shared" si="45"/>
        <v>1700</v>
      </c>
      <c r="BT16" s="33">
        <f t="shared" si="46"/>
        <v>850</v>
      </c>
      <c r="BU16" s="12">
        <f t="shared" si="47"/>
        <v>43.54</v>
      </c>
      <c r="BV16" s="12">
        <f t="shared" si="48"/>
        <v>5.1223529411764703</v>
      </c>
      <c r="BW16" s="11">
        <f t="shared" si="49"/>
        <v>2.5611764705882352</v>
      </c>
      <c r="BX16" s="47">
        <v>1700</v>
      </c>
      <c r="BY16" s="33">
        <f t="shared" si="50"/>
        <v>850</v>
      </c>
      <c r="BZ16" s="47">
        <v>43.54</v>
      </c>
      <c r="CA16" s="47">
        <v>0</v>
      </c>
      <c r="CB16" s="33">
        <f t="shared" si="51"/>
        <v>0</v>
      </c>
      <c r="CC16" s="47">
        <v>0</v>
      </c>
      <c r="CD16" s="111">
        <v>0</v>
      </c>
      <c r="CE16" s="33">
        <f t="shared" si="52"/>
        <v>0</v>
      </c>
      <c r="CF16" s="47">
        <v>0</v>
      </c>
      <c r="CG16" s="47">
        <v>0</v>
      </c>
      <c r="CH16" s="33">
        <f t="shared" si="53"/>
        <v>0</v>
      </c>
      <c r="CI16" s="47">
        <v>0</v>
      </c>
      <c r="CJ16" s="47">
        <v>0</v>
      </c>
      <c r="CK16" s="33">
        <f t="shared" si="54"/>
        <v>0</v>
      </c>
      <c r="CL16" s="47">
        <v>0</v>
      </c>
      <c r="CM16" s="111">
        <v>0</v>
      </c>
      <c r="CN16" s="33">
        <f t="shared" si="55"/>
        <v>0</v>
      </c>
      <c r="CO16" s="47">
        <v>0</v>
      </c>
      <c r="CP16" s="112">
        <v>0</v>
      </c>
      <c r="CQ16" s="33">
        <f t="shared" si="56"/>
        <v>0</v>
      </c>
      <c r="CR16" s="47">
        <v>0</v>
      </c>
      <c r="CS16" s="47">
        <v>50</v>
      </c>
      <c r="CT16" s="33">
        <f t="shared" si="57"/>
        <v>25</v>
      </c>
      <c r="CU16" s="47">
        <v>0</v>
      </c>
      <c r="CV16" s="47">
        <v>50</v>
      </c>
      <c r="CW16" s="33">
        <f t="shared" si="58"/>
        <v>25</v>
      </c>
      <c r="CX16" s="47">
        <v>0</v>
      </c>
      <c r="CY16" s="112">
        <v>0</v>
      </c>
      <c r="CZ16" s="33">
        <f t="shared" si="59"/>
        <v>0</v>
      </c>
      <c r="DA16" s="47">
        <v>0</v>
      </c>
      <c r="DB16" s="47">
        <v>0</v>
      </c>
      <c r="DC16" s="33">
        <f t="shared" si="60"/>
        <v>0</v>
      </c>
      <c r="DD16" s="47">
        <v>0</v>
      </c>
      <c r="DE16" s="42">
        <v>0</v>
      </c>
      <c r="DF16" s="33">
        <f t="shared" si="61"/>
        <v>0</v>
      </c>
      <c r="DG16" s="47">
        <v>0</v>
      </c>
      <c r="DH16" s="47">
        <v>0</v>
      </c>
      <c r="DI16" s="33">
        <f t="shared" si="62"/>
        <v>0</v>
      </c>
      <c r="DJ16" s="47">
        <v>1536.6</v>
      </c>
      <c r="DK16" s="47">
        <v>0</v>
      </c>
      <c r="DL16" s="12">
        <f t="shared" si="6"/>
        <v>12319.199999999999</v>
      </c>
      <c r="DM16" s="12">
        <f t="shared" si="7"/>
        <v>6159.5999999999995</v>
      </c>
      <c r="DN16" s="12">
        <f t="shared" si="8"/>
        <v>4885.54</v>
      </c>
      <c r="DO16" s="47">
        <v>0</v>
      </c>
      <c r="DP16" s="33">
        <f t="shared" si="63"/>
        <v>0</v>
      </c>
      <c r="DQ16" s="47">
        <v>0</v>
      </c>
      <c r="DR16" s="47">
        <v>0</v>
      </c>
      <c r="DS16" s="33">
        <f t="shared" si="64"/>
        <v>0</v>
      </c>
      <c r="DT16" s="47">
        <v>0</v>
      </c>
      <c r="DU16" s="47">
        <v>0</v>
      </c>
      <c r="DV16" s="33">
        <f t="shared" si="65"/>
        <v>0</v>
      </c>
      <c r="DW16" s="47">
        <v>0</v>
      </c>
      <c r="DX16" s="47">
        <v>0</v>
      </c>
      <c r="DY16" s="33">
        <f t="shared" si="66"/>
        <v>0</v>
      </c>
      <c r="DZ16" s="47">
        <v>0</v>
      </c>
      <c r="EA16" s="42">
        <v>0</v>
      </c>
      <c r="EB16" s="33">
        <f t="shared" si="67"/>
        <v>0</v>
      </c>
      <c r="EC16" s="47">
        <v>0</v>
      </c>
      <c r="ED16" s="47">
        <v>2000</v>
      </c>
      <c r="EE16" s="33">
        <f t="shared" si="68"/>
        <v>1000</v>
      </c>
      <c r="EF16" s="47">
        <v>0</v>
      </c>
      <c r="EG16" s="47">
        <v>0</v>
      </c>
      <c r="EH16" s="12">
        <f t="shared" si="9"/>
        <v>2000</v>
      </c>
      <c r="EI16" s="33">
        <f t="shared" si="69"/>
        <v>1000</v>
      </c>
      <c r="EJ16" s="47">
        <f t="shared" si="10"/>
        <v>0</v>
      </c>
      <c r="EK16" s="14">
        <f t="shared" si="70"/>
        <v>0</v>
      </c>
    </row>
    <row r="17" spans="1:141" s="14" customFormat="1" ht="20.25" customHeight="1" x14ac:dyDescent="0.2">
      <c r="A17" s="21">
        <v>8</v>
      </c>
      <c r="B17" s="41" t="s">
        <v>96</v>
      </c>
      <c r="C17" s="47">
        <v>9426.1</v>
      </c>
      <c r="D17" s="47">
        <v>1436.5</v>
      </c>
      <c r="E17" s="25">
        <f t="shared" si="11"/>
        <v>39757.300000000003</v>
      </c>
      <c r="F17" s="33">
        <f t="shared" si="12"/>
        <v>19878.650000000001</v>
      </c>
      <c r="G17" s="12">
        <f t="shared" si="0"/>
        <v>10606.599999999999</v>
      </c>
      <c r="H17" s="12">
        <f t="shared" si="13"/>
        <v>53.356742032280856</v>
      </c>
      <c r="I17" s="12">
        <f t="shared" si="1"/>
        <v>26.678371016140428</v>
      </c>
      <c r="J17" s="12">
        <f t="shared" si="2"/>
        <v>11900</v>
      </c>
      <c r="K17" s="12">
        <f t="shared" si="14"/>
        <v>5950</v>
      </c>
      <c r="L17" s="12">
        <f t="shared" si="15"/>
        <v>1320.8000000000002</v>
      </c>
      <c r="M17" s="12">
        <f t="shared" si="3"/>
        <v>22.198319327731095</v>
      </c>
      <c r="N17" s="12">
        <f t="shared" si="4"/>
        <v>11.099159663865548</v>
      </c>
      <c r="O17" s="12">
        <f t="shared" si="16"/>
        <v>6653.2</v>
      </c>
      <c r="P17" s="33">
        <f t="shared" si="17"/>
        <v>3326.5999999999995</v>
      </c>
      <c r="Q17" s="33">
        <f t="shared" si="18"/>
        <v>444.29999999999995</v>
      </c>
      <c r="R17" s="12">
        <f t="shared" si="19"/>
        <v>13.355979077737029</v>
      </c>
      <c r="S17" s="11">
        <f t="shared" si="20"/>
        <v>6.6779895388685144</v>
      </c>
      <c r="T17" s="113">
        <v>0</v>
      </c>
      <c r="U17" s="33">
        <f t="shared" si="21"/>
        <v>0</v>
      </c>
      <c r="V17" s="113">
        <v>0</v>
      </c>
      <c r="W17" s="12" t="e">
        <f t="shared" si="22"/>
        <v>#DIV/0!</v>
      </c>
      <c r="X17" s="11" t="e">
        <f t="shared" si="23"/>
        <v>#DIV/0!</v>
      </c>
      <c r="Y17" s="113">
        <v>1000</v>
      </c>
      <c r="Z17" s="33">
        <f t="shared" si="24"/>
        <v>500</v>
      </c>
      <c r="AA17" s="113">
        <v>32.4</v>
      </c>
      <c r="AB17" s="12">
        <f t="shared" si="25"/>
        <v>6.4799999999999995</v>
      </c>
      <c r="AC17" s="11">
        <f t="shared" si="26"/>
        <v>3.2399999999999998</v>
      </c>
      <c r="AD17" s="113">
        <v>5653.2</v>
      </c>
      <c r="AE17" s="33">
        <f t="shared" si="27"/>
        <v>2826.6</v>
      </c>
      <c r="AF17" s="113">
        <v>411.9</v>
      </c>
      <c r="AG17" s="12">
        <f t="shared" si="28"/>
        <v>14.572277648057739</v>
      </c>
      <c r="AH17" s="11">
        <f t="shared" si="29"/>
        <v>7.2861388240288694</v>
      </c>
      <c r="AI17" s="113">
        <v>1976.8</v>
      </c>
      <c r="AJ17" s="33">
        <f t="shared" si="30"/>
        <v>988.39999999999986</v>
      </c>
      <c r="AK17" s="113">
        <v>225</v>
      </c>
      <c r="AL17" s="12">
        <f t="shared" si="31"/>
        <v>22.764063132335092</v>
      </c>
      <c r="AM17" s="11">
        <f t="shared" si="5"/>
        <v>11.382031566167544</v>
      </c>
      <c r="AN17" s="47">
        <v>0</v>
      </c>
      <c r="AO17" s="33">
        <f t="shared" si="32"/>
        <v>0</v>
      </c>
      <c r="AP17" s="47">
        <v>0</v>
      </c>
      <c r="AQ17" s="12" t="e">
        <f t="shared" si="33"/>
        <v>#DIV/0!</v>
      </c>
      <c r="AR17" s="11" t="e">
        <f t="shared" si="34"/>
        <v>#DIV/0!</v>
      </c>
      <c r="AS17" s="47">
        <v>0</v>
      </c>
      <c r="AT17" s="33">
        <f t="shared" si="35"/>
        <v>0</v>
      </c>
      <c r="AU17" s="47">
        <v>0</v>
      </c>
      <c r="AV17" s="12" t="e">
        <f t="shared" si="36"/>
        <v>#DIV/0!</v>
      </c>
      <c r="AW17" s="11" t="e">
        <f t="shared" si="37"/>
        <v>#DIV/0!</v>
      </c>
      <c r="AX17" s="38">
        <v>0</v>
      </c>
      <c r="AY17" s="33">
        <f t="shared" si="38"/>
        <v>0</v>
      </c>
      <c r="AZ17" s="47">
        <v>0</v>
      </c>
      <c r="BA17" s="47">
        <v>0</v>
      </c>
      <c r="BB17" s="33">
        <f t="shared" si="39"/>
        <v>0</v>
      </c>
      <c r="BC17" s="47">
        <v>0</v>
      </c>
      <c r="BD17" s="47">
        <v>27857.3</v>
      </c>
      <c r="BE17" s="33">
        <f t="shared" si="40"/>
        <v>13928.65</v>
      </c>
      <c r="BF17" s="47">
        <v>9285.7999999999993</v>
      </c>
      <c r="BG17" s="38">
        <v>0</v>
      </c>
      <c r="BH17" s="33">
        <f t="shared" si="41"/>
        <v>0</v>
      </c>
      <c r="BI17" s="13">
        <v>0</v>
      </c>
      <c r="BJ17" s="47">
        <v>0</v>
      </c>
      <c r="BK17" s="33">
        <f t="shared" si="42"/>
        <v>0</v>
      </c>
      <c r="BL17" s="47">
        <v>0</v>
      </c>
      <c r="BM17" s="38">
        <v>0</v>
      </c>
      <c r="BN17" s="33">
        <f t="shared" si="43"/>
        <v>0</v>
      </c>
      <c r="BO17" s="47">
        <v>0</v>
      </c>
      <c r="BP17" s="47">
        <v>0</v>
      </c>
      <c r="BQ17" s="33">
        <f t="shared" si="44"/>
        <v>0</v>
      </c>
      <c r="BR17" s="47">
        <v>0</v>
      </c>
      <c r="BS17" s="12">
        <f t="shared" si="45"/>
        <v>2790</v>
      </c>
      <c r="BT17" s="33">
        <f t="shared" si="46"/>
        <v>1395</v>
      </c>
      <c r="BU17" s="12">
        <f t="shared" si="47"/>
        <v>430.1</v>
      </c>
      <c r="BV17" s="12">
        <f t="shared" si="48"/>
        <v>30.831541218637991</v>
      </c>
      <c r="BW17" s="11">
        <f t="shared" si="49"/>
        <v>15.415770609318995</v>
      </c>
      <c r="BX17" s="47">
        <v>2790</v>
      </c>
      <c r="BY17" s="33">
        <f t="shared" si="50"/>
        <v>1395</v>
      </c>
      <c r="BZ17" s="47">
        <v>430.1</v>
      </c>
      <c r="CA17" s="47">
        <v>0</v>
      </c>
      <c r="CB17" s="33">
        <f t="shared" si="51"/>
        <v>0</v>
      </c>
      <c r="CC17" s="47">
        <v>0</v>
      </c>
      <c r="CD17" s="111">
        <v>0</v>
      </c>
      <c r="CE17" s="33">
        <f t="shared" si="52"/>
        <v>0</v>
      </c>
      <c r="CF17" s="47">
        <v>0</v>
      </c>
      <c r="CG17" s="47">
        <v>0</v>
      </c>
      <c r="CH17" s="33">
        <f t="shared" si="53"/>
        <v>0</v>
      </c>
      <c r="CI17" s="47">
        <v>0</v>
      </c>
      <c r="CJ17" s="47">
        <v>0</v>
      </c>
      <c r="CK17" s="33">
        <f t="shared" si="54"/>
        <v>0</v>
      </c>
      <c r="CL17" s="47">
        <v>0</v>
      </c>
      <c r="CM17" s="111">
        <v>0</v>
      </c>
      <c r="CN17" s="33">
        <f t="shared" si="55"/>
        <v>0</v>
      </c>
      <c r="CO17" s="47">
        <v>0</v>
      </c>
      <c r="CP17" s="112">
        <v>0</v>
      </c>
      <c r="CQ17" s="33">
        <f t="shared" si="56"/>
        <v>0</v>
      </c>
      <c r="CR17" s="47">
        <v>0</v>
      </c>
      <c r="CS17" s="47">
        <v>0</v>
      </c>
      <c r="CT17" s="33">
        <f t="shared" si="57"/>
        <v>0</v>
      </c>
      <c r="CU17" s="47">
        <v>0</v>
      </c>
      <c r="CV17" s="47">
        <v>0</v>
      </c>
      <c r="CW17" s="33">
        <f t="shared" si="58"/>
        <v>0</v>
      </c>
      <c r="CX17" s="47">
        <v>0</v>
      </c>
      <c r="CY17" s="112">
        <v>0</v>
      </c>
      <c r="CZ17" s="33">
        <f t="shared" si="59"/>
        <v>0</v>
      </c>
      <c r="DA17" s="47">
        <v>0</v>
      </c>
      <c r="DB17" s="47">
        <v>0</v>
      </c>
      <c r="DC17" s="33">
        <f t="shared" si="60"/>
        <v>0</v>
      </c>
      <c r="DD17" s="47">
        <v>0</v>
      </c>
      <c r="DE17" s="42">
        <v>0</v>
      </c>
      <c r="DF17" s="33">
        <f t="shared" si="61"/>
        <v>0</v>
      </c>
      <c r="DG17" s="47">
        <v>0</v>
      </c>
      <c r="DH17" s="47">
        <v>480</v>
      </c>
      <c r="DI17" s="33">
        <f t="shared" si="62"/>
        <v>240</v>
      </c>
      <c r="DJ17" s="47">
        <v>221.4</v>
      </c>
      <c r="DK17" s="47">
        <v>0</v>
      </c>
      <c r="DL17" s="12">
        <f t="shared" si="6"/>
        <v>39757.300000000003</v>
      </c>
      <c r="DM17" s="12">
        <f t="shared" si="7"/>
        <v>19878.650000000001</v>
      </c>
      <c r="DN17" s="12">
        <f t="shared" si="8"/>
        <v>10606.599999999999</v>
      </c>
      <c r="DO17" s="47">
        <v>0</v>
      </c>
      <c r="DP17" s="33">
        <f t="shared" si="63"/>
        <v>0</v>
      </c>
      <c r="DQ17" s="47">
        <v>0</v>
      </c>
      <c r="DR17" s="47">
        <v>0</v>
      </c>
      <c r="DS17" s="33">
        <f t="shared" si="64"/>
        <v>0</v>
      </c>
      <c r="DT17" s="47">
        <v>0</v>
      </c>
      <c r="DU17" s="47">
        <v>0</v>
      </c>
      <c r="DV17" s="33">
        <f t="shared" si="65"/>
        <v>0</v>
      </c>
      <c r="DW17" s="47">
        <v>0</v>
      </c>
      <c r="DX17" s="47">
        <v>0</v>
      </c>
      <c r="DY17" s="33">
        <f t="shared" si="66"/>
        <v>0</v>
      </c>
      <c r="DZ17" s="47">
        <v>0</v>
      </c>
      <c r="EA17" s="42">
        <v>0</v>
      </c>
      <c r="EB17" s="33">
        <f t="shared" si="67"/>
        <v>0</v>
      </c>
      <c r="EC17" s="47">
        <v>0</v>
      </c>
      <c r="ED17" s="47">
        <v>0</v>
      </c>
      <c r="EE17" s="33">
        <f t="shared" si="68"/>
        <v>0</v>
      </c>
      <c r="EF17" s="47">
        <v>0</v>
      </c>
      <c r="EG17" s="47">
        <v>0</v>
      </c>
      <c r="EH17" s="12">
        <f t="shared" si="9"/>
        <v>0</v>
      </c>
      <c r="EI17" s="33">
        <f t="shared" si="69"/>
        <v>0</v>
      </c>
      <c r="EJ17" s="47">
        <f t="shared" si="10"/>
        <v>0</v>
      </c>
      <c r="EK17" s="14">
        <f t="shared" si="70"/>
        <v>0</v>
      </c>
    </row>
    <row r="18" spans="1:141" s="14" customFormat="1" ht="20.25" customHeight="1" x14ac:dyDescent="0.2">
      <c r="A18" s="21">
        <v>9</v>
      </c>
      <c r="B18" s="41" t="s">
        <v>105</v>
      </c>
      <c r="C18" s="47">
        <v>0</v>
      </c>
      <c r="D18" s="47">
        <v>0</v>
      </c>
      <c r="E18" s="25">
        <f t="shared" si="11"/>
        <v>208257.19999999998</v>
      </c>
      <c r="F18" s="33">
        <f t="shared" si="12"/>
        <v>104128.6</v>
      </c>
      <c r="G18" s="12">
        <f t="shared" si="0"/>
        <v>60261.000000000007</v>
      </c>
      <c r="H18" s="12">
        <f t="shared" si="13"/>
        <v>57.871708637204392</v>
      </c>
      <c r="I18" s="12">
        <f t="shared" si="1"/>
        <v>28.935854318602196</v>
      </c>
      <c r="J18" s="12">
        <f t="shared" si="2"/>
        <v>72648.100000000006</v>
      </c>
      <c r="K18" s="12">
        <f t="shared" si="14"/>
        <v>36324.050000000003</v>
      </c>
      <c r="L18" s="12">
        <f t="shared" si="15"/>
        <v>15386.8</v>
      </c>
      <c r="M18" s="12">
        <f t="shared" si="3"/>
        <v>42.359813952463995</v>
      </c>
      <c r="N18" s="12">
        <f t="shared" si="4"/>
        <v>21.179906976231997</v>
      </c>
      <c r="O18" s="12">
        <f t="shared" si="16"/>
        <v>9624.4</v>
      </c>
      <c r="P18" s="33">
        <f t="shared" si="17"/>
        <v>4812.2</v>
      </c>
      <c r="Q18" s="33">
        <f t="shared" si="18"/>
        <v>1025.7</v>
      </c>
      <c r="R18" s="12">
        <f t="shared" si="19"/>
        <v>21.314575454054278</v>
      </c>
      <c r="S18" s="11">
        <f t="shared" si="20"/>
        <v>10.657287727027139</v>
      </c>
      <c r="T18" s="113">
        <v>700</v>
      </c>
      <c r="U18" s="33">
        <f t="shared" si="21"/>
        <v>350</v>
      </c>
      <c r="V18" s="113">
        <v>20.100000000000001</v>
      </c>
      <c r="W18" s="12">
        <f t="shared" si="22"/>
        <v>5.7428571428571429</v>
      </c>
      <c r="X18" s="11">
        <f t="shared" si="23"/>
        <v>2.8714285714285714</v>
      </c>
      <c r="Y18" s="113">
        <v>1124.4000000000001</v>
      </c>
      <c r="Z18" s="33">
        <f t="shared" si="24"/>
        <v>562.20000000000005</v>
      </c>
      <c r="AA18" s="113">
        <v>105.4</v>
      </c>
      <c r="AB18" s="12">
        <f t="shared" si="25"/>
        <v>18.747776591960154</v>
      </c>
      <c r="AC18" s="11">
        <f t="shared" si="26"/>
        <v>9.3738882959800769</v>
      </c>
      <c r="AD18" s="113">
        <v>7800</v>
      </c>
      <c r="AE18" s="33">
        <f t="shared" si="27"/>
        <v>3900</v>
      </c>
      <c r="AF18" s="113">
        <v>900.2</v>
      </c>
      <c r="AG18" s="12">
        <f t="shared" si="28"/>
        <v>23.082051282051282</v>
      </c>
      <c r="AH18" s="11">
        <f t="shared" si="29"/>
        <v>11.541025641025641</v>
      </c>
      <c r="AI18" s="113">
        <v>34672.699999999997</v>
      </c>
      <c r="AJ18" s="33">
        <f t="shared" si="30"/>
        <v>17336.349999999999</v>
      </c>
      <c r="AK18" s="113">
        <v>9668.9</v>
      </c>
      <c r="AL18" s="12">
        <f t="shared" si="31"/>
        <v>55.772408840384514</v>
      </c>
      <c r="AM18" s="11">
        <f t="shared" si="5"/>
        <v>27.886204420192257</v>
      </c>
      <c r="AN18" s="47">
        <v>4000</v>
      </c>
      <c r="AO18" s="33">
        <f t="shared" si="32"/>
        <v>2000</v>
      </c>
      <c r="AP18" s="47">
        <v>763.8</v>
      </c>
      <c r="AQ18" s="12">
        <f t="shared" si="33"/>
        <v>38.19</v>
      </c>
      <c r="AR18" s="11">
        <f t="shared" si="34"/>
        <v>19.094999999999999</v>
      </c>
      <c r="AS18" s="47">
        <v>5000</v>
      </c>
      <c r="AT18" s="33">
        <f t="shared" si="35"/>
        <v>2500</v>
      </c>
      <c r="AU18" s="47">
        <v>1797.5</v>
      </c>
      <c r="AV18" s="12">
        <f t="shared" si="36"/>
        <v>71.899999999999991</v>
      </c>
      <c r="AW18" s="11">
        <f t="shared" si="37"/>
        <v>35.949999999999996</v>
      </c>
      <c r="AX18" s="38">
        <v>0</v>
      </c>
      <c r="AY18" s="33">
        <f t="shared" si="38"/>
        <v>0</v>
      </c>
      <c r="AZ18" s="47">
        <v>0</v>
      </c>
      <c r="BA18" s="47">
        <v>0</v>
      </c>
      <c r="BB18" s="33">
        <f t="shared" si="39"/>
        <v>0</v>
      </c>
      <c r="BC18" s="47">
        <v>0</v>
      </c>
      <c r="BD18" s="47">
        <v>132302.79999999999</v>
      </c>
      <c r="BE18" s="33">
        <f t="shared" si="40"/>
        <v>66151.399999999994</v>
      </c>
      <c r="BF18" s="47">
        <v>44100.9</v>
      </c>
      <c r="BG18" s="38">
        <v>0</v>
      </c>
      <c r="BH18" s="33">
        <f t="shared" si="41"/>
        <v>0</v>
      </c>
      <c r="BI18" s="13">
        <v>0</v>
      </c>
      <c r="BJ18" s="47">
        <v>1307.3</v>
      </c>
      <c r="BK18" s="33">
        <f t="shared" si="42"/>
        <v>653.65</v>
      </c>
      <c r="BL18" s="47">
        <v>373.5</v>
      </c>
      <c r="BM18" s="38">
        <v>0</v>
      </c>
      <c r="BN18" s="33">
        <f t="shared" si="43"/>
        <v>0</v>
      </c>
      <c r="BO18" s="47">
        <v>0</v>
      </c>
      <c r="BP18" s="47">
        <v>0</v>
      </c>
      <c r="BQ18" s="33">
        <f t="shared" si="44"/>
        <v>0</v>
      </c>
      <c r="BR18" s="47">
        <v>0</v>
      </c>
      <c r="BS18" s="12">
        <f t="shared" si="45"/>
        <v>4000</v>
      </c>
      <c r="BT18" s="33">
        <f t="shared" si="46"/>
        <v>2000</v>
      </c>
      <c r="BU18" s="12">
        <f t="shared" si="47"/>
        <v>1305.3</v>
      </c>
      <c r="BV18" s="12">
        <f t="shared" si="48"/>
        <v>65.265000000000001</v>
      </c>
      <c r="BW18" s="11">
        <f t="shared" si="49"/>
        <v>32.6325</v>
      </c>
      <c r="BX18" s="47">
        <v>1000</v>
      </c>
      <c r="BY18" s="33">
        <f t="shared" si="50"/>
        <v>500</v>
      </c>
      <c r="BZ18" s="47">
        <v>256.3</v>
      </c>
      <c r="CA18" s="47">
        <v>0</v>
      </c>
      <c r="CB18" s="33">
        <f t="shared" si="51"/>
        <v>0</v>
      </c>
      <c r="CC18" s="47">
        <v>0</v>
      </c>
      <c r="CD18" s="111">
        <v>0</v>
      </c>
      <c r="CE18" s="33">
        <f t="shared" si="52"/>
        <v>0</v>
      </c>
      <c r="CF18" s="47">
        <v>0</v>
      </c>
      <c r="CG18" s="47">
        <v>3000</v>
      </c>
      <c r="CH18" s="33">
        <f t="shared" si="53"/>
        <v>1500</v>
      </c>
      <c r="CI18" s="47">
        <v>1049</v>
      </c>
      <c r="CJ18" s="47">
        <v>0</v>
      </c>
      <c r="CK18" s="33">
        <f t="shared" si="54"/>
        <v>0</v>
      </c>
      <c r="CL18" s="47">
        <v>0</v>
      </c>
      <c r="CM18" s="111">
        <v>1999</v>
      </c>
      <c r="CN18" s="33">
        <f t="shared" si="55"/>
        <v>999.5</v>
      </c>
      <c r="CO18" s="47">
        <v>399.8</v>
      </c>
      <c r="CP18" s="112">
        <v>0</v>
      </c>
      <c r="CQ18" s="33">
        <f t="shared" si="56"/>
        <v>0</v>
      </c>
      <c r="CR18" s="47">
        <v>0</v>
      </c>
      <c r="CS18" s="47">
        <v>14000</v>
      </c>
      <c r="CT18" s="33">
        <f t="shared" si="57"/>
        <v>7000</v>
      </c>
      <c r="CU18" s="47">
        <v>5.7</v>
      </c>
      <c r="CV18" s="47">
        <v>6500</v>
      </c>
      <c r="CW18" s="33">
        <f t="shared" si="58"/>
        <v>3250</v>
      </c>
      <c r="CX18" s="47">
        <v>5.7</v>
      </c>
      <c r="CY18" s="112">
        <v>0</v>
      </c>
      <c r="CZ18" s="33">
        <f t="shared" si="59"/>
        <v>0</v>
      </c>
      <c r="DA18" s="47">
        <v>0</v>
      </c>
      <c r="DB18" s="47">
        <v>0</v>
      </c>
      <c r="DC18" s="33">
        <f t="shared" si="60"/>
        <v>0</v>
      </c>
      <c r="DD18" s="47">
        <v>0</v>
      </c>
      <c r="DE18" s="42">
        <v>0</v>
      </c>
      <c r="DF18" s="33">
        <f t="shared" si="61"/>
        <v>0</v>
      </c>
      <c r="DG18" s="47">
        <v>0</v>
      </c>
      <c r="DH18" s="47">
        <v>1351</v>
      </c>
      <c r="DI18" s="33">
        <f t="shared" si="62"/>
        <v>675.5</v>
      </c>
      <c r="DJ18" s="47">
        <v>819.9</v>
      </c>
      <c r="DK18" s="47">
        <v>0</v>
      </c>
      <c r="DL18" s="12">
        <f t="shared" si="6"/>
        <v>208257.19999999998</v>
      </c>
      <c r="DM18" s="12">
        <f t="shared" si="7"/>
        <v>104128.59999999999</v>
      </c>
      <c r="DN18" s="12">
        <f t="shared" si="8"/>
        <v>60261.000000000007</v>
      </c>
      <c r="DO18" s="47">
        <v>0</v>
      </c>
      <c r="DP18" s="33">
        <f t="shared" si="63"/>
        <v>0</v>
      </c>
      <c r="DQ18" s="47">
        <v>0</v>
      </c>
      <c r="DR18" s="47">
        <v>0</v>
      </c>
      <c r="DS18" s="33">
        <f t="shared" si="64"/>
        <v>0</v>
      </c>
      <c r="DT18" s="47">
        <v>0</v>
      </c>
      <c r="DU18" s="47">
        <v>0</v>
      </c>
      <c r="DV18" s="33">
        <f t="shared" si="65"/>
        <v>0</v>
      </c>
      <c r="DW18" s="47">
        <v>0</v>
      </c>
      <c r="DX18" s="47">
        <v>0</v>
      </c>
      <c r="DY18" s="33">
        <f t="shared" si="66"/>
        <v>0</v>
      </c>
      <c r="DZ18" s="47">
        <v>0</v>
      </c>
      <c r="EA18" s="42">
        <v>0</v>
      </c>
      <c r="EB18" s="33">
        <f t="shared" si="67"/>
        <v>0</v>
      </c>
      <c r="EC18" s="47">
        <v>0</v>
      </c>
      <c r="ED18" s="47">
        <v>10800</v>
      </c>
      <c r="EE18" s="33">
        <f t="shared" si="68"/>
        <v>5400</v>
      </c>
      <c r="EF18" s="47">
        <v>0</v>
      </c>
      <c r="EG18" s="47">
        <v>0</v>
      </c>
      <c r="EH18" s="12">
        <f t="shared" si="9"/>
        <v>10800</v>
      </c>
      <c r="EI18" s="33">
        <f t="shared" si="69"/>
        <v>5400</v>
      </c>
      <c r="EJ18" s="47">
        <f t="shared" si="10"/>
        <v>0</v>
      </c>
      <c r="EK18" s="14">
        <f t="shared" si="70"/>
        <v>0</v>
      </c>
    </row>
    <row r="19" spans="1:141" s="14" customFormat="1" ht="20.25" customHeight="1" x14ac:dyDescent="0.2">
      <c r="A19" s="21">
        <v>10</v>
      </c>
      <c r="B19" s="40" t="s">
        <v>124</v>
      </c>
      <c r="C19" s="47">
        <v>0</v>
      </c>
      <c r="D19" s="47">
        <v>0</v>
      </c>
      <c r="E19" s="25">
        <f t="shared" si="11"/>
        <v>36084.299999999996</v>
      </c>
      <c r="F19" s="33">
        <f t="shared" si="12"/>
        <v>18042.149999999998</v>
      </c>
      <c r="G19" s="12">
        <f t="shared" si="0"/>
        <v>10863.699999999999</v>
      </c>
      <c r="H19" s="12">
        <f t="shared" si="13"/>
        <v>60.212890370604391</v>
      </c>
      <c r="I19" s="12">
        <f t="shared" si="1"/>
        <v>30.106445185302196</v>
      </c>
      <c r="J19" s="12">
        <f t="shared" si="2"/>
        <v>6761.7</v>
      </c>
      <c r="K19" s="12">
        <f t="shared" si="14"/>
        <v>3380.85</v>
      </c>
      <c r="L19" s="12">
        <f t="shared" si="15"/>
        <v>1089.4000000000001</v>
      </c>
      <c r="M19" s="12">
        <f t="shared" si="3"/>
        <v>32.222665897629298</v>
      </c>
      <c r="N19" s="12">
        <f t="shared" si="4"/>
        <v>16.111332948814649</v>
      </c>
      <c r="O19" s="12">
        <f t="shared" si="16"/>
        <v>1223</v>
      </c>
      <c r="P19" s="33">
        <f t="shared" si="17"/>
        <v>611.5</v>
      </c>
      <c r="Q19" s="33">
        <f t="shared" si="18"/>
        <v>234.9</v>
      </c>
      <c r="R19" s="12">
        <f t="shared" si="19"/>
        <v>38.413736713000816</v>
      </c>
      <c r="S19" s="11">
        <f t="shared" si="20"/>
        <v>19.206868356500408</v>
      </c>
      <c r="T19" s="113">
        <v>0</v>
      </c>
      <c r="U19" s="33">
        <f t="shared" si="21"/>
        <v>0</v>
      </c>
      <c r="V19" s="113">
        <v>0</v>
      </c>
      <c r="W19" s="12" t="e">
        <f t="shared" si="22"/>
        <v>#DIV/0!</v>
      </c>
      <c r="X19" s="11" t="e">
        <f t="shared" si="23"/>
        <v>#DIV/0!</v>
      </c>
      <c r="Y19" s="113">
        <v>0</v>
      </c>
      <c r="Z19" s="33">
        <f t="shared" si="24"/>
        <v>0</v>
      </c>
      <c r="AA19" s="113">
        <v>0</v>
      </c>
      <c r="AB19" s="12" t="e">
        <f t="shared" si="25"/>
        <v>#DIV/0!</v>
      </c>
      <c r="AC19" s="11" t="e">
        <f t="shared" si="26"/>
        <v>#DIV/0!</v>
      </c>
      <c r="AD19" s="113">
        <v>1223</v>
      </c>
      <c r="AE19" s="33">
        <f t="shared" si="27"/>
        <v>611.5</v>
      </c>
      <c r="AF19" s="113">
        <v>234.9</v>
      </c>
      <c r="AG19" s="12">
        <f t="shared" si="28"/>
        <v>38.413736713000816</v>
      </c>
      <c r="AH19" s="11">
        <f t="shared" si="29"/>
        <v>19.206868356500408</v>
      </c>
      <c r="AI19" s="113">
        <v>3428.7</v>
      </c>
      <c r="AJ19" s="33">
        <f t="shared" si="30"/>
        <v>1714.35</v>
      </c>
      <c r="AK19" s="113">
        <v>659.5</v>
      </c>
      <c r="AL19" s="12">
        <f t="shared" si="31"/>
        <v>38.469390731180916</v>
      </c>
      <c r="AM19" s="11">
        <f t="shared" si="5"/>
        <v>19.234695365590458</v>
      </c>
      <c r="AN19" s="109">
        <v>40</v>
      </c>
      <c r="AO19" s="33">
        <f t="shared" si="32"/>
        <v>20</v>
      </c>
      <c r="AP19" s="47">
        <v>0</v>
      </c>
      <c r="AQ19" s="12">
        <f t="shared" si="33"/>
        <v>0</v>
      </c>
      <c r="AR19" s="11">
        <f t="shared" si="34"/>
        <v>0</v>
      </c>
      <c r="AS19" s="47">
        <v>0</v>
      </c>
      <c r="AT19" s="33">
        <f t="shared" si="35"/>
        <v>0</v>
      </c>
      <c r="AU19" s="47">
        <v>0</v>
      </c>
      <c r="AV19" s="12" t="e">
        <f t="shared" si="36"/>
        <v>#DIV/0!</v>
      </c>
      <c r="AW19" s="11" t="e">
        <f t="shared" si="37"/>
        <v>#DIV/0!</v>
      </c>
      <c r="AX19" s="38">
        <v>0</v>
      </c>
      <c r="AY19" s="33">
        <f t="shared" si="38"/>
        <v>0</v>
      </c>
      <c r="AZ19" s="47">
        <v>0</v>
      </c>
      <c r="BA19" s="47">
        <v>0</v>
      </c>
      <c r="BB19" s="33">
        <f t="shared" si="39"/>
        <v>0</v>
      </c>
      <c r="BC19" s="47">
        <v>0</v>
      </c>
      <c r="BD19" s="47">
        <v>29322.6</v>
      </c>
      <c r="BE19" s="33">
        <f t="shared" si="40"/>
        <v>14661.3</v>
      </c>
      <c r="BF19" s="47">
        <v>9774.2999999999993</v>
      </c>
      <c r="BG19" s="38">
        <v>0</v>
      </c>
      <c r="BH19" s="33">
        <f t="shared" si="41"/>
        <v>0</v>
      </c>
      <c r="BI19" s="13">
        <v>0</v>
      </c>
      <c r="BJ19" s="47">
        <v>0</v>
      </c>
      <c r="BK19" s="33">
        <f t="shared" si="42"/>
        <v>0</v>
      </c>
      <c r="BL19" s="47">
        <v>0</v>
      </c>
      <c r="BM19" s="38">
        <v>0</v>
      </c>
      <c r="BN19" s="33">
        <f t="shared" si="43"/>
        <v>0</v>
      </c>
      <c r="BO19" s="47">
        <v>0</v>
      </c>
      <c r="BP19" s="47">
        <v>0</v>
      </c>
      <c r="BQ19" s="33">
        <f t="shared" si="44"/>
        <v>0</v>
      </c>
      <c r="BR19" s="47">
        <v>0</v>
      </c>
      <c r="BS19" s="12">
        <f t="shared" si="45"/>
        <v>1080</v>
      </c>
      <c r="BT19" s="33">
        <f t="shared" si="46"/>
        <v>540</v>
      </c>
      <c r="BU19" s="12">
        <f t="shared" si="47"/>
        <v>195</v>
      </c>
      <c r="BV19" s="12">
        <f t="shared" si="48"/>
        <v>36.111111111111107</v>
      </c>
      <c r="BW19" s="11">
        <f t="shared" si="49"/>
        <v>18.055555555555554</v>
      </c>
      <c r="BX19" s="109">
        <v>300</v>
      </c>
      <c r="BY19" s="33">
        <f t="shared" si="50"/>
        <v>150</v>
      </c>
      <c r="BZ19" s="47">
        <v>195</v>
      </c>
      <c r="CA19" s="109">
        <v>300</v>
      </c>
      <c r="CB19" s="33">
        <f t="shared" si="51"/>
        <v>150</v>
      </c>
      <c r="CC19" s="47">
        <v>0</v>
      </c>
      <c r="CD19" s="47">
        <v>0</v>
      </c>
      <c r="CE19" s="33">
        <f t="shared" si="52"/>
        <v>0</v>
      </c>
      <c r="CF19" s="47">
        <v>0</v>
      </c>
      <c r="CG19" s="47">
        <v>480</v>
      </c>
      <c r="CH19" s="33">
        <f t="shared" si="53"/>
        <v>240</v>
      </c>
      <c r="CI19" s="47">
        <v>0</v>
      </c>
      <c r="CJ19" s="47">
        <v>0</v>
      </c>
      <c r="CK19" s="33">
        <f t="shared" si="54"/>
        <v>0</v>
      </c>
      <c r="CL19" s="47">
        <v>0</v>
      </c>
      <c r="CM19" s="47">
        <v>0</v>
      </c>
      <c r="CN19" s="33">
        <f t="shared" si="55"/>
        <v>0</v>
      </c>
      <c r="CO19" s="47">
        <v>0</v>
      </c>
      <c r="CP19" s="47">
        <v>0</v>
      </c>
      <c r="CQ19" s="33">
        <f t="shared" si="56"/>
        <v>0</v>
      </c>
      <c r="CR19" s="47">
        <v>0</v>
      </c>
      <c r="CS19" s="47">
        <v>990</v>
      </c>
      <c r="CT19" s="33">
        <f t="shared" si="57"/>
        <v>495</v>
      </c>
      <c r="CU19" s="47">
        <v>0</v>
      </c>
      <c r="CV19" s="47">
        <v>150</v>
      </c>
      <c r="CW19" s="33">
        <f t="shared" si="58"/>
        <v>75</v>
      </c>
      <c r="CX19" s="47">
        <v>0</v>
      </c>
      <c r="CY19" s="47">
        <v>0</v>
      </c>
      <c r="CZ19" s="33">
        <f t="shared" si="59"/>
        <v>0</v>
      </c>
      <c r="DA19" s="47">
        <v>0</v>
      </c>
      <c r="DB19" s="47">
        <v>0</v>
      </c>
      <c r="DC19" s="33">
        <f t="shared" si="60"/>
        <v>0</v>
      </c>
      <c r="DD19" s="47">
        <v>0</v>
      </c>
      <c r="DE19" s="42">
        <v>0</v>
      </c>
      <c r="DF19" s="33">
        <f t="shared" si="61"/>
        <v>0</v>
      </c>
      <c r="DG19" s="47">
        <v>0</v>
      </c>
      <c r="DH19" s="47">
        <v>0</v>
      </c>
      <c r="DI19" s="33">
        <f t="shared" si="62"/>
        <v>0</v>
      </c>
      <c r="DJ19" s="47">
        <v>0</v>
      </c>
      <c r="DK19" s="47">
        <v>0</v>
      </c>
      <c r="DL19" s="12">
        <f t="shared" si="6"/>
        <v>36084.299999999996</v>
      </c>
      <c r="DM19" s="12">
        <f t="shared" si="7"/>
        <v>18042.149999999998</v>
      </c>
      <c r="DN19" s="12">
        <f t="shared" si="8"/>
        <v>10863.699999999999</v>
      </c>
      <c r="DO19" s="47">
        <v>0</v>
      </c>
      <c r="DP19" s="33">
        <f t="shared" si="63"/>
        <v>0</v>
      </c>
      <c r="DQ19" s="47">
        <v>0</v>
      </c>
      <c r="DR19" s="47">
        <v>0</v>
      </c>
      <c r="DS19" s="33">
        <f t="shared" si="64"/>
        <v>0</v>
      </c>
      <c r="DT19" s="47">
        <v>0</v>
      </c>
      <c r="DU19" s="47">
        <v>0</v>
      </c>
      <c r="DV19" s="33">
        <f t="shared" si="65"/>
        <v>0</v>
      </c>
      <c r="DW19" s="47">
        <v>0</v>
      </c>
      <c r="DX19" s="47">
        <v>0</v>
      </c>
      <c r="DY19" s="33">
        <f t="shared" si="66"/>
        <v>0</v>
      </c>
      <c r="DZ19" s="47">
        <v>0</v>
      </c>
      <c r="EA19" s="42">
        <v>0</v>
      </c>
      <c r="EB19" s="33">
        <f t="shared" si="67"/>
        <v>0</v>
      </c>
      <c r="EC19" s="47">
        <v>0</v>
      </c>
      <c r="ED19" s="47">
        <v>0</v>
      </c>
      <c r="EE19" s="33">
        <f t="shared" si="68"/>
        <v>0</v>
      </c>
      <c r="EF19" s="47">
        <v>0</v>
      </c>
      <c r="EG19" s="47">
        <v>0</v>
      </c>
      <c r="EH19" s="12">
        <f t="shared" si="9"/>
        <v>0</v>
      </c>
      <c r="EI19" s="33">
        <f t="shared" si="69"/>
        <v>0</v>
      </c>
      <c r="EJ19" s="47">
        <f t="shared" si="10"/>
        <v>0</v>
      </c>
      <c r="EK19" s="14">
        <f t="shared" si="70"/>
        <v>0</v>
      </c>
    </row>
    <row r="20" spans="1:141" s="14" customFormat="1" ht="20.25" customHeight="1" x14ac:dyDescent="0.2">
      <c r="A20" s="21">
        <v>11</v>
      </c>
      <c r="B20" s="41" t="s">
        <v>90</v>
      </c>
      <c r="C20" s="47">
        <v>0</v>
      </c>
      <c r="D20" s="47">
        <v>0</v>
      </c>
      <c r="E20" s="25">
        <f t="shared" si="11"/>
        <v>30456.400000000001</v>
      </c>
      <c r="F20" s="33">
        <f t="shared" si="12"/>
        <v>15228.2</v>
      </c>
      <c r="G20" s="12">
        <f t="shared" si="0"/>
        <v>6810.5019999999995</v>
      </c>
      <c r="H20" s="12">
        <f t="shared" si="13"/>
        <v>44.722961348025372</v>
      </c>
      <c r="I20" s="12">
        <f t="shared" si="1"/>
        <v>22.361480674012686</v>
      </c>
      <c r="J20" s="12">
        <f t="shared" si="2"/>
        <v>13116.699999999999</v>
      </c>
      <c r="K20" s="12">
        <f t="shared" si="14"/>
        <v>6558.3499999999995</v>
      </c>
      <c r="L20" s="12">
        <f t="shared" si="15"/>
        <v>1030.6020000000001</v>
      </c>
      <c r="M20" s="12">
        <f t="shared" si="3"/>
        <v>15.714348883484416</v>
      </c>
      <c r="N20" s="12">
        <f t="shared" si="4"/>
        <v>7.8571744417422078</v>
      </c>
      <c r="O20" s="12">
        <f t="shared" si="16"/>
        <v>1263.5999999999999</v>
      </c>
      <c r="P20" s="33">
        <f t="shared" si="17"/>
        <v>631.79999999999995</v>
      </c>
      <c r="Q20" s="33">
        <f t="shared" si="18"/>
        <v>86</v>
      </c>
      <c r="R20" s="12">
        <f t="shared" si="19"/>
        <v>13.611902500791389</v>
      </c>
      <c r="S20" s="11">
        <f t="shared" si="20"/>
        <v>6.8059512503956947</v>
      </c>
      <c r="T20" s="113">
        <v>0</v>
      </c>
      <c r="U20" s="33">
        <f t="shared" si="21"/>
        <v>0</v>
      </c>
      <c r="V20" s="113">
        <v>0</v>
      </c>
      <c r="W20" s="12" t="e">
        <f t="shared" si="22"/>
        <v>#DIV/0!</v>
      </c>
      <c r="X20" s="11" t="e">
        <f t="shared" si="23"/>
        <v>#DIV/0!</v>
      </c>
      <c r="Y20" s="113">
        <v>0</v>
      </c>
      <c r="Z20" s="33">
        <f t="shared" si="24"/>
        <v>0</v>
      </c>
      <c r="AA20" s="113">
        <v>0</v>
      </c>
      <c r="AB20" s="12" t="e">
        <f t="shared" si="25"/>
        <v>#DIV/0!</v>
      </c>
      <c r="AC20" s="11" t="e">
        <f t="shared" si="26"/>
        <v>#DIV/0!</v>
      </c>
      <c r="AD20" s="113">
        <v>1263.5999999999999</v>
      </c>
      <c r="AE20" s="33">
        <f t="shared" si="27"/>
        <v>631.79999999999995</v>
      </c>
      <c r="AF20" s="113">
        <v>86</v>
      </c>
      <c r="AG20" s="12">
        <f t="shared" si="28"/>
        <v>13.611902500791389</v>
      </c>
      <c r="AH20" s="11">
        <f t="shared" si="29"/>
        <v>6.8059512503956947</v>
      </c>
      <c r="AI20" s="113">
        <v>2874.7</v>
      </c>
      <c r="AJ20" s="33">
        <f t="shared" si="30"/>
        <v>1437.35</v>
      </c>
      <c r="AK20" s="113">
        <v>538.40200000000004</v>
      </c>
      <c r="AL20" s="12">
        <f t="shared" si="31"/>
        <v>37.457960830695377</v>
      </c>
      <c r="AM20" s="11">
        <f t="shared" si="5"/>
        <v>18.728980415347689</v>
      </c>
      <c r="AN20" s="109">
        <v>20</v>
      </c>
      <c r="AO20" s="33">
        <f t="shared" si="32"/>
        <v>10</v>
      </c>
      <c r="AP20" s="47">
        <v>5</v>
      </c>
      <c r="AQ20" s="12">
        <f t="shared" si="33"/>
        <v>50</v>
      </c>
      <c r="AR20" s="11">
        <f t="shared" si="34"/>
        <v>25</v>
      </c>
      <c r="AS20" s="47">
        <v>0</v>
      </c>
      <c r="AT20" s="33">
        <f t="shared" si="35"/>
        <v>0</v>
      </c>
      <c r="AU20" s="47">
        <v>0</v>
      </c>
      <c r="AV20" s="12" t="e">
        <f t="shared" si="36"/>
        <v>#DIV/0!</v>
      </c>
      <c r="AW20" s="11" t="e">
        <f t="shared" si="37"/>
        <v>#DIV/0!</v>
      </c>
      <c r="AX20" s="38">
        <v>0</v>
      </c>
      <c r="AY20" s="33">
        <f t="shared" si="38"/>
        <v>0</v>
      </c>
      <c r="AZ20" s="47">
        <v>0</v>
      </c>
      <c r="BA20" s="47">
        <v>0</v>
      </c>
      <c r="BB20" s="33">
        <f t="shared" si="39"/>
        <v>0</v>
      </c>
      <c r="BC20" s="47">
        <v>0</v>
      </c>
      <c r="BD20" s="47">
        <v>17339.7</v>
      </c>
      <c r="BE20" s="33">
        <f t="shared" si="40"/>
        <v>8669.85</v>
      </c>
      <c r="BF20" s="47">
        <v>5779.9</v>
      </c>
      <c r="BG20" s="38">
        <v>0</v>
      </c>
      <c r="BH20" s="33">
        <f t="shared" si="41"/>
        <v>0</v>
      </c>
      <c r="BI20" s="13">
        <v>0</v>
      </c>
      <c r="BJ20" s="47">
        <v>0</v>
      </c>
      <c r="BK20" s="33">
        <f t="shared" si="42"/>
        <v>0</v>
      </c>
      <c r="BL20" s="47">
        <v>0</v>
      </c>
      <c r="BM20" s="38">
        <v>0</v>
      </c>
      <c r="BN20" s="33">
        <f t="shared" ref="BN20:BN47" si="71">BM20/12*6</f>
        <v>0</v>
      </c>
      <c r="BO20" s="47">
        <v>0</v>
      </c>
      <c r="BP20" s="47">
        <v>0</v>
      </c>
      <c r="BQ20" s="33">
        <f t="shared" si="44"/>
        <v>0</v>
      </c>
      <c r="BR20" s="47">
        <v>0</v>
      </c>
      <c r="BS20" s="12">
        <f t="shared" si="45"/>
        <v>1232</v>
      </c>
      <c r="BT20" s="33">
        <f t="shared" si="46"/>
        <v>616</v>
      </c>
      <c r="BU20" s="12">
        <f t="shared" si="47"/>
        <v>401.2</v>
      </c>
      <c r="BV20" s="12">
        <f t="shared" si="48"/>
        <v>65.129870129870127</v>
      </c>
      <c r="BW20" s="11">
        <f t="shared" si="49"/>
        <v>32.564935064935064</v>
      </c>
      <c r="BX20" s="109">
        <v>1232</v>
      </c>
      <c r="BY20" s="33">
        <f t="shared" si="50"/>
        <v>616</v>
      </c>
      <c r="BZ20" s="47">
        <v>401.2</v>
      </c>
      <c r="CA20" s="47">
        <v>0</v>
      </c>
      <c r="CB20" s="33">
        <f t="shared" si="51"/>
        <v>0</v>
      </c>
      <c r="CC20" s="47">
        <v>0</v>
      </c>
      <c r="CD20" s="47">
        <v>0</v>
      </c>
      <c r="CE20" s="33">
        <f t="shared" si="52"/>
        <v>0</v>
      </c>
      <c r="CF20" s="47">
        <v>0</v>
      </c>
      <c r="CG20" s="47">
        <v>0</v>
      </c>
      <c r="CH20" s="33">
        <f t="shared" si="53"/>
        <v>0</v>
      </c>
      <c r="CI20" s="47">
        <v>0</v>
      </c>
      <c r="CJ20" s="47">
        <v>0</v>
      </c>
      <c r="CK20" s="33">
        <f t="shared" si="54"/>
        <v>0</v>
      </c>
      <c r="CL20" s="47">
        <v>0</v>
      </c>
      <c r="CM20" s="47">
        <v>0</v>
      </c>
      <c r="CN20" s="33">
        <f t="shared" si="55"/>
        <v>0</v>
      </c>
      <c r="CO20" s="47">
        <v>0</v>
      </c>
      <c r="CP20" s="47">
        <v>0</v>
      </c>
      <c r="CQ20" s="33">
        <f t="shared" si="56"/>
        <v>0</v>
      </c>
      <c r="CR20" s="47">
        <v>0</v>
      </c>
      <c r="CS20" s="47">
        <v>0</v>
      </c>
      <c r="CT20" s="33">
        <f t="shared" si="57"/>
        <v>0</v>
      </c>
      <c r="CU20" s="47">
        <v>0</v>
      </c>
      <c r="CV20" s="47">
        <v>0</v>
      </c>
      <c r="CW20" s="33">
        <f t="shared" si="58"/>
        <v>0</v>
      </c>
      <c r="CX20" s="47">
        <v>0</v>
      </c>
      <c r="CY20" s="47">
        <v>0</v>
      </c>
      <c r="CZ20" s="33">
        <f t="shared" si="59"/>
        <v>0</v>
      </c>
      <c r="DA20" s="47">
        <v>0</v>
      </c>
      <c r="DB20" s="47">
        <v>0</v>
      </c>
      <c r="DC20" s="33">
        <f t="shared" si="60"/>
        <v>0</v>
      </c>
      <c r="DD20" s="47">
        <v>0</v>
      </c>
      <c r="DE20" s="42">
        <v>0</v>
      </c>
      <c r="DF20" s="33">
        <f t="shared" si="61"/>
        <v>0</v>
      </c>
      <c r="DG20" s="47">
        <v>0</v>
      </c>
      <c r="DH20" s="47">
        <v>7726.4</v>
      </c>
      <c r="DI20" s="33">
        <f t="shared" si="62"/>
        <v>3863.2</v>
      </c>
      <c r="DJ20" s="47">
        <v>0</v>
      </c>
      <c r="DK20" s="47">
        <v>0</v>
      </c>
      <c r="DL20" s="12">
        <f t="shared" si="6"/>
        <v>30456.400000000001</v>
      </c>
      <c r="DM20" s="12">
        <f t="shared" si="7"/>
        <v>15228.2</v>
      </c>
      <c r="DN20" s="12">
        <f t="shared" si="8"/>
        <v>6810.5019999999995</v>
      </c>
      <c r="DO20" s="47">
        <v>0</v>
      </c>
      <c r="DP20" s="33">
        <f t="shared" si="63"/>
        <v>0</v>
      </c>
      <c r="DQ20" s="47">
        <v>0</v>
      </c>
      <c r="DR20" s="47">
        <v>0</v>
      </c>
      <c r="DS20" s="33">
        <f t="shared" si="64"/>
        <v>0</v>
      </c>
      <c r="DT20" s="47">
        <v>0</v>
      </c>
      <c r="DU20" s="47">
        <v>0</v>
      </c>
      <c r="DV20" s="33">
        <f t="shared" si="65"/>
        <v>0</v>
      </c>
      <c r="DW20" s="47">
        <v>0</v>
      </c>
      <c r="DX20" s="47">
        <v>0</v>
      </c>
      <c r="DY20" s="33">
        <f t="shared" si="66"/>
        <v>0</v>
      </c>
      <c r="DZ20" s="47">
        <v>0</v>
      </c>
      <c r="EA20" s="42">
        <v>0</v>
      </c>
      <c r="EB20" s="33">
        <f t="shared" si="67"/>
        <v>0</v>
      </c>
      <c r="EC20" s="47">
        <v>0</v>
      </c>
      <c r="ED20" s="47">
        <v>3310</v>
      </c>
      <c r="EE20" s="33">
        <f t="shared" si="68"/>
        <v>1655</v>
      </c>
      <c r="EF20" s="47">
        <v>0</v>
      </c>
      <c r="EG20" s="47">
        <v>0</v>
      </c>
      <c r="EH20" s="12">
        <f t="shared" si="9"/>
        <v>3310</v>
      </c>
      <c r="EI20" s="33">
        <f t="shared" si="69"/>
        <v>1655</v>
      </c>
      <c r="EJ20" s="47">
        <f t="shared" si="10"/>
        <v>0</v>
      </c>
    </row>
    <row r="21" spans="1:141" s="14" customFormat="1" ht="20.25" customHeight="1" x14ac:dyDescent="0.2">
      <c r="A21" s="21">
        <v>12</v>
      </c>
      <c r="B21" s="41" t="s">
        <v>92</v>
      </c>
      <c r="C21" s="47">
        <v>0</v>
      </c>
      <c r="D21" s="47">
        <v>0</v>
      </c>
      <c r="E21" s="25">
        <f t="shared" si="11"/>
        <v>44235.4</v>
      </c>
      <c r="F21" s="33">
        <f t="shared" si="12"/>
        <v>22117.7</v>
      </c>
      <c r="G21" s="12">
        <f t="shared" si="0"/>
        <v>12479.4</v>
      </c>
      <c r="H21" s="12">
        <f t="shared" si="13"/>
        <v>56.422684094639131</v>
      </c>
      <c r="I21" s="12">
        <f t="shared" si="1"/>
        <v>28.211342047319565</v>
      </c>
      <c r="J21" s="12">
        <f t="shared" si="2"/>
        <v>11804.900000000001</v>
      </c>
      <c r="K21" s="12">
        <f t="shared" si="14"/>
        <v>5902.4500000000007</v>
      </c>
      <c r="L21" s="12">
        <f t="shared" si="15"/>
        <v>1669.3</v>
      </c>
      <c r="M21" s="12">
        <f t="shared" si="3"/>
        <v>28.281476336097715</v>
      </c>
      <c r="N21" s="12">
        <f t="shared" si="4"/>
        <v>14.140738168048857</v>
      </c>
      <c r="O21" s="12">
        <f t="shared" si="16"/>
        <v>1386.3000000000002</v>
      </c>
      <c r="P21" s="33">
        <f t="shared" si="17"/>
        <v>693.15000000000009</v>
      </c>
      <c r="Q21" s="33">
        <f t="shared" si="18"/>
        <v>89.5</v>
      </c>
      <c r="R21" s="12">
        <f t="shared" si="19"/>
        <v>12.912068094928946</v>
      </c>
      <c r="S21" s="11">
        <f t="shared" si="20"/>
        <v>6.4560340474644731</v>
      </c>
      <c r="T21" s="113">
        <v>0</v>
      </c>
      <c r="U21" s="33">
        <f t="shared" si="21"/>
        <v>0</v>
      </c>
      <c r="V21" s="113">
        <v>0</v>
      </c>
      <c r="W21" s="12" t="e">
        <f t="shared" si="22"/>
        <v>#DIV/0!</v>
      </c>
      <c r="X21" s="11" t="e">
        <f t="shared" si="23"/>
        <v>#DIV/0!</v>
      </c>
      <c r="Y21" s="113">
        <v>0</v>
      </c>
      <c r="Z21" s="33">
        <f t="shared" si="24"/>
        <v>0</v>
      </c>
      <c r="AA21" s="113">
        <v>0</v>
      </c>
      <c r="AB21" s="12" t="e">
        <f t="shared" si="25"/>
        <v>#DIV/0!</v>
      </c>
      <c r="AC21" s="11" t="e">
        <f t="shared" si="26"/>
        <v>#DIV/0!</v>
      </c>
      <c r="AD21" s="113">
        <v>1386.3000000000002</v>
      </c>
      <c r="AE21" s="33">
        <f t="shared" si="27"/>
        <v>693.15000000000009</v>
      </c>
      <c r="AF21" s="113">
        <v>89.5</v>
      </c>
      <c r="AG21" s="12">
        <f t="shared" si="28"/>
        <v>12.912068094928946</v>
      </c>
      <c r="AH21" s="11">
        <f t="shared" si="29"/>
        <v>6.4560340474644731</v>
      </c>
      <c r="AI21" s="113">
        <v>5630.6</v>
      </c>
      <c r="AJ21" s="33">
        <f t="shared" si="30"/>
        <v>2815.3</v>
      </c>
      <c r="AK21" s="113">
        <v>1094.4000000000001</v>
      </c>
      <c r="AL21" s="12">
        <f t="shared" si="31"/>
        <v>38.873299470749124</v>
      </c>
      <c r="AM21" s="11">
        <f t="shared" si="5"/>
        <v>19.436649735374562</v>
      </c>
      <c r="AN21" s="109">
        <v>198</v>
      </c>
      <c r="AO21" s="33">
        <f t="shared" si="32"/>
        <v>99</v>
      </c>
      <c r="AP21" s="47">
        <v>42</v>
      </c>
      <c r="AQ21" s="12">
        <f t="shared" si="33"/>
        <v>42.424242424242422</v>
      </c>
      <c r="AR21" s="11">
        <f t="shared" si="34"/>
        <v>21.212121212121211</v>
      </c>
      <c r="AS21" s="47">
        <v>0</v>
      </c>
      <c r="AT21" s="33">
        <f t="shared" si="35"/>
        <v>0</v>
      </c>
      <c r="AU21" s="47">
        <v>0</v>
      </c>
      <c r="AV21" s="12" t="e">
        <f t="shared" si="36"/>
        <v>#DIV/0!</v>
      </c>
      <c r="AW21" s="11" t="e">
        <f t="shared" si="37"/>
        <v>#DIV/0!</v>
      </c>
      <c r="AX21" s="38">
        <v>0</v>
      </c>
      <c r="AY21" s="33">
        <f t="shared" si="38"/>
        <v>0</v>
      </c>
      <c r="AZ21" s="47">
        <v>0</v>
      </c>
      <c r="BA21" s="47">
        <v>0</v>
      </c>
      <c r="BB21" s="33">
        <f t="shared" si="39"/>
        <v>0</v>
      </c>
      <c r="BC21" s="47">
        <v>0</v>
      </c>
      <c r="BD21" s="47">
        <v>32430.5</v>
      </c>
      <c r="BE21" s="33">
        <f t="shared" si="40"/>
        <v>16215.25</v>
      </c>
      <c r="BF21" s="47">
        <v>10810.1</v>
      </c>
      <c r="BG21" s="38">
        <v>0</v>
      </c>
      <c r="BH21" s="33">
        <f t="shared" si="41"/>
        <v>0</v>
      </c>
      <c r="BI21" s="13">
        <v>0</v>
      </c>
      <c r="BJ21" s="47">
        <v>0</v>
      </c>
      <c r="BK21" s="33">
        <f t="shared" si="42"/>
        <v>0</v>
      </c>
      <c r="BL21" s="47">
        <v>0</v>
      </c>
      <c r="BM21" s="38">
        <v>0</v>
      </c>
      <c r="BN21" s="33">
        <f t="shared" si="71"/>
        <v>0</v>
      </c>
      <c r="BO21" s="47">
        <v>0</v>
      </c>
      <c r="BP21" s="47">
        <v>0</v>
      </c>
      <c r="BQ21" s="33">
        <f t="shared" si="44"/>
        <v>0</v>
      </c>
      <c r="BR21" s="47">
        <v>0</v>
      </c>
      <c r="BS21" s="12">
        <f t="shared" si="45"/>
        <v>460</v>
      </c>
      <c r="BT21" s="33">
        <f t="shared" si="46"/>
        <v>230</v>
      </c>
      <c r="BU21" s="12">
        <f t="shared" si="47"/>
        <v>163.89999999999998</v>
      </c>
      <c r="BV21" s="12">
        <f t="shared" si="48"/>
        <v>71.260869565217376</v>
      </c>
      <c r="BW21" s="11">
        <f t="shared" si="49"/>
        <v>35.630434782608688</v>
      </c>
      <c r="BX21" s="109">
        <v>300</v>
      </c>
      <c r="BY21" s="33">
        <f t="shared" si="50"/>
        <v>150</v>
      </c>
      <c r="BZ21" s="47">
        <v>99.1</v>
      </c>
      <c r="CA21" s="47">
        <v>0</v>
      </c>
      <c r="CB21" s="33">
        <f t="shared" si="51"/>
        <v>0</v>
      </c>
      <c r="CC21" s="47">
        <v>0</v>
      </c>
      <c r="CD21" s="47">
        <v>0</v>
      </c>
      <c r="CE21" s="33">
        <f t="shared" si="52"/>
        <v>0</v>
      </c>
      <c r="CF21" s="47">
        <v>0</v>
      </c>
      <c r="CG21" s="47">
        <v>160</v>
      </c>
      <c r="CH21" s="33">
        <f t="shared" si="53"/>
        <v>80</v>
      </c>
      <c r="CI21" s="47">
        <v>64.8</v>
      </c>
      <c r="CJ21" s="47">
        <v>0</v>
      </c>
      <c r="CK21" s="33">
        <f t="shared" si="54"/>
        <v>0</v>
      </c>
      <c r="CL21" s="47">
        <v>0</v>
      </c>
      <c r="CM21" s="47">
        <v>0</v>
      </c>
      <c r="CN21" s="33">
        <f t="shared" si="55"/>
        <v>0</v>
      </c>
      <c r="CO21" s="47">
        <v>0</v>
      </c>
      <c r="CP21" s="47">
        <v>0</v>
      </c>
      <c r="CQ21" s="33">
        <f t="shared" si="56"/>
        <v>0</v>
      </c>
      <c r="CR21" s="47">
        <v>0</v>
      </c>
      <c r="CS21" s="47">
        <v>2100</v>
      </c>
      <c r="CT21" s="33">
        <f t="shared" si="57"/>
        <v>1050</v>
      </c>
      <c r="CU21" s="47">
        <v>44.5</v>
      </c>
      <c r="CV21" s="47">
        <v>600</v>
      </c>
      <c r="CW21" s="33">
        <f t="shared" si="58"/>
        <v>300</v>
      </c>
      <c r="CX21" s="47">
        <v>44.5</v>
      </c>
      <c r="CY21" s="47">
        <v>0</v>
      </c>
      <c r="CZ21" s="33">
        <f t="shared" si="59"/>
        <v>0</v>
      </c>
      <c r="DA21" s="47">
        <v>0</v>
      </c>
      <c r="DB21" s="47">
        <v>50</v>
      </c>
      <c r="DC21" s="33">
        <f t="shared" si="60"/>
        <v>25</v>
      </c>
      <c r="DD21" s="47">
        <v>0</v>
      </c>
      <c r="DE21" s="42">
        <v>0</v>
      </c>
      <c r="DF21" s="33">
        <f t="shared" si="61"/>
        <v>0</v>
      </c>
      <c r="DG21" s="47">
        <v>0</v>
      </c>
      <c r="DH21" s="47">
        <v>1980</v>
      </c>
      <c r="DI21" s="33">
        <f t="shared" si="62"/>
        <v>990</v>
      </c>
      <c r="DJ21" s="47">
        <v>235</v>
      </c>
      <c r="DK21" s="47">
        <v>0</v>
      </c>
      <c r="DL21" s="12">
        <f t="shared" si="6"/>
        <v>44235.4</v>
      </c>
      <c r="DM21" s="12">
        <f t="shared" si="7"/>
        <v>22117.7</v>
      </c>
      <c r="DN21" s="12">
        <f t="shared" si="8"/>
        <v>12479.4</v>
      </c>
      <c r="DO21" s="47">
        <v>0</v>
      </c>
      <c r="DP21" s="33">
        <f t="shared" si="63"/>
        <v>0</v>
      </c>
      <c r="DQ21" s="47">
        <v>0</v>
      </c>
      <c r="DR21" s="47">
        <v>0</v>
      </c>
      <c r="DS21" s="33">
        <f t="shared" si="64"/>
        <v>0</v>
      </c>
      <c r="DT21" s="47">
        <v>0</v>
      </c>
      <c r="DU21" s="47">
        <v>0</v>
      </c>
      <c r="DV21" s="33">
        <f t="shared" si="65"/>
        <v>0</v>
      </c>
      <c r="DW21" s="47">
        <v>0</v>
      </c>
      <c r="DX21" s="47">
        <v>0</v>
      </c>
      <c r="DY21" s="33">
        <f t="shared" si="66"/>
        <v>0</v>
      </c>
      <c r="DZ21" s="47">
        <v>0</v>
      </c>
      <c r="EA21" s="42">
        <v>0</v>
      </c>
      <c r="EB21" s="33">
        <f t="shared" si="67"/>
        <v>0</v>
      </c>
      <c r="EC21" s="47">
        <v>0</v>
      </c>
      <c r="ED21" s="47">
        <v>3700</v>
      </c>
      <c r="EE21" s="33">
        <f t="shared" si="68"/>
        <v>1850</v>
      </c>
      <c r="EF21" s="47">
        <v>0</v>
      </c>
      <c r="EG21" s="47">
        <v>0</v>
      </c>
      <c r="EH21" s="12">
        <f t="shared" si="9"/>
        <v>3700</v>
      </c>
      <c r="EI21" s="33">
        <f t="shared" si="69"/>
        <v>1850</v>
      </c>
      <c r="EJ21" s="47">
        <f t="shared" si="10"/>
        <v>0</v>
      </c>
    </row>
    <row r="22" spans="1:141" s="14" customFormat="1" ht="20.25" customHeight="1" x14ac:dyDescent="0.2">
      <c r="A22" s="21">
        <v>13</v>
      </c>
      <c r="B22" s="41" t="s">
        <v>93</v>
      </c>
      <c r="C22" s="47">
        <v>0</v>
      </c>
      <c r="D22" s="47">
        <v>0</v>
      </c>
      <c r="E22" s="25">
        <f t="shared" si="11"/>
        <v>29765.1</v>
      </c>
      <c r="F22" s="33">
        <f t="shared" si="12"/>
        <v>14882.55</v>
      </c>
      <c r="G22" s="12">
        <f t="shared" si="0"/>
        <v>8233.7999999999993</v>
      </c>
      <c r="H22" s="12">
        <f t="shared" si="13"/>
        <v>55.325196286926634</v>
      </c>
      <c r="I22" s="12">
        <f t="shared" si="1"/>
        <v>27.662598143463317</v>
      </c>
      <c r="J22" s="12">
        <f t="shared" si="2"/>
        <v>9030</v>
      </c>
      <c r="K22" s="12">
        <f t="shared" si="14"/>
        <v>4515</v>
      </c>
      <c r="L22" s="12">
        <f t="shared" si="15"/>
        <v>1317</v>
      </c>
      <c r="M22" s="12">
        <f t="shared" si="3"/>
        <v>29.169435215946844</v>
      </c>
      <c r="N22" s="12">
        <f t="shared" si="4"/>
        <v>14.584717607973422</v>
      </c>
      <c r="O22" s="12">
        <f t="shared" si="16"/>
        <v>3130</v>
      </c>
      <c r="P22" s="33">
        <f t="shared" si="17"/>
        <v>1565</v>
      </c>
      <c r="Q22" s="33">
        <f t="shared" si="18"/>
        <v>95</v>
      </c>
      <c r="R22" s="12">
        <f t="shared" si="19"/>
        <v>6.0702875399361016</v>
      </c>
      <c r="S22" s="11">
        <f t="shared" si="20"/>
        <v>3.0351437699680508</v>
      </c>
      <c r="T22" s="113">
        <v>0</v>
      </c>
      <c r="U22" s="33">
        <f t="shared" si="21"/>
        <v>0</v>
      </c>
      <c r="V22" s="113">
        <v>0</v>
      </c>
      <c r="W22" s="12" t="e">
        <f t="shared" si="22"/>
        <v>#DIV/0!</v>
      </c>
      <c r="X22" s="11" t="e">
        <f t="shared" si="23"/>
        <v>#DIV/0!</v>
      </c>
      <c r="Y22" s="113">
        <v>0</v>
      </c>
      <c r="Z22" s="33">
        <f t="shared" si="24"/>
        <v>0</v>
      </c>
      <c r="AA22" s="113">
        <v>0</v>
      </c>
      <c r="AB22" s="12" t="e">
        <f t="shared" si="25"/>
        <v>#DIV/0!</v>
      </c>
      <c r="AC22" s="11" t="e">
        <f t="shared" si="26"/>
        <v>#DIV/0!</v>
      </c>
      <c r="AD22" s="113">
        <v>3130</v>
      </c>
      <c r="AE22" s="33">
        <f t="shared" si="27"/>
        <v>1565</v>
      </c>
      <c r="AF22" s="113">
        <v>95</v>
      </c>
      <c r="AG22" s="12">
        <f t="shared" si="28"/>
        <v>6.0702875399361016</v>
      </c>
      <c r="AH22" s="11">
        <f t="shared" si="29"/>
        <v>3.0351437699680508</v>
      </c>
      <c r="AI22" s="113">
        <v>3420</v>
      </c>
      <c r="AJ22" s="33">
        <f t="shared" si="30"/>
        <v>1710</v>
      </c>
      <c r="AK22" s="113">
        <v>1212</v>
      </c>
      <c r="AL22" s="12">
        <f t="shared" si="31"/>
        <v>70.877192982456137</v>
      </c>
      <c r="AM22" s="11">
        <f t="shared" si="5"/>
        <v>35.438596491228068</v>
      </c>
      <c r="AN22" s="109">
        <v>30</v>
      </c>
      <c r="AO22" s="33">
        <f t="shared" si="32"/>
        <v>15</v>
      </c>
      <c r="AP22" s="47">
        <v>10</v>
      </c>
      <c r="AQ22" s="12">
        <f t="shared" si="33"/>
        <v>66.666666666666657</v>
      </c>
      <c r="AR22" s="11">
        <f t="shared" si="34"/>
        <v>33.333333333333329</v>
      </c>
      <c r="AS22" s="47">
        <v>0</v>
      </c>
      <c r="AT22" s="33">
        <f t="shared" si="35"/>
        <v>0</v>
      </c>
      <c r="AU22" s="47">
        <v>0</v>
      </c>
      <c r="AV22" s="12" t="e">
        <f t="shared" si="36"/>
        <v>#DIV/0!</v>
      </c>
      <c r="AW22" s="11" t="e">
        <f t="shared" si="37"/>
        <v>#DIV/0!</v>
      </c>
      <c r="AX22" s="38">
        <v>0</v>
      </c>
      <c r="AY22" s="33">
        <f t="shared" si="38"/>
        <v>0</v>
      </c>
      <c r="AZ22" s="47">
        <v>0</v>
      </c>
      <c r="BA22" s="47">
        <v>0</v>
      </c>
      <c r="BB22" s="33">
        <f t="shared" si="39"/>
        <v>0</v>
      </c>
      <c r="BC22" s="47">
        <v>0</v>
      </c>
      <c r="BD22" s="47">
        <v>20735.099999999999</v>
      </c>
      <c r="BE22" s="33">
        <f t="shared" si="40"/>
        <v>10367.549999999999</v>
      </c>
      <c r="BF22" s="47">
        <v>6916.8</v>
      </c>
      <c r="BG22" s="38">
        <v>0</v>
      </c>
      <c r="BH22" s="33">
        <f t="shared" si="41"/>
        <v>0</v>
      </c>
      <c r="BI22" s="13">
        <v>0</v>
      </c>
      <c r="BJ22" s="47">
        <v>0</v>
      </c>
      <c r="BK22" s="33">
        <f t="shared" si="42"/>
        <v>0</v>
      </c>
      <c r="BL22" s="47">
        <v>0</v>
      </c>
      <c r="BM22" s="38">
        <v>0</v>
      </c>
      <c r="BN22" s="33">
        <f t="shared" si="71"/>
        <v>0</v>
      </c>
      <c r="BO22" s="47">
        <v>0</v>
      </c>
      <c r="BP22" s="47">
        <v>0</v>
      </c>
      <c r="BQ22" s="33">
        <f t="shared" si="44"/>
        <v>0</v>
      </c>
      <c r="BR22" s="47">
        <v>0</v>
      </c>
      <c r="BS22" s="12">
        <f t="shared" si="45"/>
        <v>950</v>
      </c>
      <c r="BT22" s="33">
        <f t="shared" si="46"/>
        <v>475</v>
      </c>
      <c r="BU22" s="12">
        <f t="shared" si="47"/>
        <v>0</v>
      </c>
      <c r="BV22" s="12">
        <f t="shared" si="48"/>
        <v>0</v>
      </c>
      <c r="BW22" s="11">
        <f t="shared" si="49"/>
        <v>0</v>
      </c>
      <c r="BX22" s="109">
        <v>600</v>
      </c>
      <c r="BY22" s="33">
        <f t="shared" si="50"/>
        <v>300</v>
      </c>
      <c r="BZ22" s="47">
        <v>0</v>
      </c>
      <c r="CA22" s="47">
        <v>350</v>
      </c>
      <c r="CB22" s="33">
        <f t="shared" si="51"/>
        <v>175</v>
      </c>
      <c r="CC22" s="47">
        <v>0</v>
      </c>
      <c r="CD22" s="47">
        <v>0</v>
      </c>
      <c r="CE22" s="33">
        <f t="shared" si="52"/>
        <v>0</v>
      </c>
      <c r="CF22" s="47">
        <v>0</v>
      </c>
      <c r="CG22" s="47">
        <v>0</v>
      </c>
      <c r="CH22" s="33">
        <f t="shared" si="53"/>
        <v>0</v>
      </c>
      <c r="CI22" s="47">
        <v>0</v>
      </c>
      <c r="CJ22" s="47">
        <v>0</v>
      </c>
      <c r="CK22" s="33">
        <f t="shared" si="54"/>
        <v>0</v>
      </c>
      <c r="CL22" s="47">
        <v>0</v>
      </c>
      <c r="CM22" s="47">
        <v>0</v>
      </c>
      <c r="CN22" s="33">
        <f t="shared" si="55"/>
        <v>0</v>
      </c>
      <c r="CO22" s="47">
        <v>0</v>
      </c>
      <c r="CP22" s="47">
        <v>0</v>
      </c>
      <c r="CQ22" s="33">
        <f t="shared" si="56"/>
        <v>0</v>
      </c>
      <c r="CR22" s="47">
        <v>0</v>
      </c>
      <c r="CS22" s="47">
        <v>400</v>
      </c>
      <c r="CT22" s="33">
        <f t="shared" si="57"/>
        <v>200</v>
      </c>
      <c r="CU22" s="47">
        <v>0</v>
      </c>
      <c r="CV22" s="47">
        <v>0</v>
      </c>
      <c r="CW22" s="33">
        <f t="shared" si="58"/>
        <v>0</v>
      </c>
      <c r="CX22" s="47">
        <v>0</v>
      </c>
      <c r="CY22" s="47">
        <v>0</v>
      </c>
      <c r="CZ22" s="33">
        <f t="shared" si="59"/>
        <v>0</v>
      </c>
      <c r="DA22" s="47">
        <v>0</v>
      </c>
      <c r="DB22" s="47">
        <v>0</v>
      </c>
      <c r="DC22" s="33">
        <f t="shared" si="60"/>
        <v>0</v>
      </c>
      <c r="DD22" s="47">
        <v>0</v>
      </c>
      <c r="DE22" s="42">
        <v>0</v>
      </c>
      <c r="DF22" s="33">
        <f t="shared" si="61"/>
        <v>0</v>
      </c>
      <c r="DG22" s="47">
        <v>0</v>
      </c>
      <c r="DH22" s="47">
        <v>1100</v>
      </c>
      <c r="DI22" s="33">
        <f t="shared" si="62"/>
        <v>550</v>
      </c>
      <c r="DJ22" s="47">
        <v>0</v>
      </c>
      <c r="DK22" s="47">
        <v>0</v>
      </c>
      <c r="DL22" s="12">
        <f t="shared" si="6"/>
        <v>29765.1</v>
      </c>
      <c r="DM22" s="12">
        <f t="shared" si="7"/>
        <v>14882.55</v>
      </c>
      <c r="DN22" s="12">
        <f t="shared" si="8"/>
        <v>8233.7999999999993</v>
      </c>
      <c r="DO22" s="47">
        <v>0</v>
      </c>
      <c r="DP22" s="33">
        <f t="shared" si="63"/>
        <v>0</v>
      </c>
      <c r="DQ22" s="47">
        <v>0</v>
      </c>
      <c r="DR22" s="47">
        <v>0</v>
      </c>
      <c r="DS22" s="33">
        <f t="shared" si="64"/>
        <v>0</v>
      </c>
      <c r="DT22" s="47">
        <v>0</v>
      </c>
      <c r="DU22" s="47">
        <v>0</v>
      </c>
      <c r="DV22" s="33">
        <f t="shared" si="65"/>
        <v>0</v>
      </c>
      <c r="DW22" s="47">
        <v>0</v>
      </c>
      <c r="DX22" s="47">
        <v>0</v>
      </c>
      <c r="DY22" s="33">
        <f t="shared" si="66"/>
        <v>0</v>
      </c>
      <c r="DZ22" s="47">
        <v>0</v>
      </c>
      <c r="EA22" s="42">
        <v>0</v>
      </c>
      <c r="EB22" s="33">
        <f t="shared" si="67"/>
        <v>0</v>
      </c>
      <c r="EC22" s="47">
        <v>0</v>
      </c>
      <c r="ED22" s="47">
        <v>0</v>
      </c>
      <c r="EE22" s="33">
        <f t="shared" si="68"/>
        <v>0</v>
      </c>
      <c r="EF22" s="47">
        <v>0</v>
      </c>
      <c r="EG22" s="47">
        <v>0</v>
      </c>
      <c r="EH22" s="12">
        <f t="shared" si="9"/>
        <v>0</v>
      </c>
      <c r="EI22" s="33">
        <f t="shared" si="69"/>
        <v>0</v>
      </c>
      <c r="EJ22" s="47">
        <f t="shared" si="10"/>
        <v>0</v>
      </c>
    </row>
    <row r="23" spans="1:141" s="14" customFormat="1" ht="20.25" customHeight="1" x14ac:dyDescent="0.2">
      <c r="A23" s="21">
        <v>14</v>
      </c>
      <c r="B23" s="41" t="s">
        <v>97</v>
      </c>
      <c r="C23" s="47">
        <v>0</v>
      </c>
      <c r="D23" s="47">
        <v>0</v>
      </c>
      <c r="E23" s="25">
        <f t="shared" si="11"/>
        <v>14390.652999999998</v>
      </c>
      <c r="F23" s="33">
        <f t="shared" si="12"/>
        <v>7195.3264999999992</v>
      </c>
      <c r="G23" s="12">
        <f t="shared" si="0"/>
        <v>4205</v>
      </c>
      <c r="H23" s="12">
        <f t="shared" si="13"/>
        <v>58.440711481264962</v>
      </c>
      <c r="I23" s="12">
        <f t="shared" si="1"/>
        <v>29.220355740632481</v>
      </c>
      <c r="J23" s="12">
        <f t="shared" si="2"/>
        <v>2790.2529999999997</v>
      </c>
      <c r="K23" s="12">
        <f t="shared" si="14"/>
        <v>1395.1264999999999</v>
      </c>
      <c r="L23" s="12">
        <f t="shared" si="15"/>
        <v>338.2</v>
      </c>
      <c r="M23" s="12">
        <f t="shared" si="3"/>
        <v>24.241529352356224</v>
      </c>
      <c r="N23" s="12">
        <f t="shared" si="4"/>
        <v>12.120764676178112</v>
      </c>
      <c r="O23" s="12">
        <f t="shared" si="16"/>
        <v>801.15300000000002</v>
      </c>
      <c r="P23" s="33">
        <f t="shared" si="17"/>
        <v>400.57650000000001</v>
      </c>
      <c r="Q23" s="33">
        <f t="shared" si="18"/>
        <v>0</v>
      </c>
      <c r="R23" s="12">
        <f t="shared" si="19"/>
        <v>0</v>
      </c>
      <c r="S23" s="11">
        <f t="shared" si="20"/>
        <v>0</v>
      </c>
      <c r="T23" s="113">
        <v>0</v>
      </c>
      <c r="U23" s="33">
        <f t="shared" si="21"/>
        <v>0</v>
      </c>
      <c r="V23" s="113">
        <v>0</v>
      </c>
      <c r="W23" s="12" t="e">
        <f t="shared" si="22"/>
        <v>#DIV/0!</v>
      </c>
      <c r="X23" s="11" t="e">
        <f t="shared" si="23"/>
        <v>#DIV/0!</v>
      </c>
      <c r="Y23" s="113">
        <v>0</v>
      </c>
      <c r="Z23" s="33">
        <f t="shared" si="24"/>
        <v>0</v>
      </c>
      <c r="AA23" s="113">
        <v>0</v>
      </c>
      <c r="AB23" s="12" t="e">
        <f t="shared" si="25"/>
        <v>#DIV/0!</v>
      </c>
      <c r="AC23" s="11" t="e">
        <f t="shared" si="26"/>
        <v>#DIV/0!</v>
      </c>
      <c r="AD23" s="113">
        <v>801.15300000000002</v>
      </c>
      <c r="AE23" s="33">
        <f t="shared" si="27"/>
        <v>400.57650000000001</v>
      </c>
      <c r="AF23" s="113">
        <v>0</v>
      </c>
      <c r="AG23" s="12">
        <f t="shared" si="28"/>
        <v>0</v>
      </c>
      <c r="AH23" s="11">
        <f t="shared" si="29"/>
        <v>0</v>
      </c>
      <c r="AI23" s="113">
        <v>1969.1</v>
      </c>
      <c r="AJ23" s="33">
        <f t="shared" si="30"/>
        <v>984.55</v>
      </c>
      <c r="AK23" s="113">
        <v>338.2</v>
      </c>
      <c r="AL23" s="12">
        <f t="shared" si="31"/>
        <v>34.350718602407191</v>
      </c>
      <c r="AM23" s="11">
        <f t="shared" si="5"/>
        <v>17.175359301203596</v>
      </c>
      <c r="AN23" s="109">
        <v>20</v>
      </c>
      <c r="AO23" s="33">
        <f t="shared" si="32"/>
        <v>10</v>
      </c>
      <c r="AP23" s="47">
        <v>0</v>
      </c>
      <c r="AQ23" s="12">
        <f t="shared" si="33"/>
        <v>0</v>
      </c>
      <c r="AR23" s="11">
        <f t="shared" si="34"/>
        <v>0</v>
      </c>
      <c r="AS23" s="47">
        <v>0</v>
      </c>
      <c r="AT23" s="33">
        <f t="shared" si="35"/>
        <v>0</v>
      </c>
      <c r="AU23" s="47">
        <v>0</v>
      </c>
      <c r="AV23" s="12" t="e">
        <f t="shared" si="36"/>
        <v>#DIV/0!</v>
      </c>
      <c r="AW23" s="11" t="e">
        <f t="shared" si="37"/>
        <v>#DIV/0!</v>
      </c>
      <c r="AX23" s="38">
        <v>0</v>
      </c>
      <c r="AY23" s="33">
        <f t="shared" si="38"/>
        <v>0</v>
      </c>
      <c r="AZ23" s="47">
        <v>0</v>
      </c>
      <c r="BA23" s="47">
        <v>0</v>
      </c>
      <c r="BB23" s="33">
        <f t="shared" si="39"/>
        <v>0</v>
      </c>
      <c r="BC23" s="47">
        <v>0</v>
      </c>
      <c r="BD23" s="47">
        <v>11600.4</v>
      </c>
      <c r="BE23" s="33">
        <f t="shared" si="40"/>
        <v>5800.2</v>
      </c>
      <c r="BF23" s="47">
        <v>3866.8</v>
      </c>
      <c r="BG23" s="38">
        <v>0</v>
      </c>
      <c r="BH23" s="33">
        <f t="shared" si="41"/>
        <v>0</v>
      </c>
      <c r="BI23" s="13">
        <v>0</v>
      </c>
      <c r="BJ23" s="47">
        <v>0</v>
      </c>
      <c r="BK23" s="33">
        <f t="shared" si="42"/>
        <v>0</v>
      </c>
      <c r="BL23" s="47">
        <v>0</v>
      </c>
      <c r="BM23" s="38">
        <v>0</v>
      </c>
      <c r="BN23" s="33">
        <f t="shared" si="71"/>
        <v>0</v>
      </c>
      <c r="BO23" s="47">
        <v>0</v>
      </c>
      <c r="BP23" s="47">
        <v>0</v>
      </c>
      <c r="BQ23" s="33">
        <f t="shared" si="44"/>
        <v>0</v>
      </c>
      <c r="BR23" s="47">
        <v>0</v>
      </c>
      <c r="BS23" s="12">
        <f t="shared" si="45"/>
        <v>0</v>
      </c>
      <c r="BT23" s="33">
        <f t="shared" si="46"/>
        <v>0</v>
      </c>
      <c r="BU23" s="12">
        <f t="shared" si="47"/>
        <v>0</v>
      </c>
      <c r="BV23" s="12" t="e">
        <f t="shared" si="48"/>
        <v>#DIV/0!</v>
      </c>
      <c r="BW23" s="11" t="e">
        <f t="shared" si="49"/>
        <v>#DIV/0!</v>
      </c>
      <c r="BX23" s="47">
        <v>0</v>
      </c>
      <c r="BY23" s="33">
        <f t="shared" si="50"/>
        <v>0</v>
      </c>
      <c r="BZ23" s="47">
        <v>0</v>
      </c>
      <c r="CA23" s="47">
        <v>0</v>
      </c>
      <c r="CB23" s="33">
        <f t="shared" si="51"/>
        <v>0</v>
      </c>
      <c r="CC23" s="47">
        <v>0</v>
      </c>
      <c r="CD23" s="47">
        <v>0</v>
      </c>
      <c r="CE23" s="33">
        <f t="shared" si="52"/>
        <v>0</v>
      </c>
      <c r="CF23" s="47">
        <v>0</v>
      </c>
      <c r="CG23" s="47">
        <v>0</v>
      </c>
      <c r="CH23" s="33">
        <f t="shared" si="53"/>
        <v>0</v>
      </c>
      <c r="CI23" s="47">
        <v>0</v>
      </c>
      <c r="CJ23" s="47">
        <v>0</v>
      </c>
      <c r="CK23" s="33">
        <f t="shared" si="54"/>
        <v>0</v>
      </c>
      <c r="CL23" s="47">
        <v>0</v>
      </c>
      <c r="CM23" s="47">
        <v>0</v>
      </c>
      <c r="CN23" s="33">
        <f t="shared" si="55"/>
        <v>0</v>
      </c>
      <c r="CO23" s="47">
        <v>0</v>
      </c>
      <c r="CP23" s="47">
        <v>0</v>
      </c>
      <c r="CQ23" s="33">
        <f t="shared" si="56"/>
        <v>0</v>
      </c>
      <c r="CR23" s="47">
        <v>0</v>
      </c>
      <c r="CS23" s="47">
        <v>0</v>
      </c>
      <c r="CT23" s="33">
        <f t="shared" si="57"/>
        <v>0</v>
      </c>
      <c r="CU23" s="47">
        <v>0</v>
      </c>
      <c r="CV23" s="47">
        <v>0</v>
      </c>
      <c r="CW23" s="33">
        <f t="shared" si="58"/>
        <v>0</v>
      </c>
      <c r="CX23" s="47">
        <v>0</v>
      </c>
      <c r="CY23" s="47">
        <v>0</v>
      </c>
      <c r="CZ23" s="33">
        <f t="shared" si="59"/>
        <v>0</v>
      </c>
      <c r="DA23" s="47">
        <v>0</v>
      </c>
      <c r="DB23" s="47">
        <v>0</v>
      </c>
      <c r="DC23" s="33">
        <f t="shared" si="60"/>
        <v>0</v>
      </c>
      <c r="DD23" s="47">
        <v>0</v>
      </c>
      <c r="DE23" s="42">
        <v>0</v>
      </c>
      <c r="DF23" s="33">
        <f t="shared" si="61"/>
        <v>0</v>
      </c>
      <c r="DG23" s="47">
        <v>0</v>
      </c>
      <c r="DH23" s="47">
        <v>0</v>
      </c>
      <c r="DI23" s="33">
        <f t="shared" si="62"/>
        <v>0</v>
      </c>
      <c r="DJ23" s="47">
        <v>0</v>
      </c>
      <c r="DK23" s="47">
        <v>0</v>
      </c>
      <c r="DL23" s="12">
        <f t="shared" si="6"/>
        <v>14390.652999999998</v>
      </c>
      <c r="DM23" s="12">
        <f t="shared" si="7"/>
        <v>7195.3264999999992</v>
      </c>
      <c r="DN23" s="12">
        <f t="shared" si="8"/>
        <v>4205</v>
      </c>
      <c r="DO23" s="47">
        <v>0</v>
      </c>
      <c r="DP23" s="33">
        <f t="shared" si="63"/>
        <v>0</v>
      </c>
      <c r="DQ23" s="47">
        <v>0</v>
      </c>
      <c r="DR23" s="47">
        <v>0</v>
      </c>
      <c r="DS23" s="33">
        <f t="shared" si="64"/>
        <v>0</v>
      </c>
      <c r="DT23" s="47">
        <v>0</v>
      </c>
      <c r="DU23" s="47">
        <v>0</v>
      </c>
      <c r="DV23" s="33">
        <f t="shared" si="65"/>
        <v>0</v>
      </c>
      <c r="DW23" s="47">
        <v>0</v>
      </c>
      <c r="DX23" s="47">
        <v>0</v>
      </c>
      <c r="DY23" s="33">
        <f t="shared" si="66"/>
        <v>0</v>
      </c>
      <c r="DZ23" s="47">
        <v>0</v>
      </c>
      <c r="EA23" s="42">
        <v>0</v>
      </c>
      <c r="EB23" s="33">
        <f t="shared" si="67"/>
        <v>0</v>
      </c>
      <c r="EC23" s="47">
        <v>0</v>
      </c>
      <c r="ED23" s="47">
        <v>2487</v>
      </c>
      <c r="EE23" s="33">
        <f t="shared" si="68"/>
        <v>1243.5</v>
      </c>
      <c r="EF23" s="47">
        <v>0</v>
      </c>
      <c r="EG23" s="47">
        <v>0</v>
      </c>
      <c r="EH23" s="12">
        <f t="shared" si="9"/>
        <v>2487</v>
      </c>
      <c r="EI23" s="33">
        <f t="shared" si="69"/>
        <v>1243.5</v>
      </c>
      <c r="EJ23" s="47">
        <f t="shared" si="10"/>
        <v>0</v>
      </c>
    </row>
    <row r="24" spans="1:141" s="14" customFormat="1" ht="20.25" customHeight="1" x14ac:dyDescent="0.2">
      <c r="A24" s="21">
        <v>15</v>
      </c>
      <c r="B24" s="41" t="s">
        <v>99</v>
      </c>
      <c r="C24" s="47">
        <v>0</v>
      </c>
      <c r="D24" s="47">
        <v>0</v>
      </c>
      <c r="E24" s="25">
        <f t="shared" si="11"/>
        <v>20883.699999999997</v>
      </c>
      <c r="F24" s="33">
        <f t="shared" si="12"/>
        <v>10441.849999999999</v>
      </c>
      <c r="G24" s="12">
        <f t="shared" si="0"/>
        <v>5891.2000000000007</v>
      </c>
      <c r="H24" s="12">
        <f t="shared" si="13"/>
        <v>56.419121132749481</v>
      </c>
      <c r="I24" s="12">
        <f t="shared" si="1"/>
        <v>28.209560566374741</v>
      </c>
      <c r="J24" s="12">
        <f t="shared" si="2"/>
        <v>7041.3</v>
      </c>
      <c r="K24" s="12">
        <f t="shared" si="14"/>
        <v>3520.65</v>
      </c>
      <c r="L24" s="12">
        <f t="shared" si="15"/>
        <v>1277.0999999999999</v>
      </c>
      <c r="M24" s="12">
        <f t="shared" si="3"/>
        <v>36.274551574283151</v>
      </c>
      <c r="N24" s="12">
        <f t="shared" si="4"/>
        <v>18.137275787141576</v>
      </c>
      <c r="O24" s="12">
        <f t="shared" si="16"/>
        <v>1111.7</v>
      </c>
      <c r="P24" s="33">
        <f t="shared" si="17"/>
        <v>555.85</v>
      </c>
      <c r="Q24" s="33">
        <f t="shared" si="18"/>
        <v>172.8</v>
      </c>
      <c r="R24" s="12">
        <f t="shared" si="19"/>
        <v>31.087523612485384</v>
      </c>
      <c r="S24" s="11">
        <f t="shared" si="20"/>
        <v>15.543761806242692</v>
      </c>
      <c r="T24" s="113">
        <v>0</v>
      </c>
      <c r="U24" s="33">
        <f t="shared" si="21"/>
        <v>0</v>
      </c>
      <c r="V24" s="113">
        <v>0</v>
      </c>
      <c r="W24" s="12" t="e">
        <f t="shared" si="22"/>
        <v>#DIV/0!</v>
      </c>
      <c r="X24" s="11" t="e">
        <f t="shared" si="23"/>
        <v>#DIV/0!</v>
      </c>
      <c r="Y24" s="113">
        <v>0</v>
      </c>
      <c r="Z24" s="33">
        <f t="shared" si="24"/>
        <v>0</v>
      </c>
      <c r="AA24" s="113">
        <v>21.4</v>
      </c>
      <c r="AB24" s="12" t="e">
        <f t="shared" si="25"/>
        <v>#DIV/0!</v>
      </c>
      <c r="AC24" s="11" t="e">
        <f t="shared" si="26"/>
        <v>#DIV/0!</v>
      </c>
      <c r="AD24" s="113">
        <v>1111.7</v>
      </c>
      <c r="AE24" s="33">
        <f t="shared" si="27"/>
        <v>555.85</v>
      </c>
      <c r="AF24" s="113">
        <v>151.4</v>
      </c>
      <c r="AG24" s="12">
        <f t="shared" si="28"/>
        <v>27.23756409103175</v>
      </c>
      <c r="AH24" s="11">
        <f t="shared" si="29"/>
        <v>13.618782045515875</v>
      </c>
      <c r="AI24" s="113">
        <v>3400</v>
      </c>
      <c r="AJ24" s="33">
        <f t="shared" si="30"/>
        <v>1700</v>
      </c>
      <c r="AK24" s="113">
        <v>719.8</v>
      </c>
      <c r="AL24" s="12">
        <f t="shared" si="31"/>
        <v>42.341176470588231</v>
      </c>
      <c r="AM24" s="11">
        <f t="shared" si="5"/>
        <v>21.170588235294115</v>
      </c>
      <c r="AN24" s="109">
        <v>28</v>
      </c>
      <c r="AO24" s="33">
        <f t="shared" si="32"/>
        <v>14</v>
      </c>
      <c r="AP24" s="47">
        <v>0</v>
      </c>
      <c r="AQ24" s="12">
        <f t="shared" si="33"/>
        <v>0</v>
      </c>
      <c r="AR24" s="11">
        <f t="shared" si="34"/>
        <v>0</v>
      </c>
      <c r="AS24" s="47">
        <v>0</v>
      </c>
      <c r="AT24" s="33">
        <f t="shared" si="35"/>
        <v>0</v>
      </c>
      <c r="AU24" s="47">
        <v>0</v>
      </c>
      <c r="AV24" s="12" t="e">
        <f t="shared" si="36"/>
        <v>#DIV/0!</v>
      </c>
      <c r="AW24" s="11" t="e">
        <f t="shared" si="37"/>
        <v>#DIV/0!</v>
      </c>
      <c r="AX24" s="38">
        <v>0</v>
      </c>
      <c r="AY24" s="33">
        <f t="shared" si="38"/>
        <v>0</v>
      </c>
      <c r="AZ24" s="47">
        <v>0</v>
      </c>
      <c r="BA24" s="47">
        <v>0</v>
      </c>
      <c r="BB24" s="33">
        <f t="shared" si="39"/>
        <v>0</v>
      </c>
      <c r="BC24" s="47">
        <v>0</v>
      </c>
      <c r="BD24" s="47">
        <v>13842.4</v>
      </c>
      <c r="BE24" s="33">
        <f t="shared" si="40"/>
        <v>6921.2</v>
      </c>
      <c r="BF24" s="47">
        <v>4614.1000000000004</v>
      </c>
      <c r="BG24" s="38">
        <v>0</v>
      </c>
      <c r="BH24" s="33">
        <f t="shared" si="41"/>
        <v>0</v>
      </c>
      <c r="BI24" s="13">
        <v>0</v>
      </c>
      <c r="BJ24" s="47">
        <v>0</v>
      </c>
      <c r="BK24" s="33">
        <f t="shared" si="42"/>
        <v>0</v>
      </c>
      <c r="BL24" s="47">
        <v>0</v>
      </c>
      <c r="BM24" s="38">
        <v>0</v>
      </c>
      <c r="BN24" s="33">
        <f t="shared" si="71"/>
        <v>0</v>
      </c>
      <c r="BO24" s="47">
        <v>0</v>
      </c>
      <c r="BP24" s="47">
        <v>0</v>
      </c>
      <c r="BQ24" s="33">
        <f t="shared" si="44"/>
        <v>0</v>
      </c>
      <c r="BR24" s="47">
        <v>0</v>
      </c>
      <c r="BS24" s="12">
        <f t="shared" si="45"/>
        <v>29.6</v>
      </c>
      <c r="BT24" s="33">
        <f t="shared" si="46"/>
        <v>14.8</v>
      </c>
      <c r="BU24" s="12">
        <f t="shared" si="47"/>
        <v>0</v>
      </c>
      <c r="BV24" s="12">
        <f t="shared" si="48"/>
        <v>0</v>
      </c>
      <c r="BW24" s="11">
        <f t="shared" si="49"/>
        <v>0</v>
      </c>
      <c r="BX24" s="109">
        <v>29.6</v>
      </c>
      <c r="BY24" s="33">
        <f t="shared" si="50"/>
        <v>14.8</v>
      </c>
      <c r="BZ24" s="47">
        <v>0</v>
      </c>
      <c r="CA24" s="47">
        <v>0</v>
      </c>
      <c r="CB24" s="33">
        <f t="shared" si="51"/>
        <v>0</v>
      </c>
      <c r="CC24" s="47">
        <v>0</v>
      </c>
      <c r="CD24" s="47">
        <v>0</v>
      </c>
      <c r="CE24" s="33">
        <f t="shared" si="52"/>
        <v>0</v>
      </c>
      <c r="CF24" s="47">
        <v>0</v>
      </c>
      <c r="CG24" s="47">
        <v>0</v>
      </c>
      <c r="CH24" s="33">
        <f t="shared" si="53"/>
        <v>0</v>
      </c>
      <c r="CI24" s="47">
        <v>0</v>
      </c>
      <c r="CJ24" s="47">
        <v>0</v>
      </c>
      <c r="CK24" s="33">
        <f t="shared" si="54"/>
        <v>0</v>
      </c>
      <c r="CL24" s="47">
        <v>0</v>
      </c>
      <c r="CM24" s="47">
        <v>0</v>
      </c>
      <c r="CN24" s="33">
        <f t="shared" si="55"/>
        <v>0</v>
      </c>
      <c r="CO24" s="47">
        <v>0</v>
      </c>
      <c r="CP24" s="47">
        <v>0</v>
      </c>
      <c r="CQ24" s="33">
        <f t="shared" si="56"/>
        <v>0</v>
      </c>
      <c r="CR24" s="47">
        <v>0</v>
      </c>
      <c r="CS24" s="47">
        <v>350</v>
      </c>
      <c r="CT24" s="33">
        <f t="shared" si="57"/>
        <v>175</v>
      </c>
      <c r="CU24" s="47">
        <v>119.7</v>
      </c>
      <c r="CV24" s="47">
        <v>350</v>
      </c>
      <c r="CW24" s="33">
        <f t="shared" si="58"/>
        <v>175</v>
      </c>
      <c r="CX24" s="47">
        <v>119.7</v>
      </c>
      <c r="CY24" s="47">
        <v>122</v>
      </c>
      <c r="CZ24" s="33">
        <f t="shared" si="59"/>
        <v>61</v>
      </c>
      <c r="DA24" s="47">
        <v>0</v>
      </c>
      <c r="DB24" s="47">
        <v>0</v>
      </c>
      <c r="DC24" s="33">
        <f t="shared" si="60"/>
        <v>0</v>
      </c>
      <c r="DD24" s="47">
        <v>0</v>
      </c>
      <c r="DE24" s="42">
        <v>0</v>
      </c>
      <c r="DF24" s="33">
        <f t="shared" si="61"/>
        <v>0</v>
      </c>
      <c r="DG24" s="47">
        <v>0</v>
      </c>
      <c r="DH24" s="47">
        <v>2000</v>
      </c>
      <c r="DI24" s="33">
        <f t="shared" si="62"/>
        <v>1000</v>
      </c>
      <c r="DJ24" s="47">
        <v>264.8</v>
      </c>
      <c r="DK24" s="47">
        <v>0</v>
      </c>
      <c r="DL24" s="12">
        <f t="shared" si="6"/>
        <v>20883.699999999997</v>
      </c>
      <c r="DM24" s="12">
        <f t="shared" si="7"/>
        <v>10441.849999999999</v>
      </c>
      <c r="DN24" s="12">
        <f t="shared" si="8"/>
        <v>5891.2000000000007</v>
      </c>
      <c r="DO24" s="47">
        <v>0</v>
      </c>
      <c r="DP24" s="33">
        <f t="shared" si="63"/>
        <v>0</v>
      </c>
      <c r="DQ24" s="47">
        <v>0</v>
      </c>
      <c r="DR24" s="47">
        <v>0</v>
      </c>
      <c r="DS24" s="33">
        <f t="shared" si="64"/>
        <v>0</v>
      </c>
      <c r="DT24" s="47">
        <v>0</v>
      </c>
      <c r="DU24" s="47">
        <v>0</v>
      </c>
      <c r="DV24" s="33">
        <f t="shared" si="65"/>
        <v>0</v>
      </c>
      <c r="DW24" s="47">
        <v>0</v>
      </c>
      <c r="DX24" s="47">
        <v>0</v>
      </c>
      <c r="DY24" s="33">
        <f t="shared" si="66"/>
        <v>0</v>
      </c>
      <c r="DZ24" s="47">
        <v>0</v>
      </c>
      <c r="EA24" s="42">
        <v>0</v>
      </c>
      <c r="EB24" s="33">
        <f t="shared" si="67"/>
        <v>0</v>
      </c>
      <c r="EC24" s="47">
        <v>0</v>
      </c>
      <c r="ED24" s="47">
        <v>0</v>
      </c>
      <c r="EE24" s="33">
        <f t="shared" si="68"/>
        <v>0</v>
      </c>
      <c r="EF24" s="47">
        <v>0</v>
      </c>
      <c r="EG24" s="47">
        <v>0</v>
      </c>
      <c r="EH24" s="12">
        <f t="shared" si="9"/>
        <v>0</v>
      </c>
      <c r="EI24" s="33">
        <f t="shared" si="69"/>
        <v>0</v>
      </c>
      <c r="EJ24" s="47">
        <f t="shared" si="10"/>
        <v>0</v>
      </c>
    </row>
    <row r="25" spans="1:141" s="14" customFormat="1" ht="20.25" customHeight="1" x14ac:dyDescent="0.2">
      <c r="A25" s="21">
        <v>16</v>
      </c>
      <c r="B25" s="41" t="s">
        <v>100</v>
      </c>
      <c r="C25" s="47">
        <v>0</v>
      </c>
      <c r="D25" s="47">
        <v>0</v>
      </c>
      <c r="E25" s="25">
        <f t="shared" si="11"/>
        <v>24001.1</v>
      </c>
      <c r="F25" s="33">
        <f t="shared" si="12"/>
        <v>12000.55</v>
      </c>
      <c r="G25" s="12">
        <f t="shared" si="0"/>
        <v>7924.5</v>
      </c>
      <c r="H25" s="12">
        <f t="shared" si="13"/>
        <v>66.034473419968251</v>
      </c>
      <c r="I25" s="12">
        <f t="shared" si="1"/>
        <v>33.017236709984125</v>
      </c>
      <c r="J25" s="12">
        <f t="shared" si="2"/>
        <v>6406</v>
      </c>
      <c r="K25" s="12">
        <f t="shared" si="14"/>
        <v>3203</v>
      </c>
      <c r="L25" s="12">
        <f t="shared" si="15"/>
        <v>2059.4</v>
      </c>
      <c r="M25" s="12">
        <f t="shared" si="3"/>
        <v>64.295972525757108</v>
      </c>
      <c r="N25" s="12">
        <f t="shared" si="4"/>
        <v>32.147986262878554</v>
      </c>
      <c r="O25" s="12">
        <f t="shared" si="16"/>
        <v>1092</v>
      </c>
      <c r="P25" s="33">
        <f t="shared" si="17"/>
        <v>546</v>
      </c>
      <c r="Q25" s="33">
        <f t="shared" si="18"/>
        <v>15.7</v>
      </c>
      <c r="R25" s="12">
        <f t="shared" si="19"/>
        <v>2.8754578754578755</v>
      </c>
      <c r="S25" s="11">
        <f t="shared" si="20"/>
        <v>1.4377289377289377</v>
      </c>
      <c r="T25" s="113">
        <v>0</v>
      </c>
      <c r="U25" s="33">
        <f t="shared" si="21"/>
        <v>0</v>
      </c>
      <c r="V25" s="113">
        <v>0</v>
      </c>
      <c r="W25" s="12" t="e">
        <f t="shared" si="22"/>
        <v>#DIV/0!</v>
      </c>
      <c r="X25" s="11" t="e">
        <f t="shared" si="23"/>
        <v>#DIV/0!</v>
      </c>
      <c r="Y25" s="113">
        <v>0</v>
      </c>
      <c r="Z25" s="33">
        <f t="shared" si="24"/>
        <v>0</v>
      </c>
      <c r="AA25" s="113">
        <v>0</v>
      </c>
      <c r="AB25" s="12" t="e">
        <f t="shared" si="25"/>
        <v>#DIV/0!</v>
      </c>
      <c r="AC25" s="11" t="e">
        <f t="shared" si="26"/>
        <v>#DIV/0!</v>
      </c>
      <c r="AD25" s="113">
        <v>1092</v>
      </c>
      <c r="AE25" s="33">
        <f t="shared" si="27"/>
        <v>546</v>
      </c>
      <c r="AF25" s="113">
        <v>15.7</v>
      </c>
      <c r="AG25" s="12">
        <f t="shared" si="28"/>
        <v>2.8754578754578755</v>
      </c>
      <c r="AH25" s="11">
        <f t="shared" si="29"/>
        <v>1.4377289377289377</v>
      </c>
      <c r="AI25" s="113">
        <v>3000</v>
      </c>
      <c r="AJ25" s="33">
        <f t="shared" si="30"/>
        <v>1500</v>
      </c>
      <c r="AK25" s="113">
        <v>1383.7</v>
      </c>
      <c r="AL25" s="12">
        <f t="shared" si="31"/>
        <v>92.24666666666667</v>
      </c>
      <c r="AM25" s="11">
        <f t="shared" si="5"/>
        <v>46.123333333333335</v>
      </c>
      <c r="AN25" s="109">
        <v>64</v>
      </c>
      <c r="AO25" s="33">
        <f t="shared" si="32"/>
        <v>32</v>
      </c>
      <c r="AP25" s="47">
        <v>0</v>
      </c>
      <c r="AQ25" s="12">
        <f t="shared" si="33"/>
        <v>0</v>
      </c>
      <c r="AR25" s="11">
        <f t="shared" si="34"/>
        <v>0</v>
      </c>
      <c r="AS25" s="47">
        <v>0</v>
      </c>
      <c r="AT25" s="33">
        <f t="shared" si="35"/>
        <v>0</v>
      </c>
      <c r="AU25" s="47">
        <v>0</v>
      </c>
      <c r="AV25" s="12" t="e">
        <f t="shared" si="36"/>
        <v>#DIV/0!</v>
      </c>
      <c r="AW25" s="11" t="e">
        <f t="shared" si="37"/>
        <v>#DIV/0!</v>
      </c>
      <c r="AX25" s="38">
        <v>0</v>
      </c>
      <c r="AY25" s="33">
        <f t="shared" si="38"/>
        <v>0</v>
      </c>
      <c r="AZ25" s="47">
        <v>0</v>
      </c>
      <c r="BA25" s="47">
        <v>0</v>
      </c>
      <c r="BB25" s="33">
        <f t="shared" si="39"/>
        <v>0</v>
      </c>
      <c r="BC25" s="47">
        <v>0</v>
      </c>
      <c r="BD25" s="47">
        <v>17595.099999999999</v>
      </c>
      <c r="BE25" s="33">
        <f t="shared" si="40"/>
        <v>8797.5499999999993</v>
      </c>
      <c r="BF25" s="47">
        <v>5865.1</v>
      </c>
      <c r="BG25" s="38">
        <v>0</v>
      </c>
      <c r="BH25" s="33">
        <f t="shared" si="41"/>
        <v>0</v>
      </c>
      <c r="BI25" s="13">
        <v>0</v>
      </c>
      <c r="BJ25" s="47">
        <v>0</v>
      </c>
      <c r="BK25" s="33">
        <f t="shared" si="42"/>
        <v>0</v>
      </c>
      <c r="BL25" s="47">
        <v>0</v>
      </c>
      <c r="BM25" s="38">
        <v>0</v>
      </c>
      <c r="BN25" s="33">
        <f t="shared" si="71"/>
        <v>0</v>
      </c>
      <c r="BO25" s="47">
        <v>0</v>
      </c>
      <c r="BP25" s="47">
        <v>0</v>
      </c>
      <c r="BQ25" s="33">
        <f t="shared" si="44"/>
        <v>0</v>
      </c>
      <c r="BR25" s="47">
        <v>0</v>
      </c>
      <c r="BS25" s="12">
        <f t="shared" si="45"/>
        <v>600</v>
      </c>
      <c r="BT25" s="33">
        <f t="shared" si="46"/>
        <v>300</v>
      </c>
      <c r="BU25" s="12">
        <f t="shared" si="47"/>
        <v>660</v>
      </c>
      <c r="BV25" s="12">
        <f t="shared" si="48"/>
        <v>220.00000000000003</v>
      </c>
      <c r="BW25" s="11">
        <f t="shared" si="49"/>
        <v>110.00000000000001</v>
      </c>
      <c r="BX25" s="109">
        <v>400</v>
      </c>
      <c r="BY25" s="33">
        <f t="shared" si="50"/>
        <v>200</v>
      </c>
      <c r="BZ25" s="47">
        <v>660</v>
      </c>
      <c r="CA25" s="47">
        <v>0</v>
      </c>
      <c r="CB25" s="33">
        <f t="shared" si="51"/>
        <v>0</v>
      </c>
      <c r="CC25" s="47">
        <v>0</v>
      </c>
      <c r="CD25" s="47">
        <v>0</v>
      </c>
      <c r="CE25" s="33">
        <f t="shared" si="52"/>
        <v>0</v>
      </c>
      <c r="CF25" s="47">
        <v>0</v>
      </c>
      <c r="CG25" s="47">
        <v>200</v>
      </c>
      <c r="CH25" s="33">
        <f t="shared" si="53"/>
        <v>100</v>
      </c>
      <c r="CI25" s="47">
        <v>0</v>
      </c>
      <c r="CJ25" s="47">
        <v>0</v>
      </c>
      <c r="CK25" s="33">
        <f t="shared" si="54"/>
        <v>0</v>
      </c>
      <c r="CL25" s="47">
        <v>0</v>
      </c>
      <c r="CM25" s="47">
        <v>0</v>
      </c>
      <c r="CN25" s="33">
        <f t="shared" si="55"/>
        <v>0</v>
      </c>
      <c r="CO25" s="47">
        <v>0</v>
      </c>
      <c r="CP25" s="47">
        <v>0</v>
      </c>
      <c r="CQ25" s="33">
        <f t="shared" si="56"/>
        <v>0</v>
      </c>
      <c r="CR25" s="47">
        <v>0</v>
      </c>
      <c r="CS25" s="47">
        <v>1650</v>
      </c>
      <c r="CT25" s="33">
        <f t="shared" si="57"/>
        <v>825</v>
      </c>
      <c r="CU25" s="47">
        <v>0</v>
      </c>
      <c r="CV25" s="47">
        <v>950</v>
      </c>
      <c r="CW25" s="33">
        <f t="shared" si="58"/>
        <v>475</v>
      </c>
      <c r="CX25" s="47">
        <v>0</v>
      </c>
      <c r="CY25" s="47">
        <v>0</v>
      </c>
      <c r="CZ25" s="33">
        <f t="shared" si="59"/>
        <v>0</v>
      </c>
      <c r="DA25" s="47">
        <v>0</v>
      </c>
      <c r="DB25" s="47">
        <v>0</v>
      </c>
      <c r="DC25" s="33">
        <f t="shared" si="60"/>
        <v>0</v>
      </c>
      <c r="DD25" s="47">
        <v>0</v>
      </c>
      <c r="DE25" s="42">
        <v>0</v>
      </c>
      <c r="DF25" s="33">
        <f t="shared" si="61"/>
        <v>0</v>
      </c>
      <c r="DG25" s="47">
        <v>0</v>
      </c>
      <c r="DH25" s="47">
        <v>0</v>
      </c>
      <c r="DI25" s="33">
        <f t="shared" si="62"/>
        <v>0</v>
      </c>
      <c r="DJ25" s="47">
        <v>0</v>
      </c>
      <c r="DK25" s="47">
        <v>0</v>
      </c>
      <c r="DL25" s="12">
        <f t="shared" si="6"/>
        <v>24001.1</v>
      </c>
      <c r="DM25" s="12">
        <f t="shared" si="7"/>
        <v>12000.55</v>
      </c>
      <c r="DN25" s="12">
        <f t="shared" si="8"/>
        <v>7924.5</v>
      </c>
      <c r="DO25" s="47">
        <v>0</v>
      </c>
      <c r="DP25" s="33">
        <f t="shared" si="63"/>
        <v>0</v>
      </c>
      <c r="DQ25" s="47">
        <v>0</v>
      </c>
      <c r="DR25" s="47">
        <v>0</v>
      </c>
      <c r="DS25" s="33">
        <f t="shared" si="64"/>
        <v>0</v>
      </c>
      <c r="DT25" s="47">
        <v>0</v>
      </c>
      <c r="DU25" s="47">
        <v>0</v>
      </c>
      <c r="DV25" s="33">
        <f t="shared" si="65"/>
        <v>0</v>
      </c>
      <c r="DW25" s="47">
        <v>0</v>
      </c>
      <c r="DX25" s="47">
        <v>0</v>
      </c>
      <c r="DY25" s="33">
        <f t="shared" si="66"/>
        <v>0</v>
      </c>
      <c r="DZ25" s="47">
        <v>0</v>
      </c>
      <c r="EA25" s="42">
        <v>0</v>
      </c>
      <c r="EB25" s="33">
        <f t="shared" si="67"/>
        <v>0</v>
      </c>
      <c r="EC25" s="47">
        <v>0</v>
      </c>
      <c r="ED25" s="47">
        <v>5164</v>
      </c>
      <c r="EE25" s="33">
        <f t="shared" si="68"/>
        <v>2582</v>
      </c>
      <c r="EF25" s="47">
        <v>9</v>
      </c>
      <c r="EG25" s="47">
        <v>0</v>
      </c>
      <c r="EH25" s="12">
        <f t="shared" si="9"/>
        <v>5164</v>
      </c>
      <c r="EI25" s="33">
        <f t="shared" si="69"/>
        <v>2582</v>
      </c>
      <c r="EJ25" s="47">
        <f t="shared" si="10"/>
        <v>9</v>
      </c>
    </row>
    <row r="26" spans="1:141" s="14" customFormat="1" ht="20.25" customHeight="1" x14ac:dyDescent="0.2">
      <c r="A26" s="21">
        <v>17</v>
      </c>
      <c r="B26" s="41" t="s">
        <v>101</v>
      </c>
      <c r="C26" s="47">
        <v>0</v>
      </c>
      <c r="D26" s="47">
        <v>0</v>
      </c>
      <c r="E26" s="25">
        <f t="shared" si="11"/>
        <v>5941.7</v>
      </c>
      <c r="F26" s="33">
        <f t="shared" si="12"/>
        <v>2970.85</v>
      </c>
      <c r="G26" s="12">
        <f t="shared" si="0"/>
        <v>1808.6</v>
      </c>
      <c r="H26" s="12">
        <f t="shared" si="13"/>
        <v>60.878199841796118</v>
      </c>
      <c r="I26" s="12">
        <f t="shared" si="1"/>
        <v>30.439099920898059</v>
      </c>
      <c r="J26" s="12">
        <f t="shared" si="2"/>
        <v>1719.6999999999998</v>
      </c>
      <c r="K26" s="12">
        <f t="shared" si="14"/>
        <v>859.85</v>
      </c>
      <c r="L26" s="12">
        <f t="shared" si="15"/>
        <v>401.3</v>
      </c>
      <c r="M26" s="12">
        <f t="shared" si="3"/>
        <v>46.670930976333082</v>
      </c>
      <c r="N26" s="12">
        <f t="shared" si="4"/>
        <v>23.335465488166545</v>
      </c>
      <c r="O26" s="12">
        <f t="shared" si="16"/>
        <v>240.4</v>
      </c>
      <c r="P26" s="33">
        <f t="shared" si="17"/>
        <v>120.20000000000002</v>
      </c>
      <c r="Q26" s="33">
        <f t="shared" si="18"/>
        <v>0</v>
      </c>
      <c r="R26" s="12">
        <f t="shared" si="19"/>
        <v>0</v>
      </c>
      <c r="S26" s="11">
        <f t="shared" si="20"/>
        <v>0</v>
      </c>
      <c r="T26" s="113">
        <v>0</v>
      </c>
      <c r="U26" s="33">
        <f t="shared" si="21"/>
        <v>0</v>
      </c>
      <c r="V26" s="113">
        <v>0</v>
      </c>
      <c r="W26" s="12" t="e">
        <f t="shared" si="22"/>
        <v>#DIV/0!</v>
      </c>
      <c r="X26" s="11" t="e">
        <f t="shared" si="23"/>
        <v>#DIV/0!</v>
      </c>
      <c r="Y26" s="113">
        <v>0</v>
      </c>
      <c r="Z26" s="33">
        <f t="shared" si="24"/>
        <v>0</v>
      </c>
      <c r="AA26" s="113">
        <v>0</v>
      </c>
      <c r="AB26" s="12" t="e">
        <f t="shared" si="25"/>
        <v>#DIV/0!</v>
      </c>
      <c r="AC26" s="11" t="e">
        <f t="shared" si="26"/>
        <v>#DIV/0!</v>
      </c>
      <c r="AD26" s="113">
        <v>240.4</v>
      </c>
      <c r="AE26" s="33">
        <f t="shared" si="27"/>
        <v>120.20000000000002</v>
      </c>
      <c r="AF26" s="113">
        <v>0</v>
      </c>
      <c r="AG26" s="12">
        <f t="shared" si="28"/>
        <v>0</v>
      </c>
      <c r="AH26" s="11">
        <f t="shared" si="29"/>
        <v>0</v>
      </c>
      <c r="AI26" s="113">
        <v>724.3</v>
      </c>
      <c r="AJ26" s="33">
        <f t="shared" si="30"/>
        <v>362.15</v>
      </c>
      <c r="AK26" s="113">
        <v>401.3</v>
      </c>
      <c r="AL26" s="12">
        <f t="shared" si="31"/>
        <v>110.81043766395142</v>
      </c>
      <c r="AM26" s="11">
        <f t="shared" si="5"/>
        <v>55.405218831975709</v>
      </c>
      <c r="AN26" s="47">
        <v>0</v>
      </c>
      <c r="AO26" s="33">
        <f t="shared" si="32"/>
        <v>0</v>
      </c>
      <c r="AP26" s="47">
        <v>0</v>
      </c>
      <c r="AQ26" s="12" t="e">
        <f t="shared" si="33"/>
        <v>#DIV/0!</v>
      </c>
      <c r="AR26" s="11" t="e">
        <f t="shared" si="34"/>
        <v>#DIV/0!</v>
      </c>
      <c r="AS26" s="47">
        <v>0</v>
      </c>
      <c r="AT26" s="33">
        <f t="shared" si="35"/>
        <v>0</v>
      </c>
      <c r="AU26" s="47">
        <v>0</v>
      </c>
      <c r="AV26" s="12" t="e">
        <f t="shared" si="36"/>
        <v>#DIV/0!</v>
      </c>
      <c r="AW26" s="11" t="e">
        <f t="shared" si="37"/>
        <v>#DIV/0!</v>
      </c>
      <c r="AX26" s="38">
        <v>0</v>
      </c>
      <c r="AY26" s="33">
        <f t="shared" si="38"/>
        <v>0</v>
      </c>
      <c r="AZ26" s="47">
        <v>0</v>
      </c>
      <c r="BA26" s="47">
        <v>0</v>
      </c>
      <c r="BB26" s="33">
        <f t="shared" si="39"/>
        <v>0</v>
      </c>
      <c r="BC26" s="47">
        <v>0</v>
      </c>
      <c r="BD26" s="47">
        <v>4222</v>
      </c>
      <c r="BE26" s="33">
        <f t="shared" si="40"/>
        <v>2111</v>
      </c>
      <c r="BF26" s="47">
        <v>1407.3</v>
      </c>
      <c r="BG26" s="38">
        <v>0</v>
      </c>
      <c r="BH26" s="33">
        <f t="shared" si="41"/>
        <v>0</v>
      </c>
      <c r="BI26" s="13">
        <v>0</v>
      </c>
      <c r="BJ26" s="47">
        <v>0</v>
      </c>
      <c r="BK26" s="33">
        <f t="shared" si="42"/>
        <v>0</v>
      </c>
      <c r="BL26" s="47">
        <v>0</v>
      </c>
      <c r="BM26" s="38">
        <v>0</v>
      </c>
      <c r="BN26" s="33">
        <f t="shared" si="71"/>
        <v>0</v>
      </c>
      <c r="BO26" s="47">
        <v>0</v>
      </c>
      <c r="BP26" s="47">
        <v>0</v>
      </c>
      <c r="BQ26" s="33">
        <f t="shared" si="44"/>
        <v>0</v>
      </c>
      <c r="BR26" s="47">
        <v>0</v>
      </c>
      <c r="BS26" s="12">
        <f t="shared" si="45"/>
        <v>755</v>
      </c>
      <c r="BT26" s="33">
        <f t="shared" si="46"/>
        <v>377.5</v>
      </c>
      <c r="BU26" s="12">
        <f t="shared" si="47"/>
        <v>0</v>
      </c>
      <c r="BV26" s="12">
        <f t="shared" si="48"/>
        <v>0</v>
      </c>
      <c r="BW26" s="11">
        <f t="shared" si="49"/>
        <v>0</v>
      </c>
      <c r="BX26" s="109">
        <v>755</v>
      </c>
      <c r="BY26" s="33">
        <f t="shared" si="50"/>
        <v>377.5</v>
      </c>
      <c r="BZ26" s="47">
        <v>0</v>
      </c>
      <c r="CA26" s="47">
        <v>0</v>
      </c>
      <c r="CB26" s="33">
        <f t="shared" si="51"/>
        <v>0</v>
      </c>
      <c r="CC26" s="47">
        <v>0</v>
      </c>
      <c r="CD26" s="47">
        <v>0</v>
      </c>
      <c r="CE26" s="33">
        <f t="shared" si="52"/>
        <v>0</v>
      </c>
      <c r="CF26" s="47">
        <v>0</v>
      </c>
      <c r="CG26" s="47">
        <v>0</v>
      </c>
      <c r="CH26" s="33">
        <f t="shared" si="53"/>
        <v>0</v>
      </c>
      <c r="CI26" s="47">
        <v>0</v>
      </c>
      <c r="CJ26" s="47">
        <v>0</v>
      </c>
      <c r="CK26" s="33">
        <f t="shared" si="54"/>
        <v>0</v>
      </c>
      <c r="CL26" s="47">
        <v>0</v>
      </c>
      <c r="CM26" s="47">
        <v>0</v>
      </c>
      <c r="CN26" s="33">
        <f t="shared" si="55"/>
        <v>0</v>
      </c>
      <c r="CO26" s="47">
        <v>0</v>
      </c>
      <c r="CP26" s="47">
        <v>0</v>
      </c>
      <c r="CQ26" s="33">
        <f t="shared" si="56"/>
        <v>0</v>
      </c>
      <c r="CR26" s="47">
        <v>0</v>
      </c>
      <c r="CS26" s="47">
        <v>0</v>
      </c>
      <c r="CT26" s="33">
        <f t="shared" si="57"/>
        <v>0</v>
      </c>
      <c r="CU26" s="47">
        <v>0</v>
      </c>
      <c r="CV26" s="47">
        <v>0</v>
      </c>
      <c r="CW26" s="33">
        <f t="shared" si="58"/>
        <v>0</v>
      </c>
      <c r="CX26" s="47">
        <v>0</v>
      </c>
      <c r="CY26" s="47">
        <v>0</v>
      </c>
      <c r="CZ26" s="33">
        <f t="shared" si="59"/>
        <v>0</v>
      </c>
      <c r="DA26" s="47">
        <v>0</v>
      </c>
      <c r="DB26" s="47">
        <v>0</v>
      </c>
      <c r="DC26" s="33">
        <f t="shared" si="60"/>
        <v>0</v>
      </c>
      <c r="DD26" s="47">
        <v>0</v>
      </c>
      <c r="DE26" s="42">
        <v>0</v>
      </c>
      <c r="DF26" s="33">
        <f t="shared" si="61"/>
        <v>0</v>
      </c>
      <c r="DG26" s="47">
        <v>0</v>
      </c>
      <c r="DH26" s="47">
        <v>0</v>
      </c>
      <c r="DI26" s="33">
        <f t="shared" si="62"/>
        <v>0</v>
      </c>
      <c r="DJ26" s="47">
        <v>0</v>
      </c>
      <c r="DK26" s="47">
        <v>0</v>
      </c>
      <c r="DL26" s="12">
        <f t="shared" si="6"/>
        <v>5941.7</v>
      </c>
      <c r="DM26" s="12">
        <f t="shared" si="7"/>
        <v>2970.85</v>
      </c>
      <c r="DN26" s="12">
        <f t="shared" si="8"/>
        <v>1808.6</v>
      </c>
      <c r="DO26" s="47">
        <v>0</v>
      </c>
      <c r="DP26" s="33">
        <f t="shared" si="63"/>
        <v>0</v>
      </c>
      <c r="DQ26" s="47">
        <v>0</v>
      </c>
      <c r="DR26" s="47">
        <v>0</v>
      </c>
      <c r="DS26" s="33">
        <f t="shared" si="64"/>
        <v>0</v>
      </c>
      <c r="DT26" s="47">
        <v>0</v>
      </c>
      <c r="DU26" s="47">
        <v>0</v>
      </c>
      <c r="DV26" s="33">
        <f t="shared" si="65"/>
        <v>0</v>
      </c>
      <c r="DW26" s="47">
        <v>0</v>
      </c>
      <c r="DX26" s="47">
        <v>0</v>
      </c>
      <c r="DY26" s="33">
        <f t="shared" si="66"/>
        <v>0</v>
      </c>
      <c r="DZ26" s="47">
        <v>0</v>
      </c>
      <c r="EA26" s="42">
        <v>0</v>
      </c>
      <c r="EB26" s="33">
        <f t="shared" si="67"/>
        <v>0</v>
      </c>
      <c r="EC26" s="47">
        <v>0</v>
      </c>
      <c r="ED26" s="47">
        <v>0</v>
      </c>
      <c r="EE26" s="33">
        <f t="shared" si="68"/>
        <v>0</v>
      </c>
      <c r="EF26" s="47">
        <v>0</v>
      </c>
      <c r="EG26" s="47">
        <v>0</v>
      </c>
      <c r="EH26" s="12">
        <f t="shared" si="9"/>
        <v>0</v>
      </c>
      <c r="EI26" s="33">
        <f t="shared" si="69"/>
        <v>0</v>
      </c>
      <c r="EJ26" s="47">
        <f t="shared" si="10"/>
        <v>0</v>
      </c>
    </row>
    <row r="27" spans="1:141" s="14" customFormat="1" ht="20.25" customHeight="1" x14ac:dyDescent="0.2">
      <c r="A27" s="21">
        <v>18</v>
      </c>
      <c r="B27" s="41" t="s">
        <v>102</v>
      </c>
      <c r="C27" s="47">
        <v>2059.9</v>
      </c>
      <c r="D27" s="47">
        <v>0</v>
      </c>
      <c r="E27" s="25">
        <f t="shared" si="11"/>
        <v>25031.383591205551</v>
      </c>
      <c r="F27" s="33">
        <f t="shared" si="12"/>
        <v>12515.691795602776</v>
      </c>
      <c r="G27" s="12">
        <f t="shared" si="0"/>
        <v>4794.2000000000007</v>
      </c>
      <c r="H27" s="12">
        <f t="shared" si="13"/>
        <v>38.305513417040039</v>
      </c>
      <c r="I27" s="12">
        <f t="shared" si="1"/>
        <v>19.15275670852002</v>
      </c>
      <c r="J27" s="12">
        <f t="shared" si="2"/>
        <v>2500</v>
      </c>
      <c r="K27" s="12">
        <f t="shared" si="14"/>
        <v>1250</v>
      </c>
      <c r="L27" s="12">
        <f t="shared" si="15"/>
        <v>513.4</v>
      </c>
      <c r="M27" s="12">
        <f t="shared" si="3"/>
        <v>41.071999999999996</v>
      </c>
      <c r="N27" s="12">
        <f t="shared" si="4"/>
        <v>20.535999999999998</v>
      </c>
      <c r="O27" s="12">
        <f t="shared" si="16"/>
        <v>620</v>
      </c>
      <c r="P27" s="33">
        <f t="shared" si="17"/>
        <v>310</v>
      </c>
      <c r="Q27" s="33">
        <f t="shared" si="18"/>
        <v>39.700000000000003</v>
      </c>
      <c r="R27" s="12">
        <f t="shared" si="19"/>
        <v>12.806451612903228</v>
      </c>
      <c r="S27" s="11">
        <f t="shared" si="20"/>
        <v>6.4032258064516139</v>
      </c>
      <c r="T27" s="113">
        <v>0</v>
      </c>
      <c r="U27" s="33">
        <f t="shared" si="21"/>
        <v>0</v>
      </c>
      <c r="V27" s="113">
        <v>0</v>
      </c>
      <c r="W27" s="12" t="e">
        <f t="shared" si="22"/>
        <v>#DIV/0!</v>
      </c>
      <c r="X27" s="11" t="e">
        <f t="shared" si="23"/>
        <v>#DIV/0!</v>
      </c>
      <c r="Y27" s="113">
        <v>0</v>
      </c>
      <c r="Z27" s="33">
        <f t="shared" si="24"/>
        <v>0</v>
      </c>
      <c r="AA27" s="113">
        <v>0</v>
      </c>
      <c r="AB27" s="12" t="e">
        <f t="shared" si="25"/>
        <v>#DIV/0!</v>
      </c>
      <c r="AC27" s="11" t="e">
        <f t="shared" si="26"/>
        <v>#DIV/0!</v>
      </c>
      <c r="AD27" s="113">
        <v>620</v>
      </c>
      <c r="AE27" s="33">
        <f t="shared" si="27"/>
        <v>310</v>
      </c>
      <c r="AF27" s="113">
        <v>39.700000000000003</v>
      </c>
      <c r="AG27" s="12">
        <f t="shared" si="28"/>
        <v>12.806451612903228</v>
      </c>
      <c r="AH27" s="11">
        <f t="shared" si="29"/>
        <v>6.4032258064516139</v>
      </c>
      <c r="AI27" s="113">
        <v>1320</v>
      </c>
      <c r="AJ27" s="33">
        <f t="shared" si="30"/>
        <v>660</v>
      </c>
      <c r="AK27" s="113">
        <v>316.89999999999998</v>
      </c>
      <c r="AL27" s="12">
        <f t="shared" si="31"/>
        <v>48.015151515151508</v>
      </c>
      <c r="AM27" s="11">
        <f t="shared" si="5"/>
        <v>24.007575757575754</v>
      </c>
      <c r="AN27" s="47">
        <v>20</v>
      </c>
      <c r="AO27" s="33">
        <f t="shared" si="32"/>
        <v>10</v>
      </c>
      <c r="AP27" s="47">
        <v>5</v>
      </c>
      <c r="AQ27" s="12">
        <f t="shared" si="33"/>
        <v>50</v>
      </c>
      <c r="AR27" s="11">
        <f t="shared" si="34"/>
        <v>25</v>
      </c>
      <c r="AS27" s="47">
        <v>0</v>
      </c>
      <c r="AT27" s="33">
        <f t="shared" si="35"/>
        <v>0</v>
      </c>
      <c r="AU27" s="47">
        <v>0</v>
      </c>
      <c r="AV27" s="12" t="e">
        <f t="shared" si="36"/>
        <v>#DIV/0!</v>
      </c>
      <c r="AW27" s="11" t="e">
        <f t="shared" si="37"/>
        <v>#DIV/0!</v>
      </c>
      <c r="AX27" s="38">
        <v>0</v>
      </c>
      <c r="AY27" s="33">
        <f t="shared" si="38"/>
        <v>0</v>
      </c>
      <c r="AZ27" s="47">
        <v>0</v>
      </c>
      <c r="BA27" s="47">
        <v>0</v>
      </c>
      <c r="BB27" s="33">
        <f t="shared" si="39"/>
        <v>0</v>
      </c>
      <c r="BC27" s="47">
        <v>0</v>
      </c>
      <c r="BD27" s="47">
        <v>12842.283591205554</v>
      </c>
      <c r="BE27" s="33">
        <f t="shared" si="40"/>
        <v>6421.1417956027781</v>
      </c>
      <c r="BF27" s="47">
        <v>4280.8</v>
      </c>
      <c r="BG27" s="38">
        <v>0</v>
      </c>
      <c r="BH27" s="33">
        <f t="shared" si="41"/>
        <v>0</v>
      </c>
      <c r="BI27" s="13">
        <v>0</v>
      </c>
      <c r="BJ27" s="47">
        <v>0</v>
      </c>
      <c r="BK27" s="33">
        <f t="shared" si="42"/>
        <v>0</v>
      </c>
      <c r="BL27" s="47">
        <v>0</v>
      </c>
      <c r="BM27" s="38">
        <v>0</v>
      </c>
      <c r="BN27" s="33">
        <f t="shared" si="71"/>
        <v>0</v>
      </c>
      <c r="BO27" s="47">
        <v>0</v>
      </c>
      <c r="BP27" s="47">
        <v>0</v>
      </c>
      <c r="BQ27" s="33">
        <f t="shared" si="44"/>
        <v>0</v>
      </c>
      <c r="BR27" s="47">
        <v>0</v>
      </c>
      <c r="BS27" s="12">
        <f t="shared" si="45"/>
        <v>540</v>
      </c>
      <c r="BT27" s="33">
        <f t="shared" si="46"/>
        <v>270</v>
      </c>
      <c r="BU27" s="12">
        <f t="shared" si="47"/>
        <v>151.80000000000001</v>
      </c>
      <c r="BV27" s="12">
        <f t="shared" si="48"/>
        <v>56.222222222222229</v>
      </c>
      <c r="BW27" s="11">
        <f t="shared" si="49"/>
        <v>28.111111111111114</v>
      </c>
      <c r="BX27" s="47">
        <v>420</v>
      </c>
      <c r="BY27" s="33">
        <f t="shared" si="50"/>
        <v>210</v>
      </c>
      <c r="BZ27" s="47">
        <v>151.80000000000001</v>
      </c>
      <c r="CA27" s="47">
        <v>0</v>
      </c>
      <c r="CB27" s="33">
        <f t="shared" si="51"/>
        <v>0</v>
      </c>
      <c r="CC27" s="47">
        <v>0</v>
      </c>
      <c r="CD27" s="47">
        <v>0</v>
      </c>
      <c r="CE27" s="33">
        <f t="shared" si="52"/>
        <v>0</v>
      </c>
      <c r="CF27" s="47">
        <v>0</v>
      </c>
      <c r="CG27" s="47">
        <v>120</v>
      </c>
      <c r="CH27" s="33">
        <f t="shared" si="53"/>
        <v>60</v>
      </c>
      <c r="CI27" s="47">
        <v>0</v>
      </c>
      <c r="CJ27" s="47">
        <v>0</v>
      </c>
      <c r="CK27" s="33">
        <f t="shared" si="54"/>
        <v>0</v>
      </c>
      <c r="CL27" s="47">
        <v>0</v>
      </c>
      <c r="CM27" s="47">
        <v>0</v>
      </c>
      <c r="CN27" s="33">
        <f t="shared" si="55"/>
        <v>0</v>
      </c>
      <c r="CO27" s="47">
        <v>0</v>
      </c>
      <c r="CP27" s="47">
        <v>0</v>
      </c>
      <c r="CQ27" s="33">
        <f t="shared" si="56"/>
        <v>0</v>
      </c>
      <c r="CR27" s="47">
        <v>0</v>
      </c>
      <c r="CS27" s="47">
        <v>0</v>
      </c>
      <c r="CT27" s="33">
        <f t="shared" si="57"/>
        <v>0</v>
      </c>
      <c r="CU27" s="47">
        <v>0</v>
      </c>
      <c r="CV27" s="47">
        <v>0</v>
      </c>
      <c r="CW27" s="33">
        <f t="shared" si="58"/>
        <v>0</v>
      </c>
      <c r="CX27" s="47">
        <v>0</v>
      </c>
      <c r="CY27" s="47">
        <v>0</v>
      </c>
      <c r="CZ27" s="33">
        <f t="shared" si="59"/>
        <v>0</v>
      </c>
      <c r="DA27" s="47">
        <v>0</v>
      </c>
      <c r="DB27" s="47">
        <v>0</v>
      </c>
      <c r="DC27" s="33">
        <f t="shared" si="60"/>
        <v>0</v>
      </c>
      <c r="DD27" s="47">
        <v>0</v>
      </c>
      <c r="DE27" s="42">
        <v>0</v>
      </c>
      <c r="DF27" s="33">
        <f t="shared" si="61"/>
        <v>0</v>
      </c>
      <c r="DG27" s="47">
        <v>0</v>
      </c>
      <c r="DH27" s="47">
        <v>0</v>
      </c>
      <c r="DI27" s="33">
        <f t="shared" si="62"/>
        <v>0</v>
      </c>
      <c r="DJ27" s="47">
        <v>0</v>
      </c>
      <c r="DK27" s="47">
        <v>0</v>
      </c>
      <c r="DL27" s="12">
        <f t="shared" si="6"/>
        <v>15342.283591205554</v>
      </c>
      <c r="DM27" s="12">
        <f t="shared" si="7"/>
        <v>7671.1417956027781</v>
      </c>
      <c r="DN27" s="12">
        <f t="shared" si="8"/>
        <v>4794.2000000000007</v>
      </c>
      <c r="DO27" s="47">
        <v>9689.1</v>
      </c>
      <c r="DP27" s="33">
        <f t="shared" si="63"/>
        <v>4844.55</v>
      </c>
      <c r="DQ27" s="47">
        <v>0</v>
      </c>
      <c r="DR27" s="47">
        <v>0</v>
      </c>
      <c r="DS27" s="33">
        <f t="shared" si="64"/>
        <v>0</v>
      </c>
      <c r="DT27" s="47">
        <v>0</v>
      </c>
      <c r="DU27" s="47">
        <v>0</v>
      </c>
      <c r="DV27" s="33">
        <f t="shared" si="65"/>
        <v>0</v>
      </c>
      <c r="DW27" s="47">
        <v>0</v>
      </c>
      <c r="DX27" s="47">
        <v>0</v>
      </c>
      <c r="DY27" s="33">
        <f t="shared" si="66"/>
        <v>0</v>
      </c>
      <c r="DZ27" s="47">
        <v>0</v>
      </c>
      <c r="EA27" s="42">
        <v>0</v>
      </c>
      <c r="EB27" s="33">
        <f t="shared" si="67"/>
        <v>0</v>
      </c>
      <c r="EC27" s="47">
        <v>0</v>
      </c>
      <c r="ED27" s="47">
        <v>5018.3999999999996</v>
      </c>
      <c r="EE27" s="33">
        <f t="shared" si="68"/>
        <v>2509.1999999999998</v>
      </c>
      <c r="EF27" s="47">
        <v>0</v>
      </c>
      <c r="EG27" s="47">
        <v>0</v>
      </c>
      <c r="EH27" s="12">
        <f t="shared" si="9"/>
        <v>14707.5</v>
      </c>
      <c r="EI27" s="33">
        <f t="shared" si="69"/>
        <v>7353.75</v>
      </c>
      <c r="EJ27" s="47">
        <f t="shared" si="10"/>
        <v>0</v>
      </c>
    </row>
    <row r="28" spans="1:141" s="14" customFormat="1" ht="20.25" customHeight="1" x14ac:dyDescent="0.2">
      <c r="A28" s="21">
        <v>19</v>
      </c>
      <c r="B28" s="41" t="s">
        <v>103</v>
      </c>
      <c r="C28" s="47">
        <v>0</v>
      </c>
      <c r="D28" s="47">
        <v>0</v>
      </c>
      <c r="E28" s="25">
        <f t="shared" si="11"/>
        <v>21062.6</v>
      </c>
      <c r="F28" s="33">
        <f t="shared" si="12"/>
        <v>10531.3</v>
      </c>
      <c r="G28" s="12">
        <f t="shared" si="0"/>
        <v>6185.3</v>
      </c>
      <c r="H28" s="12">
        <f t="shared" si="13"/>
        <v>58.732540142242648</v>
      </c>
      <c r="I28" s="12">
        <f t="shared" si="1"/>
        <v>29.366270071121324</v>
      </c>
      <c r="J28" s="12">
        <f t="shared" si="2"/>
        <v>5218</v>
      </c>
      <c r="K28" s="12">
        <f t="shared" si="14"/>
        <v>2609</v>
      </c>
      <c r="L28" s="12">
        <f t="shared" si="15"/>
        <v>903.69999999999993</v>
      </c>
      <c r="M28" s="12">
        <f t="shared" si="3"/>
        <v>34.637792257569949</v>
      </c>
      <c r="N28" s="12">
        <f t="shared" si="4"/>
        <v>17.318896128784974</v>
      </c>
      <c r="O28" s="12">
        <f t="shared" si="16"/>
        <v>2020</v>
      </c>
      <c r="P28" s="33">
        <f t="shared" si="17"/>
        <v>1010</v>
      </c>
      <c r="Q28" s="33">
        <f t="shared" si="18"/>
        <v>87.4</v>
      </c>
      <c r="R28" s="12">
        <f t="shared" si="19"/>
        <v>8.653465346534654</v>
      </c>
      <c r="S28" s="11">
        <f t="shared" si="20"/>
        <v>4.326732673267327</v>
      </c>
      <c r="T28" s="113">
        <v>0</v>
      </c>
      <c r="U28" s="33">
        <f t="shared" si="21"/>
        <v>0</v>
      </c>
      <c r="V28" s="113">
        <v>0</v>
      </c>
      <c r="W28" s="12" t="e">
        <f t="shared" si="22"/>
        <v>#DIV/0!</v>
      </c>
      <c r="X28" s="11" t="e">
        <f t="shared" si="23"/>
        <v>#DIV/0!</v>
      </c>
      <c r="Y28" s="113">
        <v>0</v>
      </c>
      <c r="Z28" s="33">
        <f t="shared" si="24"/>
        <v>0</v>
      </c>
      <c r="AA28" s="113">
        <v>0</v>
      </c>
      <c r="AB28" s="12" t="e">
        <f t="shared" si="25"/>
        <v>#DIV/0!</v>
      </c>
      <c r="AC28" s="11" t="e">
        <f t="shared" si="26"/>
        <v>#DIV/0!</v>
      </c>
      <c r="AD28" s="113">
        <v>2020</v>
      </c>
      <c r="AE28" s="33">
        <f t="shared" si="27"/>
        <v>1010</v>
      </c>
      <c r="AF28" s="113">
        <v>87.4</v>
      </c>
      <c r="AG28" s="12">
        <f t="shared" si="28"/>
        <v>8.653465346534654</v>
      </c>
      <c r="AH28" s="11">
        <f t="shared" si="29"/>
        <v>4.326732673267327</v>
      </c>
      <c r="AI28" s="113">
        <v>2450</v>
      </c>
      <c r="AJ28" s="33">
        <f t="shared" si="30"/>
        <v>1225</v>
      </c>
      <c r="AK28" s="113">
        <v>514.29999999999995</v>
      </c>
      <c r="AL28" s="12">
        <f t="shared" si="31"/>
        <v>41.983673469387753</v>
      </c>
      <c r="AM28" s="11">
        <f t="shared" si="5"/>
        <v>20.991836734693877</v>
      </c>
      <c r="AN28" s="109">
        <v>112</v>
      </c>
      <c r="AO28" s="33">
        <f t="shared" si="32"/>
        <v>56</v>
      </c>
      <c r="AP28" s="47">
        <v>28</v>
      </c>
      <c r="AQ28" s="12">
        <f t="shared" si="33"/>
        <v>50</v>
      </c>
      <c r="AR28" s="11">
        <f t="shared" si="34"/>
        <v>25</v>
      </c>
      <c r="AS28" s="47">
        <v>0</v>
      </c>
      <c r="AT28" s="33">
        <f t="shared" si="35"/>
        <v>0</v>
      </c>
      <c r="AU28" s="47">
        <v>0</v>
      </c>
      <c r="AV28" s="12" t="e">
        <f t="shared" si="36"/>
        <v>#DIV/0!</v>
      </c>
      <c r="AW28" s="11" t="e">
        <f t="shared" si="37"/>
        <v>#DIV/0!</v>
      </c>
      <c r="AX28" s="38">
        <v>0</v>
      </c>
      <c r="AY28" s="33">
        <f t="shared" si="38"/>
        <v>0</v>
      </c>
      <c r="AZ28" s="47">
        <v>0</v>
      </c>
      <c r="BA28" s="47">
        <v>0</v>
      </c>
      <c r="BB28" s="33">
        <f t="shared" si="39"/>
        <v>0</v>
      </c>
      <c r="BC28" s="47">
        <v>0</v>
      </c>
      <c r="BD28" s="47">
        <v>15844.6</v>
      </c>
      <c r="BE28" s="33">
        <f t="shared" si="40"/>
        <v>7922.3000000000011</v>
      </c>
      <c r="BF28" s="47">
        <v>5281.6</v>
      </c>
      <c r="BG28" s="38">
        <v>0</v>
      </c>
      <c r="BH28" s="33">
        <f t="shared" si="41"/>
        <v>0</v>
      </c>
      <c r="BI28" s="13">
        <v>0</v>
      </c>
      <c r="BJ28" s="47">
        <v>0</v>
      </c>
      <c r="BK28" s="33">
        <f t="shared" si="42"/>
        <v>0</v>
      </c>
      <c r="BL28" s="47">
        <v>0</v>
      </c>
      <c r="BM28" s="38">
        <v>0</v>
      </c>
      <c r="BN28" s="33">
        <f t="shared" si="71"/>
        <v>0</v>
      </c>
      <c r="BO28" s="47">
        <v>0</v>
      </c>
      <c r="BP28" s="47">
        <v>0</v>
      </c>
      <c r="BQ28" s="33">
        <f t="shared" si="44"/>
        <v>0</v>
      </c>
      <c r="BR28" s="47">
        <v>0</v>
      </c>
      <c r="BS28" s="12">
        <f t="shared" si="45"/>
        <v>636</v>
      </c>
      <c r="BT28" s="33">
        <f t="shared" si="46"/>
        <v>318</v>
      </c>
      <c r="BU28" s="12">
        <f t="shared" si="47"/>
        <v>274</v>
      </c>
      <c r="BV28" s="12">
        <f t="shared" si="48"/>
        <v>86.163522012578625</v>
      </c>
      <c r="BW28" s="11">
        <f t="shared" si="49"/>
        <v>43.081761006289312</v>
      </c>
      <c r="BX28" s="109">
        <v>636</v>
      </c>
      <c r="BY28" s="33">
        <f t="shared" si="50"/>
        <v>318</v>
      </c>
      <c r="BZ28" s="47">
        <v>274</v>
      </c>
      <c r="CA28" s="47">
        <v>0</v>
      </c>
      <c r="CB28" s="33">
        <f t="shared" si="51"/>
        <v>0</v>
      </c>
      <c r="CC28" s="47">
        <v>0</v>
      </c>
      <c r="CD28" s="47">
        <v>0</v>
      </c>
      <c r="CE28" s="33">
        <f t="shared" si="52"/>
        <v>0</v>
      </c>
      <c r="CF28" s="47">
        <v>0</v>
      </c>
      <c r="CG28" s="47">
        <v>0</v>
      </c>
      <c r="CH28" s="33">
        <f t="shared" si="53"/>
        <v>0</v>
      </c>
      <c r="CI28" s="47">
        <v>0</v>
      </c>
      <c r="CJ28" s="47">
        <v>0</v>
      </c>
      <c r="CK28" s="33">
        <f t="shared" si="54"/>
        <v>0</v>
      </c>
      <c r="CL28" s="47">
        <v>0</v>
      </c>
      <c r="CM28" s="47">
        <v>0</v>
      </c>
      <c r="CN28" s="33">
        <f t="shared" si="55"/>
        <v>0</v>
      </c>
      <c r="CO28" s="47">
        <v>0</v>
      </c>
      <c r="CP28" s="47">
        <v>0</v>
      </c>
      <c r="CQ28" s="33">
        <f t="shared" si="56"/>
        <v>0</v>
      </c>
      <c r="CR28" s="47">
        <v>0</v>
      </c>
      <c r="CS28" s="47">
        <v>0</v>
      </c>
      <c r="CT28" s="33">
        <f t="shared" si="57"/>
        <v>0</v>
      </c>
      <c r="CU28" s="47">
        <v>0</v>
      </c>
      <c r="CV28" s="47">
        <v>0</v>
      </c>
      <c r="CW28" s="33">
        <f t="shared" si="58"/>
        <v>0</v>
      </c>
      <c r="CX28" s="47">
        <v>0</v>
      </c>
      <c r="CY28" s="47">
        <v>0</v>
      </c>
      <c r="CZ28" s="33">
        <f t="shared" si="59"/>
        <v>0</v>
      </c>
      <c r="DA28" s="47">
        <v>0</v>
      </c>
      <c r="DB28" s="47">
        <v>0</v>
      </c>
      <c r="DC28" s="33">
        <f t="shared" si="60"/>
        <v>0</v>
      </c>
      <c r="DD28" s="47">
        <v>0</v>
      </c>
      <c r="DE28" s="42">
        <v>0</v>
      </c>
      <c r="DF28" s="33">
        <f t="shared" si="61"/>
        <v>0</v>
      </c>
      <c r="DG28" s="47">
        <v>0</v>
      </c>
      <c r="DH28" s="47">
        <v>0</v>
      </c>
      <c r="DI28" s="33">
        <f t="shared" si="62"/>
        <v>0</v>
      </c>
      <c r="DJ28" s="47">
        <v>0</v>
      </c>
      <c r="DK28" s="47">
        <v>0</v>
      </c>
      <c r="DL28" s="12">
        <f t="shared" si="6"/>
        <v>21062.6</v>
      </c>
      <c r="DM28" s="12">
        <f t="shared" si="7"/>
        <v>10531.300000000001</v>
      </c>
      <c r="DN28" s="12">
        <f t="shared" si="8"/>
        <v>6185.3</v>
      </c>
      <c r="DO28" s="47">
        <v>0</v>
      </c>
      <c r="DP28" s="33">
        <f t="shared" si="63"/>
        <v>0</v>
      </c>
      <c r="DQ28" s="47">
        <v>0</v>
      </c>
      <c r="DR28" s="47">
        <v>0</v>
      </c>
      <c r="DS28" s="33">
        <f t="shared" si="64"/>
        <v>0</v>
      </c>
      <c r="DT28" s="47">
        <v>0</v>
      </c>
      <c r="DU28" s="47">
        <v>0</v>
      </c>
      <c r="DV28" s="33">
        <f t="shared" si="65"/>
        <v>0</v>
      </c>
      <c r="DW28" s="47">
        <v>0</v>
      </c>
      <c r="DX28" s="47">
        <v>0</v>
      </c>
      <c r="DY28" s="33">
        <f t="shared" si="66"/>
        <v>0</v>
      </c>
      <c r="DZ28" s="47">
        <v>0</v>
      </c>
      <c r="EA28" s="42">
        <v>0</v>
      </c>
      <c r="EB28" s="33">
        <f t="shared" si="67"/>
        <v>0</v>
      </c>
      <c r="EC28" s="47">
        <v>0</v>
      </c>
      <c r="ED28" s="47">
        <v>1500</v>
      </c>
      <c r="EE28" s="33">
        <f t="shared" si="68"/>
        <v>750</v>
      </c>
      <c r="EF28" s="47">
        <v>0</v>
      </c>
      <c r="EG28" s="47">
        <v>0</v>
      </c>
      <c r="EH28" s="12">
        <f t="shared" si="9"/>
        <v>1500</v>
      </c>
      <c r="EI28" s="33">
        <f t="shared" si="69"/>
        <v>750</v>
      </c>
      <c r="EJ28" s="47">
        <f t="shared" si="10"/>
        <v>0</v>
      </c>
    </row>
    <row r="29" spans="1:141" s="14" customFormat="1" ht="20.25" customHeight="1" x14ac:dyDescent="0.2">
      <c r="A29" s="21">
        <v>20</v>
      </c>
      <c r="B29" s="41" t="s">
        <v>104</v>
      </c>
      <c r="C29" s="47">
        <v>0</v>
      </c>
      <c r="D29" s="47">
        <v>0</v>
      </c>
      <c r="E29" s="25">
        <f t="shared" si="11"/>
        <v>17093.599999999999</v>
      </c>
      <c r="F29" s="33">
        <f t="shared" si="12"/>
        <v>8546.7999999999993</v>
      </c>
      <c r="G29" s="12">
        <f t="shared" si="0"/>
        <v>5113.8999999999996</v>
      </c>
      <c r="H29" s="12">
        <f t="shared" si="13"/>
        <v>59.834089951794823</v>
      </c>
      <c r="I29" s="12">
        <f t="shared" si="1"/>
        <v>29.917044975897412</v>
      </c>
      <c r="J29" s="12">
        <f t="shared" si="2"/>
        <v>3623.1</v>
      </c>
      <c r="K29" s="12">
        <f t="shared" si="14"/>
        <v>1811.5500000000002</v>
      </c>
      <c r="L29" s="12">
        <f t="shared" si="15"/>
        <v>623.80000000000007</v>
      </c>
      <c r="M29" s="12">
        <f t="shared" si="3"/>
        <v>34.434600204244987</v>
      </c>
      <c r="N29" s="12">
        <f t="shared" si="4"/>
        <v>17.217300102122493</v>
      </c>
      <c r="O29" s="12">
        <f t="shared" si="16"/>
        <v>896.9</v>
      </c>
      <c r="P29" s="33">
        <f t="shared" si="17"/>
        <v>448.44999999999993</v>
      </c>
      <c r="Q29" s="33">
        <f t="shared" si="18"/>
        <v>167.8</v>
      </c>
      <c r="R29" s="12">
        <f t="shared" si="19"/>
        <v>37.417772326903787</v>
      </c>
      <c r="S29" s="11">
        <f t="shared" si="20"/>
        <v>18.70888616345189</v>
      </c>
      <c r="T29" s="113">
        <v>0</v>
      </c>
      <c r="U29" s="33">
        <f t="shared" si="21"/>
        <v>0</v>
      </c>
      <c r="V29" s="113">
        <v>0</v>
      </c>
      <c r="W29" s="12" t="e">
        <f t="shared" si="22"/>
        <v>#DIV/0!</v>
      </c>
      <c r="X29" s="11" t="e">
        <f t="shared" si="23"/>
        <v>#DIV/0!</v>
      </c>
      <c r="Y29" s="113">
        <v>0</v>
      </c>
      <c r="Z29" s="33">
        <f t="shared" si="24"/>
        <v>0</v>
      </c>
      <c r="AA29" s="113">
        <v>0</v>
      </c>
      <c r="AB29" s="12" t="e">
        <f t="shared" si="25"/>
        <v>#DIV/0!</v>
      </c>
      <c r="AC29" s="11" t="e">
        <f t="shared" si="26"/>
        <v>#DIV/0!</v>
      </c>
      <c r="AD29" s="113">
        <v>896.9</v>
      </c>
      <c r="AE29" s="33">
        <f t="shared" si="27"/>
        <v>448.44999999999993</v>
      </c>
      <c r="AF29" s="113">
        <v>167.8</v>
      </c>
      <c r="AG29" s="12">
        <f t="shared" si="28"/>
        <v>37.417772326903787</v>
      </c>
      <c r="AH29" s="11">
        <f t="shared" si="29"/>
        <v>18.70888616345189</v>
      </c>
      <c r="AI29" s="113">
        <v>1701.2</v>
      </c>
      <c r="AJ29" s="33">
        <f t="shared" si="30"/>
        <v>850.60000000000014</v>
      </c>
      <c r="AK29" s="113">
        <v>331.6</v>
      </c>
      <c r="AL29" s="12">
        <f t="shared" si="31"/>
        <v>38.984246414295789</v>
      </c>
      <c r="AM29" s="11">
        <f t="shared" si="5"/>
        <v>19.492123207147895</v>
      </c>
      <c r="AN29" s="109">
        <v>25</v>
      </c>
      <c r="AO29" s="33">
        <f t="shared" si="32"/>
        <v>12.5</v>
      </c>
      <c r="AP29" s="47">
        <v>0</v>
      </c>
      <c r="AQ29" s="12">
        <f t="shared" si="33"/>
        <v>0</v>
      </c>
      <c r="AR29" s="11">
        <f t="shared" si="34"/>
        <v>0</v>
      </c>
      <c r="AS29" s="47">
        <v>0</v>
      </c>
      <c r="AT29" s="33">
        <f t="shared" si="35"/>
        <v>0</v>
      </c>
      <c r="AU29" s="47">
        <v>0</v>
      </c>
      <c r="AV29" s="12" t="e">
        <f t="shared" si="36"/>
        <v>#DIV/0!</v>
      </c>
      <c r="AW29" s="11" t="e">
        <f t="shared" si="37"/>
        <v>#DIV/0!</v>
      </c>
      <c r="AX29" s="38">
        <v>0</v>
      </c>
      <c r="AY29" s="33">
        <f t="shared" si="38"/>
        <v>0</v>
      </c>
      <c r="AZ29" s="47">
        <v>0</v>
      </c>
      <c r="BA29" s="47">
        <v>0</v>
      </c>
      <c r="BB29" s="33">
        <f t="shared" si="39"/>
        <v>0</v>
      </c>
      <c r="BC29" s="47">
        <v>0</v>
      </c>
      <c r="BD29" s="47">
        <v>13470.5</v>
      </c>
      <c r="BE29" s="33">
        <f t="shared" si="40"/>
        <v>6735.25</v>
      </c>
      <c r="BF29" s="47">
        <v>4490.1000000000004</v>
      </c>
      <c r="BG29" s="38">
        <v>0</v>
      </c>
      <c r="BH29" s="33">
        <f t="shared" si="41"/>
        <v>0</v>
      </c>
      <c r="BI29" s="13">
        <v>0</v>
      </c>
      <c r="BJ29" s="47">
        <v>0</v>
      </c>
      <c r="BK29" s="33">
        <f t="shared" si="42"/>
        <v>0</v>
      </c>
      <c r="BL29" s="47">
        <v>0</v>
      </c>
      <c r="BM29" s="38">
        <v>0</v>
      </c>
      <c r="BN29" s="33">
        <f t="shared" si="71"/>
        <v>0</v>
      </c>
      <c r="BO29" s="47">
        <v>0</v>
      </c>
      <c r="BP29" s="47">
        <v>0</v>
      </c>
      <c r="BQ29" s="33">
        <f t="shared" si="44"/>
        <v>0</v>
      </c>
      <c r="BR29" s="47">
        <v>0</v>
      </c>
      <c r="BS29" s="12">
        <f t="shared" si="45"/>
        <v>450</v>
      </c>
      <c r="BT29" s="33">
        <f t="shared" si="46"/>
        <v>225</v>
      </c>
      <c r="BU29" s="12">
        <f t="shared" si="47"/>
        <v>124.4</v>
      </c>
      <c r="BV29" s="12">
        <f t="shared" si="48"/>
        <v>55.288888888888884</v>
      </c>
      <c r="BW29" s="11">
        <f t="shared" si="49"/>
        <v>27.644444444444442</v>
      </c>
      <c r="BX29" s="109">
        <v>450</v>
      </c>
      <c r="BY29" s="33">
        <f t="shared" si="50"/>
        <v>225</v>
      </c>
      <c r="BZ29" s="47">
        <v>124.4</v>
      </c>
      <c r="CA29" s="47">
        <v>0</v>
      </c>
      <c r="CB29" s="33">
        <f t="shared" si="51"/>
        <v>0</v>
      </c>
      <c r="CC29" s="47">
        <v>0</v>
      </c>
      <c r="CD29" s="47">
        <v>0</v>
      </c>
      <c r="CE29" s="33">
        <f t="shared" si="52"/>
        <v>0</v>
      </c>
      <c r="CF29" s="47">
        <v>0</v>
      </c>
      <c r="CG29" s="47">
        <v>0</v>
      </c>
      <c r="CH29" s="33">
        <f t="shared" si="53"/>
        <v>0</v>
      </c>
      <c r="CI29" s="47">
        <v>0</v>
      </c>
      <c r="CJ29" s="47">
        <v>0</v>
      </c>
      <c r="CK29" s="33">
        <f t="shared" si="54"/>
        <v>0</v>
      </c>
      <c r="CL29" s="47">
        <v>0</v>
      </c>
      <c r="CM29" s="47">
        <v>0</v>
      </c>
      <c r="CN29" s="33">
        <f t="shared" si="55"/>
        <v>0</v>
      </c>
      <c r="CO29" s="47">
        <v>0</v>
      </c>
      <c r="CP29" s="47">
        <v>0</v>
      </c>
      <c r="CQ29" s="33">
        <f t="shared" si="56"/>
        <v>0</v>
      </c>
      <c r="CR29" s="47">
        <v>0</v>
      </c>
      <c r="CS29" s="47">
        <v>50</v>
      </c>
      <c r="CT29" s="33">
        <f t="shared" si="57"/>
        <v>25</v>
      </c>
      <c r="CU29" s="47">
        <v>0</v>
      </c>
      <c r="CV29" s="47">
        <v>50</v>
      </c>
      <c r="CW29" s="33">
        <f t="shared" si="58"/>
        <v>25</v>
      </c>
      <c r="CX29" s="47">
        <v>0</v>
      </c>
      <c r="CY29" s="47">
        <v>0</v>
      </c>
      <c r="CZ29" s="33">
        <f t="shared" si="59"/>
        <v>0</v>
      </c>
      <c r="DA29" s="47">
        <v>0</v>
      </c>
      <c r="DB29" s="47">
        <v>0</v>
      </c>
      <c r="DC29" s="33">
        <f t="shared" si="60"/>
        <v>0</v>
      </c>
      <c r="DD29" s="47">
        <v>0</v>
      </c>
      <c r="DE29" s="42">
        <v>0</v>
      </c>
      <c r="DF29" s="33">
        <f t="shared" si="61"/>
        <v>0</v>
      </c>
      <c r="DG29" s="47">
        <v>0</v>
      </c>
      <c r="DH29" s="47">
        <v>500</v>
      </c>
      <c r="DI29" s="33">
        <f t="shared" si="62"/>
        <v>250</v>
      </c>
      <c r="DJ29" s="47">
        <v>0</v>
      </c>
      <c r="DK29" s="47">
        <v>0</v>
      </c>
      <c r="DL29" s="12">
        <f t="shared" si="6"/>
        <v>17093.599999999999</v>
      </c>
      <c r="DM29" s="12">
        <f t="shared" si="7"/>
        <v>8546.7999999999993</v>
      </c>
      <c r="DN29" s="12">
        <f t="shared" si="8"/>
        <v>5113.8999999999996</v>
      </c>
      <c r="DO29" s="47">
        <v>0</v>
      </c>
      <c r="DP29" s="33">
        <f t="shared" si="63"/>
        <v>0</v>
      </c>
      <c r="DQ29" s="47">
        <v>0</v>
      </c>
      <c r="DR29" s="47">
        <v>0</v>
      </c>
      <c r="DS29" s="33">
        <f t="shared" si="64"/>
        <v>0</v>
      </c>
      <c r="DT29" s="47">
        <v>0</v>
      </c>
      <c r="DU29" s="47">
        <v>0</v>
      </c>
      <c r="DV29" s="33">
        <f t="shared" si="65"/>
        <v>0</v>
      </c>
      <c r="DW29" s="47">
        <v>0</v>
      </c>
      <c r="DX29" s="47">
        <v>0</v>
      </c>
      <c r="DY29" s="33">
        <f t="shared" si="66"/>
        <v>0</v>
      </c>
      <c r="DZ29" s="47">
        <v>0</v>
      </c>
      <c r="EA29" s="42">
        <v>0</v>
      </c>
      <c r="EB29" s="33">
        <f t="shared" si="67"/>
        <v>0</v>
      </c>
      <c r="EC29" s="47">
        <v>0</v>
      </c>
      <c r="ED29" s="47">
        <v>870</v>
      </c>
      <c r="EE29" s="33">
        <f t="shared" si="68"/>
        <v>435</v>
      </c>
      <c r="EF29" s="47">
        <v>0</v>
      </c>
      <c r="EG29" s="47">
        <v>0</v>
      </c>
      <c r="EH29" s="12">
        <f t="shared" si="9"/>
        <v>870</v>
      </c>
      <c r="EI29" s="33">
        <f t="shared" si="69"/>
        <v>435</v>
      </c>
      <c r="EJ29" s="47">
        <f t="shared" si="10"/>
        <v>0</v>
      </c>
    </row>
    <row r="30" spans="1:141" s="14" customFormat="1" ht="20.25" customHeight="1" x14ac:dyDescent="0.2">
      <c r="A30" s="21">
        <v>21</v>
      </c>
      <c r="B30" s="41" t="s">
        <v>107</v>
      </c>
      <c r="C30" s="47">
        <v>0</v>
      </c>
      <c r="D30" s="47">
        <v>0</v>
      </c>
      <c r="E30" s="25">
        <f t="shared" si="11"/>
        <v>27481.199999999997</v>
      </c>
      <c r="F30" s="33">
        <f t="shared" si="12"/>
        <v>13740.599999999999</v>
      </c>
      <c r="G30" s="12">
        <f t="shared" si="0"/>
        <v>9026.7000000000007</v>
      </c>
      <c r="H30" s="12">
        <f t="shared" si="13"/>
        <v>65.693637832409081</v>
      </c>
      <c r="I30" s="12">
        <f t="shared" si="1"/>
        <v>32.846818916204541</v>
      </c>
      <c r="J30" s="12">
        <f t="shared" si="2"/>
        <v>4862.6000000000004</v>
      </c>
      <c r="K30" s="12">
        <f t="shared" si="14"/>
        <v>2431.3000000000002</v>
      </c>
      <c r="L30" s="12">
        <f t="shared" si="15"/>
        <v>1487.1</v>
      </c>
      <c r="M30" s="12">
        <f t="shared" si="3"/>
        <v>61.164808949944472</v>
      </c>
      <c r="N30" s="12">
        <f t="shared" si="4"/>
        <v>30.582404474972236</v>
      </c>
      <c r="O30" s="12">
        <f t="shared" si="16"/>
        <v>1162.5999999999999</v>
      </c>
      <c r="P30" s="33">
        <f t="shared" si="17"/>
        <v>581.29999999999995</v>
      </c>
      <c r="Q30" s="33">
        <f t="shared" si="18"/>
        <v>119.4</v>
      </c>
      <c r="R30" s="12">
        <f t="shared" si="19"/>
        <v>20.540168587648377</v>
      </c>
      <c r="S30" s="11">
        <f t="shared" si="20"/>
        <v>10.270084293824189</v>
      </c>
      <c r="T30" s="113">
        <v>0</v>
      </c>
      <c r="U30" s="33">
        <f t="shared" si="21"/>
        <v>0</v>
      </c>
      <c r="V30" s="113">
        <v>0</v>
      </c>
      <c r="W30" s="12" t="e">
        <f t="shared" si="22"/>
        <v>#DIV/0!</v>
      </c>
      <c r="X30" s="11" t="e">
        <f t="shared" si="23"/>
        <v>#DIV/0!</v>
      </c>
      <c r="Y30" s="113">
        <v>0</v>
      </c>
      <c r="Z30" s="33">
        <f t="shared" si="24"/>
        <v>0</v>
      </c>
      <c r="AA30" s="113">
        <v>0</v>
      </c>
      <c r="AB30" s="12" t="e">
        <f t="shared" si="25"/>
        <v>#DIV/0!</v>
      </c>
      <c r="AC30" s="11" t="e">
        <f t="shared" si="26"/>
        <v>#DIV/0!</v>
      </c>
      <c r="AD30" s="113">
        <v>1162.5999999999999</v>
      </c>
      <c r="AE30" s="33">
        <f t="shared" si="27"/>
        <v>581.29999999999995</v>
      </c>
      <c r="AF30" s="113">
        <v>119.4</v>
      </c>
      <c r="AG30" s="12">
        <f t="shared" si="28"/>
        <v>20.540168587648377</v>
      </c>
      <c r="AH30" s="11">
        <f t="shared" si="29"/>
        <v>10.270084293824189</v>
      </c>
      <c r="AI30" s="113">
        <v>2200</v>
      </c>
      <c r="AJ30" s="33">
        <f t="shared" si="30"/>
        <v>1100</v>
      </c>
      <c r="AK30" s="113">
        <v>1256.0999999999999</v>
      </c>
      <c r="AL30" s="12">
        <f t="shared" si="31"/>
        <v>114.19090909090907</v>
      </c>
      <c r="AM30" s="11">
        <f t="shared" si="5"/>
        <v>57.095454545454537</v>
      </c>
      <c r="AN30" s="109">
        <v>30</v>
      </c>
      <c r="AO30" s="33">
        <f t="shared" si="32"/>
        <v>15</v>
      </c>
      <c r="AP30" s="47">
        <v>0</v>
      </c>
      <c r="AQ30" s="12">
        <f t="shared" si="33"/>
        <v>0</v>
      </c>
      <c r="AR30" s="11">
        <f t="shared" si="34"/>
        <v>0</v>
      </c>
      <c r="AS30" s="47">
        <v>0</v>
      </c>
      <c r="AT30" s="33">
        <f t="shared" si="35"/>
        <v>0</v>
      </c>
      <c r="AU30" s="47">
        <v>0</v>
      </c>
      <c r="AV30" s="12" t="e">
        <f t="shared" si="36"/>
        <v>#DIV/0!</v>
      </c>
      <c r="AW30" s="11" t="e">
        <f t="shared" si="37"/>
        <v>#DIV/0!</v>
      </c>
      <c r="AX30" s="38">
        <v>0</v>
      </c>
      <c r="AY30" s="33">
        <f t="shared" si="38"/>
        <v>0</v>
      </c>
      <c r="AZ30" s="47">
        <v>0</v>
      </c>
      <c r="BA30" s="47">
        <v>0</v>
      </c>
      <c r="BB30" s="33">
        <f t="shared" si="39"/>
        <v>0</v>
      </c>
      <c r="BC30" s="47">
        <v>0</v>
      </c>
      <c r="BD30" s="47">
        <v>22618.6</v>
      </c>
      <c r="BE30" s="33">
        <f t="shared" si="40"/>
        <v>11309.3</v>
      </c>
      <c r="BF30" s="47">
        <v>7539.6</v>
      </c>
      <c r="BG30" s="38">
        <v>0</v>
      </c>
      <c r="BH30" s="33">
        <f t="shared" si="41"/>
        <v>0</v>
      </c>
      <c r="BI30" s="13">
        <v>0</v>
      </c>
      <c r="BJ30" s="47">
        <v>0</v>
      </c>
      <c r="BK30" s="33">
        <f t="shared" si="42"/>
        <v>0</v>
      </c>
      <c r="BL30" s="47">
        <v>0</v>
      </c>
      <c r="BM30" s="38">
        <v>0</v>
      </c>
      <c r="BN30" s="33">
        <f t="shared" si="71"/>
        <v>0</v>
      </c>
      <c r="BO30" s="47">
        <v>0</v>
      </c>
      <c r="BP30" s="47">
        <v>0</v>
      </c>
      <c r="BQ30" s="33">
        <f t="shared" si="44"/>
        <v>0</v>
      </c>
      <c r="BR30" s="47">
        <v>0</v>
      </c>
      <c r="BS30" s="12">
        <f t="shared" si="45"/>
        <v>550</v>
      </c>
      <c r="BT30" s="33">
        <f t="shared" si="46"/>
        <v>275</v>
      </c>
      <c r="BU30" s="12">
        <f t="shared" si="47"/>
        <v>80.099999999999994</v>
      </c>
      <c r="BV30" s="12">
        <f t="shared" si="48"/>
        <v>29.127272727272725</v>
      </c>
      <c r="BW30" s="11">
        <f t="shared" si="49"/>
        <v>14.563636363636363</v>
      </c>
      <c r="BX30" s="109">
        <v>240</v>
      </c>
      <c r="BY30" s="33">
        <f t="shared" si="50"/>
        <v>120</v>
      </c>
      <c r="BZ30" s="47">
        <v>80.099999999999994</v>
      </c>
      <c r="CA30" s="47">
        <v>210</v>
      </c>
      <c r="CB30" s="33">
        <f t="shared" si="51"/>
        <v>105</v>
      </c>
      <c r="CC30" s="47">
        <v>0</v>
      </c>
      <c r="CD30" s="47">
        <v>0</v>
      </c>
      <c r="CE30" s="33">
        <f t="shared" si="52"/>
        <v>0</v>
      </c>
      <c r="CF30" s="47">
        <v>0</v>
      </c>
      <c r="CG30" s="47">
        <v>100</v>
      </c>
      <c r="CH30" s="33">
        <f t="shared" si="53"/>
        <v>50</v>
      </c>
      <c r="CI30" s="47">
        <v>0</v>
      </c>
      <c r="CJ30" s="47">
        <v>0</v>
      </c>
      <c r="CK30" s="33">
        <f t="shared" si="54"/>
        <v>0</v>
      </c>
      <c r="CL30" s="47">
        <v>0</v>
      </c>
      <c r="CM30" s="47">
        <v>0</v>
      </c>
      <c r="CN30" s="33">
        <f t="shared" si="55"/>
        <v>0</v>
      </c>
      <c r="CO30" s="47">
        <v>0</v>
      </c>
      <c r="CP30" s="47">
        <v>0</v>
      </c>
      <c r="CQ30" s="33">
        <f t="shared" si="56"/>
        <v>0</v>
      </c>
      <c r="CR30" s="47">
        <v>0</v>
      </c>
      <c r="CS30" s="47">
        <v>920</v>
      </c>
      <c r="CT30" s="33">
        <f t="shared" si="57"/>
        <v>460</v>
      </c>
      <c r="CU30" s="47">
        <v>31.5</v>
      </c>
      <c r="CV30" s="47">
        <v>350</v>
      </c>
      <c r="CW30" s="33">
        <f t="shared" si="58"/>
        <v>175</v>
      </c>
      <c r="CX30" s="47">
        <v>31.5</v>
      </c>
      <c r="CY30" s="47">
        <v>0</v>
      </c>
      <c r="CZ30" s="33">
        <f t="shared" si="59"/>
        <v>0</v>
      </c>
      <c r="DA30" s="47">
        <v>0</v>
      </c>
      <c r="DB30" s="47">
        <v>0</v>
      </c>
      <c r="DC30" s="33">
        <f t="shared" si="60"/>
        <v>0</v>
      </c>
      <c r="DD30" s="47">
        <v>0</v>
      </c>
      <c r="DE30" s="42">
        <v>0</v>
      </c>
      <c r="DF30" s="33">
        <f t="shared" si="61"/>
        <v>0</v>
      </c>
      <c r="DG30" s="47">
        <v>0</v>
      </c>
      <c r="DH30" s="47">
        <v>0</v>
      </c>
      <c r="DI30" s="33">
        <f t="shared" si="62"/>
        <v>0</v>
      </c>
      <c r="DJ30" s="47">
        <v>0</v>
      </c>
      <c r="DK30" s="47">
        <v>0</v>
      </c>
      <c r="DL30" s="12">
        <f t="shared" si="6"/>
        <v>27481.199999999997</v>
      </c>
      <c r="DM30" s="12">
        <f t="shared" si="7"/>
        <v>13740.599999999999</v>
      </c>
      <c r="DN30" s="12">
        <f t="shared" si="8"/>
        <v>9026.7000000000007</v>
      </c>
      <c r="DO30" s="47">
        <v>0</v>
      </c>
      <c r="DP30" s="33">
        <f t="shared" si="63"/>
        <v>0</v>
      </c>
      <c r="DQ30" s="47">
        <v>0</v>
      </c>
      <c r="DR30" s="47">
        <v>0</v>
      </c>
      <c r="DS30" s="33">
        <f t="shared" si="64"/>
        <v>0</v>
      </c>
      <c r="DT30" s="47">
        <v>0</v>
      </c>
      <c r="DU30" s="47">
        <v>0</v>
      </c>
      <c r="DV30" s="33">
        <f t="shared" si="65"/>
        <v>0</v>
      </c>
      <c r="DW30" s="47">
        <v>0</v>
      </c>
      <c r="DX30" s="47">
        <v>0</v>
      </c>
      <c r="DY30" s="33">
        <f t="shared" si="66"/>
        <v>0</v>
      </c>
      <c r="DZ30" s="47">
        <v>0</v>
      </c>
      <c r="EA30" s="42">
        <v>0</v>
      </c>
      <c r="EB30" s="33">
        <f t="shared" si="67"/>
        <v>0</v>
      </c>
      <c r="EC30" s="47">
        <v>0</v>
      </c>
      <c r="ED30" s="47">
        <v>0</v>
      </c>
      <c r="EE30" s="33">
        <f t="shared" si="68"/>
        <v>0</v>
      </c>
      <c r="EF30" s="47">
        <v>0</v>
      </c>
      <c r="EG30" s="47">
        <v>0</v>
      </c>
      <c r="EH30" s="12">
        <f t="shared" si="9"/>
        <v>0</v>
      </c>
      <c r="EI30" s="33">
        <f t="shared" si="69"/>
        <v>0</v>
      </c>
      <c r="EJ30" s="47">
        <f t="shared" si="10"/>
        <v>0</v>
      </c>
    </row>
    <row r="31" spans="1:141" s="14" customFormat="1" ht="20.25" customHeight="1" x14ac:dyDescent="0.2">
      <c r="A31" s="21">
        <v>22</v>
      </c>
      <c r="B31" s="41" t="s">
        <v>108</v>
      </c>
      <c r="C31" s="47">
        <v>0</v>
      </c>
      <c r="D31" s="47">
        <v>0</v>
      </c>
      <c r="E31" s="25">
        <f t="shared" si="11"/>
        <v>6137.7999999999993</v>
      </c>
      <c r="F31" s="33">
        <f t="shared" si="12"/>
        <v>3068.8999999999996</v>
      </c>
      <c r="G31" s="12">
        <f t="shared" si="0"/>
        <v>1377.75</v>
      </c>
      <c r="H31" s="12">
        <f t="shared" si="13"/>
        <v>44.893935937958233</v>
      </c>
      <c r="I31" s="12">
        <f t="shared" si="1"/>
        <v>22.446967968979116</v>
      </c>
      <c r="J31" s="12">
        <f t="shared" si="2"/>
        <v>2438.1999999999998</v>
      </c>
      <c r="K31" s="12">
        <f t="shared" si="14"/>
        <v>1219.0999999999999</v>
      </c>
      <c r="L31" s="12">
        <f t="shared" si="15"/>
        <v>144.54999999999998</v>
      </c>
      <c r="M31" s="12">
        <f t="shared" si="3"/>
        <v>11.857107702403411</v>
      </c>
      <c r="N31" s="12">
        <f t="shared" si="4"/>
        <v>5.9285538512017055</v>
      </c>
      <c r="O31" s="12">
        <f t="shared" si="16"/>
        <v>1906.5</v>
      </c>
      <c r="P31" s="33">
        <f t="shared" si="17"/>
        <v>953.25</v>
      </c>
      <c r="Q31" s="33">
        <f t="shared" si="18"/>
        <v>133.19999999999999</v>
      </c>
      <c r="R31" s="12">
        <f t="shared" si="19"/>
        <v>13.973249409913452</v>
      </c>
      <c r="S31" s="11">
        <f t="shared" si="20"/>
        <v>6.9866247049567258</v>
      </c>
      <c r="T31" s="113">
        <v>0</v>
      </c>
      <c r="U31" s="33">
        <f t="shared" si="21"/>
        <v>0</v>
      </c>
      <c r="V31" s="113">
        <v>0</v>
      </c>
      <c r="W31" s="12" t="e">
        <f t="shared" si="22"/>
        <v>#DIV/0!</v>
      </c>
      <c r="X31" s="11" t="e">
        <f t="shared" si="23"/>
        <v>#DIV/0!</v>
      </c>
      <c r="Y31" s="113">
        <v>0</v>
      </c>
      <c r="Z31" s="33">
        <f t="shared" si="24"/>
        <v>0</v>
      </c>
      <c r="AA31" s="113">
        <v>0</v>
      </c>
      <c r="AB31" s="12" t="e">
        <f t="shared" si="25"/>
        <v>#DIV/0!</v>
      </c>
      <c r="AC31" s="11" t="e">
        <f t="shared" si="26"/>
        <v>#DIV/0!</v>
      </c>
      <c r="AD31" s="113">
        <v>1906.5</v>
      </c>
      <c r="AE31" s="33">
        <f t="shared" si="27"/>
        <v>953.25</v>
      </c>
      <c r="AF31" s="113">
        <v>133.19999999999999</v>
      </c>
      <c r="AG31" s="12">
        <f t="shared" si="28"/>
        <v>13.973249409913452</v>
      </c>
      <c r="AH31" s="11">
        <f t="shared" si="29"/>
        <v>6.9866247049567258</v>
      </c>
      <c r="AI31" s="113">
        <v>331.7</v>
      </c>
      <c r="AJ31" s="33">
        <f t="shared" si="30"/>
        <v>165.85</v>
      </c>
      <c r="AK31" s="113">
        <v>11.35</v>
      </c>
      <c r="AL31" s="12">
        <f t="shared" si="31"/>
        <v>6.8435333132348504</v>
      </c>
      <c r="AM31" s="11">
        <f t="shared" si="5"/>
        <v>3.4217666566174252</v>
      </c>
      <c r="AN31" s="47">
        <v>0</v>
      </c>
      <c r="AO31" s="33">
        <f t="shared" si="32"/>
        <v>0</v>
      </c>
      <c r="AP31" s="47">
        <v>0</v>
      </c>
      <c r="AQ31" s="12" t="e">
        <f t="shared" si="33"/>
        <v>#DIV/0!</v>
      </c>
      <c r="AR31" s="11" t="e">
        <f t="shared" si="34"/>
        <v>#DIV/0!</v>
      </c>
      <c r="AS31" s="47">
        <v>0</v>
      </c>
      <c r="AT31" s="33">
        <f t="shared" si="35"/>
        <v>0</v>
      </c>
      <c r="AU31" s="47">
        <v>0</v>
      </c>
      <c r="AV31" s="12" t="e">
        <f t="shared" si="36"/>
        <v>#DIV/0!</v>
      </c>
      <c r="AW31" s="11" t="e">
        <f t="shared" si="37"/>
        <v>#DIV/0!</v>
      </c>
      <c r="AX31" s="38">
        <v>0</v>
      </c>
      <c r="AY31" s="33">
        <f t="shared" si="38"/>
        <v>0</v>
      </c>
      <c r="AZ31" s="47">
        <v>0</v>
      </c>
      <c r="BA31" s="47">
        <v>0</v>
      </c>
      <c r="BB31" s="33">
        <f t="shared" si="39"/>
        <v>0</v>
      </c>
      <c r="BC31" s="47">
        <v>0</v>
      </c>
      <c r="BD31" s="47">
        <v>3699.6</v>
      </c>
      <c r="BE31" s="33">
        <f t="shared" si="40"/>
        <v>1849.8000000000002</v>
      </c>
      <c r="BF31" s="47">
        <v>1233.2</v>
      </c>
      <c r="BG31" s="38">
        <v>0</v>
      </c>
      <c r="BH31" s="33">
        <f t="shared" si="41"/>
        <v>0</v>
      </c>
      <c r="BI31" s="13">
        <v>0</v>
      </c>
      <c r="BJ31" s="47">
        <v>0</v>
      </c>
      <c r="BK31" s="33">
        <f t="shared" si="42"/>
        <v>0</v>
      </c>
      <c r="BL31" s="47">
        <v>0</v>
      </c>
      <c r="BM31" s="38">
        <v>0</v>
      </c>
      <c r="BN31" s="33">
        <f t="shared" si="71"/>
        <v>0</v>
      </c>
      <c r="BO31" s="47">
        <v>0</v>
      </c>
      <c r="BP31" s="47">
        <v>0</v>
      </c>
      <c r="BQ31" s="33">
        <f t="shared" si="44"/>
        <v>0</v>
      </c>
      <c r="BR31" s="47">
        <v>0</v>
      </c>
      <c r="BS31" s="12">
        <f t="shared" si="45"/>
        <v>0</v>
      </c>
      <c r="BT31" s="33">
        <f t="shared" si="46"/>
        <v>0</v>
      </c>
      <c r="BU31" s="12">
        <f t="shared" si="47"/>
        <v>0</v>
      </c>
      <c r="BV31" s="12" t="e">
        <f t="shared" si="48"/>
        <v>#DIV/0!</v>
      </c>
      <c r="BW31" s="11" t="e">
        <f t="shared" si="49"/>
        <v>#DIV/0!</v>
      </c>
      <c r="BX31" s="47">
        <v>0</v>
      </c>
      <c r="BY31" s="33">
        <f t="shared" si="50"/>
        <v>0</v>
      </c>
      <c r="BZ31" s="47">
        <v>0</v>
      </c>
      <c r="CA31" s="47">
        <v>0</v>
      </c>
      <c r="CB31" s="33">
        <f t="shared" si="51"/>
        <v>0</v>
      </c>
      <c r="CC31" s="47">
        <v>0</v>
      </c>
      <c r="CD31" s="47">
        <v>0</v>
      </c>
      <c r="CE31" s="33">
        <f t="shared" si="52"/>
        <v>0</v>
      </c>
      <c r="CF31" s="47">
        <v>0</v>
      </c>
      <c r="CG31" s="47">
        <v>0</v>
      </c>
      <c r="CH31" s="33">
        <f t="shared" si="53"/>
        <v>0</v>
      </c>
      <c r="CI31" s="47">
        <v>0</v>
      </c>
      <c r="CJ31" s="47">
        <v>0</v>
      </c>
      <c r="CK31" s="33">
        <f t="shared" si="54"/>
        <v>0</v>
      </c>
      <c r="CL31" s="47">
        <v>0</v>
      </c>
      <c r="CM31" s="47">
        <v>0</v>
      </c>
      <c r="CN31" s="33">
        <f t="shared" si="55"/>
        <v>0</v>
      </c>
      <c r="CO31" s="47">
        <v>0</v>
      </c>
      <c r="CP31" s="47">
        <v>0</v>
      </c>
      <c r="CQ31" s="33">
        <f t="shared" si="56"/>
        <v>0</v>
      </c>
      <c r="CR31" s="47">
        <v>0</v>
      </c>
      <c r="CS31" s="47">
        <v>0</v>
      </c>
      <c r="CT31" s="33">
        <f t="shared" si="57"/>
        <v>0</v>
      </c>
      <c r="CU31" s="47">
        <v>0</v>
      </c>
      <c r="CV31" s="47">
        <v>0</v>
      </c>
      <c r="CW31" s="33">
        <f t="shared" si="58"/>
        <v>0</v>
      </c>
      <c r="CX31" s="47">
        <v>0</v>
      </c>
      <c r="CY31" s="47">
        <v>0</v>
      </c>
      <c r="CZ31" s="33">
        <f t="shared" si="59"/>
        <v>0</v>
      </c>
      <c r="DA31" s="47">
        <v>0</v>
      </c>
      <c r="DB31" s="47">
        <v>0</v>
      </c>
      <c r="DC31" s="33">
        <f t="shared" si="60"/>
        <v>0</v>
      </c>
      <c r="DD31" s="47">
        <v>0</v>
      </c>
      <c r="DE31" s="42">
        <v>0</v>
      </c>
      <c r="DF31" s="33">
        <f t="shared" si="61"/>
        <v>0</v>
      </c>
      <c r="DG31" s="47">
        <v>0</v>
      </c>
      <c r="DH31" s="47">
        <v>200</v>
      </c>
      <c r="DI31" s="33">
        <f t="shared" si="62"/>
        <v>100</v>
      </c>
      <c r="DJ31" s="47">
        <v>0</v>
      </c>
      <c r="DK31" s="47">
        <v>-298.33300000000003</v>
      </c>
      <c r="DL31" s="12">
        <f t="shared" si="6"/>
        <v>6137.7999999999993</v>
      </c>
      <c r="DM31" s="12">
        <f t="shared" si="7"/>
        <v>3068.9</v>
      </c>
      <c r="DN31" s="12">
        <f t="shared" si="8"/>
        <v>1377.75</v>
      </c>
      <c r="DO31" s="47">
        <v>0</v>
      </c>
      <c r="DP31" s="33">
        <f t="shared" si="63"/>
        <v>0</v>
      </c>
      <c r="DQ31" s="47">
        <v>0</v>
      </c>
      <c r="DR31" s="47">
        <v>0</v>
      </c>
      <c r="DS31" s="33">
        <f t="shared" si="64"/>
        <v>0</v>
      </c>
      <c r="DT31" s="47">
        <v>0</v>
      </c>
      <c r="DU31" s="47">
        <v>0</v>
      </c>
      <c r="DV31" s="33">
        <f t="shared" si="65"/>
        <v>0</v>
      </c>
      <c r="DW31" s="47">
        <v>0</v>
      </c>
      <c r="DX31" s="47">
        <v>0</v>
      </c>
      <c r="DY31" s="33">
        <f t="shared" si="66"/>
        <v>0</v>
      </c>
      <c r="DZ31" s="47">
        <v>0</v>
      </c>
      <c r="EA31" s="42">
        <v>0</v>
      </c>
      <c r="EB31" s="33">
        <f t="shared" si="67"/>
        <v>0</v>
      </c>
      <c r="EC31" s="47">
        <v>0</v>
      </c>
      <c r="ED31" s="47">
        <v>310</v>
      </c>
      <c r="EE31" s="33">
        <f t="shared" si="68"/>
        <v>155</v>
      </c>
      <c r="EF31" s="47">
        <v>0</v>
      </c>
      <c r="EG31" s="47">
        <v>0</v>
      </c>
      <c r="EH31" s="12">
        <f t="shared" si="9"/>
        <v>310</v>
      </c>
      <c r="EI31" s="33">
        <f t="shared" si="69"/>
        <v>155</v>
      </c>
      <c r="EJ31" s="47">
        <f t="shared" si="10"/>
        <v>0</v>
      </c>
    </row>
    <row r="32" spans="1:141" s="14" customFormat="1" ht="20.25" customHeight="1" x14ac:dyDescent="0.2">
      <c r="A32" s="21">
        <v>23</v>
      </c>
      <c r="B32" s="41" t="s">
        <v>109</v>
      </c>
      <c r="C32" s="47">
        <v>10885.8</v>
      </c>
      <c r="D32" s="47">
        <v>9864.2000000000007</v>
      </c>
      <c r="E32" s="25">
        <f t="shared" si="11"/>
        <v>44872.799999999996</v>
      </c>
      <c r="F32" s="33">
        <f t="shared" si="12"/>
        <v>22436.399999999998</v>
      </c>
      <c r="G32" s="12">
        <f t="shared" si="0"/>
        <v>14361.699999999999</v>
      </c>
      <c r="H32" s="12">
        <f t="shared" si="13"/>
        <v>64.010714731418588</v>
      </c>
      <c r="I32" s="12">
        <f t="shared" si="1"/>
        <v>32.005357365709294</v>
      </c>
      <c r="J32" s="12">
        <f t="shared" si="2"/>
        <v>10083.6</v>
      </c>
      <c r="K32" s="12">
        <f t="shared" si="14"/>
        <v>5041.7999999999993</v>
      </c>
      <c r="L32" s="12">
        <f t="shared" si="15"/>
        <v>2765.3</v>
      </c>
      <c r="M32" s="12">
        <f t="shared" si="3"/>
        <v>54.847475108096319</v>
      </c>
      <c r="N32" s="12">
        <f t="shared" si="4"/>
        <v>27.423737554048159</v>
      </c>
      <c r="O32" s="12">
        <f t="shared" si="16"/>
        <v>1167.3</v>
      </c>
      <c r="P32" s="33">
        <f t="shared" si="17"/>
        <v>583.65</v>
      </c>
      <c r="Q32" s="33">
        <f t="shared" si="18"/>
        <v>282.3</v>
      </c>
      <c r="R32" s="12">
        <f t="shared" si="19"/>
        <v>48.368028784374204</v>
      </c>
      <c r="S32" s="11">
        <f t="shared" si="20"/>
        <v>24.184014392187102</v>
      </c>
      <c r="T32" s="113">
        <v>0</v>
      </c>
      <c r="U32" s="33">
        <f t="shared" si="21"/>
        <v>0</v>
      </c>
      <c r="V32" s="113">
        <v>0</v>
      </c>
      <c r="W32" s="12" t="e">
        <f t="shared" si="22"/>
        <v>#DIV/0!</v>
      </c>
      <c r="X32" s="11" t="e">
        <f t="shared" si="23"/>
        <v>#DIV/0!</v>
      </c>
      <c r="Y32" s="113">
        <v>0</v>
      </c>
      <c r="Z32" s="33">
        <f t="shared" si="24"/>
        <v>0</v>
      </c>
      <c r="AA32" s="113">
        <v>0</v>
      </c>
      <c r="AB32" s="12" t="e">
        <f t="shared" si="25"/>
        <v>#DIV/0!</v>
      </c>
      <c r="AC32" s="11" t="e">
        <f t="shared" si="26"/>
        <v>#DIV/0!</v>
      </c>
      <c r="AD32" s="113">
        <v>1167.3</v>
      </c>
      <c r="AE32" s="33">
        <f t="shared" si="27"/>
        <v>583.65</v>
      </c>
      <c r="AF32" s="113">
        <v>282.3</v>
      </c>
      <c r="AG32" s="12">
        <f t="shared" si="28"/>
        <v>48.368028784374204</v>
      </c>
      <c r="AH32" s="11">
        <f t="shared" si="29"/>
        <v>24.184014392187102</v>
      </c>
      <c r="AI32" s="113">
        <v>6666.3</v>
      </c>
      <c r="AJ32" s="33">
        <f t="shared" si="30"/>
        <v>3333.1499999999996</v>
      </c>
      <c r="AK32" s="113">
        <v>1677.7</v>
      </c>
      <c r="AL32" s="12">
        <f t="shared" si="31"/>
        <v>50.333768357259657</v>
      </c>
      <c r="AM32" s="11">
        <f t="shared" si="5"/>
        <v>25.166884178629822</v>
      </c>
      <c r="AN32" s="47">
        <v>250</v>
      </c>
      <c r="AO32" s="33">
        <f t="shared" si="32"/>
        <v>125</v>
      </c>
      <c r="AP32" s="47">
        <v>98</v>
      </c>
      <c r="AQ32" s="12">
        <f t="shared" si="33"/>
        <v>78.400000000000006</v>
      </c>
      <c r="AR32" s="11">
        <f t="shared" si="34"/>
        <v>39.200000000000003</v>
      </c>
      <c r="AS32" s="47">
        <v>0</v>
      </c>
      <c r="AT32" s="33">
        <f t="shared" si="35"/>
        <v>0</v>
      </c>
      <c r="AU32" s="47">
        <v>0</v>
      </c>
      <c r="AV32" s="12" t="e">
        <f t="shared" si="36"/>
        <v>#DIV/0!</v>
      </c>
      <c r="AW32" s="11" t="e">
        <f t="shared" si="37"/>
        <v>#DIV/0!</v>
      </c>
      <c r="AX32" s="38">
        <v>0</v>
      </c>
      <c r="AY32" s="33">
        <f t="shared" si="38"/>
        <v>0</v>
      </c>
      <c r="AZ32" s="47">
        <v>0</v>
      </c>
      <c r="BA32" s="47">
        <v>0</v>
      </c>
      <c r="BB32" s="33">
        <f t="shared" si="39"/>
        <v>0</v>
      </c>
      <c r="BC32" s="47">
        <v>0</v>
      </c>
      <c r="BD32" s="47">
        <v>34789.199999999997</v>
      </c>
      <c r="BE32" s="33">
        <f t="shared" si="40"/>
        <v>17394.599999999999</v>
      </c>
      <c r="BF32" s="47">
        <v>11596.4</v>
      </c>
      <c r="BG32" s="38">
        <v>0</v>
      </c>
      <c r="BH32" s="33">
        <f t="shared" si="41"/>
        <v>0</v>
      </c>
      <c r="BI32" s="13">
        <v>0</v>
      </c>
      <c r="BJ32" s="47">
        <v>0</v>
      </c>
      <c r="BK32" s="33">
        <f t="shared" si="42"/>
        <v>0</v>
      </c>
      <c r="BL32" s="47">
        <v>0</v>
      </c>
      <c r="BM32" s="38">
        <v>0</v>
      </c>
      <c r="BN32" s="33">
        <f t="shared" si="71"/>
        <v>0</v>
      </c>
      <c r="BO32" s="47">
        <v>0</v>
      </c>
      <c r="BP32" s="47">
        <v>0</v>
      </c>
      <c r="BQ32" s="33">
        <f t="shared" si="44"/>
        <v>0</v>
      </c>
      <c r="BR32" s="47">
        <v>0</v>
      </c>
      <c r="BS32" s="12">
        <f t="shared" si="45"/>
        <v>1300</v>
      </c>
      <c r="BT32" s="33">
        <f t="shared" si="46"/>
        <v>650</v>
      </c>
      <c r="BU32" s="12">
        <f t="shared" si="47"/>
        <v>678</v>
      </c>
      <c r="BV32" s="12">
        <f t="shared" si="48"/>
        <v>104.30769230769231</v>
      </c>
      <c r="BW32" s="11">
        <f t="shared" si="49"/>
        <v>52.153846153846153</v>
      </c>
      <c r="BX32" s="47">
        <v>900</v>
      </c>
      <c r="BY32" s="33">
        <f t="shared" si="50"/>
        <v>450</v>
      </c>
      <c r="BZ32" s="47">
        <v>428</v>
      </c>
      <c r="CA32" s="47">
        <v>400</v>
      </c>
      <c r="CB32" s="33">
        <f t="shared" si="51"/>
        <v>200</v>
      </c>
      <c r="CC32" s="47">
        <v>250</v>
      </c>
      <c r="CD32" s="47">
        <v>0</v>
      </c>
      <c r="CE32" s="33">
        <f t="shared" si="52"/>
        <v>0</v>
      </c>
      <c r="CF32" s="47">
        <v>0</v>
      </c>
      <c r="CG32" s="47">
        <v>0</v>
      </c>
      <c r="CH32" s="33">
        <f t="shared" si="53"/>
        <v>0</v>
      </c>
      <c r="CI32" s="47">
        <v>0</v>
      </c>
      <c r="CJ32" s="47">
        <v>0</v>
      </c>
      <c r="CK32" s="33">
        <f t="shared" si="54"/>
        <v>0</v>
      </c>
      <c r="CL32" s="47">
        <v>0</v>
      </c>
      <c r="CM32" s="47">
        <v>0</v>
      </c>
      <c r="CN32" s="33">
        <f t="shared" si="55"/>
        <v>0</v>
      </c>
      <c r="CO32" s="47">
        <v>0</v>
      </c>
      <c r="CP32" s="47">
        <v>0</v>
      </c>
      <c r="CQ32" s="33">
        <f t="shared" si="56"/>
        <v>0</v>
      </c>
      <c r="CR32" s="47">
        <v>0</v>
      </c>
      <c r="CS32" s="47">
        <v>700</v>
      </c>
      <c r="CT32" s="33">
        <f t="shared" si="57"/>
        <v>350</v>
      </c>
      <c r="CU32" s="47">
        <v>29.3</v>
      </c>
      <c r="CV32" s="47">
        <v>200</v>
      </c>
      <c r="CW32" s="33">
        <f t="shared" si="58"/>
        <v>100</v>
      </c>
      <c r="CX32" s="47">
        <v>29.3</v>
      </c>
      <c r="CY32" s="47">
        <v>0</v>
      </c>
      <c r="CZ32" s="33">
        <f t="shared" si="59"/>
        <v>0</v>
      </c>
      <c r="DA32" s="47">
        <v>0</v>
      </c>
      <c r="DB32" s="47">
        <v>0</v>
      </c>
      <c r="DC32" s="33">
        <f t="shared" si="60"/>
        <v>0</v>
      </c>
      <c r="DD32" s="47">
        <v>0</v>
      </c>
      <c r="DE32" s="42">
        <v>0</v>
      </c>
      <c r="DF32" s="33">
        <f t="shared" si="61"/>
        <v>0</v>
      </c>
      <c r="DG32" s="47">
        <v>0</v>
      </c>
      <c r="DH32" s="47">
        <v>0</v>
      </c>
      <c r="DI32" s="33">
        <f t="shared" si="62"/>
        <v>0</v>
      </c>
      <c r="DJ32" s="47">
        <v>0</v>
      </c>
      <c r="DK32" s="47">
        <v>0</v>
      </c>
      <c r="DL32" s="12">
        <f t="shared" si="6"/>
        <v>44872.799999999996</v>
      </c>
      <c r="DM32" s="12">
        <f t="shared" si="7"/>
        <v>22436.399999999998</v>
      </c>
      <c r="DN32" s="12">
        <f t="shared" si="8"/>
        <v>14361.699999999999</v>
      </c>
      <c r="DO32" s="47">
        <v>0</v>
      </c>
      <c r="DP32" s="33">
        <f t="shared" si="63"/>
        <v>0</v>
      </c>
      <c r="DQ32" s="47">
        <v>0</v>
      </c>
      <c r="DR32" s="47">
        <v>0</v>
      </c>
      <c r="DS32" s="33">
        <f t="shared" si="64"/>
        <v>0</v>
      </c>
      <c r="DT32" s="47">
        <v>0</v>
      </c>
      <c r="DU32" s="47">
        <v>0</v>
      </c>
      <c r="DV32" s="33">
        <f t="shared" si="65"/>
        <v>0</v>
      </c>
      <c r="DW32" s="47">
        <v>0</v>
      </c>
      <c r="DX32" s="47">
        <v>0</v>
      </c>
      <c r="DY32" s="33">
        <f t="shared" si="66"/>
        <v>0</v>
      </c>
      <c r="DZ32" s="47">
        <v>0</v>
      </c>
      <c r="EA32" s="42">
        <v>0</v>
      </c>
      <c r="EB32" s="33">
        <f t="shared" si="67"/>
        <v>0</v>
      </c>
      <c r="EC32" s="47">
        <v>0</v>
      </c>
      <c r="ED32" s="47">
        <v>2300</v>
      </c>
      <c r="EE32" s="33">
        <f t="shared" si="68"/>
        <v>1150</v>
      </c>
      <c r="EF32" s="47">
        <v>0</v>
      </c>
      <c r="EG32" s="47">
        <v>0</v>
      </c>
      <c r="EH32" s="12">
        <f t="shared" si="9"/>
        <v>2300</v>
      </c>
      <c r="EI32" s="33">
        <f t="shared" si="69"/>
        <v>1150</v>
      </c>
      <c r="EJ32" s="47">
        <f t="shared" si="10"/>
        <v>0</v>
      </c>
    </row>
    <row r="33" spans="1:141" s="14" customFormat="1" ht="20.25" customHeight="1" x14ac:dyDescent="0.2">
      <c r="A33" s="21">
        <v>24</v>
      </c>
      <c r="B33" s="41" t="s">
        <v>111</v>
      </c>
      <c r="C33" s="47">
        <v>0</v>
      </c>
      <c r="D33" s="47">
        <v>0</v>
      </c>
      <c r="E33" s="25">
        <f t="shared" si="11"/>
        <v>20099.099999999999</v>
      </c>
      <c r="F33" s="33">
        <f t="shared" si="12"/>
        <v>10049.549999999999</v>
      </c>
      <c r="G33" s="12">
        <f t="shared" si="0"/>
        <v>6013</v>
      </c>
      <c r="H33" s="12">
        <f t="shared" si="13"/>
        <v>59.833524884198795</v>
      </c>
      <c r="I33" s="12">
        <f t="shared" si="1"/>
        <v>29.916762442099397</v>
      </c>
      <c r="J33" s="12">
        <f t="shared" si="2"/>
        <v>4950.1000000000004</v>
      </c>
      <c r="K33" s="12">
        <f t="shared" si="14"/>
        <v>2475.0500000000002</v>
      </c>
      <c r="L33" s="12">
        <f t="shared" si="15"/>
        <v>965</v>
      </c>
      <c r="M33" s="12">
        <f t="shared" si="3"/>
        <v>38.989111331084217</v>
      </c>
      <c r="N33" s="12">
        <f t="shared" si="4"/>
        <v>19.494555665542109</v>
      </c>
      <c r="O33" s="12">
        <f t="shared" si="16"/>
        <v>787.1</v>
      </c>
      <c r="P33" s="33">
        <f t="shared" si="17"/>
        <v>393.55</v>
      </c>
      <c r="Q33" s="33">
        <f t="shared" si="18"/>
        <v>302.10000000000002</v>
      </c>
      <c r="R33" s="12">
        <f t="shared" si="19"/>
        <v>76.762800152458396</v>
      </c>
      <c r="S33" s="11">
        <f t="shared" si="20"/>
        <v>38.381400076229198</v>
      </c>
      <c r="T33" s="113">
        <v>0</v>
      </c>
      <c r="U33" s="33">
        <f t="shared" si="21"/>
        <v>0</v>
      </c>
      <c r="V33" s="113">
        <v>0</v>
      </c>
      <c r="W33" s="12" t="e">
        <f t="shared" si="22"/>
        <v>#DIV/0!</v>
      </c>
      <c r="X33" s="11" t="e">
        <f t="shared" si="23"/>
        <v>#DIV/0!</v>
      </c>
      <c r="Y33" s="113">
        <v>0</v>
      </c>
      <c r="Z33" s="33">
        <f t="shared" si="24"/>
        <v>0</v>
      </c>
      <c r="AA33" s="113">
        <v>0</v>
      </c>
      <c r="AB33" s="12" t="e">
        <f t="shared" si="25"/>
        <v>#DIV/0!</v>
      </c>
      <c r="AC33" s="11" t="e">
        <f t="shared" si="26"/>
        <v>#DIV/0!</v>
      </c>
      <c r="AD33" s="113">
        <v>787.1</v>
      </c>
      <c r="AE33" s="33">
        <f t="shared" si="27"/>
        <v>393.55</v>
      </c>
      <c r="AF33" s="113">
        <v>302.10000000000002</v>
      </c>
      <c r="AG33" s="12">
        <f t="shared" si="28"/>
        <v>76.762800152458396</v>
      </c>
      <c r="AH33" s="11">
        <f t="shared" si="29"/>
        <v>38.381400076229198</v>
      </c>
      <c r="AI33" s="113">
        <v>3460</v>
      </c>
      <c r="AJ33" s="33">
        <f t="shared" si="30"/>
        <v>1730</v>
      </c>
      <c r="AK33" s="113">
        <v>582.9</v>
      </c>
      <c r="AL33" s="12">
        <f t="shared" si="31"/>
        <v>33.693641618497111</v>
      </c>
      <c r="AM33" s="11">
        <f t="shared" si="5"/>
        <v>16.846820809248555</v>
      </c>
      <c r="AN33" s="109">
        <v>30</v>
      </c>
      <c r="AO33" s="33">
        <f t="shared" si="32"/>
        <v>15</v>
      </c>
      <c r="AP33" s="47">
        <v>10</v>
      </c>
      <c r="AQ33" s="12">
        <f t="shared" si="33"/>
        <v>66.666666666666657</v>
      </c>
      <c r="AR33" s="11">
        <f t="shared" si="34"/>
        <v>33.333333333333329</v>
      </c>
      <c r="AS33" s="47">
        <v>0</v>
      </c>
      <c r="AT33" s="33">
        <f t="shared" si="35"/>
        <v>0</v>
      </c>
      <c r="AU33" s="47">
        <v>0</v>
      </c>
      <c r="AV33" s="12" t="e">
        <f t="shared" si="36"/>
        <v>#DIV/0!</v>
      </c>
      <c r="AW33" s="11" t="e">
        <f t="shared" si="37"/>
        <v>#DIV/0!</v>
      </c>
      <c r="AX33" s="38">
        <v>0</v>
      </c>
      <c r="AY33" s="33">
        <f t="shared" si="38"/>
        <v>0</v>
      </c>
      <c r="AZ33" s="47">
        <v>0</v>
      </c>
      <c r="BA33" s="47">
        <v>0</v>
      </c>
      <c r="BB33" s="33">
        <f t="shared" si="39"/>
        <v>0</v>
      </c>
      <c r="BC33" s="47">
        <v>0</v>
      </c>
      <c r="BD33" s="47">
        <v>15149</v>
      </c>
      <c r="BE33" s="33">
        <f t="shared" si="40"/>
        <v>7574.5</v>
      </c>
      <c r="BF33" s="47">
        <v>5048</v>
      </c>
      <c r="BG33" s="38">
        <v>0</v>
      </c>
      <c r="BH33" s="33">
        <f t="shared" si="41"/>
        <v>0</v>
      </c>
      <c r="BI33" s="13">
        <v>0</v>
      </c>
      <c r="BJ33" s="47">
        <v>0</v>
      </c>
      <c r="BK33" s="33">
        <f t="shared" si="42"/>
        <v>0</v>
      </c>
      <c r="BL33" s="47">
        <v>0</v>
      </c>
      <c r="BM33" s="38">
        <v>0</v>
      </c>
      <c r="BN33" s="33">
        <f t="shared" si="71"/>
        <v>0</v>
      </c>
      <c r="BO33" s="47">
        <v>0</v>
      </c>
      <c r="BP33" s="47">
        <v>0</v>
      </c>
      <c r="BQ33" s="33">
        <f t="shared" si="44"/>
        <v>0</v>
      </c>
      <c r="BR33" s="47">
        <v>0</v>
      </c>
      <c r="BS33" s="12">
        <f t="shared" si="45"/>
        <v>353</v>
      </c>
      <c r="BT33" s="33">
        <f t="shared" si="46"/>
        <v>176.5</v>
      </c>
      <c r="BU33" s="12">
        <f t="shared" si="47"/>
        <v>0</v>
      </c>
      <c r="BV33" s="12">
        <f t="shared" si="48"/>
        <v>0</v>
      </c>
      <c r="BW33" s="11">
        <f t="shared" si="49"/>
        <v>0</v>
      </c>
      <c r="BX33" s="109">
        <v>353</v>
      </c>
      <c r="BY33" s="33">
        <f t="shared" si="50"/>
        <v>176.5</v>
      </c>
      <c r="BZ33" s="47">
        <v>0</v>
      </c>
      <c r="CA33" s="47">
        <v>0</v>
      </c>
      <c r="CB33" s="33">
        <f t="shared" si="51"/>
        <v>0</v>
      </c>
      <c r="CC33" s="47">
        <v>0</v>
      </c>
      <c r="CD33" s="47">
        <v>0</v>
      </c>
      <c r="CE33" s="33">
        <f t="shared" si="52"/>
        <v>0</v>
      </c>
      <c r="CF33" s="47">
        <v>0</v>
      </c>
      <c r="CG33" s="47">
        <v>0</v>
      </c>
      <c r="CH33" s="33">
        <f t="shared" si="53"/>
        <v>0</v>
      </c>
      <c r="CI33" s="47">
        <v>0</v>
      </c>
      <c r="CJ33" s="47">
        <v>0</v>
      </c>
      <c r="CK33" s="33">
        <f t="shared" si="54"/>
        <v>0</v>
      </c>
      <c r="CL33" s="47">
        <v>0</v>
      </c>
      <c r="CM33" s="47">
        <v>0</v>
      </c>
      <c r="CN33" s="33">
        <f t="shared" si="55"/>
        <v>0</v>
      </c>
      <c r="CO33" s="47">
        <v>0</v>
      </c>
      <c r="CP33" s="47">
        <v>0</v>
      </c>
      <c r="CQ33" s="33">
        <f t="shared" si="56"/>
        <v>0</v>
      </c>
      <c r="CR33" s="47">
        <v>0</v>
      </c>
      <c r="CS33" s="47">
        <v>320</v>
      </c>
      <c r="CT33" s="33">
        <f t="shared" si="57"/>
        <v>160</v>
      </c>
      <c r="CU33" s="47">
        <v>70</v>
      </c>
      <c r="CV33" s="47">
        <v>200</v>
      </c>
      <c r="CW33" s="33">
        <f t="shared" si="58"/>
        <v>100</v>
      </c>
      <c r="CX33" s="47">
        <v>40</v>
      </c>
      <c r="CY33" s="47">
        <v>0</v>
      </c>
      <c r="CZ33" s="33">
        <f t="shared" si="59"/>
        <v>0</v>
      </c>
      <c r="DA33" s="47">
        <v>0</v>
      </c>
      <c r="DB33" s="47">
        <v>0</v>
      </c>
      <c r="DC33" s="33">
        <f t="shared" si="60"/>
        <v>0</v>
      </c>
      <c r="DD33" s="47">
        <v>0</v>
      </c>
      <c r="DE33" s="42">
        <v>0</v>
      </c>
      <c r="DF33" s="33">
        <f t="shared" si="61"/>
        <v>0</v>
      </c>
      <c r="DG33" s="47">
        <v>0</v>
      </c>
      <c r="DH33" s="47">
        <v>0</v>
      </c>
      <c r="DI33" s="33">
        <f t="shared" si="62"/>
        <v>0</v>
      </c>
      <c r="DJ33" s="47">
        <v>0</v>
      </c>
      <c r="DK33" s="47">
        <v>0</v>
      </c>
      <c r="DL33" s="12">
        <f t="shared" si="6"/>
        <v>20099.099999999999</v>
      </c>
      <c r="DM33" s="12">
        <f t="shared" si="7"/>
        <v>10049.549999999999</v>
      </c>
      <c r="DN33" s="12">
        <f t="shared" si="8"/>
        <v>6013</v>
      </c>
      <c r="DO33" s="47">
        <v>0</v>
      </c>
      <c r="DP33" s="33">
        <f t="shared" si="63"/>
        <v>0</v>
      </c>
      <c r="DQ33" s="47">
        <v>0</v>
      </c>
      <c r="DR33" s="47">
        <v>0</v>
      </c>
      <c r="DS33" s="33">
        <f t="shared" si="64"/>
        <v>0</v>
      </c>
      <c r="DT33" s="47">
        <v>0</v>
      </c>
      <c r="DU33" s="47">
        <v>0</v>
      </c>
      <c r="DV33" s="33">
        <f t="shared" si="65"/>
        <v>0</v>
      </c>
      <c r="DW33" s="47">
        <v>0</v>
      </c>
      <c r="DX33" s="47">
        <v>0</v>
      </c>
      <c r="DY33" s="33">
        <f t="shared" si="66"/>
        <v>0</v>
      </c>
      <c r="DZ33" s="47">
        <v>0</v>
      </c>
      <c r="EA33" s="42">
        <v>0</v>
      </c>
      <c r="EB33" s="33">
        <f t="shared" si="67"/>
        <v>0</v>
      </c>
      <c r="EC33" s="47">
        <v>0</v>
      </c>
      <c r="ED33" s="47">
        <v>995</v>
      </c>
      <c r="EE33" s="33">
        <f t="shared" si="68"/>
        <v>497.5</v>
      </c>
      <c r="EF33" s="47">
        <v>0</v>
      </c>
      <c r="EG33" s="47">
        <v>0</v>
      </c>
      <c r="EH33" s="12">
        <f t="shared" si="9"/>
        <v>995</v>
      </c>
      <c r="EI33" s="33">
        <f t="shared" si="69"/>
        <v>497.5</v>
      </c>
      <c r="EJ33" s="47">
        <f t="shared" si="10"/>
        <v>0</v>
      </c>
    </row>
    <row r="34" spans="1:141" s="14" customFormat="1" ht="20.25" customHeight="1" x14ac:dyDescent="0.2">
      <c r="A34" s="21">
        <v>25</v>
      </c>
      <c r="B34" s="41" t="s">
        <v>110</v>
      </c>
      <c r="C34" s="47">
        <v>0</v>
      </c>
      <c r="D34" s="47">
        <v>0</v>
      </c>
      <c r="E34" s="25">
        <f t="shared" si="11"/>
        <v>34253</v>
      </c>
      <c r="F34" s="33">
        <f t="shared" si="12"/>
        <v>17126.5</v>
      </c>
      <c r="G34" s="12">
        <f t="shared" si="0"/>
        <v>11221</v>
      </c>
      <c r="H34" s="12">
        <f t="shared" si="13"/>
        <v>65.51834875777304</v>
      </c>
      <c r="I34" s="12">
        <f t="shared" si="1"/>
        <v>32.75917437888652</v>
      </c>
      <c r="J34" s="12">
        <f t="shared" si="2"/>
        <v>4662</v>
      </c>
      <c r="K34" s="12">
        <f t="shared" si="14"/>
        <v>2331</v>
      </c>
      <c r="L34" s="12">
        <f t="shared" si="15"/>
        <v>968</v>
      </c>
      <c r="M34" s="12">
        <f t="shared" si="3"/>
        <v>41.527241527241529</v>
      </c>
      <c r="N34" s="12">
        <f t="shared" si="4"/>
        <v>20.763620763620764</v>
      </c>
      <c r="O34" s="12">
        <f t="shared" si="16"/>
        <v>1625</v>
      </c>
      <c r="P34" s="33">
        <f t="shared" si="17"/>
        <v>812.5</v>
      </c>
      <c r="Q34" s="33">
        <f t="shared" si="18"/>
        <v>108</v>
      </c>
      <c r="R34" s="12">
        <f t="shared" si="19"/>
        <v>13.292307692307691</v>
      </c>
      <c r="S34" s="11">
        <f t="shared" si="20"/>
        <v>6.6461538461538456</v>
      </c>
      <c r="T34" s="113">
        <v>0</v>
      </c>
      <c r="U34" s="33">
        <f t="shared" si="21"/>
        <v>0</v>
      </c>
      <c r="V34" s="113">
        <v>0</v>
      </c>
      <c r="W34" s="12" t="e">
        <f t="shared" si="22"/>
        <v>#DIV/0!</v>
      </c>
      <c r="X34" s="11" t="e">
        <f t="shared" si="23"/>
        <v>#DIV/0!</v>
      </c>
      <c r="Y34" s="113">
        <v>0</v>
      </c>
      <c r="Z34" s="33">
        <f t="shared" si="24"/>
        <v>0</v>
      </c>
      <c r="AA34" s="113">
        <v>0</v>
      </c>
      <c r="AB34" s="12" t="e">
        <f t="shared" si="25"/>
        <v>#DIV/0!</v>
      </c>
      <c r="AC34" s="11" t="e">
        <f t="shared" si="26"/>
        <v>#DIV/0!</v>
      </c>
      <c r="AD34" s="113">
        <v>1625</v>
      </c>
      <c r="AE34" s="33">
        <f t="shared" si="27"/>
        <v>812.5</v>
      </c>
      <c r="AF34" s="113">
        <v>108</v>
      </c>
      <c r="AG34" s="12">
        <f t="shared" si="28"/>
        <v>13.292307692307691</v>
      </c>
      <c r="AH34" s="11">
        <f t="shared" si="29"/>
        <v>6.6461538461538456</v>
      </c>
      <c r="AI34" s="113">
        <v>1850</v>
      </c>
      <c r="AJ34" s="33">
        <f t="shared" si="30"/>
        <v>925</v>
      </c>
      <c r="AK34" s="113">
        <v>835</v>
      </c>
      <c r="AL34" s="12">
        <f t="shared" si="31"/>
        <v>90.270270270270274</v>
      </c>
      <c r="AM34" s="11">
        <f t="shared" si="5"/>
        <v>45.135135135135137</v>
      </c>
      <c r="AN34" s="109">
        <v>110</v>
      </c>
      <c r="AO34" s="33">
        <f t="shared" si="32"/>
        <v>55</v>
      </c>
      <c r="AP34" s="47">
        <v>25</v>
      </c>
      <c r="AQ34" s="12">
        <f t="shared" si="33"/>
        <v>45.454545454545453</v>
      </c>
      <c r="AR34" s="11">
        <f t="shared" si="34"/>
        <v>22.727272727272727</v>
      </c>
      <c r="AS34" s="47">
        <v>0</v>
      </c>
      <c r="AT34" s="33">
        <f t="shared" si="35"/>
        <v>0</v>
      </c>
      <c r="AU34" s="47">
        <v>0</v>
      </c>
      <c r="AV34" s="12" t="e">
        <f t="shared" si="36"/>
        <v>#DIV/0!</v>
      </c>
      <c r="AW34" s="11" t="e">
        <f t="shared" si="37"/>
        <v>#DIV/0!</v>
      </c>
      <c r="AX34" s="38">
        <v>0</v>
      </c>
      <c r="AY34" s="33">
        <f t="shared" si="38"/>
        <v>0</v>
      </c>
      <c r="AZ34" s="47">
        <v>0</v>
      </c>
      <c r="BA34" s="47">
        <v>0</v>
      </c>
      <c r="BB34" s="33">
        <f t="shared" si="39"/>
        <v>0</v>
      </c>
      <c r="BC34" s="47">
        <v>0</v>
      </c>
      <c r="BD34" s="47">
        <v>29591</v>
      </c>
      <c r="BE34" s="33">
        <f t="shared" si="40"/>
        <v>14795.5</v>
      </c>
      <c r="BF34" s="47">
        <v>9478</v>
      </c>
      <c r="BG34" s="38">
        <v>0</v>
      </c>
      <c r="BH34" s="33">
        <f t="shared" si="41"/>
        <v>0</v>
      </c>
      <c r="BI34" s="13">
        <v>0</v>
      </c>
      <c r="BJ34" s="47">
        <v>0</v>
      </c>
      <c r="BK34" s="33">
        <f t="shared" si="42"/>
        <v>0</v>
      </c>
      <c r="BL34" s="47">
        <v>0</v>
      </c>
      <c r="BM34" s="38">
        <v>0</v>
      </c>
      <c r="BN34" s="33">
        <f t="shared" si="71"/>
        <v>0</v>
      </c>
      <c r="BO34" s="47">
        <v>0</v>
      </c>
      <c r="BP34" s="47">
        <v>0</v>
      </c>
      <c r="BQ34" s="33">
        <f t="shared" si="44"/>
        <v>0</v>
      </c>
      <c r="BR34" s="47">
        <v>0</v>
      </c>
      <c r="BS34" s="12">
        <f t="shared" si="45"/>
        <v>400</v>
      </c>
      <c r="BT34" s="33">
        <f t="shared" si="46"/>
        <v>200</v>
      </c>
      <c r="BU34" s="12">
        <f t="shared" si="47"/>
        <v>0</v>
      </c>
      <c r="BV34" s="12">
        <f t="shared" si="48"/>
        <v>0</v>
      </c>
      <c r="BW34" s="11">
        <f t="shared" si="49"/>
        <v>0</v>
      </c>
      <c r="BX34" s="109">
        <v>400</v>
      </c>
      <c r="BY34" s="33">
        <f t="shared" si="50"/>
        <v>200</v>
      </c>
      <c r="BZ34" s="47">
        <v>0</v>
      </c>
      <c r="CA34" s="47">
        <v>0</v>
      </c>
      <c r="CB34" s="33">
        <f t="shared" si="51"/>
        <v>0</v>
      </c>
      <c r="CC34" s="47">
        <v>0</v>
      </c>
      <c r="CD34" s="47">
        <v>0</v>
      </c>
      <c r="CE34" s="33">
        <f t="shared" si="52"/>
        <v>0</v>
      </c>
      <c r="CF34" s="47">
        <v>0</v>
      </c>
      <c r="CG34" s="47">
        <v>0</v>
      </c>
      <c r="CH34" s="33">
        <f t="shared" si="53"/>
        <v>0</v>
      </c>
      <c r="CI34" s="47">
        <v>0</v>
      </c>
      <c r="CJ34" s="47">
        <v>0</v>
      </c>
      <c r="CK34" s="33">
        <f t="shared" si="54"/>
        <v>0</v>
      </c>
      <c r="CL34" s="47">
        <v>0</v>
      </c>
      <c r="CM34" s="47">
        <v>0</v>
      </c>
      <c r="CN34" s="33">
        <f t="shared" si="55"/>
        <v>0</v>
      </c>
      <c r="CO34" s="47">
        <v>0</v>
      </c>
      <c r="CP34" s="47">
        <v>0</v>
      </c>
      <c r="CQ34" s="33">
        <f t="shared" si="56"/>
        <v>0</v>
      </c>
      <c r="CR34" s="47">
        <v>0</v>
      </c>
      <c r="CS34" s="47">
        <v>677</v>
      </c>
      <c r="CT34" s="33">
        <f t="shared" si="57"/>
        <v>338.5</v>
      </c>
      <c r="CU34" s="47">
        <v>0</v>
      </c>
      <c r="CV34" s="47">
        <v>677</v>
      </c>
      <c r="CW34" s="33">
        <f t="shared" si="58"/>
        <v>338.5</v>
      </c>
      <c r="CX34" s="47">
        <v>0</v>
      </c>
      <c r="CY34" s="47">
        <v>0</v>
      </c>
      <c r="CZ34" s="33">
        <f t="shared" si="59"/>
        <v>0</v>
      </c>
      <c r="DA34" s="47">
        <v>0</v>
      </c>
      <c r="DB34" s="47">
        <v>0</v>
      </c>
      <c r="DC34" s="33">
        <f t="shared" si="60"/>
        <v>0</v>
      </c>
      <c r="DD34" s="47">
        <v>0</v>
      </c>
      <c r="DE34" s="42">
        <v>0</v>
      </c>
      <c r="DF34" s="33">
        <f t="shared" si="61"/>
        <v>0</v>
      </c>
      <c r="DG34" s="47">
        <v>0</v>
      </c>
      <c r="DH34" s="47">
        <v>0</v>
      </c>
      <c r="DI34" s="33">
        <f t="shared" si="62"/>
        <v>0</v>
      </c>
      <c r="DJ34" s="47">
        <v>0</v>
      </c>
      <c r="DK34" s="47">
        <v>0</v>
      </c>
      <c r="DL34" s="12">
        <f t="shared" si="6"/>
        <v>34253</v>
      </c>
      <c r="DM34" s="12">
        <f t="shared" si="7"/>
        <v>17126.5</v>
      </c>
      <c r="DN34" s="12">
        <f t="shared" si="8"/>
        <v>10446</v>
      </c>
      <c r="DO34" s="47">
        <v>0</v>
      </c>
      <c r="DP34" s="33">
        <f t="shared" si="63"/>
        <v>0</v>
      </c>
      <c r="DQ34" s="47">
        <v>0</v>
      </c>
      <c r="DR34" s="47">
        <v>0</v>
      </c>
      <c r="DS34" s="33">
        <f t="shared" si="64"/>
        <v>0</v>
      </c>
      <c r="DT34" s="47">
        <v>0</v>
      </c>
      <c r="DU34" s="47">
        <v>0</v>
      </c>
      <c r="DV34" s="33">
        <f t="shared" si="65"/>
        <v>0</v>
      </c>
      <c r="DW34" s="47">
        <v>0</v>
      </c>
      <c r="DX34" s="47">
        <v>0</v>
      </c>
      <c r="DY34" s="33">
        <f t="shared" si="66"/>
        <v>0</v>
      </c>
      <c r="DZ34" s="47">
        <v>775</v>
      </c>
      <c r="EA34" s="42">
        <v>0</v>
      </c>
      <c r="EB34" s="33">
        <f t="shared" si="67"/>
        <v>0</v>
      </c>
      <c r="EC34" s="47">
        <v>0</v>
      </c>
      <c r="ED34" s="47">
        <v>4218.8</v>
      </c>
      <c r="EE34" s="33">
        <f t="shared" si="68"/>
        <v>2109.4</v>
      </c>
      <c r="EF34" s="47">
        <v>0</v>
      </c>
      <c r="EG34" s="47">
        <v>0</v>
      </c>
      <c r="EH34" s="12">
        <f t="shared" si="9"/>
        <v>4218.8</v>
      </c>
      <c r="EI34" s="33">
        <f t="shared" si="69"/>
        <v>2109.4</v>
      </c>
      <c r="EJ34" s="47">
        <f t="shared" si="10"/>
        <v>775</v>
      </c>
    </row>
    <row r="35" spans="1:141" s="14" customFormat="1" ht="20.25" customHeight="1" x14ac:dyDescent="0.2">
      <c r="A35" s="21">
        <v>26</v>
      </c>
      <c r="B35" s="115" t="s">
        <v>113</v>
      </c>
      <c r="C35" s="47">
        <v>0</v>
      </c>
      <c r="D35" s="47">
        <v>0</v>
      </c>
      <c r="E35" s="25">
        <f t="shared" si="11"/>
        <v>11742.6</v>
      </c>
      <c r="F35" s="33">
        <f t="shared" si="12"/>
        <v>5871.3</v>
      </c>
      <c r="G35" s="12">
        <f t="shared" si="0"/>
        <v>3091.2040000000002</v>
      </c>
      <c r="H35" s="12">
        <f t="shared" si="13"/>
        <v>52.649396215488906</v>
      </c>
      <c r="I35" s="12">
        <f t="shared" si="1"/>
        <v>26.324698107744453</v>
      </c>
      <c r="J35" s="12">
        <f t="shared" si="2"/>
        <v>2933.5</v>
      </c>
      <c r="K35" s="12">
        <f t="shared" si="14"/>
        <v>1466.75</v>
      </c>
      <c r="L35" s="12">
        <f t="shared" si="15"/>
        <v>154.804</v>
      </c>
      <c r="M35" s="12">
        <f t="shared" si="3"/>
        <v>10.554218510311914</v>
      </c>
      <c r="N35" s="12">
        <f t="shared" si="4"/>
        <v>5.2771092551559571</v>
      </c>
      <c r="O35" s="12">
        <f t="shared" si="16"/>
        <v>1423.7</v>
      </c>
      <c r="P35" s="33">
        <f t="shared" si="17"/>
        <v>711.85</v>
      </c>
      <c r="Q35" s="33">
        <f t="shared" si="18"/>
        <v>115.1</v>
      </c>
      <c r="R35" s="12">
        <f t="shared" si="19"/>
        <v>16.169136756339114</v>
      </c>
      <c r="S35" s="11">
        <f t="shared" si="20"/>
        <v>8.084568378169557</v>
      </c>
      <c r="T35" s="113">
        <v>0</v>
      </c>
      <c r="U35" s="33">
        <f t="shared" si="21"/>
        <v>0</v>
      </c>
      <c r="V35" s="113">
        <v>0</v>
      </c>
      <c r="W35" s="12" t="e">
        <f t="shared" si="22"/>
        <v>#DIV/0!</v>
      </c>
      <c r="X35" s="11" t="e">
        <f t="shared" si="23"/>
        <v>#DIV/0!</v>
      </c>
      <c r="Y35" s="113">
        <v>0</v>
      </c>
      <c r="Z35" s="33">
        <f t="shared" si="24"/>
        <v>0</v>
      </c>
      <c r="AA35" s="113">
        <v>0</v>
      </c>
      <c r="AB35" s="12" t="e">
        <f t="shared" si="25"/>
        <v>#DIV/0!</v>
      </c>
      <c r="AC35" s="11" t="e">
        <f t="shared" si="26"/>
        <v>#DIV/0!</v>
      </c>
      <c r="AD35" s="113">
        <v>1423.7</v>
      </c>
      <c r="AE35" s="33">
        <f t="shared" si="27"/>
        <v>711.85</v>
      </c>
      <c r="AF35" s="113">
        <v>115.1</v>
      </c>
      <c r="AG35" s="12">
        <f t="shared" si="28"/>
        <v>16.169136756339114</v>
      </c>
      <c r="AH35" s="11">
        <f t="shared" si="29"/>
        <v>8.084568378169557</v>
      </c>
      <c r="AI35" s="113">
        <v>1141.8</v>
      </c>
      <c r="AJ35" s="33">
        <f t="shared" si="30"/>
        <v>570.9</v>
      </c>
      <c r="AK35" s="113">
        <v>39.704000000000001</v>
      </c>
      <c r="AL35" s="12">
        <f t="shared" si="31"/>
        <v>6.954633035557892</v>
      </c>
      <c r="AM35" s="11">
        <f t="shared" si="5"/>
        <v>3.477316517778946</v>
      </c>
      <c r="AN35" s="109">
        <v>18</v>
      </c>
      <c r="AO35" s="33">
        <f t="shared" si="32"/>
        <v>9</v>
      </c>
      <c r="AP35" s="47">
        <v>0</v>
      </c>
      <c r="AQ35" s="12">
        <f t="shared" si="33"/>
        <v>0</v>
      </c>
      <c r="AR35" s="11">
        <f t="shared" si="34"/>
        <v>0</v>
      </c>
      <c r="AS35" s="47">
        <v>0</v>
      </c>
      <c r="AT35" s="33">
        <f t="shared" si="35"/>
        <v>0</v>
      </c>
      <c r="AU35" s="47">
        <v>0</v>
      </c>
      <c r="AV35" s="12" t="e">
        <f t="shared" si="36"/>
        <v>#DIV/0!</v>
      </c>
      <c r="AW35" s="11" t="e">
        <f t="shared" si="37"/>
        <v>#DIV/0!</v>
      </c>
      <c r="AX35" s="38">
        <v>0</v>
      </c>
      <c r="AY35" s="33">
        <f t="shared" si="38"/>
        <v>0</v>
      </c>
      <c r="AZ35" s="47">
        <v>0</v>
      </c>
      <c r="BA35" s="47">
        <v>0</v>
      </c>
      <c r="BB35" s="33">
        <f t="shared" si="39"/>
        <v>0</v>
      </c>
      <c r="BC35" s="47">
        <v>0</v>
      </c>
      <c r="BD35" s="47">
        <v>8809.1</v>
      </c>
      <c r="BE35" s="33">
        <f t="shared" si="40"/>
        <v>4404.55</v>
      </c>
      <c r="BF35" s="47">
        <v>2936.4</v>
      </c>
      <c r="BG35" s="38">
        <v>0</v>
      </c>
      <c r="BH35" s="33">
        <f t="shared" si="41"/>
        <v>0</v>
      </c>
      <c r="BI35" s="13">
        <v>0</v>
      </c>
      <c r="BJ35" s="47">
        <v>0</v>
      </c>
      <c r="BK35" s="33">
        <f t="shared" si="42"/>
        <v>0</v>
      </c>
      <c r="BL35" s="47">
        <v>0</v>
      </c>
      <c r="BM35" s="38">
        <v>0</v>
      </c>
      <c r="BN35" s="33">
        <f t="shared" si="71"/>
        <v>0</v>
      </c>
      <c r="BO35" s="47">
        <v>0</v>
      </c>
      <c r="BP35" s="47">
        <v>0</v>
      </c>
      <c r="BQ35" s="33">
        <f t="shared" si="44"/>
        <v>0</v>
      </c>
      <c r="BR35" s="47">
        <v>0</v>
      </c>
      <c r="BS35" s="12">
        <f t="shared" si="45"/>
        <v>350</v>
      </c>
      <c r="BT35" s="33">
        <f t="shared" si="46"/>
        <v>175</v>
      </c>
      <c r="BU35" s="12">
        <f t="shared" si="47"/>
        <v>0</v>
      </c>
      <c r="BV35" s="12">
        <f t="shared" si="48"/>
        <v>0</v>
      </c>
      <c r="BW35" s="11">
        <f t="shared" si="49"/>
        <v>0</v>
      </c>
      <c r="BX35" s="109">
        <v>350</v>
      </c>
      <c r="BY35" s="33">
        <f t="shared" si="50"/>
        <v>175</v>
      </c>
      <c r="BZ35" s="47">
        <v>0</v>
      </c>
      <c r="CA35" s="47">
        <v>0</v>
      </c>
      <c r="CB35" s="33">
        <f t="shared" si="51"/>
        <v>0</v>
      </c>
      <c r="CC35" s="47">
        <v>0</v>
      </c>
      <c r="CD35" s="47">
        <v>0</v>
      </c>
      <c r="CE35" s="33">
        <f t="shared" si="52"/>
        <v>0</v>
      </c>
      <c r="CF35" s="47">
        <v>0</v>
      </c>
      <c r="CG35" s="47">
        <v>0</v>
      </c>
      <c r="CH35" s="33">
        <f t="shared" si="53"/>
        <v>0</v>
      </c>
      <c r="CI35" s="47">
        <v>0</v>
      </c>
      <c r="CJ35" s="47">
        <v>0</v>
      </c>
      <c r="CK35" s="33">
        <f t="shared" si="54"/>
        <v>0</v>
      </c>
      <c r="CL35" s="47">
        <v>0</v>
      </c>
      <c r="CM35" s="47">
        <v>0</v>
      </c>
      <c r="CN35" s="33">
        <f t="shared" si="55"/>
        <v>0</v>
      </c>
      <c r="CO35" s="47">
        <v>0</v>
      </c>
      <c r="CP35" s="47">
        <v>0</v>
      </c>
      <c r="CQ35" s="33">
        <f t="shared" si="56"/>
        <v>0</v>
      </c>
      <c r="CR35" s="47">
        <v>0</v>
      </c>
      <c r="CS35" s="47">
        <v>0</v>
      </c>
      <c r="CT35" s="33">
        <f t="shared" si="57"/>
        <v>0</v>
      </c>
      <c r="CU35" s="47">
        <v>0</v>
      </c>
      <c r="CV35" s="47">
        <v>0</v>
      </c>
      <c r="CW35" s="33">
        <f t="shared" si="58"/>
        <v>0</v>
      </c>
      <c r="CX35" s="47">
        <v>0</v>
      </c>
      <c r="CY35" s="47">
        <v>0</v>
      </c>
      <c r="CZ35" s="33">
        <f t="shared" si="59"/>
        <v>0</v>
      </c>
      <c r="DA35" s="47">
        <v>0</v>
      </c>
      <c r="DB35" s="47">
        <v>0</v>
      </c>
      <c r="DC35" s="33">
        <f t="shared" si="60"/>
        <v>0</v>
      </c>
      <c r="DD35" s="47">
        <v>0</v>
      </c>
      <c r="DE35" s="42">
        <v>0</v>
      </c>
      <c r="DF35" s="33">
        <f t="shared" si="61"/>
        <v>0</v>
      </c>
      <c r="DG35" s="47">
        <v>0</v>
      </c>
      <c r="DH35" s="47">
        <v>0</v>
      </c>
      <c r="DI35" s="33">
        <f t="shared" si="62"/>
        <v>0</v>
      </c>
      <c r="DJ35" s="47">
        <v>0</v>
      </c>
      <c r="DK35" s="47">
        <v>0</v>
      </c>
      <c r="DL35" s="12">
        <f t="shared" si="6"/>
        <v>11742.6</v>
      </c>
      <c r="DM35" s="12">
        <f t="shared" si="7"/>
        <v>5871.3</v>
      </c>
      <c r="DN35" s="12">
        <f t="shared" si="8"/>
        <v>3091.2040000000002</v>
      </c>
      <c r="DO35" s="47">
        <v>0</v>
      </c>
      <c r="DP35" s="33">
        <f t="shared" si="63"/>
        <v>0</v>
      </c>
      <c r="DQ35" s="47">
        <v>0</v>
      </c>
      <c r="DR35" s="47">
        <v>0</v>
      </c>
      <c r="DS35" s="33">
        <f t="shared" si="64"/>
        <v>0</v>
      </c>
      <c r="DT35" s="47">
        <v>0</v>
      </c>
      <c r="DU35" s="47">
        <v>0</v>
      </c>
      <c r="DV35" s="33">
        <f t="shared" si="65"/>
        <v>0</v>
      </c>
      <c r="DW35" s="47">
        <v>0</v>
      </c>
      <c r="DX35" s="47">
        <v>0</v>
      </c>
      <c r="DY35" s="33">
        <f t="shared" si="66"/>
        <v>0</v>
      </c>
      <c r="DZ35" s="47">
        <v>0</v>
      </c>
      <c r="EA35" s="42">
        <v>0</v>
      </c>
      <c r="EB35" s="33">
        <f t="shared" si="67"/>
        <v>0</v>
      </c>
      <c r="EC35" s="47">
        <v>0</v>
      </c>
      <c r="ED35" s="47">
        <v>570</v>
      </c>
      <c r="EE35" s="33">
        <f t="shared" si="68"/>
        <v>285</v>
      </c>
      <c r="EF35" s="47">
        <v>0</v>
      </c>
      <c r="EG35" s="47">
        <v>0</v>
      </c>
      <c r="EH35" s="12">
        <f t="shared" si="9"/>
        <v>570</v>
      </c>
      <c r="EI35" s="33">
        <f t="shared" si="69"/>
        <v>285</v>
      </c>
      <c r="EJ35" s="47">
        <f t="shared" si="10"/>
        <v>0</v>
      </c>
    </row>
    <row r="36" spans="1:141" s="14" customFormat="1" ht="20.25" customHeight="1" x14ac:dyDescent="0.2">
      <c r="A36" s="21">
        <v>27</v>
      </c>
      <c r="B36" s="40" t="s">
        <v>115</v>
      </c>
      <c r="C36" s="47">
        <v>0</v>
      </c>
      <c r="D36" s="47">
        <v>0</v>
      </c>
      <c r="E36" s="25">
        <f t="shared" si="11"/>
        <v>92290.8</v>
      </c>
      <c r="F36" s="33">
        <f t="shared" si="12"/>
        <v>46145.4</v>
      </c>
      <c r="G36" s="12">
        <f t="shared" si="0"/>
        <v>25270.899999999998</v>
      </c>
      <c r="H36" s="12">
        <f t="shared" si="13"/>
        <v>54.763638412496149</v>
      </c>
      <c r="I36" s="12">
        <f t="shared" si="1"/>
        <v>27.381819206248075</v>
      </c>
      <c r="J36" s="12">
        <f t="shared" si="2"/>
        <v>29680</v>
      </c>
      <c r="K36" s="12">
        <f t="shared" si="14"/>
        <v>14840</v>
      </c>
      <c r="L36" s="12">
        <f t="shared" si="15"/>
        <v>4392.9000000000005</v>
      </c>
      <c r="M36" s="12">
        <f t="shared" si="3"/>
        <v>29.601752021563343</v>
      </c>
      <c r="N36" s="12">
        <f t="shared" si="4"/>
        <v>14.800876010781671</v>
      </c>
      <c r="O36" s="12">
        <f t="shared" si="16"/>
        <v>5403.9999999999991</v>
      </c>
      <c r="P36" s="33">
        <f t="shared" si="17"/>
        <v>2701.9999999999995</v>
      </c>
      <c r="Q36" s="33">
        <f t="shared" si="18"/>
        <v>244.1</v>
      </c>
      <c r="R36" s="12">
        <f t="shared" si="19"/>
        <v>9.0340488527017033</v>
      </c>
      <c r="S36" s="11">
        <f t="shared" si="20"/>
        <v>4.5170244263508517</v>
      </c>
      <c r="T36" s="113">
        <v>0</v>
      </c>
      <c r="U36" s="33">
        <f t="shared" si="21"/>
        <v>0</v>
      </c>
      <c r="V36" s="113">
        <v>0</v>
      </c>
      <c r="W36" s="12" t="e">
        <f t="shared" si="22"/>
        <v>#DIV/0!</v>
      </c>
      <c r="X36" s="11" t="e">
        <f t="shared" si="23"/>
        <v>#DIV/0!</v>
      </c>
      <c r="Y36" s="113">
        <v>0</v>
      </c>
      <c r="Z36" s="33">
        <f t="shared" si="24"/>
        <v>0</v>
      </c>
      <c r="AA36" s="113">
        <v>0</v>
      </c>
      <c r="AB36" s="12" t="e">
        <f t="shared" si="25"/>
        <v>#DIV/0!</v>
      </c>
      <c r="AC36" s="11" t="e">
        <f t="shared" si="26"/>
        <v>#DIV/0!</v>
      </c>
      <c r="AD36" s="113">
        <v>5403.9999999999991</v>
      </c>
      <c r="AE36" s="33">
        <f t="shared" si="27"/>
        <v>2701.9999999999995</v>
      </c>
      <c r="AF36" s="113">
        <v>244.1</v>
      </c>
      <c r="AG36" s="12">
        <f t="shared" si="28"/>
        <v>9.0340488527017033</v>
      </c>
      <c r="AH36" s="11">
        <f t="shared" si="29"/>
        <v>4.5170244263508517</v>
      </c>
      <c r="AI36" s="113">
        <v>12076</v>
      </c>
      <c r="AJ36" s="33">
        <f t="shared" si="30"/>
        <v>6038</v>
      </c>
      <c r="AK36" s="113">
        <v>2073.3000000000002</v>
      </c>
      <c r="AL36" s="12">
        <f t="shared" si="31"/>
        <v>34.337528983106992</v>
      </c>
      <c r="AM36" s="11">
        <f t="shared" si="5"/>
        <v>17.168764491553496</v>
      </c>
      <c r="AN36" s="109">
        <v>700</v>
      </c>
      <c r="AO36" s="33">
        <f t="shared" si="32"/>
        <v>350</v>
      </c>
      <c r="AP36" s="47">
        <v>0</v>
      </c>
      <c r="AQ36" s="12">
        <f t="shared" si="33"/>
        <v>0</v>
      </c>
      <c r="AR36" s="11">
        <f t="shared" si="34"/>
        <v>0</v>
      </c>
      <c r="AS36" s="47">
        <v>0</v>
      </c>
      <c r="AT36" s="33">
        <f t="shared" si="35"/>
        <v>0</v>
      </c>
      <c r="AU36" s="47">
        <v>0</v>
      </c>
      <c r="AV36" s="12" t="e">
        <f t="shared" si="36"/>
        <v>#DIV/0!</v>
      </c>
      <c r="AW36" s="11" t="e">
        <f t="shared" si="37"/>
        <v>#DIV/0!</v>
      </c>
      <c r="AX36" s="38">
        <v>0</v>
      </c>
      <c r="AY36" s="33">
        <f t="shared" si="38"/>
        <v>0</v>
      </c>
      <c r="AZ36" s="47">
        <v>0</v>
      </c>
      <c r="BA36" s="47">
        <v>0</v>
      </c>
      <c r="BB36" s="33">
        <f t="shared" si="39"/>
        <v>0</v>
      </c>
      <c r="BC36" s="47">
        <v>0</v>
      </c>
      <c r="BD36" s="47">
        <v>62610.8</v>
      </c>
      <c r="BE36" s="33">
        <f t="shared" si="40"/>
        <v>31305.4</v>
      </c>
      <c r="BF36" s="47">
        <v>20878</v>
      </c>
      <c r="BG36" s="38">
        <v>0</v>
      </c>
      <c r="BH36" s="33">
        <f t="shared" si="41"/>
        <v>0</v>
      </c>
      <c r="BI36" s="13">
        <v>0</v>
      </c>
      <c r="BJ36" s="47">
        <v>0</v>
      </c>
      <c r="BK36" s="33">
        <f t="shared" si="42"/>
        <v>0</v>
      </c>
      <c r="BL36" s="47">
        <v>0</v>
      </c>
      <c r="BM36" s="38">
        <v>0</v>
      </c>
      <c r="BN36" s="33">
        <f t="shared" si="71"/>
        <v>0</v>
      </c>
      <c r="BO36" s="47">
        <v>0</v>
      </c>
      <c r="BP36" s="47">
        <v>0</v>
      </c>
      <c r="BQ36" s="33">
        <f t="shared" si="44"/>
        <v>0</v>
      </c>
      <c r="BR36" s="47">
        <v>0</v>
      </c>
      <c r="BS36" s="12">
        <f t="shared" si="45"/>
        <v>4200</v>
      </c>
      <c r="BT36" s="33">
        <f t="shared" si="46"/>
        <v>2100</v>
      </c>
      <c r="BU36" s="12">
        <f t="shared" si="47"/>
        <v>1683.6</v>
      </c>
      <c r="BV36" s="12">
        <f t="shared" si="48"/>
        <v>80.171428571428578</v>
      </c>
      <c r="BW36" s="11">
        <f t="shared" si="49"/>
        <v>40.085714285714289</v>
      </c>
      <c r="BX36" s="109">
        <v>1800</v>
      </c>
      <c r="BY36" s="33">
        <f t="shared" si="50"/>
        <v>900</v>
      </c>
      <c r="BZ36" s="47">
        <v>1269</v>
      </c>
      <c r="CA36" s="47">
        <v>0</v>
      </c>
      <c r="CB36" s="33">
        <f t="shared" si="51"/>
        <v>0</v>
      </c>
      <c r="CC36" s="47">
        <v>0</v>
      </c>
      <c r="CD36" s="47">
        <v>0</v>
      </c>
      <c r="CE36" s="33">
        <f t="shared" si="52"/>
        <v>0</v>
      </c>
      <c r="CF36" s="47">
        <v>0</v>
      </c>
      <c r="CG36" s="47">
        <v>2400</v>
      </c>
      <c r="CH36" s="33">
        <f t="shared" si="53"/>
        <v>1200</v>
      </c>
      <c r="CI36" s="47">
        <v>414.6</v>
      </c>
      <c r="CJ36" s="47">
        <v>0</v>
      </c>
      <c r="CK36" s="33">
        <f t="shared" si="54"/>
        <v>0</v>
      </c>
      <c r="CL36" s="47">
        <v>0</v>
      </c>
      <c r="CM36" s="47">
        <v>0</v>
      </c>
      <c r="CN36" s="33">
        <f t="shared" si="55"/>
        <v>0</v>
      </c>
      <c r="CO36" s="47">
        <v>0</v>
      </c>
      <c r="CP36" s="47">
        <v>0</v>
      </c>
      <c r="CQ36" s="33">
        <f t="shared" si="56"/>
        <v>0</v>
      </c>
      <c r="CR36" s="47">
        <v>0</v>
      </c>
      <c r="CS36" s="47">
        <v>2100</v>
      </c>
      <c r="CT36" s="33">
        <f t="shared" si="57"/>
        <v>1050</v>
      </c>
      <c r="CU36" s="47">
        <v>163.1</v>
      </c>
      <c r="CV36" s="47">
        <v>2100</v>
      </c>
      <c r="CW36" s="33">
        <f t="shared" si="58"/>
        <v>1050</v>
      </c>
      <c r="CX36" s="47">
        <v>163.1</v>
      </c>
      <c r="CY36" s="47">
        <v>0</v>
      </c>
      <c r="CZ36" s="33">
        <f t="shared" si="59"/>
        <v>0</v>
      </c>
      <c r="DA36" s="47">
        <v>0</v>
      </c>
      <c r="DB36" s="47">
        <v>0</v>
      </c>
      <c r="DC36" s="33">
        <f t="shared" si="60"/>
        <v>0</v>
      </c>
      <c r="DD36" s="47">
        <v>0</v>
      </c>
      <c r="DE36" s="42">
        <v>0</v>
      </c>
      <c r="DF36" s="33">
        <f t="shared" si="61"/>
        <v>0</v>
      </c>
      <c r="DG36" s="47">
        <v>0</v>
      </c>
      <c r="DH36" s="47">
        <v>5200</v>
      </c>
      <c r="DI36" s="33">
        <f t="shared" si="62"/>
        <v>2600</v>
      </c>
      <c r="DJ36" s="47">
        <v>228.8</v>
      </c>
      <c r="DK36" s="47">
        <v>0</v>
      </c>
      <c r="DL36" s="12">
        <f t="shared" si="6"/>
        <v>92290.8</v>
      </c>
      <c r="DM36" s="12">
        <f t="shared" si="7"/>
        <v>46145.4</v>
      </c>
      <c r="DN36" s="12">
        <f t="shared" si="8"/>
        <v>25270.899999999998</v>
      </c>
      <c r="DO36" s="47">
        <v>0</v>
      </c>
      <c r="DP36" s="33">
        <f t="shared" si="63"/>
        <v>0</v>
      </c>
      <c r="DQ36" s="47">
        <v>0</v>
      </c>
      <c r="DR36" s="47">
        <v>0</v>
      </c>
      <c r="DS36" s="33">
        <f t="shared" si="64"/>
        <v>0</v>
      </c>
      <c r="DT36" s="47">
        <v>0</v>
      </c>
      <c r="DU36" s="47">
        <v>0</v>
      </c>
      <c r="DV36" s="33">
        <f t="shared" si="65"/>
        <v>0</v>
      </c>
      <c r="DW36" s="47">
        <v>0</v>
      </c>
      <c r="DX36" s="47">
        <v>0</v>
      </c>
      <c r="DY36" s="33">
        <f t="shared" si="66"/>
        <v>0</v>
      </c>
      <c r="DZ36" s="47">
        <v>0</v>
      </c>
      <c r="EA36" s="42">
        <v>0</v>
      </c>
      <c r="EB36" s="33">
        <f t="shared" si="67"/>
        <v>0</v>
      </c>
      <c r="EC36" s="47">
        <v>0</v>
      </c>
      <c r="ED36" s="47">
        <v>9500.1</v>
      </c>
      <c r="EE36" s="33">
        <f t="shared" si="68"/>
        <v>4750.05</v>
      </c>
      <c r="EF36" s="47">
        <v>0</v>
      </c>
      <c r="EG36" s="47">
        <v>0</v>
      </c>
      <c r="EH36" s="12">
        <f t="shared" si="9"/>
        <v>9500.1</v>
      </c>
      <c r="EI36" s="33">
        <f t="shared" si="69"/>
        <v>4750.05</v>
      </c>
      <c r="EJ36" s="47">
        <f t="shared" si="10"/>
        <v>0</v>
      </c>
    </row>
    <row r="37" spans="1:141" s="14" customFormat="1" ht="20.25" customHeight="1" x14ac:dyDescent="0.2">
      <c r="A37" s="21">
        <v>28</v>
      </c>
      <c r="B37" s="40" t="s">
        <v>117</v>
      </c>
      <c r="C37" s="47">
        <v>0</v>
      </c>
      <c r="D37" s="47">
        <v>0</v>
      </c>
      <c r="E37" s="25">
        <f t="shared" si="11"/>
        <v>51214.2</v>
      </c>
      <c r="F37" s="33">
        <f t="shared" si="12"/>
        <v>25607.1</v>
      </c>
      <c r="G37" s="12">
        <f t="shared" si="0"/>
        <v>15647.499999999998</v>
      </c>
      <c r="H37" s="12">
        <f t="shared" si="13"/>
        <v>61.106099480222277</v>
      </c>
      <c r="I37" s="12">
        <f t="shared" si="1"/>
        <v>30.553049740111138</v>
      </c>
      <c r="J37" s="12">
        <f t="shared" si="2"/>
        <v>12890</v>
      </c>
      <c r="K37" s="12">
        <f t="shared" si="14"/>
        <v>6445</v>
      </c>
      <c r="L37" s="12">
        <f t="shared" si="15"/>
        <v>2685.2</v>
      </c>
      <c r="M37" s="12">
        <f t="shared" si="3"/>
        <v>41.663304887509696</v>
      </c>
      <c r="N37" s="12">
        <f t="shared" si="4"/>
        <v>20.831652443754848</v>
      </c>
      <c r="O37" s="12">
        <f t="shared" si="16"/>
        <v>2014.8</v>
      </c>
      <c r="P37" s="33">
        <f t="shared" si="17"/>
        <v>1007.4000000000001</v>
      </c>
      <c r="Q37" s="33">
        <f t="shared" si="18"/>
        <v>483.4</v>
      </c>
      <c r="R37" s="12">
        <f t="shared" si="19"/>
        <v>47.984911653762154</v>
      </c>
      <c r="S37" s="11">
        <f t="shared" si="20"/>
        <v>23.992455826881081</v>
      </c>
      <c r="T37" s="113">
        <v>0</v>
      </c>
      <c r="U37" s="33">
        <f t="shared" si="21"/>
        <v>0</v>
      </c>
      <c r="V37" s="113">
        <v>0</v>
      </c>
      <c r="W37" s="12" t="e">
        <f t="shared" si="22"/>
        <v>#DIV/0!</v>
      </c>
      <c r="X37" s="11" t="e">
        <f t="shared" si="23"/>
        <v>#DIV/0!</v>
      </c>
      <c r="Y37" s="113">
        <v>0</v>
      </c>
      <c r="Z37" s="33">
        <f t="shared" si="24"/>
        <v>0</v>
      </c>
      <c r="AA37" s="113">
        <v>0</v>
      </c>
      <c r="AB37" s="12" t="e">
        <f t="shared" si="25"/>
        <v>#DIV/0!</v>
      </c>
      <c r="AC37" s="11" t="e">
        <f t="shared" si="26"/>
        <v>#DIV/0!</v>
      </c>
      <c r="AD37" s="113">
        <v>2014.8</v>
      </c>
      <c r="AE37" s="33">
        <f t="shared" si="27"/>
        <v>1007.4000000000001</v>
      </c>
      <c r="AF37" s="113">
        <v>483.4</v>
      </c>
      <c r="AG37" s="12">
        <f t="shared" si="28"/>
        <v>47.984911653762154</v>
      </c>
      <c r="AH37" s="11">
        <f t="shared" si="29"/>
        <v>23.992455826881081</v>
      </c>
      <c r="AI37" s="113">
        <v>6675.2</v>
      </c>
      <c r="AJ37" s="33">
        <f t="shared" si="30"/>
        <v>3337.6</v>
      </c>
      <c r="AK37" s="113">
        <v>1859.3</v>
      </c>
      <c r="AL37" s="12">
        <f t="shared" si="31"/>
        <v>55.707694151486095</v>
      </c>
      <c r="AM37" s="11">
        <f t="shared" si="5"/>
        <v>27.853847075743047</v>
      </c>
      <c r="AN37" s="109">
        <v>250</v>
      </c>
      <c r="AO37" s="33">
        <f t="shared" si="32"/>
        <v>125</v>
      </c>
      <c r="AP37" s="47">
        <v>77.2</v>
      </c>
      <c r="AQ37" s="12">
        <f t="shared" si="33"/>
        <v>61.760000000000005</v>
      </c>
      <c r="AR37" s="11">
        <f t="shared" si="34"/>
        <v>30.880000000000003</v>
      </c>
      <c r="AS37" s="47">
        <v>0</v>
      </c>
      <c r="AT37" s="33">
        <f t="shared" si="35"/>
        <v>0</v>
      </c>
      <c r="AU37" s="47">
        <v>0</v>
      </c>
      <c r="AV37" s="12" t="e">
        <f t="shared" si="36"/>
        <v>#DIV/0!</v>
      </c>
      <c r="AW37" s="11" t="e">
        <f t="shared" si="37"/>
        <v>#DIV/0!</v>
      </c>
      <c r="AX37" s="38">
        <v>0</v>
      </c>
      <c r="AY37" s="33">
        <f t="shared" si="38"/>
        <v>0</v>
      </c>
      <c r="AZ37" s="47">
        <v>0</v>
      </c>
      <c r="BA37" s="47">
        <v>0</v>
      </c>
      <c r="BB37" s="33">
        <f t="shared" si="39"/>
        <v>0</v>
      </c>
      <c r="BC37" s="47">
        <v>0</v>
      </c>
      <c r="BD37" s="47">
        <v>38324.199999999997</v>
      </c>
      <c r="BE37" s="33">
        <f t="shared" si="40"/>
        <v>19162.099999999999</v>
      </c>
      <c r="BF37" s="47">
        <v>12774.8</v>
      </c>
      <c r="BG37" s="38">
        <v>0</v>
      </c>
      <c r="BH37" s="33">
        <f t="shared" si="41"/>
        <v>0</v>
      </c>
      <c r="BI37" s="13">
        <v>0</v>
      </c>
      <c r="BJ37" s="47">
        <v>0</v>
      </c>
      <c r="BK37" s="33">
        <f t="shared" si="42"/>
        <v>0</v>
      </c>
      <c r="BL37" s="47">
        <v>0</v>
      </c>
      <c r="BM37" s="38">
        <v>0</v>
      </c>
      <c r="BN37" s="33">
        <f t="shared" si="71"/>
        <v>0</v>
      </c>
      <c r="BO37" s="47">
        <v>0</v>
      </c>
      <c r="BP37" s="47">
        <v>0</v>
      </c>
      <c r="BQ37" s="33">
        <f t="shared" si="44"/>
        <v>0</v>
      </c>
      <c r="BR37" s="47">
        <v>0</v>
      </c>
      <c r="BS37" s="12">
        <f t="shared" si="45"/>
        <v>1450</v>
      </c>
      <c r="BT37" s="33">
        <f t="shared" si="46"/>
        <v>725</v>
      </c>
      <c r="BU37" s="12">
        <f t="shared" si="47"/>
        <v>180.4</v>
      </c>
      <c r="BV37" s="12">
        <f t="shared" si="48"/>
        <v>24.882758620689657</v>
      </c>
      <c r="BW37" s="11">
        <f t="shared" si="49"/>
        <v>12.441379310344828</v>
      </c>
      <c r="BX37" s="109">
        <v>1414</v>
      </c>
      <c r="BY37" s="33">
        <f t="shared" si="50"/>
        <v>707</v>
      </c>
      <c r="BZ37" s="47">
        <v>180.4</v>
      </c>
      <c r="CA37" s="47">
        <v>0</v>
      </c>
      <c r="CB37" s="33">
        <f t="shared" si="51"/>
        <v>0</v>
      </c>
      <c r="CC37" s="47">
        <v>0</v>
      </c>
      <c r="CD37" s="47">
        <v>0</v>
      </c>
      <c r="CE37" s="33">
        <f t="shared" si="52"/>
        <v>0</v>
      </c>
      <c r="CF37" s="47">
        <v>0</v>
      </c>
      <c r="CG37" s="47">
        <v>36</v>
      </c>
      <c r="CH37" s="33">
        <f t="shared" si="53"/>
        <v>18</v>
      </c>
      <c r="CI37" s="47">
        <v>0</v>
      </c>
      <c r="CJ37" s="47">
        <v>0</v>
      </c>
      <c r="CK37" s="33">
        <f t="shared" si="54"/>
        <v>0</v>
      </c>
      <c r="CL37" s="47">
        <v>0</v>
      </c>
      <c r="CM37" s="47">
        <v>0</v>
      </c>
      <c r="CN37" s="33">
        <f t="shared" si="55"/>
        <v>0</v>
      </c>
      <c r="CO37" s="47">
        <v>0</v>
      </c>
      <c r="CP37" s="47">
        <v>0</v>
      </c>
      <c r="CQ37" s="33">
        <f t="shared" si="56"/>
        <v>0</v>
      </c>
      <c r="CR37" s="47">
        <v>0</v>
      </c>
      <c r="CS37" s="47">
        <v>2000</v>
      </c>
      <c r="CT37" s="33">
        <f t="shared" si="57"/>
        <v>1000</v>
      </c>
      <c r="CU37" s="47">
        <v>84.9</v>
      </c>
      <c r="CV37" s="47">
        <v>500</v>
      </c>
      <c r="CW37" s="33">
        <f t="shared" si="58"/>
        <v>250</v>
      </c>
      <c r="CX37" s="47">
        <v>84.9</v>
      </c>
      <c r="CY37" s="47">
        <v>0</v>
      </c>
      <c r="CZ37" s="33">
        <f t="shared" si="59"/>
        <v>0</v>
      </c>
      <c r="DA37" s="47">
        <v>0</v>
      </c>
      <c r="DB37" s="47">
        <v>0</v>
      </c>
      <c r="DC37" s="33">
        <f t="shared" si="60"/>
        <v>0</v>
      </c>
      <c r="DD37" s="47">
        <v>0</v>
      </c>
      <c r="DE37" s="42">
        <v>0</v>
      </c>
      <c r="DF37" s="33">
        <f t="shared" si="61"/>
        <v>0</v>
      </c>
      <c r="DG37" s="47">
        <v>0</v>
      </c>
      <c r="DH37" s="47">
        <v>500</v>
      </c>
      <c r="DI37" s="33">
        <f t="shared" si="62"/>
        <v>250</v>
      </c>
      <c r="DJ37" s="47">
        <v>0</v>
      </c>
      <c r="DK37" s="47">
        <v>0</v>
      </c>
      <c r="DL37" s="12">
        <f t="shared" si="6"/>
        <v>51214.2</v>
      </c>
      <c r="DM37" s="12">
        <f t="shared" si="7"/>
        <v>25607.1</v>
      </c>
      <c r="DN37" s="12">
        <f t="shared" si="8"/>
        <v>15459.999999999998</v>
      </c>
      <c r="DO37" s="47">
        <v>0</v>
      </c>
      <c r="DP37" s="33">
        <f t="shared" si="63"/>
        <v>0</v>
      </c>
      <c r="DQ37" s="47">
        <v>0</v>
      </c>
      <c r="DR37" s="47">
        <v>0</v>
      </c>
      <c r="DS37" s="33">
        <f t="shared" si="64"/>
        <v>0</v>
      </c>
      <c r="DT37" s="47">
        <v>0</v>
      </c>
      <c r="DU37" s="47">
        <v>0</v>
      </c>
      <c r="DV37" s="33">
        <f t="shared" si="65"/>
        <v>0</v>
      </c>
      <c r="DW37" s="47">
        <v>0</v>
      </c>
      <c r="DX37" s="47">
        <v>0</v>
      </c>
      <c r="DY37" s="33">
        <f t="shared" si="66"/>
        <v>0</v>
      </c>
      <c r="DZ37" s="47">
        <v>0</v>
      </c>
      <c r="EA37" s="42">
        <v>0</v>
      </c>
      <c r="EB37" s="33">
        <f t="shared" si="67"/>
        <v>0</v>
      </c>
      <c r="EC37" s="47">
        <v>0</v>
      </c>
      <c r="ED37" s="47">
        <v>950</v>
      </c>
      <c r="EE37" s="33">
        <f t="shared" si="68"/>
        <v>475</v>
      </c>
      <c r="EF37" s="47">
        <v>0</v>
      </c>
      <c r="EG37" s="47">
        <v>187.5</v>
      </c>
      <c r="EH37" s="12">
        <f t="shared" si="9"/>
        <v>950</v>
      </c>
      <c r="EI37" s="33">
        <f t="shared" si="69"/>
        <v>475</v>
      </c>
      <c r="EJ37" s="47">
        <f t="shared" si="10"/>
        <v>187.5</v>
      </c>
    </row>
    <row r="38" spans="1:141" s="14" customFormat="1" ht="20.25" customHeight="1" x14ac:dyDescent="0.2">
      <c r="A38" s="21">
        <v>29</v>
      </c>
      <c r="B38" s="116" t="s">
        <v>118</v>
      </c>
      <c r="C38" s="47">
        <v>0</v>
      </c>
      <c r="D38" s="47">
        <v>0</v>
      </c>
      <c r="E38" s="25">
        <f t="shared" si="11"/>
        <v>37180.699999999997</v>
      </c>
      <c r="F38" s="33">
        <f t="shared" si="12"/>
        <v>18590.349999999999</v>
      </c>
      <c r="G38" s="12">
        <f t="shared" si="0"/>
        <v>10880.1</v>
      </c>
      <c r="H38" s="12">
        <f t="shared" si="13"/>
        <v>58.525525339759611</v>
      </c>
      <c r="I38" s="12">
        <f t="shared" si="1"/>
        <v>29.262762669879805</v>
      </c>
      <c r="J38" s="12">
        <f t="shared" si="2"/>
        <v>7890.2</v>
      </c>
      <c r="K38" s="12">
        <f t="shared" si="14"/>
        <v>3945.1</v>
      </c>
      <c r="L38" s="12">
        <f t="shared" si="15"/>
        <v>1116.5999999999999</v>
      </c>
      <c r="M38" s="12">
        <f t="shared" si="3"/>
        <v>28.303465057919951</v>
      </c>
      <c r="N38" s="12">
        <f t="shared" si="4"/>
        <v>14.151732528959975</v>
      </c>
      <c r="O38" s="12">
        <f t="shared" si="16"/>
        <v>920.2</v>
      </c>
      <c r="P38" s="33">
        <f t="shared" si="17"/>
        <v>460.1</v>
      </c>
      <c r="Q38" s="33">
        <f t="shared" si="18"/>
        <v>35.299999999999997</v>
      </c>
      <c r="R38" s="12">
        <f t="shared" si="19"/>
        <v>7.6722451640947611</v>
      </c>
      <c r="S38" s="11">
        <f t="shared" si="20"/>
        <v>3.8361225820473805</v>
      </c>
      <c r="T38" s="113">
        <v>0</v>
      </c>
      <c r="U38" s="33">
        <f t="shared" si="21"/>
        <v>0</v>
      </c>
      <c r="V38" s="113">
        <v>0</v>
      </c>
      <c r="W38" s="12" t="e">
        <f t="shared" si="22"/>
        <v>#DIV/0!</v>
      </c>
      <c r="X38" s="11" t="e">
        <f t="shared" si="23"/>
        <v>#DIV/0!</v>
      </c>
      <c r="Y38" s="113">
        <v>0</v>
      </c>
      <c r="Z38" s="33">
        <f t="shared" si="24"/>
        <v>0</v>
      </c>
      <c r="AA38" s="113">
        <v>0</v>
      </c>
      <c r="AB38" s="12" t="e">
        <f t="shared" si="25"/>
        <v>#DIV/0!</v>
      </c>
      <c r="AC38" s="11" t="e">
        <f t="shared" si="26"/>
        <v>#DIV/0!</v>
      </c>
      <c r="AD38" s="113">
        <v>920.2</v>
      </c>
      <c r="AE38" s="33">
        <f t="shared" si="27"/>
        <v>460.1</v>
      </c>
      <c r="AF38" s="113">
        <v>35.299999999999997</v>
      </c>
      <c r="AG38" s="12">
        <f t="shared" si="28"/>
        <v>7.6722451640947611</v>
      </c>
      <c r="AH38" s="11">
        <f t="shared" si="29"/>
        <v>3.8361225820473805</v>
      </c>
      <c r="AI38" s="113">
        <v>2800</v>
      </c>
      <c r="AJ38" s="33">
        <f t="shared" si="30"/>
        <v>1400</v>
      </c>
      <c r="AK38" s="113">
        <v>761.3</v>
      </c>
      <c r="AL38" s="12">
        <f t="shared" si="31"/>
        <v>54.378571428571419</v>
      </c>
      <c r="AM38" s="11">
        <f t="shared" si="5"/>
        <v>27.18928571428571</v>
      </c>
      <c r="AN38" s="109">
        <v>60</v>
      </c>
      <c r="AO38" s="33">
        <f t="shared" si="32"/>
        <v>30</v>
      </c>
      <c r="AP38" s="47">
        <v>0</v>
      </c>
      <c r="AQ38" s="12">
        <f t="shared" si="33"/>
        <v>0</v>
      </c>
      <c r="AR38" s="11">
        <f t="shared" si="34"/>
        <v>0</v>
      </c>
      <c r="AS38" s="47">
        <v>0</v>
      </c>
      <c r="AT38" s="33">
        <f t="shared" si="35"/>
        <v>0</v>
      </c>
      <c r="AU38" s="47">
        <v>0</v>
      </c>
      <c r="AV38" s="12" t="e">
        <f t="shared" si="36"/>
        <v>#DIV/0!</v>
      </c>
      <c r="AW38" s="11" t="e">
        <f t="shared" si="37"/>
        <v>#DIV/0!</v>
      </c>
      <c r="AX38" s="38">
        <v>0</v>
      </c>
      <c r="AY38" s="33">
        <f t="shared" si="38"/>
        <v>0</v>
      </c>
      <c r="AZ38" s="47">
        <v>0</v>
      </c>
      <c r="BA38" s="47">
        <v>0</v>
      </c>
      <c r="BB38" s="33">
        <f t="shared" si="39"/>
        <v>0</v>
      </c>
      <c r="BC38" s="47">
        <v>0</v>
      </c>
      <c r="BD38" s="47">
        <v>29290.5</v>
      </c>
      <c r="BE38" s="33">
        <f t="shared" si="40"/>
        <v>14645.25</v>
      </c>
      <c r="BF38" s="47">
        <v>9763.5</v>
      </c>
      <c r="BG38" s="38">
        <v>0</v>
      </c>
      <c r="BH38" s="33">
        <f t="shared" si="41"/>
        <v>0</v>
      </c>
      <c r="BI38" s="13">
        <v>0</v>
      </c>
      <c r="BJ38" s="47">
        <v>0</v>
      </c>
      <c r="BK38" s="33">
        <f t="shared" si="42"/>
        <v>0</v>
      </c>
      <c r="BL38" s="47">
        <v>0</v>
      </c>
      <c r="BM38" s="38">
        <v>0</v>
      </c>
      <c r="BN38" s="33">
        <f t="shared" si="71"/>
        <v>0</v>
      </c>
      <c r="BO38" s="47">
        <v>0</v>
      </c>
      <c r="BP38" s="47">
        <v>0</v>
      </c>
      <c r="BQ38" s="33">
        <f t="shared" si="44"/>
        <v>0</v>
      </c>
      <c r="BR38" s="47">
        <v>0</v>
      </c>
      <c r="BS38" s="12">
        <f t="shared" si="45"/>
        <v>1710</v>
      </c>
      <c r="BT38" s="33">
        <f t="shared" si="46"/>
        <v>855</v>
      </c>
      <c r="BU38" s="12">
        <f t="shared" si="47"/>
        <v>320</v>
      </c>
      <c r="BV38" s="12">
        <f t="shared" si="48"/>
        <v>37.42690058479532</v>
      </c>
      <c r="BW38" s="11">
        <f t="shared" si="49"/>
        <v>18.71345029239766</v>
      </c>
      <c r="BX38" s="109">
        <v>960</v>
      </c>
      <c r="BY38" s="33">
        <f t="shared" si="50"/>
        <v>480</v>
      </c>
      <c r="BZ38" s="47">
        <v>320</v>
      </c>
      <c r="CA38" s="47">
        <v>750</v>
      </c>
      <c r="CB38" s="33">
        <f t="shared" si="51"/>
        <v>375</v>
      </c>
      <c r="CC38" s="47">
        <v>0</v>
      </c>
      <c r="CD38" s="47">
        <v>0</v>
      </c>
      <c r="CE38" s="33">
        <f t="shared" si="52"/>
        <v>0</v>
      </c>
      <c r="CF38" s="47">
        <v>0</v>
      </c>
      <c r="CG38" s="47">
        <v>0</v>
      </c>
      <c r="CH38" s="33">
        <f t="shared" si="53"/>
        <v>0</v>
      </c>
      <c r="CI38" s="47">
        <v>0</v>
      </c>
      <c r="CJ38" s="47">
        <v>0</v>
      </c>
      <c r="CK38" s="33">
        <f t="shared" si="54"/>
        <v>0</v>
      </c>
      <c r="CL38" s="47">
        <v>0</v>
      </c>
      <c r="CM38" s="47">
        <v>0</v>
      </c>
      <c r="CN38" s="33">
        <f t="shared" si="55"/>
        <v>0</v>
      </c>
      <c r="CO38" s="47">
        <v>0</v>
      </c>
      <c r="CP38" s="47">
        <v>0</v>
      </c>
      <c r="CQ38" s="33">
        <f t="shared" si="56"/>
        <v>0</v>
      </c>
      <c r="CR38" s="47">
        <v>0</v>
      </c>
      <c r="CS38" s="47">
        <v>1400</v>
      </c>
      <c r="CT38" s="33">
        <f t="shared" si="57"/>
        <v>700</v>
      </c>
      <c r="CU38" s="47">
        <v>0</v>
      </c>
      <c r="CV38" s="47">
        <v>0</v>
      </c>
      <c r="CW38" s="33">
        <f t="shared" si="58"/>
        <v>0</v>
      </c>
      <c r="CX38" s="47">
        <v>0</v>
      </c>
      <c r="CY38" s="47">
        <v>1000</v>
      </c>
      <c r="CZ38" s="33">
        <f t="shared" si="59"/>
        <v>500</v>
      </c>
      <c r="DA38" s="47">
        <v>0</v>
      </c>
      <c r="DB38" s="47">
        <v>0</v>
      </c>
      <c r="DC38" s="33">
        <f t="shared" si="60"/>
        <v>0</v>
      </c>
      <c r="DD38" s="47">
        <v>0</v>
      </c>
      <c r="DE38" s="42">
        <v>0</v>
      </c>
      <c r="DF38" s="33">
        <f t="shared" si="61"/>
        <v>0</v>
      </c>
      <c r="DG38" s="47">
        <v>0</v>
      </c>
      <c r="DH38" s="47">
        <v>0</v>
      </c>
      <c r="DI38" s="33">
        <f t="shared" si="62"/>
        <v>0</v>
      </c>
      <c r="DJ38" s="47">
        <v>0</v>
      </c>
      <c r="DK38" s="47">
        <v>0</v>
      </c>
      <c r="DL38" s="12">
        <f t="shared" si="6"/>
        <v>37180.699999999997</v>
      </c>
      <c r="DM38" s="12">
        <f t="shared" si="7"/>
        <v>18590.349999999999</v>
      </c>
      <c r="DN38" s="12">
        <f t="shared" si="8"/>
        <v>10880.1</v>
      </c>
      <c r="DO38" s="47">
        <v>0</v>
      </c>
      <c r="DP38" s="33">
        <f t="shared" si="63"/>
        <v>0</v>
      </c>
      <c r="DQ38" s="47">
        <v>0</v>
      </c>
      <c r="DR38" s="47">
        <v>0</v>
      </c>
      <c r="DS38" s="33">
        <f t="shared" si="64"/>
        <v>0</v>
      </c>
      <c r="DT38" s="47">
        <v>0</v>
      </c>
      <c r="DU38" s="47">
        <v>0</v>
      </c>
      <c r="DV38" s="33">
        <f t="shared" si="65"/>
        <v>0</v>
      </c>
      <c r="DW38" s="47">
        <v>0</v>
      </c>
      <c r="DX38" s="47">
        <v>0</v>
      </c>
      <c r="DY38" s="33">
        <f t="shared" si="66"/>
        <v>0</v>
      </c>
      <c r="DZ38" s="47">
        <v>0</v>
      </c>
      <c r="EA38" s="42">
        <v>0</v>
      </c>
      <c r="EB38" s="33">
        <f t="shared" si="67"/>
        <v>0</v>
      </c>
      <c r="EC38" s="47">
        <v>0</v>
      </c>
      <c r="ED38" s="47">
        <v>5150.3999999999996</v>
      </c>
      <c r="EE38" s="33">
        <f t="shared" si="68"/>
        <v>2575.1999999999998</v>
      </c>
      <c r="EF38" s="47"/>
      <c r="EG38" s="47">
        <v>0</v>
      </c>
      <c r="EH38" s="12">
        <f t="shared" si="9"/>
        <v>5150.3999999999996</v>
      </c>
      <c r="EI38" s="33">
        <f t="shared" si="69"/>
        <v>2575.1999999999998</v>
      </c>
      <c r="EJ38" s="47">
        <f t="shared" si="10"/>
        <v>0</v>
      </c>
    </row>
    <row r="39" spans="1:141" s="14" customFormat="1" ht="20.25" customHeight="1" x14ac:dyDescent="0.2">
      <c r="A39" s="21">
        <v>30</v>
      </c>
      <c r="B39" s="40" t="s">
        <v>116</v>
      </c>
      <c r="C39" s="47">
        <v>0</v>
      </c>
      <c r="D39" s="47">
        <v>0</v>
      </c>
      <c r="E39" s="25">
        <f t="shared" si="11"/>
        <v>16851</v>
      </c>
      <c r="F39" s="33">
        <f t="shared" si="12"/>
        <v>8425.5</v>
      </c>
      <c r="G39" s="12">
        <f t="shared" si="0"/>
        <v>4498.7</v>
      </c>
      <c r="H39" s="12">
        <f t="shared" si="13"/>
        <v>53.393863865645955</v>
      </c>
      <c r="I39" s="12">
        <f t="shared" si="1"/>
        <v>26.696931932822977</v>
      </c>
      <c r="J39" s="12">
        <f t="shared" si="2"/>
        <v>5134.8999999999996</v>
      </c>
      <c r="K39" s="12">
        <f t="shared" si="14"/>
        <v>2567.4499999999998</v>
      </c>
      <c r="L39" s="12">
        <f t="shared" si="15"/>
        <v>593.4</v>
      </c>
      <c r="M39" s="12">
        <f t="shared" si="3"/>
        <v>23.112426726908023</v>
      </c>
      <c r="N39" s="12">
        <f t="shared" si="4"/>
        <v>11.556213363454011</v>
      </c>
      <c r="O39" s="12">
        <f t="shared" si="16"/>
        <v>2366.1999999999998</v>
      </c>
      <c r="P39" s="33">
        <f t="shared" si="17"/>
        <v>1183.0999999999999</v>
      </c>
      <c r="Q39" s="33">
        <f t="shared" si="18"/>
        <v>148.9</v>
      </c>
      <c r="R39" s="12">
        <f t="shared" si="19"/>
        <v>12.585580255261602</v>
      </c>
      <c r="S39" s="11">
        <f t="shared" si="20"/>
        <v>6.2927901276308011</v>
      </c>
      <c r="T39" s="113">
        <v>0</v>
      </c>
      <c r="U39" s="33">
        <f t="shared" si="21"/>
        <v>0</v>
      </c>
      <c r="V39" s="113">
        <v>0</v>
      </c>
      <c r="W39" s="12" t="e">
        <f t="shared" si="22"/>
        <v>#DIV/0!</v>
      </c>
      <c r="X39" s="11" t="e">
        <f t="shared" si="23"/>
        <v>#DIV/0!</v>
      </c>
      <c r="Y39" s="113">
        <v>0</v>
      </c>
      <c r="Z39" s="33">
        <f t="shared" si="24"/>
        <v>0</v>
      </c>
      <c r="AA39" s="113">
        <v>0</v>
      </c>
      <c r="AB39" s="12" t="e">
        <f t="shared" si="25"/>
        <v>#DIV/0!</v>
      </c>
      <c r="AC39" s="11" t="e">
        <f t="shared" si="26"/>
        <v>#DIV/0!</v>
      </c>
      <c r="AD39" s="113">
        <v>2366.1999999999998</v>
      </c>
      <c r="AE39" s="33">
        <f t="shared" si="27"/>
        <v>1183.0999999999999</v>
      </c>
      <c r="AF39" s="113">
        <v>148.9</v>
      </c>
      <c r="AG39" s="12">
        <f t="shared" si="28"/>
        <v>12.585580255261602</v>
      </c>
      <c r="AH39" s="11">
        <f t="shared" si="29"/>
        <v>6.2927901276308011</v>
      </c>
      <c r="AI39" s="113">
        <v>1958.7</v>
      </c>
      <c r="AJ39" s="33">
        <f t="shared" si="30"/>
        <v>979.34999999999991</v>
      </c>
      <c r="AK39" s="113">
        <v>426.5</v>
      </c>
      <c r="AL39" s="12">
        <f t="shared" si="31"/>
        <v>43.549292898350949</v>
      </c>
      <c r="AM39" s="11">
        <f t="shared" si="5"/>
        <v>21.774646449175471</v>
      </c>
      <c r="AN39" s="109">
        <v>10</v>
      </c>
      <c r="AO39" s="33">
        <f t="shared" si="32"/>
        <v>5</v>
      </c>
      <c r="AP39" s="47">
        <v>0</v>
      </c>
      <c r="AQ39" s="12">
        <f t="shared" si="33"/>
        <v>0</v>
      </c>
      <c r="AR39" s="11">
        <f t="shared" si="34"/>
        <v>0</v>
      </c>
      <c r="AS39" s="47">
        <v>0</v>
      </c>
      <c r="AT39" s="33">
        <f t="shared" si="35"/>
        <v>0</v>
      </c>
      <c r="AU39" s="47">
        <v>0</v>
      </c>
      <c r="AV39" s="12" t="e">
        <f t="shared" si="36"/>
        <v>#DIV/0!</v>
      </c>
      <c r="AW39" s="11" t="e">
        <f t="shared" si="37"/>
        <v>#DIV/0!</v>
      </c>
      <c r="AX39" s="38">
        <v>0</v>
      </c>
      <c r="AY39" s="33">
        <f t="shared" si="38"/>
        <v>0</v>
      </c>
      <c r="AZ39" s="47">
        <v>0</v>
      </c>
      <c r="BA39" s="47">
        <v>0</v>
      </c>
      <c r="BB39" s="33">
        <f t="shared" si="39"/>
        <v>0</v>
      </c>
      <c r="BC39" s="47">
        <v>0</v>
      </c>
      <c r="BD39" s="47">
        <v>11716.1</v>
      </c>
      <c r="BE39" s="33">
        <f t="shared" si="40"/>
        <v>5858.05</v>
      </c>
      <c r="BF39" s="47">
        <v>3905.3</v>
      </c>
      <c r="BG39" s="38">
        <v>0</v>
      </c>
      <c r="BH39" s="33">
        <f t="shared" si="41"/>
        <v>0</v>
      </c>
      <c r="BI39" s="13">
        <v>0</v>
      </c>
      <c r="BJ39" s="47">
        <v>0</v>
      </c>
      <c r="BK39" s="33">
        <f t="shared" si="42"/>
        <v>0</v>
      </c>
      <c r="BL39" s="47">
        <v>0</v>
      </c>
      <c r="BM39" s="38">
        <v>0</v>
      </c>
      <c r="BN39" s="33">
        <f t="shared" si="71"/>
        <v>0</v>
      </c>
      <c r="BO39" s="47">
        <v>0</v>
      </c>
      <c r="BP39" s="47">
        <v>0</v>
      </c>
      <c r="BQ39" s="33">
        <f t="shared" si="44"/>
        <v>0</v>
      </c>
      <c r="BR39" s="47">
        <v>0</v>
      </c>
      <c r="BS39" s="12">
        <f t="shared" si="45"/>
        <v>800</v>
      </c>
      <c r="BT39" s="33">
        <f t="shared" si="46"/>
        <v>400</v>
      </c>
      <c r="BU39" s="12">
        <f t="shared" si="47"/>
        <v>18</v>
      </c>
      <c r="BV39" s="12">
        <f t="shared" si="48"/>
        <v>4.5</v>
      </c>
      <c r="BW39" s="11">
        <f t="shared" si="49"/>
        <v>2.25</v>
      </c>
      <c r="BX39" s="109">
        <v>800</v>
      </c>
      <c r="BY39" s="33">
        <f t="shared" si="50"/>
        <v>400</v>
      </c>
      <c r="BZ39" s="47">
        <v>18</v>
      </c>
      <c r="CA39" s="47">
        <v>0</v>
      </c>
      <c r="CB39" s="33">
        <f t="shared" si="51"/>
        <v>0</v>
      </c>
      <c r="CC39" s="47">
        <v>0</v>
      </c>
      <c r="CD39" s="47">
        <v>0</v>
      </c>
      <c r="CE39" s="33">
        <f t="shared" si="52"/>
        <v>0</v>
      </c>
      <c r="CF39" s="47">
        <v>0</v>
      </c>
      <c r="CG39" s="47">
        <v>0</v>
      </c>
      <c r="CH39" s="33">
        <f t="shared" si="53"/>
        <v>0</v>
      </c>
      <c r="CI39" s="47">
        <v>0</v>
      </c>
      <c r="CJ39" s="47">
        <v>0</v>
      </c>
      <c r="CK39" s="33">
        <f t="shared" si="54"/>
        <v>0</v>
      </c>
      <c r="CL39" s="47">
        <v>0</v>
      </c>
      <c r="CM39" s="47">
        <v>0</v>
      </c>
      <c r="CN39" s="33">
        <f t="shared" si="55"/>
        <v>0</v>
      </c>
      <c r="CO39" s="47">
        <v>0</v>
      </c>
      <c r="CP39" s="47">
        <v>0</v>
      </c>
      <c r="CQ39" s="33">
        <f t="shared" si="56"/>
        <v>0</v>
      </c>
      <c r="CR39" s="47">
        <v>0</v>
      </c>
      <c r="CS39" s="47">
        <v>0</v>
      </c>
      <c r="CT39" s="33">
        <f t="shared" si="57"/>
        <v>0</v>
      </c>
      <c r="CU39" s="47">
        <v>0</v>
      </c>
      <c r="CV39" s="47">
        <v>0</v>
      </c>
      <c r="CW39" s="33">
        <f t="shared" si="58"/>
        <v>0</v>
      </c>
      <c r="CX39" s="47">
        <v>0</v>
      </c>
      <c r="CY39" s="47">
        <v>0</v>
      </c>
      <c r="CZ39" s="33">
        <f t="shared" si="59"/>
        <v>0</v>
      </c>
      <c r="DA39" s="47">
        <v>0</v>
      </c>
      <c r="DB39" s="47">
        <v>0</v>
      </c>
      <c r="DC39" s="33">
        <f t="shared" si="60"/>
        <v>0</v>
      </c>
      <c r="DD39" s="47">
        <v>0</v>
      </c>
      <c r="DE39" s="42">
        <v>0</v>
      </c>
      <c r="DF39" s="33">
        <f t="shared" si="61"/>
        <v>0</v>
      </c>
      <c r="DG39" s="47">
        <v>0</v>
      </c>
      <c r="DH39" s="47">
        <v>0</v>
      </c>
      <c r="DI39" s="33">
        <f t="shared" si="62"/>
        <v>0</v>
      </c>
      <c r="DJ39" s="47">
        <v>0</v>
      </c>
      <c r="DK39" s="47">
        <v>0</v>
      </c>
      <c r="DL39" s="12">
        <f t="shared" si="6"/>
        <v>16851</v>
      </c>
      <c r="DM39" s="12">
        <f t="shared" si="7"/>
        <v>8425.5</v>
      </c>
      <c r="DN39" s="12">
        <f t="shared" si="8"/>
        <v>4498.7</v>
      </c>
      <c r="DO39" s="47">
        <v>0</v>
      </c>
      <c r="DP39" s="33">
        <f t="shared" si="63"/>
        <v>0</v>
      </c>
      <c r="DQ39" s="47">
        <v>0</v>
      </c>
      <c r="DR39" s="47">
        <v>0</v>
      </c>
      <c r="DS39" s="33">
        <f t="shared" si="64"/>
        <v>0</v>
      </c>
      <c r="DT39" s="47">
        <v>0</v>
      </c>
      <c r="DU39" s="47">
        <v>0</v>
      </c>
      <c r="DV39" s="33">
        <f t="shared" si="65"/>
        <v>0</v>
      </c>
      <c r="DW39" s="47">
        <v>0</v>
      </c>
      <c r="DX39" s="47">
        <v>0</v>
      </c>
      <c r="DY39" s="33">
        <f t="shared" si="66"/>
        <v>0</v>
      </c>
      <c r="DZ39" s="47">
        <v>0</v>
      </c>
      <c r="EA39" s="42">
        <v>0</v>
      </c>
      <c r="EB39" s="33">
        <f t="shared" si="67"/>
        <v>0</v>
      </c>
      <c r="EC39" s="47">
        <v>0</v>
      </c>
      <c r="ED39" s="47">
        <v>1989</v>
      </c>
      <c r="EE39" s="33">
        <f t="shared" si="68"/>
        <v>994.5</v>
      </c>
      <c r="EF39" s="47">
        <v>0</v>
      </c>
      <c r="EG39" s="47">
        <v>0</v>
      </c>
      <c r="EH39" s="12">
        <f t="shared" si="9"/>
        <v>1989</v>
      </c>
      <c r="EI39" s="33">
        <f t="shared" si="69"/>
        <v>994.5</v>
      </c>
      <c r="EJ39" s="47">
        <f t="shared" si="10"/>
        <v>0</v>
      </c>
    </row>
    <row r="40" spans="1:141" s="14" customFormat="1" ht="20.25" customHeight="1" x14ac:dyDescent="0.2">
      <c r="A40" s="21">
        <v>31</v>
      </c>
      <c r="B40" s="116" t="s">
        <v>119</v>
      </c>
      <c r="C40" s="47">
        <v>4148.5</v>
      </c>
      <c r="D40" s="47">
        <v>18.3</v>
      </c>
      <c r="E40" s="25">
        <f t="shared" si="11"/>
        <v>18306.400000000001</v>
      </c>
      <c r="F40" s="33">
        <f t="shared" si="12"/>
        <v>9153.2000000000007</v>
      </c>
      <c r="G40" s="12">
        <f t="shared" si="0"/>
        <v>5278.9869999999992</v>
      </c>
      <c r="H40" s="12">
        <f t="shared" si="13"/>
        <v>57.67367696543284</v>
      </c>
      <c r="I40" s="12">
        <f t="shared" si="1"/>
        <v>28.83683848271642</v>
      </c>
      <c r="J40" s="12">
        <f t="shared" si="2"/>
        <v>4705</v>
      </c>
      <c r="K40" s="12">
        <f t="shared" si="14"/>
        <v>2352.5</v>
      </c>
      <c r="L40" s="12">
        <f t="shared" si="15"/>
        <v>395.08699999999999</v>
      </c>
      <c r="M40" s="12">
        <f t="shared" si="3"/>
        <v>16.79434643995749</v>
      </c>
      <c r="N40" s="12">
        <f t="shared" si="4"/>
        <v>8.397173219978745</v>
      </c>
      <c r="O40" s="12">
        <f t="shared" si="16"/>
        <v>705</v>
      </c>
      <c r="P40" s="33">
        <f t="shared" si="17"/>
        <v>352.5</v>
      </c>
      <c r="Q40" s="33">
        <f t="shared" si="18"/>
        <v>53.8</v>
      </c>
      <c r="R40" s="12">
        <f t="shared" si="19"/>
        <v>15.262411347517729</v>
      </c>
      <c r="S40" s="11">
        <f t="shared" si="20"/>
        <v>7.6312056737588643</v>
      </c>
      <c r="T40" s="113">
        <v>0</v>
      </c>
      <c r="U40" s="33">
        <f t="shared" si="21"/>
        <v>0</v>
      </c>
      <c r="V40" s="113">
        <v>0</v>
      </c>
      <c r="W40" s="12" t="e">
        <f t="shared" si="22"/>
        <v>#DIV/0!</v>
      </c>
      <c r="X40" s="11" t="e">
        <f t="shared" si="23"/>
        <v>#DIV/0!</v>
      </c>
      <c r="Y40" s="113">
        <v>0</v>
      </c>
      <c r="Z40" s="33">
        <f t="shared" si="24"/>
        <v>0</v>
      </c>
      <c r="AA40" s="113">
        <v>0</v>
      </c>
      <c r="AB40" s="12" t="e">
        <f t="shared" si="25"/>
        <v>#DIV/0!</v>
      </c>
      <c r="AC40" s="11" t="e">
        <f t="shared" si="26"/>
        <v>#DIV/0!</v>
      </c>
      <c r="AD40" s="113">
        <v>705</v>
      </c>
      <c r="AE40" s="33">
        <f t="shared" si="27"/>
        <v>352.5</v>
      </c>
      <c r="AF40" s="113">
        <v>53.8</v>
      </c>
      <c r="AG40" s="12">
        <f t="shared" si="28"/>
        <v>15.262411347517729</v>
      </c>
      <c r="AH40" s="11">
        <f t="shared" si="29"/>
        <v>7.6312056737588643</v>
      </c>
      <c r="AI40" s="113">
        <v>2500</v>
      </c>
      <c r="AJ40" s="33">
        <f t="shared" si="30"/>
        <v>1250</v>
      </c>
      <c r="AK40" s="113">
        <v>213.1</v>
      </c>
      <c r="AL40" s="12">
        <f t="shared" si="31"/>
        <v>17.047999999999998</v>
      </c>
      <c r="AM40" s="11">
        <f t="shared" si="5"/>
        <v>8.5239999999999991</v>
      </c>
      <c r="AN40" s="47">
        <v>0</v>
      </c>
      <c r="AO40" s="33">
        <f t="shared" si="32"/>
        <v>0</v>
      </c>
      <c r="AP40" s="47">
        <v>0</v>
      </c>
      <c r="AQ40" s="12" t="e">
        <f t="shared" si="33"/>
        <v>#DIV/0!</v>
      </c>
      <c r="AR40" s="11" t="e">
        <f t="shared" si="34"/>
        <v>#DIV/0!</v>
      </c>
      <c r="AS40" s="47">
        <v>0</v>
      </c>
      <c r="AT40" s="33">
        <f t="shared" si="35"/>
        <v>0</v>
      </c>
      <c r="AU40" s="47">
        <v>0</v>
      </c>
      <c r="AV40" s="12" t="e">
        <f t="shared" si="36"/>
        <v>#DIV/0!</v>
      </c>
      <c r="AW40" s="11" t="e">
        <f t="shared" si="37"/>
        <v>#DIV/0!</v>
      </c>
      <c r="AX40" s="38">
        <v>0</v>
      </c>
      <c r="AY40" s="33">
        <f t="shared" si="38"/>
        <v>0</v>
      </c>
      <c r="AZ40" s="47">
        <v>0</v>
      </c>
      <c r="BA40" s="47">
        <v>0</v>
      </c>
      <c r="BB40" s="33">
        <f t="shared" si="39"/>
        <v>0</v>
      </c>
      <c r="BC40" s="47">
        <v>0</v>
      </c>
      <c r="BD40" s="47">
        <v>13601.4</v>
      </c>
      <c r="BE40" s="33">
        <f t="shared" si="40"/>
        <v>6800.7000000000007</v>
      </c>
      <c r="BF40" s="47">
        <v>4533.8999999999996</v>
      </c>
      <c r="BG40" s="38">
        <v>0</v>
      </c>
      <c r="BH40" s="33">
        <f t="shared" si="41"/>
        <v>0</v>
      </c>
      <c r="BI40" s="13">
        <v>0</v>
      </c>
      <c r="BJ40" s="47">
        <v>0</v>
      </c>
      <c r="BK40" s="33">
        <f t="shared" si="42"/>
        <v>0</v>
      </c>
      <c r="BL40" s="47">
        <v>0</v>
      </c>
      <c r="BM40" s="38">
        <v>0</v>
      </c>
      <c r="BN40" s="33">
        <f t="shared" si="71"/>
        <v>0</v>
      </c>
      <c r="BO40" s="47">
        <v>0</v>
      </c>
      <c r="BP40" s="47">
        <v>0</v>
      </c>
      <c r="BQ40" s="33">
        <f t="shared" si="44"/>
        <v>0</v>
      </c>
      <c r="BR40" s="47">
        <v>0</v>
      </c>
      <c r="BS40" s="12">
        <f t="shared" si="45"/>
        <v>1300</v>
      </c>
      <c r="BT40" s="33">
        <f t="shared" si="46"/>
        <v>650</v>
      </c>
      <c r="BU40" s="12">
        <f t="shared" si="47"/>
        <v>128.18700000000001</v>
      </c>
      <c r="BV40" s="12">
        <f t="shared" si="48"/>
        <v>19.721076923076925</v>
      </c>
      <c r="BW40" s="11">
        <f t="shared" si="49"/>
        <v>9.8605384615384626</v>
      </c>
      <c r="BX40" s="109">
        <v>1000</v>
      </c>
      <c r="BY40" s="33">
        <f t="shared" si="50"/>
        <v>500</v>
      </c>
      <c r="BZ40" s="47">
        <v>128.18700000000001</v>
      </c>
      <c r="CA40" s="47">
        <v>300</v>
      </c>
      <c r="CB40" s="33">
        <f t="shared" si="51"/>
        <v>150</v>
      </c>
      <c r="CC40" s="47">
        <v>0</v>
      </c>
      <c r="CD40" s="47">
        <v>0</v>
      </c>
      <c r="CE40" s="33">
        <f t="shared" si="52"/>
        <v>0</v>
      </c>
      <c r="CF40" s="47">
        <v>0</v>
      </c>
      <c r="CG40" s="47">
        <v>0</v>
      </c>
      <c r="CH40" s="33">
        <f t="shared" si="53"/>
        <v>0</v>
      </c>
      <c r="CI40" s="47">
        <v>0</v>
      </c>
      <c r="CJ40" s="47">
        <v>0</v>
      </c>
      <c r="CK40" s="33">
        <f t="shared" si="54"/>
        <v>0</v>
      </c>
      <c r="CL40" s="47">
        <v>0</v>
      </c>
      <c r="CM40" s="47">
        <v>0</v>
      </c>
      <c r="CN40" s="33">
        <f t="shared" si="55"/>
        <v>0</v>
      </c>
      <c r="CO40" s="47">
        <v>0</v>
      </c>
      <c r="CP40" s="47">
        <v>0</v>
      </c>
      <c r="CQ40" s="33">
        <f t="shared" si="56"/>
        <v>0</v>
      </c>
      <c r="CR40" s="47">
        <v>0</v>
      </c>
      <c r="CS40" s="47">
        <v>0</v>
      </c>
      <c r="CT40" s="33">
        <f t="shared" si="57"/>
        <v>0</v>
      </c>
      <c r="CU40" s="47">
        <v>0</v>
      </c>
      <c r="CV40" s="47">
        <v>0</v>
      </c>
      <c r="CW40" s="33">
        <f t="shared" si="58"/>
        <v>0</v>
      </c>
      <c r="CX40" s="47">
        <v>0</v>
      </c>
      <c r="CY40" s="47">
        <v>0</v>
      </c>
      <c r="CZ40" s="33">
        <f t="shared" si="59"/>
        <v>0</v>
      </c>
      <c r="DA40" s="47">
        <v>0</v>
      </c>
      <c r="DB40" s="47">
        <v>0</v>
      </c>
      <c r="DC40" s="33">
        <f t="shared" si="60"/>
        <v>0</v>
      </c>
      <c r="DD40" s="47">
        <v>0</v>
      </c>
      <c r="DE40" s="42">
        <v>0</v>
      </c>
      <c r="DF40" s="33">
        <f t="shared" si="61"/>
        <v>0</v>
      </c>
      <c r="DG40" s="47">
        <v>350</v>
      </c>
      <c r="DH40" s="47">
        <v>200</v>
      </c>
      <c r="DI40" s="33">
        <f t="shared" si="62"/>
        <v>100</v>
      </c>
      <c r="DJ40" s="47">
        <v>0</v>
      </c>
      <c r="DK40" s="47">
        <v>0</v>
      </c>
      <c r="DL40" s="12">
        <f t="shared" si="6"/>
        <v>18306.400000000001</v>
      </c>
      <c r="DM40" s="12">
        <f t="shared" si="7"/>
        <v>9153.2000000000007</v>
      </c>
      <c r="DN40" s="12">
        <f t="shared" si="8"/>
        <v>5278.9869999999992</v>
      </c>
      <c r="DO40" s="47">
        <v>0</v>
      </c>
      <c r="DP40" s="33">
        <f t="shared" si="63"/>
        <v>0</v>
      </c>
      <c r="DQ40" s="47">
        <v>0</v>
      </c>
      <c r="DR40" s="47">
        <v>0</v>
      </c>
      <c r="DS40" s="33">
        <f t="shared" si="64"/>
        <v>0</v>
      </c>
      <c r="DT40" s="47">
        <v>0</v>
      </c>
      <c r="DU40" s="47">
        <v>0</v>
      </c>
      <c r="DV40" s="33">
        <f t="shared" si="65"/>
        <v>0</v>
      </c>
      <c r="DW40" s="47">
        <v>0</v>
      </c>
      <c r="DX40" s="47">
        <v>0</v>
      </c>
      <c r="DY40" s="33">
        <f t="shared" si="66"/>
        <v>0</v>
      </c>
      <c r="DZ40" s="47">
        <v>0</v>
      </c>
      <c r="EA40" s="42">
        <v>0</v>
      </c>
      <c r="EB40" s="33">
        <f t="shared" si="67"/>
        <v>0</v>
      </c>
      <c r="EC40" s="47">
        <v>0</v>
      </c>
      <c r="ED40" s="47">
        <v>950</v>
      </c>
      <c r="EE40" s="33">
        <f t="shared" si="68"/>
        <v>475</v>
      </c>
      <c r="EF40" s="47">
        <v>0</v>
      </c>
      <c r="EG40" s="47">
        <v>0</v>
      </c>
      <c r="EH40" s="12">
        <f t="shared" si="9"/>
        <v>950</v>
      </c>
      <c r="EI40" s="33">
        <f t="shared" si="69"/>
        <v>475</v>
      </c>
      <c r="EJ40" s="47">
        <f t="shared" si="10"/>
        <v>0</v>
      </c>
    </row>
    <row r="41" spans="1:141" s="14" customFormat="1" ht="20.25" customHeight="1" x14ac:dyDescent="0.2">
      <c r="A41" s="21">
        <v>32</v>
      </c>
      <c r="B41" s="40" t="s">
        <v>120</v>
      </c>
      <c r="C41" s="47">
        <v>0</v>
      </c>
      <c r="D41" s="47">
        <v>0</v>
      </c>
      <c r="E41" s="25">
        <f t="shared" si="11"/>
        <v>17194.099999999999</v>
      </c>
      <c r="F41" s="33">
        <f t="shared" si="12"/>
        <v>8597.0499999999993</v>
      </c>
      <c r="G41" s="12">
        <f t="shared" si="0"/>
        <v>5074.1000000000004</v>
      </c>
      <c r="H41" s="12">
        <f t="shared" si="13"/>
        <v>59.021408506406281</v>
      </c>
      <c r="I41" s="12">
        <f t="shared" si="1"/>
        <v>29.510704253203141</v>
      </c>
      <c r="J41" s="12">
        <f t="shared" si="2"/>
        <v>2982</v>
      </c>
      <c r="K41" s="12">
        <f t="shared" si="14"/>
        <v>1491</v>
      </c>
      <c r="L41" s="12">
        <f t="shared" si="15"/>
        <v>336.8</v>
      </c>
      <c r="M41" s="12">
        <f t="shared" si="3"/>
        <v>22.588866532528503</v>
      </c>
      <c r="N41" s="12">
        <f t="shared" si="4"/>
        <v>11.294433266264251</v>
      </c>
      <c r="O41" s="12">
        <f t="shared" si="16"/>
        <v>800</v>
      </c>
      <c r="P41" s="33">
        <f t="shared" si="17"/>
        <v>400</v>
      </c>
      <c r="Q41" s="33">
        <f t="shared" si="18"/>
        <v>136.6</v>
      </c>
      <c r="R41" s="12">
        <f t="shared" si="19"/>
        <v>34.15</v>
      </c>
      <c r="S41" s="11">
        <f t="shared" si="20"/>
        <v>17.074999999999999</v>
      </c>
      <c r="T41" s="113">
        <v>0</v>
      </c>
      <c r="U41" s="33">
        <f t="shared" si="21"/>
        <v>0</v>
      </c>
      <c r="V41" s="113">
        <v>0</v>
      </c>
      <c r="W41" s="12" t="e">
        <f t="shared" si="22"/>
        <v>#DIV/0!</v>
      </c>
      <c r="X41" s="11" t="e">
        <f t="shared" si="23"/>
        <v>#DIV/0!</v>
      </c>
      <c r="Y41" s="113">
        <v>0</v>
      </c>
      <c r="Z41" s="33">
        <f t="shared" si="24"/>
        <v>0</v>
      </c>
      <c r="AA41" s="113">
        <v>0</v>
      </c>
      <c r="AB41" s="12" t="e">
        <f t="shared" si="25"/>
        <v>#DIV/0!</v>
      </c>
      <c r="AC41" s="11" t="e">
        <f t="shared" si="26"/>
        <v>#DIV/0!</v>
      </c>
      <c r="AD41" s="113">
        <v>800</v>
      </c>
      <c r="AE41" s="33">
        <f t="shared" si="27"/>
        <v>400</v>
      </c>
      <c r="AF41" s="113">
        <v>136.6</v>
      </c>
      <c r="AG41" s="12">
        <f t="shared" si="28"/>
        <v>34.15</v>
      </c>
      <c r="AH41" s="11">
        <f t="shared" si="29"/>
        <v>17.074999999999999</v>
      </c>
      <c r="AI41" s="113">
        <v>1770</v>
      </c>
      <c r="AJ41" s="33">
        <f t="shared" si="30"/>
        <v>885</v>
      </c>
      <c r="AK41" s="113">
        <v>100.2</v>
      </c>
      <c r="AL41" s="12">
        <f t="shared" si="31"/>
        <v>11.322033898305085</v>
      </c>
      <c r="AM41" s="11">
        <f t="shared" si="5"/>
        <v>5.6610169491525424</v>
      </c>
      <c r="AN41" s="109">
        <v>12</v>
      </c>
      <c r="AO41" s="33">
        <f t="shared" si="32"/>
        <v>6</v>
      </c>
      <c r="AP41" s="47">
        <v>0</v>
      </c>
      <c r="AQ41" s="12">
        <f t="shared" si="33"/>
        <v>0</v>
      </c>
      <c r="AR41" s="11">
        <f t="shared" si="34"/>
        <v>0</v>
      </c>
      <c r="AS41" s="47">
        <v>0</v>
      </c>
      <c r="AT41" s="33">
        <f t="shared" si="35"/>
        <v>0</v>
      </c>
      <c r="AU41" s="47">
        <v>0</v>
      </c>
      <c r="AV41" s="12" t="e">
        <f t="shared" si="36"/>
        <v>#DIV/0!</v>
      </c>
      <c r="AW41" s="11" t="e">
        <f t="shared" si="37"/>
        <v>#DIV/0!</v>
      </c>
      <c r="AX41" s="38">
        <v>0</v>
      </c>
      <c r="AY41" s="33">
        <f t="shared" si="38"/>
        <v>0</v>
      </c>
      <c r="AZ41" s="47">
        <v>0</v>
      </c>
      <c r="BA41" s="47">
        <v>0</v>
      </c>
      <c r="BB41" s="33">
        <f t="shared" si="39"/>
        <v>0</v>
      </c>
      <c r="BC41" s="47">
        <v>0</v>
      </c>
      <c r="BD41" s="47">
        <v>14212.1</v>
      </c>
      <c r="BE41" s="33">
        <f t="shared" si="40"/>
        <v>7106.05</v>
      </c>
      <c r="BF41" s="47">
        <v>4737.3</v>
      </c>
      <c r="BG41" s="38">
        <v>0</v>
      </c>
      <c r="BH41" s="33">
        <f t="shared" si="41"/>
        <v>0</v>
      </c>
      <c r="BI41" s="13">
        <v>0</v>
      </c>
      <c r="BJ41" s="47">
        <v>0</v>
      </c>
      <c r="BK41" s="33">
        <f t="shared" si="42"/>
        <v>0</v>
      </c>
      <c r="BL41" s="47">
        <v>0</v>
      </c>
      <c r="BM41" s="38">
        <v>0</v>
      </c>
      <c r="BN41" s="33">
        <f t="shared" si="71"/>
        <v>0</v>
      </c>
      <c r="BO41" s="47">
        <v>0</v>
      </c>
      <c r="BP41" s="47">
        <v>0</v>
      </c>
      <c r="BQ41" s="33">
        <f t="shared" si="44"/>
        <v>0</v>
      </c>
      <c r="BR41" s="47">
        <v>0</v>
      </c>
      <c r="BS41" s="12">
        <f t="shared" si="45"/>
        <v>300</v>
      </c>
      <c r="BT41" s="33">
        <f t="shared" si="46"/>
        <v>150</v>
      </c>
      <c r="BU41" s="12">
        <f t="shared" si="47"/>
        <v>80</v>
      </c>
      <c r="BV41" s="12">
        <f t="shared" si="48"/>
        <v>53.333333333333336</v>
      </c>
      <c r="BW41" s="11">
        <f t="shared" si="49"/>
        <v>26.666666666666668</v>
      </c>
      <c r="BX41" s="109">
        <v>240</v>
      </c>
      <c r="BY41" s="33">
        <f t="shared" si="50"/>
        <v>120</v>
      </c>
      <c r="BZ41" s="47">
        <v>80</v>
      </c>
      <c r="CA41" s="47">
        <v>60</v>
      </c>
      <c r="CB41" s="33">
        <f t="shared" si="51"/>
        <v>30</v>
      </c>
      <c r="CC41" s="47">
        <v>0</v>
      </c>
      <c r="CD41" s="47">
        <v>0</v>
      </c>
      <c r="CE41" s="33">
        <f t="shared" si="52"/>
        <v>0</v>
      </c>
      <c r="CF41" s="47">
        <v>0</v>
      </c>
      <c r="CG41" s="47">
        <v>0</v>
      </c>
      <c r="CH41" s="33">
        <f t="shared" si="53"/>
        <v>0</v>
      </c>
      <c r="CI41" s="47">
        <v>0</v>
      </c>
      <c r="CJ41" s="47">
        <v>0</v>
      </c>
      <c r="CK41" s="33">
        <f t="shared" si="54"/>
        <v>0</v>
      </c>
      <c r="CL41" s="47">
        <v>0</v>
      </c>
      <c r="CM41" s="47">
        <v>0</v>
      </c>
      <c r="CN41" s="33">
        <f t="shared" si="55"/>
        <v>0</v>
      </c>
      <c r="CO41" s="47">
        <v>0</v>
      </c>
      <c r="CP41" s="47">
        <v>0</v>
      </c>
      <c r="CQ41" s="33">
        <f t="shared" si="56"/>
        <v>0</v>
      </c>
      <c r="CR41" s="47">
        <v>0</v>
      </c>
      <c r="CS41" s="47">
        <v>100</v>
      </c>
      <c r="CT41" s="33">
        <f t="shared" si="57"/>
        <v>50</v>
      </c>
      <c r="CU41" s="47">
        <v>20</v>
      </c>
      <c r="CV41" s="47">
        <v>0</v>
      </c>
      <c r="CW41" s="33">
        <f t="shared" si="58"/>
        <v>0</v>
      </c>
      <c r="CX41" s="47">
        <v>0</v>
      </c>
      <c r="CY41" s="47">
        <v>0</v>
      </c>
      <c r="CZ41" s="33">
        <f t="shared" si="59"/>
        <v>0</v>
      </c>
      <c r="DA41" s="47">
        <v>0</v>
      </c>
      <c r="DB41" s="47">
        <v>0</v>
      </c>
      <c r="DC41" s="33">
        <f t="shared" si="60"/>
        <v>0</v>
      </c>
      <c r="DD41" s="47">
        <v>0</v>
      </c>
      <c r="DE41" s="42">
        <v>0</v>
      </c>
      <c r="DF41" s="33">
        <f t="shared" si="61"/>
        <v>0</v>
      </c>
      <c r="DG41" s="47">
        <v>0</v>
      </c>
      <c r="DH41" s="47"/>
      <c r="DI41" s="33">
        <f t="shared" si="62"/>
        <v>0</v>
      </c>
      <c r="DJ41" s="47">
        <v>0</v>
      </c>
      <c r="DK41" s="47">
        <v>0</v>
      </c>
      <c r="DL41" s="12">
        <f t="shared" si="6"/>
        <v>17194.099999999999</v>
      </c>
      <c r="DM41" s="12">
        <f t="shared" si="7"/>
        <v>8597.0499999999993</v>
      </c>
      <c r="DN41" s="12">
        <f t="shared" si="8"/>
        <v>5074.1000000000004</v>
      </c>
      <c r="DO41" s="47">
        <v>0</v>
      </c>
      <c r="DP41" s="33">
        <f t="shared" si="63"/>
        <v>0</v>
      </c>
      <c r="DQ41" s="47">
        <v>0</v>
      </c>
      <c r="DR41" s="47">
        <v>0</v>
      </c>
      <c r="DS41" s="33">
        <f t="shared" si="64"/>
        <v>0</v>
      </c>
      <c r="DT41" s="47">
        <v>0</v>
      </c>
      <c r="DU41" s="47">
        <v>0</v>
      </c>
      <c r="DV41" s="33">
        <f t="shared" si="65"/>
        <v>0</v>
      </c>
      <c r="DW41" s="47">
        <v>0</v>
      </c>
      <c r="DX41" s="47">
        <v>0</v>
      </c>
      <c r="DY41" s="33">
        <f t="shared" si="66"/>
        <v>0</v>
      </c>
      <c r="DZ41" s="47">
        <v>0</v>
      </c>
      <c r="EA41" s="42">
        <v>0</v>
      </c>
      <c r="EB41" s="33">
        <f t="shared" si="67"/>
        <v>0</v>
      </c>
      <c r="EC41" s="47">
        <v>0</v>
      </c>
      <c r="ED41" s="47">
        <v>860</v>
      </c>
      <c r="EE41" s="33">
        <f t="shared" si="68"/>
        <v>430</v>
      </c>
      <c r="EF41" s="47">
        <v>0</v>
      </c>
      <c r="EG41" s="47">
        <v>0</v>
      </c>
      <c r="EH41" s="12">
        <f t="shared" si="9"/>
        <v>860</v>
      </c>
      <c r="EI41" s="33">
        <f t="shared" si="69"/>
        <v>430</v>
      </c>
      <c r="EJ41" s="47">
        <f t="shared" si="10"/>
        <v>0</v>
      </c>
    </row>
    <row r="42" spans="1:141" s="14" customFormat="1" ht="20.25" customHeight="1" x14ac:dyDescent="0.2">
      <c r="A42" s="21">
        <v>33</v>
      </c>
      <c r="B42" s="40" t="s">
        <v>121</v>
      </c>
      <c r="C42" s="47">
        <v>0</v>
      </c>
      <c r="D42" s="47">
        <v>0</v>
      </c>
      <c r="E42" s="25">
        <f t="shared" si="11"/>
        <v>13398.400000000001</v>
      </c>
      <c r="F42" s="33">
        <f t="shared" si="12"/>
        <v>6699.2000000000007</v>
      </c>
      <c r="G42" s="12">
        <f t="shared" si="0"/>
        <v>3890.8</v>
      </c>
      <c r="H42" s="12">
        <f t="shared" si="13"/>
        <v>58.078576546453306</v>
      </c>
      <c r="I42" s="12">
        <f t="shared" si="1"/>
        <v>29.039288273226653</v>
      </c>
      <c r="J42" s="12">
        <f t="shared" si="2"/>
        <v>4781.2</v>
      </c>
      <c r="K42" s="12">
        <f t="shared" si="14"/>
        <v>2390.6</v>
      </c>
      <c r="L42" s="12">
        <f t="shared" si="15"/>
        <v>1018.4</v>
      </c>
      <c r="M42" s="12">
        <f t="shared" si="3"/>
        <v>42.600184054212335</v>
      </c>
      <c r="N42" s="12">
        <f t="shared" si="4"/>
        <v>21.300092027106167</v>
      </c>
      <c r="O42" s="12">
        <f t="shared" si="16"/>
        <v>1361.2</v>
      </c>
      <c r="P42" s="33">
        <f t="shared" si="17"/>
        <v>680.6</v>
      </c>
      <c r="Q42" s="33">
        <f t="shared" si="18"/>
        <v>66.8</v>
      </c>
      <c r="R42" s="12">
        <f t="shared" si="19"/>
        <v>9.814869233029679</v>
      </c>
      <c r="S42" s="11">
        <f t="shared" si="20"/>
        <v>4.9074346165148395</v>
      </c>
      <c r="T42" s="113">
        <v>0</v>
      </c>
      <c r="U42" s="33">
        <f t="shared" si="21"/>
        <v>0</v>
      </c>
      <c r="V42" s="113">
        <v>0</v>
      </c>
      <c r="W42" s="12" t="e">
        <f t="shared" si="22"/>
        <v>#DIV/0!</v>
      </c>
      <c r="X42" s="11" t="e">
        <f t="shared" si="23"/>
        <v>#DIV/0!</v>
      </c>
      <c r="Y42" s="113">
        <v>0</v>
      </c>
      <c r="Z42" s="33">
        <f t="shared" si="24"/>
        <v>0</v>
      </c>
      <c r="AA42" s="113">
        <v>0</v>
      </c>
      <c r="AB42" s="12" t="e">
        <f t="shared" si="25"/>
        <v>#DIV/0!</v>
      </c>
      <c r="AC42" s="11" t="e">
        <f t="shared" si="26"/>
        <v>#DIV/0!</v>
      </c>
      <c r="AD42" s="113">
        <v>1361.2</v>
      </c>
      <c r="AE42" s="33">
        <f t="shared" si="27"/>
        <v>680.6</v>
      </c>
      <c r="AF42" s="113">
        <v>66.8</v>
      </c>
      <c r="AG42" s="12">
        <f t="shared" si="28"/>
        <v>9.814869233029679</v>
      </c>
      <c r="AH42" s="11">
        <f t="shared" si="29"/>
        <v>4.9074346165148395</v>
      </c>
      <c r="AI42" s="113">
        <v>900</v>
      </c>
      <c r="AJ42" s="33">
        <f t="shared" si="30"/>
        <v>450</v>
      </c>
      <c r="AK42" s="113">
        <v>251.6</v>
      </c>
      <c r="AL42" s="12">
        <f t="shared" si="31"/>
        <v>55.911111111111111</v>
      </c>
      <c r="AM42" s="11">
        <f t="shared" si="5"/>
        <v>27.955555555555556</v>
      </c>
      <c r="AN42" s="109">
        <v>20</v>
      </c>
      <c r="AO42" s="33">
        <f t="shared" si="32"/>
        <v>10</v>
      </c>
      <c r="AP42" s="47">
        <v>0</v>
      </c>
      <c r="AQ42" s="12">
        <f t="shared" si="33"/>
        <v>0</v>
      </c>
      <c r="AR42" s="11">
        <f t="shared" si="34"/>
        <v>0</v>
      </c>
      <c r="AS42" s="47">
        <v>0</v>
      </c>
      <c r="AT42" s="33">
        <f t="shared" si="35"/>
        <v>0</v>
      </c>
      <c r="AU42" s="47">
        <v>0</v>
      </c>
      <c r="AV42" s="12" t="e">
        <f t="shared" si="36"/>
        <v>#DIV/0!</v>
      </c>
      <c r="AW42" s="11" t="e">
        <f t="shared" si="37"/>
        <v>#DIV/0!</v>
      </c>
      <c r="AX42" s="38">
        <v>0</v>
      </c>
      <c r="AY42" s="33">
        <f t="shared" si="38"/>
        <v>0</v>
      </c>
      <c r="AZ42" s="47">
        <v>0</v>
      </c>
      <c r="BA42" s="47">
        <v>0</v>
      </c>
      <c r="BB42" s="33">
        <f t="shared" si="39"/>
        <v>0</v>
      </c>
      <c r="BC42" s="47">
        <v>0</v>
      </c>
      <c r="BD42" s="47">
        <v>8617.2000000000007</v>
      </c>
      <c r="BE42" s="33">
        <f t="shared" si="40"/>
        <v>4308.6000000000004</v>
      </c>
      <c r="BF42" s="47">
        <v>2872.4</v>
      </c>
      <c r="BG42" s="38">
        <v>0</v>
      </c>
      <c r="BH42" s="33">
        <f t="shared" si="41"/>
        <v>0</v>
      </c>
      <c r="BI42" s="13">
        <v>0</v>
      </c>
      <c r="BJ42" s="47">
        <v>0</v>
      </c>
      <c r="BK42" s="33">
        <f t="shared" si="42"/>
        <v>0</v>
      </c>
      <c r="BL42" s="47">
        <v>0</v>
      </c>
      <c r="BM42" s="38">
        <v>0</v>
      </c>
      <c r="BN42" s="33">
        <f t="shared" si="71"/>
        <v>0</v>
      </c>
      <c r="BO42" s="47">
        <v>0</v>
      </c>
      <c r="BP42" s="47">
        <v>0</v>
      </c>
      <c r="BQ42" s="33">
        <f t="shared" si="44"/>
        <v>0</v>
      </c>
      <c r="BR42" s="47">
        <v>0</v>
      </c>
      <c r="BS42" s="12">
        <f t="shared" si="45"/>
        <v>1000</v>
      </c>
      <c r="BT42" s="33">
        <f t="shared" si="46"/>
        <v>500</v>
      </c>
      <c r="BU42" s="12">
        <f t="shared" si="47"/>
        <v>700</v>
      </c>
      <c r="BV42" s="12">
        <f t="shared" si="48"/>
        <v>140</v>
      </c>
      <c r="BW42" s="11">
        <f t="shared" si="49"/>
        <v>70</v>
      </c>
      <c r="BX42" s="109">
        <v>1000</v>
      </c>
      <c r="BY42" s="33">
        <f t="shared" si="50"/>
        <v>500</v>
      </c>
      <c r="BZ42" s="47">
        <v>700</v>
      </c>
      <c r="CA42" s="47">
        <v>0</v>
      </c>
      <c r="CB42" s="33">
        <f t="shared" si="51"/>
        <v>0</v>
      </c>
      <c r="CC42" s="47">
        <v>0</v>
      </c>
      <c r="CD42" s="47">
        <v>0</v>
      </c>
      <c r="CE42" s="33">
        <f t="shared" si="52"/>
        <v>0</v>
      </c>
      <c r="CF42" s="47">
        <v>0</v>
      </c>
      <c r="CG42" s="47">
        <v>0</v>
      </c>
      <c r="CH42" s="33">
        <f t="shared" si="53"/>
        <v>0</v>
      </c>
      <c r="CI42" s="47">
        <v>0</v>
      </c>
      <c r="CJ42" s="47">
        <v>0</v>
      </c>
      <c r="CK42" s="33">
        <f t="shared" si="54"/>
        <v>0</v>
      </c>
      <c r="CL42" s="47">
        <v>0</v>
      </c>
      <c r="CM42" s="47">
        <v>0</v>
      </c>
      <c r="CN42" s="33">
        <f t="shared" si="55"/>
        <v>0</v>
      </c>
      <c r="CO42" s="47">
        <v>0</v>
      </c>
      <c r="CP42" s="47">
        <v>0</v>
      </c>
      <c r="CQ42" s="33">
        <f t="shared" si="56"/>
        <v>0</v>
      </c>
      <c r="CR42" s="47">
        <v>0</v>
      </c>
      <c r="CS42" s="47">
        <v>0</v>
      </c>
      <c r="CT42" s="33">
        <f t="shared" si="57"/>
        <v>0</v>
      </c>
      <c r="CU42" s="47">
        <v>0</v>
      </c>
      <c r="CV42" s="47">
        <v>0</v>
      </c>
      <c r="CW42" s="33">
        <f t="shared" si="58"/>
        <v>0</v>
      </c>
      <c r="CX42" s="47">
        <v>0</v>
      </c>
      <c r="CY42" s="47">
        <v>0</v>
      </c>
      <c r="CZ42" s="33">
        <f t="shared" si="59"/>
        <v>0</v>
      </c>
      <c r="DA42" s="47">
        <v>0</v>
      </c>
      <c r="DB42" s="47">
        <v>0</v>
      </c>
      <c r="DC42" s="33">
        <f t="shared" si="60"/>
        <v>0</v>
      </c>
      <c r="DD42" s="47">
        <v>0</v>
      </c>
      <c r="DE42" s="42">
        <v>0</v>
      </c>
      <c r="DF42" s="33">
        <f t="shared" si="61"/>
        <v>0</v>
      </c>
      <c r="DG42" s="47">
        <v>0</v>
      </c>
      <c r="DH42" s="47">
        <v>1500</v>
      </c>
      <c r="DI42" s="33">
        <f t="shared" si="62"/>
        <v>750</v>
      </c>
      <c r="DJ42" s="47">
        <v>0</v>
      </c>
      <c r="DK42" s="47">
        <v>0</v>
      </c>
      <c r="DL42" s="12">
        <f t="shared" si="6"/>
        <v>13398.400000000001</v>
      </c>
      <c r="DM42" s="12">
        <f t="shared" si="7"/>
        <v>6699.2000000000007</v>
      </c>
      <c r="DN42" s="12">
        <f t="shared" si="8"/>
        <v>3890.8</v>
      </c>
      <c r="DO42" s="47">
        <v>0</v>
      </c>
      <c r="DP42" s="33">
        <f t="shared" si="63"/>
        <v>0</v>
      </c>
      <c r="DQ42" s="47">
        <v>0</v>
      </c>
      <c r="DR42" s="47">
        <v>0</v>
      </c>
      <c r="DS42" s="33">
        <f t="shared" si="64"/>
        <v>0</v>
      </c>
      <c r="DT42" s="47">
        <v>0</v>
      </c>
      <c r="DU42" s="47">
        <v>0</v>
      </c>
      <c r="DV42" s="33">
        <f t="shared" si="65"/>
        <v>0</v>
      </c>
      <c r="DW42" s="47">
        <v>0</v>
      </c>
      <c r="DX42" s="47">
        <v>0</v>
      </c>
      <c r="DY42" s="33">
        <f t="shared" si="66"/>
        <v>0</v>
      </c>
      <c r="DZ42" s="47">
        <v>0</v>
      </c>
      <c r="EA42" s="42">
        <v>0</v>
      </c>
      <c r="EB42" s="33">
        <f t="shared" si="67"/>
        <v>0</v>
      </c>
      <c r="EC42" s="47">
        <v>0</v>
      </c>
      <c r="ED42" s="47">
        <v>1700</v>
      </c>
      <c r="EE42" s="33">
        <f t="shared" si="68"/>
        <v>850</v>
      </c>
      <c r="EF42" s="47">
        <v>0</v>
      </c>
      <c r="EG42" s="47">
        <v>0</v>
      </c>
      <c r="EH42" s="12">
        <f t="shared" si="9"/>
        <v>1700</v>
      </c>
      <c r="EI42" s="33">
        <f t="shared" si="69"/>
        <v>850</v>
      </c>
      <c r="EJ42" s="47">
        <f t="shared" si="10"/>
        <v>0</v>
      </c>
    </row>
    <row r="43" spans="1:141" s="14" customFormat="1" ht="20.25" customHeight="1" x14ac:dyDescent="0.2">
      <c r="A43" s="21">
        <v>34</v>
      </c>
      <c r="B43" s="40" t="s">
        <v>123</v>
      </c>
      <c r="C43" s="47">
        <v>0</v>
      </c>
      <c r="D43" s="47">
        <v>0</v>
      </c>
      <c r="E43" s="25">
        <f t="shared" si="11"/>
        <v>10214.1</v>
      </c>
      <c r="F43" s="33">
        <f t="shared" si="12"/>
        <v>5107.05</v>
      </c>
      <c r="G43" s="12">
        <f t="shared" si="0"/>
        <v>3165.1</v>
      </c>
      <c r="H43" s="12">
        <f t="shared" si="13"/>
        <v>61.97511283421936</v>
      </c>
      <c r="I43" s="12">
        <f t="shared" si="1"/>
        <v>30.98755641710968</v>
      </c>
      <c r="J43" s="12">
        <f t="shared" si="2"/>
        <v>3313.8</v>
      </c>
      <c r="K43" s="12">
        <f t="shared" si="14"/>
        <v>1656.9</v>
      </c>
      <c r="L43" s="12">
        <f t="shared" si="15"/>
        <v>865</v>
      </c>
      <c r="M43" s="12">
        <f t="shared" si="3"/>
        <v>52.205926730641558</v>
      </c>
      <c r="N43" s="12">
        <f t="shared" si="4"/>
        <v>26.102963365320779</v>
      </c>
      <c r="O43" s="12">
        <f t="shared" si="16"/>
        <v>1389.8000000000002</v>
      </c>
      <c r="P43" s="33">
        <f t="shared" si="17"/>
        <v>694.90000000000009</v>
      </c>
      <c r="Q43" s="33">
        <f t="shared" si="18"/>
        <v>238.7</v>
      </c>
      <c r="R43" s="12">
        <f t="shared" si="19"/>
        <v>34.350266225356158</v>
      </c>
      <c r="S43" s="11">
        <f t="shared" si="20"/>
        <v>17.175133112678079</v>
      </c>
      <c r="T43" s="113">
        <v>0</v>
      </c>
      <c r="U43" s="33">
        <f t="shared" si="21"/>
        <v>0</v>
      </c>
      <c r="V43" s="113">
        <v>0</v>
      </c>
      <c r="W43" s="12" t="e">
        <f t="shared" si="22"/>
        <v>#DIV/0!</v>
      </c>
      <c r="X43" s="11" t="e">
        <f t="shared" si="23"/>
        <v>#DIV/0!</v>
      </c>
      <c r="Y43" s="113">
        <v>0</v>
      </c>
      <c r="Z43" s="33">
        <f t="shared" si="24"/>
        <v>0</v>
      </c>
      <c r="AA43" s="113">
        <v>0</v>
      </c>
      <c r="AB43" s="12" t="e">
        <f t="shared" si="25"/>
        <v>#DIV/0!</v>
      </c>
      <c r="AC43" s="11" t="e">
        <f t="shared" si="26"/>
        <v>#DIV/0!</v>
      </c>
      <c r="AD43" s="113">
        <v>1389.8000000000002</v>
      </c>
      <c r="AE43" s="33">
        <f t="shared" si="27"/>
        <v>694.90000000000009</v>
      </c>
      <c r="AF43" s="113">
        <v>238.7</v>
      </c>
      <c r="AG43" s="12">
        <f t="shared" si="28"/>
        <v>34.350266225356158</v>
      </c>
      <c r="AH43" s="11">
        <f t="shared" si="29"/>
        <v>17.175133112678079</v>
      </c>
      <c r="AI43" s="113">
        <v>1670</v>
      </c>
      <c r="AJ43" s="33">
        <f t="shared" si="30"/>
        <v>835</v>
      </c>
      <c r="AK43" s="113">
        <v>581.29999999999995</v>
      </c>
      <c r="AL43" s="12">
        <f t="shared" si="31"/>
        <v>69.616766467065858</v>
      </c>
      <c r="AM43" s="11">
        <f t="shared" si="5"/>
        <v>34.808383233532929</v>
      </c>
      <c r="AN43" s="109">
        <v>0</v>
      </c>
      <c r="AO43" s="33">
        <f t="shared" si="32"/>
        <v>0</v>
      </c>
      <c r="AP43" s="47">
        <v>0</v>
      </c>
      <c r="AQ43" s="12" t="e">
        <f t="shared" si="33"/>
        <v>#DIV/0!</v>
      </c>
      <c r="AR43" s="11" t="e">
        <f t="shared" si="34"/>
        <v>#DIV/0!</v>
      </c>
      <c r="AS43" s="47">
        <v>0</v>
      </c>
      <c r="AT43" s="33">
        <f t="shared" si="35"/>
        <v>0</v>
      </c>
      <c r="AU43" s="47">
        <v>0</v>
      </c>
      <c r="AV43" s="12" t="e">
        <f t="shared" si="36"/>
        <v>#DIV/0!</v>
      </c>
      <c r="AW43" s="11" t="e">
        <f t="shared" si="37"/>
        <v>#DIV/0!</v>
      </c>
      <c r="AX43" s="38">
        <v>0</v>
      </c>
      <c r="AY43" s="33">
        <f t="shared" si="38"/>
        <v>0</v>
      </c>
      <c r="AZ43" s="47">
        <v>0</v>
      </c>
      <c r="BA43" s="47">
        <v>0</v>
      </c>
      <c r="BB43" s="33">
        <f t="shared" si="39"/>
        <v>0</v>
      </c>
      <c r="BC43" s="47">
        <v>0</v>
      </c>
      <c r="BD43" s="47">
        <v>6900.3</v>
      </c>
      <c r="BE43" s="33">
        <f t="shared" si="40"/>
        <v>3450.1499999999996</v>
      </c>
      <c r="BF43" s="47">
        <v>2300.1</v>
      </c>
      <c r="BG43" s="38">
        <v>0</v>
      </c>
      <c r="BH43" s="33">
        <f t="shared" si="41"/>
        <v>0</v>
      </c>
      <c r="BI43" s="13">
        <v>0</v>
      </c>
      <c r="BJ43" s="47">
        <v>0</v>
      </c>
      <c r="BK43" s="33">
        <f t="shared" si="42"/>
        <v>0</v>
      </c>
      <c r="BL43" s="47">
        <v>0</v>
      </c>
      <c r="BM43" s="38">
        <v>0</v>
      </c>
      <c r="BN43" s="33">
        <f t="shared" si="71"/>
        <v>0</v>
      </c>
      <c r="BO43" s="47">
        <v>0</v>
      </c>
      <c r="BP43" s="47">
        <v>0</v>
      </c>
      <c r="BQ43" s="33">
        <f t="shared" si="44"/>
        <v>0</v>
      </c>
      <c r="BR43" s="47">
        <v>0</v>
      </c>
      <c r="BS43" s="12">
        <f t="shared" si="45"/>
        <v>254</v>
      </c>
      <c r="BT43" s="33">
        <f t="shared" si="46"/>
        <v>127</v>
      </c>
      <c r="BU43" s="12">
        <f t="shared" si="47"/>
        <v>45</v>
      </c>
      <c r="BV43" s="12">
        <f t="shared" si="48"/>
        <v>35.433070866141733</v>
      </c>
      <c r="BW43" s="11">
        <f t="shared" si="49"/>
        <v>17.716535433070867</v>
      </c>
      <c r="BX43" s="109">
        <v>254</v>
      </c>
      <c r="BY43" s="33">
        <f t="shared" si="50"/>
        <v>127</v>
      </c>
      <c r="BZ43" s="47">
        <v>45</v>
      </c>
      <c r="CA43" s="47">
        <v>0</v>
      </c>
      <c r="CB43" s="33">
        <f t="shared" si="51"/>
        <v>0</v>
      </c>
      <c r="CC43" s="47">
        <v>0</v>
      </c>
      <c r="CD43" s="47">
        <v>0</v>
      </c>
      <c r="CE43" s="33">
        <f t="shared" si="52"/>
        <v>0</v>
      </c>
      <c r="CF43" s="47">
        <v>0</v>
      </c>
      <c r="CG43" s="47">
        <v>0</v>
      </c>
      <c r="CH43" s="33">
        <f t="shared" si="53"/>
        <v>0</v>
      </c>
      <c r="CI43" s="47">
        <v>0</v>
      </c>
      <c r="CJ43" s="47">
        <v>0</v>
      </c>
      <c r="CK43" s="33">
        <f t="shared" si="54"/>
        <v>0</v>
      </c>
      <c r="CL43" s="47">
        <v>0</v>
      </c>
      <c r="CM43" s="47">
        <v>0</v>
      </c>
      <c r="CN43" s="33">
        <f t="shared" si="55"/>
        <v>0</v>
      </c>
      <c r="CO43" s="47">
        <v>0</v>
      </c>
      <c r="CP43" s="47">
        <v>0</v>
      </c>
      <c r="CQ43" s="33">
        <f t="shared" si="56"/>
        <v>0</v>
      </c>
      <c r="CR43" s="47">
        <v>0</v>
      </c>
      <c r="CS43" s="47">
        <v>0</v>
      </c>
      <c r="CT43" s="33">
        <f t="shared" si="57"/>
        <v>0</v>
      </c>
      <c r="CU43" s="47">
        <v>0</v>
      </c>
      <c r="CV43" s="47">
        <v>0</v>
      </c>
      <c r="CW43" s="33">
        <f t="shared" si="58"/>
        <v>0</v>
      </c>
      <c r="CX43" s="47">
        <v>0</v>
      </c>
      <c r="CY43" s="47">
        <v>0</v>
      </c>
      <c r="CZ43" s="33">
        <f t="shared" si="59"/>
        <v>0</v>
      </c>
      <c r="DA43" s="47">
        <v>0</v>
      </c>
      <c r="DB43" s="47">
        <v>0</v>
      </c>
      <c r="DC43" s="33">
        <f t="shared" si="60"/>
        <v>0</v>
      </c>
      <c r="DD43" s="47">
        <v>0</v>
      </c>
      <c r="DE43" s="42">
        <v>0</v>
      </c>
      <c r="DF43" s="33">
        <f t="shared" si="61"/>
        <v>0</v>
      </c>
      <c r="DG43" s="47">
        <v>0</v>
      </c>
      <c r="DH43" s="47">
        <v>0</v>
      </c>
      <c r="DI43" s="33">
        <f t="shared" si="62"/>
        <v>0</v>
      </c>
      <c r="DJ43" s="47">
        <v>0</v>
      </c>
      <c r="DK43" s="47">
        <v>0</v>
      </c>
      <c r="DL43" s="12">
        <f t="shared" si="6"/>
        <v>10214.1</v>
      </c>
      <c r="DM43" s="12">
        <f t="shared" si="7"/>
        <v>5107.0499999999993</v>
      </c>
      <c r="DN43" s="12">
        <f t="shared" si="8"/>
        <v>3165.1</v>
      </c>
      <c r="DO43" s="47">
        <v>0</v>
      </c>
      <c r="DP43" s="33">
        <f t="shared" si="63"/>
        <v>0</v>
      </c>
      <c r="DQ43" s="47">
        <v>0</v>
      </c>
      <c r="DR43" s="47">
        <v>0</v>
      </c>
      <c r="DS43" s="33">
        <f t="shared" si="64"/>
        <v>0</v>
      </c>
      <c r="DT43" s="47">
        <v>0</v>
      </c>
      <c r="DU43" s="47">
        <v>0</v>
      </c>
      <c r="DV43" s="33">
        <f t="shared" si="65"/>
        <v>0</v>
      </c>
      <c r="DW43" s="47">
        <v>0</v>
      </c>
      <c r="DX43" s="47">
        <v>0</v>
      </c>
      <c r="DY43" s="33">
        <f t="shared" si="66"/>
        <v>0</v>
      </c>
      <c r="DZ43" s="47">
        <v>0</v>
      </c>
      <c r="EA43" s="42">
        <v>0</v>
      </c>
      <c r="EB43" s="33">
        <f t="shared" si="67"/>
        <v>0</v>
      </c>
      <c r="EC43" s="47">
        <v>0</v>
      </c>
      <c r="ED43" s="47">
        <v>600</v>
      </c>
      <c r="EE43" s="33">
        <f t="shared" si="68"/>
        <v>300</v>
      </c>
      <c r="EF43" s="47">
        <v>0</v>
      </c>
      <c r="EG43" s="47">
        <v>0</v>
      </c>
      <c r="EH43" s="12">
        <f t="shared" si="9"/>
        <v>600</v>
      </c>
      <c r="EI43" s="33">
        <f t="shared" si="69"/>
        <v>300</v>
      </c>
      <c r="EJ43" s="47">
        <f t="shared" si="10"/>
        <v>0</v>
      </c>
    </row>
    <row r="44" spans="1:141" s="14" customFormat="1" ht="20.25" customHeight="1" x14ac:dyDescent="0.2">
      <c r="A44" s="21">
        <v>35</v>
      </c>
      <c r="B44" s="40" t="s">
        <v>125</v>
      </c>
      <c r="C44" s="47">
        <v>0</v>
      </c>
      <c r="D44" s="47">
        <v>0</v>
      </c>
      <c r="E44" s="25">
        <f t="shared" si="11"/>
        <v>16551.5</v>
      </c>
      <c r="F44" s="33">
        <f t="shared" si="12"/>
        <v>8275.75</v>
      </c>
      <c r="G44" s="12">
        <f t="shared" si="0"/>
        <v>4461</v>
      </c>
      <c r="H44" s="12">
        <f t="shared" si="13"/>
        <v>53.904479956499408</v>
      </c>
      <c r="I44" s="12">
        <f t="shared" si="1"/>
        <v>26.952239978249704</v>
      </c>
      <c r="J44" s="12">
        <f t="shared" si="2"/>
        <v>4506.8</v>
      </c>
      <c r="K44" s="12">
        <f t="shared" si="14"/>
        <v>2253.4</v>
      </c>
      <c r="L44" s="12">
        <f t="shared" si="15"/>
        <v>446.1</v>
      </c>
      <c r="M44" s="12">
        <f t="shared" si="3"/>
        <v>19.796751575397177</v>
      </c>
      <c r="N44" s="12">
        <f t="shared" si="4"/>
        <v>9.8983757876985887</v>
      </c>
      <c r="O44" s="12">
        <f t="shared" si="16"/>
        <v>764.9</v>
      </c>
      <c r="P44" s="33">
        <f t="shared" si="17"/>
        <v>382.45</v>
      </c>
      <c r="Q44" s="33">
        <f t="shared" si="18"/>
        <v>42.1</v>
      </c>
      <c r="R44" s="12">
        <f t="shared" si="19"/>
        <v>11.007974898679567</v>
      </c>
      <c r="S44" s="11">
        <f t="shared" si="20"/>
        <v>5.5039874493397836</v>
      </c>
      <c r="T44" s="113">
        <v>0</v>
      </c>
      <c r="U44" s="33">
        <f t="shared" si="21"/>
        <v>0</v>
      </c>
      <c r="V44" s="113">
        <v>0</v>
      </c>
      <c r="W44" s="12" t="e">
        <f t="shared" si="22"/>
        <v>#DIV/0!</v>
      </c>
      <c r="X44" s="11" t="e">
        <f t="shared" si="23"/>
        <v>#DIV/0!</v>
      </c>
      <c r="Y44" s="113">
        <v>0</v>
      </c>
      <c r="Z44" s="33">
        <f t="shared" si="24"/>
        <v>0</v>
      </c>
      <c r="AA44" s="113">
        <v>0</v>
      </c>
      <c r="AB44" s="12" t="e">
        <f t="shared" si="25"/>
        <v>#DIV/0!</v>
      </c>
      <c r="AC44" s="11" t="e">
        <f t="shared" si="26"/>
        <v>#DIV/0!</v>
      </c>
      <c r="AD44" s="113">
        <v>764.9</v>
      </c>
      <c r="AE44" s="33">
        <f t="shared" si="27"/>
        <v>382.45</v>
      </c>
      <c r="AF44" s="113">
        <v>42.1</v>
      </c>
      <c r="AG44" s="12">
        <f t="shared" si="28"/>
        <v>11.007974898679567</v>
      </c>
      <c r="AH44" s="11">
        <f t="shared" si="29"/>
        <v>5.5039874493397836</v>
      </c>
      <c r="AI44" s="113">
        <v>1901.9</v>
      </c>
      <c r="AJ44" s="33">
        <f t="shared" si="30"/>
        <v>950.95</v>
      </c>
      <c r="AK44" s="113">
        <v>153.9</v>
      </c>
      <c r="AL44" s="12">
        <f t="shared" si="31"/>
        <v>16.183816183816184</v>
      </c>
      <c r="AM44" s="11">
        <f t="shared" si="5"/>
        <v>8.0919080919080919</v>
      </c>
      <c r="AN44" s="109">
        <v>40</v>
      </c>
      <c r="AO44" s="33">
        <f t="shared" si="32"/>
        <v>20</v>
      </c>
      <c r="AP44" s="47">
        <v>0</v>
      </c>
      <c r="AQ44" s="12">
        <f t="shared" si="33"/>
        <v>0</v>
      </c>
      <c r="AR44" s="11">
        <f t="shared" si="34"/>
        <v>0</v>
      </c>
      <c r="AS44" s="47">
        <v>0</v>
      </c>
      <c r="AT44" s="33">
        <f t="shared" si="35"/>
        <v>0</v>
      </c>
      <c r="AU44" s="47">
        <v>0</v>
      </c>
      <c r="AV44" s="12" t="e">
        <f t="shared" si="36"/>
        <v>#DIV/0!</v>
      </c>
      <c r="AW44" s="11" t="e">
        <f t="shared" si="37"/>
        <v>#DIV/0!</v>
      </c>
      <c r="AX44" s="38">
        <v>0</v>
      </c>
      <c r="AY44" s="33">
        <f t="shared" si="38"/>
        <v>0</v>
      </c>
      <c r="AZ44" s="47">
        <v>0</v>
      </c>
      <c r="BA44" s="47">
        <v>0</v>
      </c>
      <c r="BB44" s="33">
        <f t="shared" si="39"/>
        <v>0</v>
      </c>
      <c r="BC44" s="47">
        <v>0</v>
      </c>
      <c r="BD44" s="47">
        <v>12044.7</v>
      </c>
      <c r="BE44" s="33">
        <f t="shared" si="40"/>
        <v>6022.35</v>
      </c>
      <c r="BF44" s="47">
        <v>4014.9</v>
      </c>
      <c r="BG44" s="38">
        <v>0</v>
      </c>
      <c r="BH44" s="33">
        <f t="shared" si="41"/>
        <v>0</v>
      </c>
      <c r="BI44" s="13">
        <v>0</v>
      </c>
      <c r="BJ44" s="47">
        <v>0</v>
      </c>
      <c r="BK44" s="33">
        <f t="shared" si="42"/>
        <v>0</v>
      </c>
      <c r="BL44" s="47">
        <v>0</v>
      </c>
      <c r="BM44" s="38">
        <v>0</v>
      </c>
      <c r="BN44" s="33">
        <f t="shared" si="71"/>
        <v>0</v>
      </c>
      <c r="BO44" s="47">
        <v>0</v>
      </c>
      <c r="BP44" s="47">
        <v>0</v>
      </c>
      <c r="BQ44" s="33">
        <f t="shared" si="44"/>
        <v>0</v>
      </c>
      <c r="BR44" s="47">
        <v>0</v>
      </c>
      <c r="BS44" s="12">
        <f t="shared" si="45"/>
        <v>1600</v>
      </c>
      <c r="BT44" s="33">
        <f t="shared" si="46"/>
        <v>800</v>
      </c>
      <c r="BU44" s="12">
        <f t="shared" si="47"/>
        <v>250.1</v>
      </c>
      <c r="BV44" s="12">
        <f t="shared" si="48"/>
        <v>31.262499999999999</v>
      </c>
      <c r="BW44" s="11">
        <f t="shared" si="49"/>
        <v>15.63125</v>
      </c>
      <c r="BX44" s="109">
        <v>1000</v>
      </c>
      <c r="BY44" s="33">
        <f t="shared" si="50"/>
        <v>500</v>
      </c>
      <c r="BZ44" s="47">
        <v>250.1</v>
      </c>
      <c r="CA44" s="47">
        <v>600</v>
      </c>
      <c r="CB44" s="33">
        <f t="shared" si="51"/>
        <v>300</v>
      </c>
      <c r="CC44" s="47">
        <v>0</v>
      </c>
      <c r="CD44" s="47">
        <v>0</v>
      </c>
      <c r="CE44" s="33">
        <f t="shared" si="52"/>
        <v>0</v>
      </c>
      <c r="CF44" s="47">
        <v>0</v>
      </c>
      <c r="CG44" s="47">
        <v>0</v>
      </c>
      <c r="CH44" s="33">
        <f t="shared" si="53"/>
        <v>0</v>
      </c>
      <c r="CI44" s="47">
        <v>0</v>
      </c>
      <c r="CJ44" s="47">
        <v>0</v>
      </c>
      <c r="CK44" s="33">
        <f t="shared" si="54"/>
        <v>0</v>
      </c>
      <c r="CL44" s="47">
        <v>0</v>
      </c>
      <c r="CM44" s="47">
        <v>0</v>
      </c>
      <c r="CN44" s="33">
        <f t="shared" si="55"/>
        <v>0</v>
      </c>
      <c r="CO44" s="47">
        <v>0</v>
      </c>
      <c r="CP44" s="47">
        <v>0</v>
      </c>
      <c r="CQ44" s="33">
        <f t="shared" si="56"/>
        <v>0</v>
      </c>
      <c r="CR44" s="47">
        <v>0</v>
      </c>
      <c r="CS44" s="47">
        <v>0</v>
      </c>
      <c r="CT44" s="33">
        <f t="shared" si="57"/>
        <v>0</v>
      </c>
      <c r="CU44" s="47">
        <v>0</v>
      </c>
      <c r="CV44" s="47">
        <v>0</v>
      </c>
      <c r="CW44" s="33">
        <f t="shared" si="58"/>
        <v>0</v>
      </c>
      <c r="CX44" s="47">
        <v>0</v>
      </c>
      <c r="CY44" s="47">
        <v>0</v>
      </c>
      <c r="CZ44" s="33">
        <f t="shared" si="59"/>
        <v>0</v>
      </c>
      <c r="DA44" s="47">
        <v>0</v>
      </c>
      <c r="DB44" s="47">
        <v>0</v>
      </c>
      <c r="DC44" s="33">
        <f t="shared" si="60"/>
        <v>0</v>
      </c>
      <c r="DD44" s="47">
        <v>0</v>
      </c>
      <c r="DE44" s="42">
        <v>0</v>
      </c>
      <c r="DF44" s="33">
        <f t="shared" si="61"/>
        <v>0</v>
      </c>
      <c r="DG44" s="47">
        <v>0</v>
      </c>
      <c r="DH44" s="47">
        <v>200</v>
      </c>
      <c r="DI44" s="33">
        <f t="shared" si="62"/>
        <v>100</v>
      </c>
      <c r="DJ44" s="47">
        <v>0</v>
      </c>
      <c r="DK44" s="47">
        <v>0</v>
      </c>
      <c r="DL44" s="12">
        <f t="shared" si="6"/>
        <v>16551.5</v>
      </c>
      <c r="DM44" s="12">
        <f t="shared" si="7"/>
        <v>8275.75</v>
      </c>
      <c r="DN44" s="12">
        <f t="shared" si="8"/>
        <v>4461</v>
      </c>
      <c r="DO44" s="47">
        <v>0</v>
      </c>
      <c r="DP44" s="33">
        <f t="shared" si="63"/>
        <v>0</v>
      </c>
      <c r="DQ44" s="47">
        <v>0</v>
      </c>
      <c r="DR44" s="47">
        <v>0</v>
      </c>
      <c r="DS44" s="33">
        <f t="shared" si="64"/>
        <v>0</v>
      </c>
      <c r="DT44" s="47">
        <v>0</v>
      </c>
      <c r="DU44" s="47">
        <v>0</v>
      </c>
      <c r="DV44" s="33">
        <f t="shared" si="65"/>
        <v>0</v>
      </c>
      <c r="DW44" s="47">
        <v>0</v>
      </c>
      <c r="DX44" s="47">
        <v>0</v>
      </c>
      <c r="DY44" s="33">
        <f t="shared" si="66"/>
        <v>0</v>
      </c>
      <c r="DZ44" s="47">
        <v>0</v>
      </c>
      <c r="EA44" s="42">
        <v>0</v>
      </c>
      <c r="EB44" s="33">
        <f t="shared" si="67"/>
        <v>0</v>
      </c>
      <c r="EC44" s="47">
        <v>0</v>
      </c>
      <c r="ED44" s="47">
        <v>2671.41</v>
      </c>
      <c r="EE44" s="33">
        <f t="shared" si="68"/>
        <v>1335.7049999999999</v>
      </c>
      <c r="EF44" s="47">
        <v>0</v>
      </c>
      <c r="EG44" s="47">
        <v>0</v>
      </c>
      <c r="EH44" s="12">
        <f t="shared" si="9"/>
        <v>2671.41</v>
      </c>
      <c r="EI44" s="33">
        <f t="shared" si="69"/>
        <v>1335.7049999999999</v>
      </c>
      <c r="EJ44" s="47">
        <f t="shared" si="10"/>
        <v>0</v>
      </c>
    </row>
    <row r="45" spans="1:141" s="14" customFormat="1" ht="20.25" customHeight="1" x14ac:dyDescent="0.2">
      <c r="A45" s="21">
        <v>36</v>
      </c>
      <c r="B45" s="40" t="s">
        <v>126</v>
      </c>
      <c r="C45" s="47">
        <v>0</v>
      </c>
      <c r="D45" s="47">
        <v>0</v>
      </c>
      <c r="E45" s="25">
        <f t="shared" si="11"/>
        <v>14256.9</v>
      </c>
      <c r="F45" s="33">
        <f t="shared" si="12"/>
        <v>7128.4500000000007</v>
      </c>
      <c r="G45" s="12">
        <f t="shared" si="0"/>
        <v>4897</v>
      </c>
      <c r="H45" s="12">
        <f t="shared" si="13"/>
        <v>68.696560963463298</v>
      </c>
      <c r="I45" s="12">
        <f t="shared" si="1"/>
        <v>34.348280481731649</v>
      </c>
      <c r="J45" s="12">
        <f t="shared" si="2"/>
        <v>3179.1</v>
      </c>
      <c r="K45" s="12">
        <f t="shared" si="14"/>
        <v>1589.55</v>
      </c>
      <c r="L45" s="12">
        <f t="shared" si="15"/>
        <v>1204.3</v>
      </c>
      <c r="M45" s="12">
        <f t="shared" si="3"/>
        <v>75.763580887672617</v>
      </c>
      <c r="N45" s="12">
        <f t="shared" si="4"/>
        <v>37.881790443836309</v>
      </c>
      <c r="O45" s="12">
        <f>T45+Y45+AD45</f>
        <v>620</v>
      </c>
      <c r="P45" s="33">
        <f t="shared" si="17"/>
        <v>310</v>
      </c>
      <c r="Q45" s="33">
        <f t="shared" si="18"/>
        <v>104.9</v>
      </c>
      <c r="R45" s="12">
        <f t="shared" si="19"/>
        <v>33.838709677419352</v>
      </c>
      <c r="S45" s="11">
        <f t="shared" si="20"/>
        <v>16.919354838709676</v>
      </c>
      <c r="T45" s="113">
        <v>0</v>
      </c>
      <c r="U45" s="33">
        <f t="shared" si="21"/>
        <v>0</v>
      </c>
      <c r="V45" s="113">
        <v>0</v>
      </c>
      <c r="W45" s="12" t="e">
        <f t="shared" si="22"/>
        <v>#DIV/0!</v>
      </c>
      <c r="X45" s="11" t="e">
        <f t="shared" si="23"/>
        <v>#DIV/0!</v>
      </c>
      <c r="Y45" s="113">
        <v>0</v>
      </c>
      <c r="Z45" s="33">
        <f t="shared" si="24"/>
        <v>0</v>
      </c>
      <c r="AA45" s="113">
        <v>0</v>
      </c>
      <c r="AB45" s="12" t="e">
        <f t="shared" si="25"/>
        <v>#DIV/0!</v>
      </c>
      <c r="AC45" s="11" t="e">
        <f t="shared" si="26"/>
        <v>#DIV/0!</v>
      </c>
      <c r="AD45" s="113">
        <v>620</v>
      </c>
      <c r="AE45" s="33">
        <f t="shared" si="27"/>
        <v>310</v>
      </c>
      <c r="AF45" s="113">
        <v>104.9</v>
      </c>
      <c r="AG45" s="12">
        <f t="shared" si="28"/>
        <v>33.838709677419352</v>
      </c>
      <c r="AH45" s="11">
        <f t="shared" si="29"/>
        <v>16.919354838709676</v>
      </c>
      <c r="AI45" s="113">
        <v>1080.0999999999999</v>
      </c>
      <c r="AJ45" s="33">
        <f t="shared" si="30"/>
        <v>540.04999999999995</v>
      </c>
      <c r="AK45" s="113">
        <v>899.4</v>
      </c>
      <c r="AL45" s="12">
        <f t="shared" si="31"/>
        <v>166.54013517266921</v>
      </c>
      <c r="AM45" s="11">
        <f t="shared" si="5"/>
        <v>83.270067586334605</v>
      </c>
      <c r="AN45" s="109">
        <v>230</v>
      </c>
      <c r="AO45" s="33">
        <f t="shared" si="32"/>
        <v>115</v>
      </c>
      <c r="AP45" s="47">
        <v>0</v>
      </c>
      <c r="AQ45" s="12">
        <f t="shared" si="33"/>
        <v>0</v>
      </c>
      <c r="AR45" s="11">
        <f t="shared" si="34"/>
        <v>0</v>
      </c>
      <c r="AS45" s="47">
        <v>0</v>
      </c>
      <c r="AT45" s="33">
        <f t="shared" si="35"/>
        <v>0</v>
      </c>
      <c r="AU45" s="47">
        <v>0</v>
      </c>
      <c r="AV45" s="12" t="e">
        <f t="shared" si="36"/>
        <v>#DIV/0!</v>
      </c>
      <c r="AW45" s="11" t="e">
        <f t="shared" si="37"/>
        <v>#DIV/0!</v>
      </c>
      <c r="AX45" s="38">
        <v>0</v>
      </c>
      <c r="AY45" s="33">
        <f t="shared" si="38"/>
        <v>0</v>
      </c>
      <c r="AZ45" s="47">
        <v>0</v>
      </c>
      <c r="BA45" s="47">
        <v>0</v>
      </c>
      <c r="BB45" s="33">
        <f t="shared" si="39"/>
        <v>0</v>
      </c>
      <c r="BC45" s="47">
        <v>0</v>
      </c>
      <c r="BD45" s="47">
        <v>11077.8</v>
      </c>
      <c r="BE45" s="33">
        <f t="shared" si="40"/>
        <v>5538.9</v>
      </c>
      <c r="BF45" s="47">
        <v>3692.7</v>
      </c>
      <c r="BG45" s="38">
        <v>0</v>
      </c>
      <c r="BH45" s="33">
        <f t="shared" si="41"/>
        <v>0</v>
      </c>
      <c r="BI45" s="13">
        <v>0</v>
      </c>
      <c r="BJ45" s="47">
        <v>0</v>
      </c>
      <c r="BK45" s="33">
        <f t="shared" si="42"/>
        <v>0</v>
      </c>
      <c r="BL45" s="47">
        <v>0</v>
      </c>
      <c r="BM45" s="38">
        <v>0</v>
      </c>
      <c r="BN45" s="33">
        <f t="shared" si="71"/>
        <v>0</v>
      </c>
      <c r="BO45" s="47">
        <v>0</v>
      </c>
      <c r="BP45" s="47">
        <v>0</v>
      </c>
      <c r="BQ45" s="33">
        <f t="shared" si="44"/>
        <v>0</v>
      </c>
      <c r="BR45" s="47">
        <v>0</v>
      </c>
      <c r="BS45" s="12">
        <f t="shared" si="45"/>
        <v>999</v>
      </c>
      <c r="BT45" s="33">
        <f t="shared" si="46"/>
        <v>499.5</v>
      </c>
      <c r="BU45" s="12">
        <f t="shared" si="47"/>
        <v>200</v>
      </c>
      <c r="BV45" s="12">
        <f t="shared" si="48"/>
        <v>40.04004004004004</v>
      </c>
      <c r="BW45" s="11">
        <f t="shared" si="49"/>
        <v>20.02002002002002</v>
      </c>
      <c r="BX45" s="109">
        <v>500</v>
      </c>
      <c r="BY45" s="33">
        <f t="shared" si="50"/>
        <v>250</v>
      </c>
      <c r="BZ45" s="47">
        <v>200</v>
      </c>
      <c r="CA45" s="47">
        <v>499</v>
      </c>
      <c r="CB45" s="33">
        <f t="shared" si="51"/>
        <v>249.5</v>
      </c>
      <c r="CC45" s="47">
        <v>0</v>
      </c>
      <c r="CD45" s="47">
        <v>0</v>
      </c>
      <c r="CE45" s="33">
        <f t="shared" si="52"/>
        <v>0</v>
      </c>
      <c r="CF45" s="47">
        <v>0</v>
      </c>
      <c r="CG45" s="47">
        <v>0</v>
      </c>
      <c r="CH45" s="33">
        <f t="shared" si="53"/>
        <v>0</v>
      </c>
      <c r="CI45" s="47">
        <v>0</v>
      </c>
      <c r="CJ45" s="47">
        <v>0</v>
      </c>
      <c r="CK45" s="33">
        <f t="shared" si="54"/>
        <v>0</v>
      </c>
      <c r="CL45" s="47">
        <v>0</v>
      </c>
      <c r="CM45" s="47">
        <v>0</v>
      </c>
      <c r="CN45" s="33">
        <f t="shared" si="55"/>
        <v>0</v>
      </c>
      <c r="CO45" s="47">
        <v>0</v>
      </c>
      <c r="CP45" s="47">
        <v>0</v>
      </c>
      <c r="CQ45" s="33">
        <f t="shared" si="56"/>
        <v>0</v>
      </c>
      <c r="CR45" s="47">
        <v>0</v>
      </c>
      <c r="CS45" s="47">
        <v>250</v>
      </c>
      <c r="CT45" s="33">
        <f t="shared" si="57"/>
        <v>125</v>
      </c>
      <c r="CU45" s="47">
        <v>0</v>
      </c>
      <c r="CV45" s="47">
        <v>250</v>
      </c>
      <c r="CW45" s="33">
        <f t="shared" si="58"/>
        <v>125</v>
      </c>
      <c r="CX45" s="47">
        <v>0</v>
      </c>
      <c r="CY45" s="47">
        <v>0</v>
      </c>
      <c r="CZ45" s="33">
        <f t="shared" si="59"/>
        <v>0</v>
      </c>
      <c r="DA45" s="47">
        <v>0</v>
      </c>
      <c r="DB45" s="47">
        <v>0</v>
      </c>
      <c r="DC45" s="33">
        <f t="shared" si="60"/>
        <v>0</v>
      </c>
      <c r="DD45" s="47">
        <v>0</v>
      </c>
      <c r="DE45" s="42">
        <v>0</v>
      </c>
      <c r="DF45" s="33">
        <f t="shared" si="61"/>
        <v>0</v>
      </c>
      <c r="DG45" s="47">
        <v>0</v>
      </c>
      <c r="DH45" s="47">
        <v>0</v>
      </c>
      <c r="DI45" s="33">
        <f t="shared" si="62"/>
        <v>0</v>
      </c>
      <c r="DJ45" s="47">
        <v>0</v>
      </c>
      <c r="DK45" s="47">
        <v>0</v>
      </c>
      <c r="DL45" s="12">
        <f t="shared" si="6"/>
        <v>14256.9</v>
      </c>
      <c r="DM45" s="12">
        <f t="shared" si="7"/>
        <v>7128.45</v>
      </c>
      <c r="DN45" s="12">
        <f t="shared" si="8"/>
        <v>4897</v>
      </c>
      <c r="DO45" s="47">
        <v>0</v>
      </c>
      <c r="DP45" s="33">
        <f t="shared" si="63"/>
        <v>0</v>
      </c>
      <c r="DQ45" s="47">
        <v>0</v>
      </c>
      <c r="DR45" s="47">
        <v>0</v>
      </c>
      <c r="DS45" s="33">
        <f t="shared" si="64"/>
        <v>0</v>
      </c>
      <c r="DT45" s="47">
        <v>0</v>
      </c>
      <c r="DU45" s="47">
        <v>0</v>
      </c>
      <c r="DV45" s="33">
        <f t="shared" si="65"/>
        <v>0</v>
      </c>
      <c r="DW45" s="47">
        <v>0</v>
      </c>
      <c r="DX45" s="47">
        <v>0</v>
      </c>
      <c r="DY45" s="33">
        <f t="shared" si="66"/>
        <v>0</v>
      </c>
      <c r="DZ45" s="47">
        <v>0</v>
      </c>
      <c r="EA45" s="42">
        <v>0</v>
      </c>
      <c r="EB45" s="33">
        <f t="shared" si="67"/>
        <v>0</v>
      </c>
      <c r="EC45" s="47">
        <v>0</v>
      </c>
      <c r="ED45" s="47">
        <v>1650</v>
      </c>
      <c r="EE45" s="33">
        <f t="shared" si="68"/>
        <v>825</v>
      </c>
      <c r="EF45" s="47">
        <v>0</v>
      </c>
      <c r="EG45" s="47">
        <v>0</v>
      </c>
      <c r="EH45" s="12">
        <f t="shared" si="9"/>
        <v>1650</v>
      </c>
      <c r="EI45" s="33">
        <f t="shared" si="69"/>
        <v>825</v>
      </c>
      <c r="EJ45" s="47">
        <f t="shared" si="10"/>
        <v>0</v>
      </c>
    </row>
    <row r="46" spans="1:141" s="14" customFormat="1" ht="20.25" customHeight="1" x14ac:dyDescent="0.2">
      <c r="A46" s="21">
        <v>37</v>
      </c>
      <c r="B46" s="40" t="s">
        <v>127</v>
      </c>
      <c r="C46" s="47">
        <v>0</v>
      </c>
      <c r="D46" s="47">
        <v>0</v>
      </c>
      <c r="E46" s="25">
        <f t="shared" si="11"/>
        <v>14298.9</v>
      </c>
      <c r="F46" s="33">
        <f t="shared" si="12"/>
        <v>7149.4500000000007</v>
      </c>
      <c r="G46" s="12">
        <f t="shared" si="0"/>
        <v>4349.1000000000004</v>
      </c>
      <c r="H46" s="12">
        <f t="shared" si="13"/>
        <v>60.831252753708334</v>
      </c>
      <c r="I46" s="12">
        <f t="shared" si="1"/>
        <v>30.415626376854167</v>
      </c>
      <c r="J46" s="12">
        <f t="shared" si="2"/>
        <v>3596.3999999999996</v>
      </c>
      <c r="K46" s="12">
        <f t="shared" si="14"/>
        <v>1798.1999999999998</v>
      </c>
      <c r="L46" s="12">
        <f t="shared" si="15"/>
        <v>781.59999999999991</v>
      </c>
      <c r="M46" s="12">
        <f t="shared" si="3"/>
        <v>43.465687910132353</v>
      </c>
      <c r="N46" s="12">
        <f t="shared" si="4"/>
        <v>21.732843955066176</v>
      </c>
      <c r="O46" s="12">
        <f t="shared" si="16"/>
        <v>1583.1</v>
      </c>
      <c r="P46" s="33">
        <f t="shared" si="17"/>
        <v>791.55</v>
      </c>
      <c r="Q46" s="33">
        <f t="shared" si="18"/>
        <v>0.2</v>
      </c>
      <c r="R46" s="12">
        <f t="shared" si="19"/>
        <v>2.5266881435158865E-2</v>
      </c>
      <c r="S46" s="11">
        <f t="shared" si="20"/>
        <v>1.2633440717579433E-2</v>
      </c>
      <c r="T46" s="113">
        <v>0</v>
      </c>
      <c r="U46" s="33">
        <f t="shared" si="21"/>
        <v>0</v>
      </c>
      <c r="V46" s="113">
        <v>0</v>
      </c>
      <c r="W46" s="12" t="e">
        <f t="shared" si="22"/>
        <v>#DIV/0!</v>
      </c>
      <c r="X46" s="11" t="e">
        <f t="shared" si="23"/>
        <v>#DIV/0!</v>
      </c>
      <c r="Y46" s="113">
        <v>0</v>
      </c>
      <c r="Z46" s="33">
        <f t="shared" si="24"/>
        <v>0</v>
      </c>
      <c r="AA46" s="113">
        <v>0</v>
      </c>
      <c r="AB46" s="12" t="e">
        <f t="shared" si="25"/>
        <v>#DIV/0!</v>
      </c>
      <c r="AC46" s="11" t="e">
        <f t="shared" si="26"/>
        <v>#DIV/0!</v>
      </c>
      <c r="AD46" s="113">
        <v>1583.1</v>
      </c>
      <c r="AE46" s="33">
        <f t="shared" si="27"/>
        <v>791.55</v>
      </c>
      <c r="AF46" s="113">
        <v>0.2</v>
      </c>
      <c r="AG46" s="12">
        <f t="shared" si="28"/>
        <v>2.5266881435158865E-2</v>
      </c>
      <c r="AH46" s="11">
        <f t="shared" si="29"/>
        <v>1.2633440717579433E-2</v>
      </c>
      <c r="AI46" s="113">
        <v>1513.3</v>
      </c>
      <c r="AJ46" s="33">
        <f t="shared" si="30"/>
        <v>756.65</v>
      </c>
      <c r="AK46" s="113">
        <v>390.4</v>
      </c>
      <c r="AL46" s="12">
        <f t="shared" si="31"/>
        <v>51.595850128857471</v>
      </c>
      <c r="AM46" s="11">
        <f t="shared" si="5"/>
        <v>25.797925064428735</v>
      </c>
      <c r="AN46" s="109">
        <v>0</v>
      </c>
      <c r="AO46" s="33">
        <f t="shared" si="32"/>
        <v>0</v>
      </c>
      <c r="AP46" s="47">
        <v>0</v>
      </c>
      <c r="AQ46" s="12" t="e">
        <f t="shared" si="33"/>
        <v>#DIV/0!</v>
      </c>
      <c r="AR46" s="11" t="e">
        <f t="shared" si="34"/>
        <v>#DIV/0!</v>
      </c>
      <c r="AS46" s="47">
        <v>0</v>
      </c>
      <c r="AT46" s="33">
        <f t="shared" si="35"/>
        <v>0</v>
      </c>
      <c r="AU46" s="47">
        <v>0</v>
      </c>
      <c r="AV46" s="12" t="e">
        <f t="shared" si="36"/>
        <v>#DIV/0!</v>
      </c>
      <c r="AW46" s="11" t="e">
        <f t="shared" si="37"/>
        <v>#DIV/0!</v>
      </c>
      <c r="AX46" s="38">
        <v>0</v>
      </c>
      <c r="AY46" s="33">
        <f t="shared" si="38"/>
        <v>0</v>
      </c>
      <c r="AZ46" s="47">
        <v>0</v>
      </c>
      <c r="BA46" s="47">
        <v>0</v>
      </c>
      <c r="BB46" s="33">
        <f t="shared" si="39"/>
        <v>0</v>
      </c>
      <c r="BC46" s="47">
        <v>0</v>
      </c>
      <c r="BD46" s="47">
        <v>10702.5</v>
      </c>
      <c r="BE46" s="33">
        <f t="shared" si="40"/>
        <v>5351.25</v>
      </c>
      <c r="BF46" s="47">
        <v>3567.5</v>
      </c>
      <c r="BG46" s="38">
        <v>0</v>
      </c>
      <c r="BH46" s="33">
        <f t="shared" si="41"/>
        <v>0</v>
      </c>
      <c r="BI46" s="13">
        <v>0</v>
      </c>
      <c r="BJ46" s="47">
        <v>0</v>
      </c>
      <c r="BK46" s="33">
        <f t="shared" si="42"/>
        <v>0</v>
      </c>
      <c r="BL46" s="47">
        <v>0</v>
      </c>
      <c r="BM46" s="38">
        <v>0</v>
      </c>
      <c r="BN46" s="33">
        <f t="shared" si="71"/>
        <v>0</v>
      </c>
      <c r="BO46" s="47">
        <v>0</v>
      </c>
      <c r="BP46" s="47">
        <v>0</v>
      </c>
      <c r="BQ46" s="33">
        <f t="shared" si="44"/>
        <v>0</v>
      </c>
      <c r="BR46" s="47">
        <v>0</v>
      </c>
      <c r="BS46" s="12">
        <f t="shared" si="45"/>
        <v>500</v>
      </c>
      <c r="BT46" s="33">
        <f t="shared" si="46"/>
        <v>250</v>
      </c>
      <c r="BU46" s="12">
        <f t="shared" si="47"/>
        <v>100</v>
      </c>
      <c r="BV46" s="12">
        <f t="shared" si="48"/>
        <v>40</v>
      </c>
      <c r="BW46" s="11">
        <f t="shared" si="49"/>
        <v>20</v>
      </c>
      <c r="BX46" s="109">
        <v>500</v>
      </c>
      <c r="BY46" s="33">
        <f t="shared" si="50"/>
        <v>250</v>
      </c>
      <c r="BZ46" s="47">
        <v>100</v>
      </c>
      <c r="CA46" s="47">
        <v>0</v>
      </c>
      <c r="CB46" s="33">
        <f t="shared" si="51"/>
        <v>0</v>
      </c>
      <c r="CC46" s="47">
        <v>0</v>
      </c>
      <c r="CD46" s="47">
        <v>0</v>
      </c>
      <c r="CE46" s="33">
        <f t="shared" si="52"/>
        <v>0</v>
      </c>
      <c r="CF46" s="47">
        <v>0</v>
      </c>
      <c r="CG46" s="47">
        <v>0</v>
      </c>
      <c r="CH46" s="33">
        <f t="shared" si="53"/>
        <v>0</v>
      </c>
      <c r="CI46" s="47">
        <v>0</v>
      </c>
      <c r="CJ46" s="47">
        <v>0</v>
      </c>
      <c r="CK46" s="33">
        <f t="shared" si="54"/>
        <v>0</v>
      </c>
      <c r="CL46" s="47">
        <v>0</v>
      </c>
      <c r="CM46" s="47">
        <v>0</v>
      </c>
      <c r="CN46" s="33">
        <f t="shared" si="55"/>
        <v>0</v>
      </c>
      <c r="CO46" s="47">
        <v>0</v>
      </c>
      <c r="CP46" s="47">
        <v>0</v>
      </c>
      <c r="CQ46" s="33">
        <f t="shared" si="56"/>
        <v>0</v>
      </c>
      <c r="CR46" s="47">
        <v>0</v>
      </c>
      <c r="CS46" s="47">
        <v>0</v>
      </c>
      <c r="CT46" s="33">
        <f t="shared" si="57"/>
        <v>0</v>
      </c>
      <c r="CU46" s="47">
        <v>0</v>
      </c>
      <c r="CV46" s="47">
        <v>0</v>
      </c>
      <c r="CW46" s="33">
        <f t="shared" si="58"/>
        <v>0</v>
      </c>
      <c r="CX46" s="47">
        <v>0</v>
      </c>
      <c r="CY46" s="47">
        <v>0</v>
      </c>
      <c r="CZ46" s="33">
        <f t="shared" si="59"/>
        <v>0</v>
      </c>
      <c r="DA46" s="47">
        <v>0</v>
      </c>
      <c r="DB46" s="47">
        <v>0</v>
      </c>
      <c r="DC46" s="33">
        <f t="shared" si="60"/>
        <v>0</v>
      </c>
      <c r="DD46" s="47">
        <v>0</v>
      </c>
      <c r="DE46" s="42">
        <v>0</v>
      </c>
      <c r="DF46" s="33">
        <f t="shared" si="61"/>
        <v>0</v>
      </c>
      <c r="DG46" s="47">
        <v>0</v>
      </c>
      <c r="DH46" s="47">
        <v>0</v>
      </c>
      <c r="DI46" s="33">
        <f t="shared" si="62"/>
        <v>0</v>
      </c>
      <c r="DJ46" s="47">
        <v>291</v>
      </c>
      <c r="DK46" s="47">
        <v>-126</v>
      </c>
      <c r="DL46" s="12">
        <f t="shared" si="6"/>
        <v>14298.9</v>
      </c>
      <c r="DM46" s="12">
        <f t="shared" si="7"/>
        <v>7149.45</v>
      </c>
      <c r="DN46" s="12">
        <f t="shared" si="8"/>
        <v>4349.1000000000004</v>
      </c>
      <c r="DO46" s="47">
        <v>0</v>
      </c>
      <c r="DP46" s="33">
        <f t="shared" si="63"/>
        <v>0</v>
      </c>
      <c r="DQ46" s="47">
        <v>0</v>
      </c>
      <c r="DR46" s="47">
        <v>0</v>
      </c>
      <c r="DS46" s="33">
        <f t="shared" si="64"/>
        <v>0</v>
      </c>
      <c r="DT46" s="47">
        <v>0</v>
      </c>
      <c r="DU46" s="47">
        <v>0</v>
      </c>
      <c r="DV46" s="33">
        <f t="shared" si="65"/>
        <v>0</v>
      </c>
      <c r="DW46" s="47">
        <v>0</v>
      </c>
      <c r="DX46" s="47">
        <v>0</v>
      </c>
      <c r="DY46" s="33">
        <f t="shared" si="66"/>
        <v>0</v>
      </c>
      <c r="DZ46" s="47">
        <v>0</v>
      </c>
      <c r="EA46" s="42">
        <v>0</v>
      </c>
      <c r="EB46" s="33">
        <f t="shared" si="67"/>
        <v>0</v>
      </c>
      <c r="EC46" s="47">
        <v>0</v>
      </c>
      <c r="ED46" s="47">
        <v>700</v>
      </c>
      <c r="EE46" s="33">
        <f t="shared" si="68"/>
        <v>350</v>
      </c>
      <c r="EF46" s="47">
        <v>0</v>
      </c>
      <c r="EG46" s="47">
        <v>0</v>
      </c>
      <c r="EH46" s="12">
        <f t="shared" si="9"/>
        <v>700</v>
      </c>
      <c r="EI46" s="33">
        <f t="shared" si="69"/>
        <v>350</v>
      </c>
      <c r="EJ46" s="47">
        <f t="shared" si="10"/>
        <v>0</v>
      </c>
    </row>
    <row r="47" spans="1:141" s="17" customFormat="1" ht="18.75" customHeight="1" x14ac:dyDescent="0.2">
      <c r="A47" s="21"/>
      <c r="B47" s="90" t="s">
        <v>44</v>
      </c>
      <c r="C47" s="16">
        <f>SUM(C10:C46)</f>
        <v>377247</v>
      </c>
      <c r="D47" s="16">
        <f>SUM(D10:D46)</f>
        <v>147908</v>
      </c>
      <c r="E47" s="25">
        <f>DL47+EH47-ED47</f>
        <v>6546756.3365912056</v>
      </c>
      <c r="F47" s="33">
        <f t="shared" si="12"/>
        <v>3273378.1682956028</v>
      </c>
      <c r="G47" s="16">
        <f>SUM(G10:G46)</f>
        <v>1889114.8690000002</v>
      </c>
      <c r="H47" s="12">
        <f>G47/F47*100</f>
        <v>57.711476397596705</v>
      </c>
      <c r="I47" s="12">
        <f t="shared" si="1"/>
        <v>28.855738198798353</v>
      </c>
      <c r="J47" s="16">
        <f>SUM(J10:J46)</f>
        <v>1912104.2530000003</v>
      </c>
      <c r="K47" s="12">
        <f t="shared" si="14"/>
        <v>956052.12649999978</v>
      </c>
      <c r="L47" s="12">
        <f t="shared" si="15"/>
        <v>409585.28599999996</v>
      </c>
      <c r="M47" s="12">
        <f t="shared" si="3"/>
        <v>42.841313213689091</v>
      </c>
      <c r="N47" s="12">
        <f t="shared" si="4"/>
        <v>21.420656606844538</v>
      </c>
      <c r="O47" s="24">
        <f>SUM(O10:O46)</f>
        <v>586145.95299999998</v>
      </c>
      <c r="P47" s="33">
        <f t="shared" si="17"/>
        <v>293072.97649999999</v>
      </c>
      <c r="Q47" s="33">
        <f>V47+AA47+AF47</f>
        <v>75172.5</v>
      </c>
      <c r="R47" s="12">
        <f>Q47/P47*100</f>
        <v>25.649754848686978</v>
      </c>
      <c r="S47" s="11">
        <f>Q47/O47*100</f>
        <v>12.824877424343489</v>
      </c>
      <c r="T47" s="24">
        <f>SUM(T10:T46)</f>
        <v>115013.6</v>
      </c>
      <c r="U47" s="33">
        <f t="shared" si="21"/>
        <v>57506.8</v>
      </c>
      <c r="V47" s="24">
        <f>SUM(V10:V46)</f>
        <v>7740.9</v>
      </c>
      <c r="W47" s="12">
        <f t="shared" ref="W47" si="72">V47/U47*100</f>
        <v>13.460842891623251</v>
      </c>
      <c r="X47" s="11">
        <f t="shared" ref="X47" si="73">V47/T47*100</f>
        <v>6.7304214458116256</v>
      </c>
      <c r="Y47" s="24">
        <f>SUM(Y10:Y46)</f>
        <v>169543.5</v>
      </c>
      <c r="Z47" s="33">
        <f t="shared" si="24"/>
        <v>84771.75</v>
      </c>
      <c r="AA47" s="24">
        <f>SUM(AA10:AA46)</f>
        <v>21738.000000000004</v>
      </c>
      <c r="AB47" s="12">
        <f t="shared" ref="AB47" si="74">AA47/Z47*100</f>
        <v>25.64297658123137</v>
      </c>
      <c r="AC47" s="11">
        <f t="shared" ref="AC47" si="75">AA47/Y47*100</f>
        <v>12.821488290615685</v>
      </c>
      <c r="AD47" s="11">
        <f>SUM(AD10:AD46)</f>
        <v>301588.853</v>
      </c>
      <c r="AE47" s="33">
        <f t="shared" si="27"/>
        <v>150794.4265</v>
      </c>
      <c r="AF47" s="11">
        <f>SUM(AF10:AF46)</f>
        <v>45693.599999999999</v>
      </c>
      <c r="AG47" s="12">
        <f t="shared" ref="AG47" si="76">AF47/AE47*100</f>
        <v>30.301915701108488</v>
      </c>
      <c r="AH47" s="11">
        <f t="shared" ref="AH47" si="77">AF47/AD47*100</f>
        <v>15.150957850554244</v>
      </c>
      <c r="AI47" s="24">
        <f>SUM(AI10:AI46)</f>
        <v>670581.09999999986</v>
      </c>
      <c r="AJ47" s="33">
        <f t="shared" si="30"/>
        <v>335290.54999999993</v>
      </c>
      <c r="AK47" s="24">
        <f>SUM(AK10:AK46)</f>
        <v>204142.35599999994</v>
      </c>
      <c r="AL47" s="12">
        <f>AK47/AJ47*100</f>
        <v>60.885210155788762</v>
      </c>
      <c r="AM47" s="11">
        <f t="shared" ref="AM47" si="78">AK47/AI47*100</f>
        <v>30.442605077894381</v>
      </c>
      <c r="AN47" s="24">
        <f>SUM(AN10:AN46)</f>
        <v>53478.2</v>
      </c>
      <c r="AO47" s="33">
        <f t="shared" si="32"/>
        <v>26739.1</v>
      </c>
      <c r="AP47" s="24">
        <f>SUM(AP10:AP46)</f>
        <v>10664.1</v>
      </c>
      <c r="AQ47" s="12">
        <f>AP47/AO47*100</f>
        <v>39.882045394198009</v>
      </c>
      <c r="AR47" s="11">
        <f>AP47/AN47*100</f>
        <v>19.941022697099005</v>
      </c>
      <c r="AS47" s="24">
        <f>SUM(AS10:AS46)</f>
        <v>34500</v>
      </c>
      <c r="AT47" s="33">
        <f t="shared" si="35"/>
        <v>17250</v>
      </c>
      <c r="AU47" s="24">
        <f>SUM(AU10:AU46)</f>
        <v>9892.9</v>
      </c>
      <c r="AV47" s="12">
        <f>AU47/AT47*100</f>
        <v>57.350144927536228</v>
      </c>
      <c r="AW47" s="11">
        <f>AU47/AS47*100</f>
        <v>28.675072463768114</v>
      </c>
      <c r="AX47" s="24">
        <f>SUM(AX10:AX46)</f>
        <v>0</v>
      </c>
      <c r="AY47" s="33">
        <f t="shared" si="38"/>
        <v>0</v>
      </c>
      <c r="AZ47" s="19">
        <v>0</v>
      </c>
      <c r="BA47" s="24">
        <f>SUM(BA10:BA46)</f>
        <v>0</v>
      </c>
      <c r="BB47" s="33">
        <f t="shared" si="39"/>
        <v>0</v>
      </c>
      <c r="BC47" s="19">
        <f>SUM(BC10:BC46)</f>
        <v>0</v>
      </c>
      <c r="BD47" s="24">
        <f>SUM(BD10:BD46)</f>
        <v>3564004.3835912058</v>
      </c>
      <c r="BE47" s="33">
        <f t="shared" si="40"/>
        <v>1782002.1917956029</v>
      </c>
      <c r="BF47" s="19">
        <f>SUM(BF10:BF46)</f>
        <v>1187627.9000000004</v>
      </c>
      <c r="BG47" s="24">
        <f>SUM(BG10:BG46)</f>
        <v>0</v>
      </c>
      <c r="BH47" s="33">
        <f t="shared" si="41"/>
        <v>0</v>
      </c>
      <c r="BI47" s="33">
        <f>BH47/12*12</f>
        <v>0</v>
      </c>
      <c r="BJ47" s="24">
        <f>SUM(BJ10:BJ46)</f>
        <v>8715.1</v>
      </c>
      <c r="BK47" s="33">
        <f t="shared" si="42"/>
        <v>4357.55</v>
      </c>
      <c r="BL47" s="19">
        <f>SUM(BL10:BL46)</f>
        <v>2543.1999999999998</v>
      </c>
      <c r="BM47" s="24">
        <f>SUM(BM10:BM46)</f>
        <v>0</v>
      </c>
      <c r="BN47" s="33">
        <f t="shared" si="71"/>
        <v>0</v>
      </c>
      <c r="BO47" s="24">
        <f>SUM(BO10:BO46)</f>
        <v>0</v>
      </c>
      <c r="BP47" s="24">
        <f>SUM(BP10:BP46)</f>
        <v>0</v>
      </c>
      <c r="BQ47" s="33">
        <f t="shared" si="44"/>
        <v>0</v>
      </c>
      <c r="BR47" s="24">
        <f>SUM(BR10:BR46)</f>
        <v>0</v>
      </c>
      <c r="BS47" s="12">
        <f t="shared" si="45"/>
        <v>139889.70000000001</v>
      </c>
      <c r="BT47" s="33">
        <f t="shared" si="46"/>
        <v>69944.850000000006</v>
      </c>
      <c r="BU47" s="12">
        <f t="shared" si="47"/>
        <v>25666.425000000003</v>
      </c>
      <c r="BV47" s="12">
        <f>BU47/BT47*100</f>
        <v>36.695232029234468</v>
      </c>
      <c r="BW47" s="11">
        <f>BU47/BS47*100</f>
        <v>18.347616014617234</v>
      </c>
      <c r="BX47" s="24">
        <f>SUM(BX10:BX46)</f>
        <v>105343.70000000001</v>
      </c>
      <c r="BY47" s="33">
        <f t="shared" si="50"/>
        <v>52671.850000000006</v>
      </c>
      <c r="BZ47" s="20">
        <f>SUM(BZ10:BZ46)</f>
        <v>19143.627000000004</v>
      </c>
      <c r="CA47" s="24">
        <f>SUM(CA10:CA46)</f>
        <v>11679</v>
      </c>
      <c r="CB47" s="33">
        <f t="shared" si="51"/>
        <v>5839.5</v>
      </c>
      <c r="CC47" s="20">
        <f>SUM(CC10:CC46)</f>
        <v>2150.7979999999998</v>
      </c>
      <c r="CD47" s="24">
        <f>SUM(CD10:CD46)</f>
        <v>11000</v>
      </c>
      <c r="CE47" s="33">
        <f t="shared" si="52"/>
        <v>5500</v>
      </c>
      <c r="CF47" s="19">
        <f>SUM(CF10:CF46)</f>
        <v>1381.1</v>
      </c>
      <c r="CG47" s="24">
        <f>SUM(CG10:CG46)</f>
        <v>11867</v>
      </c>
      <c r="CH47" s="33">
        <f t="shared" si="53"/>
        <v>5933.5</v>
      </c>
      <c r="CI47" s="19">
        <f>SUM(CI10:CI46)</f>
        <v>2990.9</v>
      </c>
      <c r="CJ47" s="24">
        <f>SUM(CJ10:CJ46)</f>
        <v>0</v>
      </c>
      <c r="CK47" s="33">
        <f t="shared" si="54"/>
        <v>0</v>
      </c>
      <c r="CL47" s="24">
        <f>SUM(CL10:CL46)</f>
        <v>0</v>
      </c>
      <c r="CM47" s="24">
        <f>SUM(CM10:CM46)</f>
        <v>10451.4</v>
      </c>
      <c r="CN47" s="33">
        <f t="shared" si="55"/>
        <v>5225.7</v>
      </c>
      <c r="CO47" s="19">
        <f>SUM(CO10:CO46)</f>
        <v>2356.7800000000002</v>
      </c>
      <c r="CP47" s="24">
        <f>SUM(CP10:CP46)</f>
        <v>8200</v>
      </c>
      <c r="CQ47" s="33">
        <f t="shared" si="56"/>
        <v>4100</v>
      </c>
      <c r="CR47" s="19">
        <f>SUM(CR10:CR46)</f>
        <v>3755.4</v>
      </c>
      <c r="CS47" s="24">
        <f>SUM(CS10:CS46)</f>
        <v>333247.90000000002</v>
      </c>
      <c r="CT47" s="33">
        <f t="shared" si="57"/>
        <v>166623.95000000001</v>
      </c>
      <c r="CU47" s="19">
        <f>SUM(CU10:CU46)</f>
        <v>58266.799999999996</v>
      </c>
      <c r="CV47" s="24">
        <f>SUM(CV10:CV46)</f>
        <v>134337.9</v>
      </c>
      <c r="CW47" s="33">
        <f t="shared" si="58"/>
        <v>67168.95</v>
      </c>
      <c r="CX47" s="51">
        <f>SUM(CX10:CX46)</f>
        <v>18358.7</v>
      </c>
      <c r="CY47" s="24">
        <f>SUM(CY10:CY46)</f>
        <v>26522</v>
      </c>
      <c r="CZ47" s="33">
        <f t="shared" si="59"/>
        <v>13261</v>
      </c>
      <c r="DA47" s="19">
        <f>SUM(DA10:DA46)</f>
        <v>8952.9</v>
      </c>
      <c r="DB47" s="24">
        <f>SUM(DB10:DB46)</f>
        <v>11050</v>
      </c>
      <c r="DC47" s="33">
        <f t="shared" si="60"/>
        <v>5525</v>
      </c>
      <c r="DD47" s="19">
        <f>SUM(DD10:DD46)</f>
        <v>0</v>
      </c>
      <c r="DE47" s="24">
        <f>SUM(DE10:DE46)</f>
        <v>0</v>
      </c>
      <c r="DF47" s="33">
        <f t="shared" si="61"/>
        <v>0</v>
      </c>
      <c r="DG47" s="47">
        <f>SUM(DG10:DG46)</f>
        <v>350</v>
      </c>
      <c r="DH47" s="24">
        <f>SUM(DH10:DH46)</f>
        <v>48489.4</v>
      </c>
      <c r="DI47" s="33">
        <f t="shared" si="62"/>
        <v>24244.7</v>
      </c>
      <c r="DJ47" s="47">
        <f>SUM(DJ10:DJ46)</f>
        <v>13071.904999999999</v>
      </c>
      <c r="DK47" s="47">
        <f>SUM(DK10:DK46)</f>
        <v>-689.39599999999996</v>
      </c>
      <c r="DL47" s="24">
        <f>SUM(DL10:DL46)</f>
        <v>5495275.1365912054</v>
      </c>
      <c r="DM47" s="33">
        <f>DL47/12*6</f>
        <v>2747637.5682956027</v>
      </c>
      <c r="DN47" s="20">
        <f>V47+AA47+AK47+AP47+AU47+AZ47+BC47+BF47+BI47+BL47+BO47+BR47+BZ47+CC47+CF47+CI47+CL47+CO47+CR47+CU47+DA47+DD47+DG47+DJ47+DK47</f>
        <v>1556080.1700000004</v>
      </c>
      <c r="DO47" s="24">
        <f>SUM(DO10:DO46)</f>
        <v>9689.1</v>
      </c>
      <c r="DP47" s="33">
        <f t="shared" si="63"/>
        <v>4844.55</v>
      </c>
      <c r="DQ47" s="24">
        <f>SUM(DQ10:DQ46)</f>
        <v>7227</v>
      </c>
      <c r="DR47" s="24">
        <f>SUM(DR10:DR46)</f>
        <v>1041792.1</v>
      </c>
      <c r="DS47" s="33">
        <f t="shared" si="64"/>
        <v>520896.05</v>
      </c>
      <c r="DT47" s="47">
        <f>SUM(DT10:DT46)</f>
        <v>260973.76600000003</v>
      </c>
      <c r="DU47" s="24">
        <f>SUM(DU10:DU46)</f>
        <v>0</v>
      </c>
      <c r="DV47" s="33">
        <f t="shared" si="65"/>
        <v>0</v>
      </c>
      <c r="DW47" s="19">
        <f>SUM(DW10:DW46)</f>
        <v>0</v>
      </c>
      <c r="DX47" s="24">
        <f>SUM(DX10:DX46)</f>
        <v>0</v>
      </c>
      <c r="DY47" s="33">
        <f t="shared" si="66"/>
        <v>0</v>
      </c>
      <c r="DZ47" s="19">
        <f>SUM(DZ10:DZ46)</f>
        <v>18263.436999999998</v>
      </c>
      <c r="EA47" s="24">
        <f>SUM(EA10:EA46)</f>
        <v>0</v>
      </c>
      <c r="EB47" s="33">
        <f t="shared" si="67"/>
        <v>0</v>
      </c>
      <c r="EC47" s="19">
        <f>SUM(EC10:EC46)</f>
        <v>0</v>
      </c>
      <c r="ED47" s="24">
        <f>SUM(ED10:ED46)</f>
        <v>402981.11</v>
      </c>
      <c r="EE47" s="33">
        <f t="shared" si="68"/>
        <v>201490.55499999999</v>
      </c>
      <c r="EF47" s="47">
        <f>SUM(EF10:EF46)</f>
        <v>204.1</v>
      </c>
      <c r="EG47" s="47">
        <f>SUM(EG10:EG46)</f>
        <v>187.5</v>
      </c>
      <c r="EH47" s="24">
        <f>SUM(EH10:EH46)</f>
        <v>1454462.31</v>
      </c>
      <c r="EI47" s="33">
        <f t="shared" si="69"/>
        <v>727231.15500000003</v>
      </c>
      <c r="EJ47" s="47">
        <f>DQ47+DT47+DW47+DZ47+EC47+EF47+EG47</f>
        <v>286855.80300000001</v>
      </c>
      <c r="EK47" s="24">
        <f>SUM(EK10:EK46)</f>
        <v>-142582.09999999998</v>
      </c>
    </row>
    <row r="48" spans="1:141" hidden="1" x14ac:dyDescent="0.3">
      <c r="E48" s="52"/>
      <c r="F48" s="33">
        <f t="shared" ref="F48:F50" si="79">E48/12*2</f>
        <v>0</v>
      </c>
      <c r="G48" s="52"/>
      <c r="J48" s="108">
        <f>J47/E47*100</f>
        <v>29.206895059051536</v>
      </c>
      <c r="P48" s="33">
        <f t="shared" ref="P48:P50" si="80">O48/12*3</f>
        <v>0</v>
      </c>
      <c r="U48" s="33">
        <f t="shared" si="21"/>
        <v>0</v>
      </c>
      <c r="Z48" s="33">
        <f t="shared" ref="Z48:Z50" si="81">Y48/12*3</f>
        <v>0</v>
      </c>
      <c r="AE48" s="33">
        <f t="shared" si="27"/>
        <v>0</v>
      </c>
      <c r="AJ48" s="33">
        <f t="shared" si="30"/>
        <v>0</v>
      </c>
      <c r="AT48" s="33">
        <f t="shared" ref="AT48:AT50" si="82">AS48/12*3</f>
        <v>0</v>
      </c>
      <c r="BB48" s="33">
        <f t="shared" ref="BB48:BB50" si="83">BA48/12*2</f>
        <v>0</v>
      </c>
      <c r="BD48" s="52"/>
      <c r="BE48" s="33">
        <f t="shared" ref="BE48:BE50" si="84">BD48/12*2</f>
        <v>0</v>
      </c>
      <c r="BH48" s="33">
        <f t="shared" ref="BH48:BH50" si="85">BG48/12*3</f>
        <v>0</v>
      </c>
      <c r="BK48" s="33">
        <f t="shared" ref="BK48:BK50" si="86">BJ48/12*3</f>
        <v>0</v>
      </c>
      <c r="BN48" s="33">
        <f>BM48/12*6</f>
        <v>0</v>
      </c>
      <c r="BQ48" s="33">
        <f>BP48/12*1</f>
        <v>0</v>
      </c>
      <c r="BT48" s="33">
        <f t="shared" ref="BT48:BT50" si="87">BS48/12*3</f>
        <v>0</v>
      </c>
      <c r="BY48" s="33">
        <f t="shared" ref="BY48:BY50" si="88">BX48/12*3</f>
        <v>0</v>
      </c>
      <c r="CB48" s="33">
        <f>CA48/12*3</f>
        <v>0</v>
      </c>
      <c r="CE48" s="33">
        <f t="shared" si="52"/>
        <v>0</v>
      </c>
      <c r="CH48" s="33">
        <f>CG48/12*6</f>
        <v>0</v>
      </c>
      <c r="CK48" s="33">
        <f t="shared" ref="CK48:CK50" si="89">CJ48/12*3</f>
        <v>0</v>
      </c>
      <c r="CN48" s="33">
        <f t="shared" si="55"/>
        <v>0</v>
      </c>
      <c r="CQ48" s="33">
        <f>CP48/12*3</f>
        <v>0</v>
      </c>
      <c r="CT48" s="33">
        <f t="shared" ref="CT48:CT50" si="90">CS48/12*3</f>
        <v>0</v>
      </c>
      <c r="CW48" s="33">
        <f t="shared" ref="CW48:CW50" si="91">CV48/12*2</f>
        <v>0</v>
      </c>
      <c r="CZ48" s="33">
        <f t="shared" ref="CZ48:CZ50" si="92">CY48/12*2</f>
        <v>0</v>
      </c>
      <c r="DC48" s="33">
        <f t="shared" ref="DC48:DC50" si="93">DB48/12*2</f>
        <v>0</v>
      </c>
      <c r="DF48" s="33">
        <f t="shared" ref="DF48:DF50" si="94">DE48/12*3</f>
        <v>0</v>
      </c>
      <c r="DI48" s="33">
        <f t="shared" si="62"/>
        <v>0</v>
      </c>
      <c r="DP48" s="33">
        <f t="shared" si="63"/>
        <v>0</v>
      </c>
      <c r="DS48" s="33">
        <f t="shared" ref="DS48:DS50" si="95">DR48/12*3</f>
        <v>0</v>
      </c>
      <c r="DY48" s="33">
        <f>DX48/12*6</f>
        <v>0</v>
      </c>
      <c r="EB48" s="33">
        <f>EA48/12*6</f>
        <v>0</v>
      </c>
      <c r="EE48" s="33">
        <f>ED48/12*1</f>
        <v>0</v>
      </c>
      <c r="EI48" s="33">
        <f>EH48/12*6</f>
        <v>0</v>
      </c>
    </row>
    <row r="49" spans="6:139" hidden="1" x14ac:dyDescent="0.3">
      <c r="F49" s="33">
        <f t="shared" si="79"/>
        <v>0</v>
      </c>
      <c r="H49" s="108">
        <v>6165672.4340000004</v>
      </c>
      <c r="I49" s="1">
        <v>1727843.7120000001</v>
      </c>
      <c r="P49" s="33">
        <f t="shared" si="80"/>
        <v>0</v>
      </c>
      <c r="U49" s="33">
        <f t="shared" si="21"/>
        <v>0</v>
      </c>
      <c r="Z49" s="33">
        <f t="shared" si="81"/>
        <v>0</v>
      </c>
      <c r="AE49" s="33">
        <f t="shared" si="27"/>
        <v>0</v>
      </c>
      <c r="AJ49" s="33">
        <f t="shared" si="30"/>
        <v>0</v>
      </c>
      <c r="AT49" s="33">
        <f t="shared" si="82"/>
        <v>0</v>
      </c>
      <c r="BB49" s="33">
        <f t="shared" si="83"/>
        <v>0</v>
      </c>
      <c r="BE49" s="33">
        <f t="shared" si="84"/>
        <v>0</v>
      </c>
      <c r="BH49" s="33">
        <f t="shared" si="85"/>
        <v>0</v>
      </c>
      <c r="BK49" s="33">
        <f t="shared" si="86"/>
        <v>0</v>
      </c>
      <c r="BN49" s="33">
        <f>BM49/12*6</f>
        <v>0</v>
      </c>
      <c r="BQ49" s="33">
        <f>BP49/12*1</f>
        <v>0</v>
      </c>
      <c r="BT49" s="33">
        <f t="shared" si="87"/>
        <v>0</v>
      </c>
      <c r="BY49" s="33">
        <f t="shared" si="88"/>
        <v>0</v>
      </c>
      <c r="CB49" s="33">
        <f>CA49/12*3</f>
        <v>0</v>
      </c>
      <c r="CE49" s="33">
        <f t="shared" si="52"/>
        <v>0</v>
      </c>
      <c r="CH49" s="33">
        <f>CG49/12*6</f>
        <v>0</v>
      </c>
      <c r="CK49" s="33">
        <f t="shared" si="89"/>
        <v>0</v>
      </c>
      <c r="CN49" s="33">
        <f t="shared" si="55"/>
        <v>0</v>
      </c>
      <c r="CQ49" s="33">
        <f>CP49/12*3</f>
        <v>0</v>
      </c>
      <c r="CT49" s="33">
        <f t="shared" si="90"/>
        <v>0</v>
      </c>
      <c r="CW49" s="33">
        <f t="shared" si="91"/>
        <v>0</v>
      </c>
      <c r="CZ49" s="33">
        <f t="shared" si="92"/>
        <v>0</v>
      </c>
      <c r="DC49" s="33">
        <f t="shared" si="93"/>
        <v>0</v>
      </c>
      <c r="DF49" s="33">
        <f t="shared" si="94"/>
        <v>0</v>
      </c>
      <c r="DI49" s="33">
        <f t="shared" si="62"/>
        <v>0</v>
      </c>
      <c r="DP49" s="33">
        <f t="shared" si="63"/>
        <v>0</v>
      </c>
      <c r="DS49" s="33">
        <f t="shared" si="95"/>
        <v>0</v>
      </c>
      <c r="DY49" s="33">
        <f>DX49/12*6</f>
        <v>0</v>
      </c>
      <c r="EB49" s="33">
        <f>EA49/12*6</f>
        <v>0</v>
      </c>
      <c r="EE49" s="33">
        <f>ED49/12*1</f>
        <v>0</v>
      </c>
      <c r="EI49" s="33">
        <f>EH49/12*6</f>
        <v>0</v>
      </c>
    </row>
    <row r="50" spans="6:139" hidden="1" x14ac:dyDescent="0.3">
      <c r="F50" s="33">
        <f t="shared" si="79"/>
        <v>0</v>
      </c>
      <c r="P50" s="33">
        <f t="shared" si="80"/>
        <v>0</v>
      </c>
      <c r="U50" s="33">
        <f t="shared" si="21"/>
        <v>0</v>
      </c>
      <c r="Z50" s="33">
        <f t="shared" si="81"/>
        <v>0</v>
      </c>
      <c r="AE50" s="33">
        <f t="shared" si="27"/>
        <v>0</v>
      </c>
      <c r="AJ50" s="33">
        <f t="shared" si="30"/>
        <v>0</v>
      </c>
      <c r="AT50" s="33">
        <f t="shared" si="82"/>
        <v>0</v>
      </c>
      <c r="BB50" s="33">
        <f t="shared" si="83"/>
        <v>0</v>
      </c>
      <c r="BE50" s="33">
        <f t="shared" si="84"/>
        <v>0</v>
      </c>
      <c r="BH50" s="33">
        <f t="shared" si="85"/>
        <v>0</v>
      </c>
      <c r="BK50" s="33">
        <f t="shared" si="86"/>
        <v>0</v>
      </c>
      <c r="BN50" s="33">
        <f>BM50/12*6</f>
        <v>0</v>
      </c>
      <c r="BQ50" s="33">
        <f>BP50/12*1</f>
        <v>0</v>
      </c>
      <c r="BT50" s="33">
        <f t="shared" si="87"/>
        <v>0</v>
      </c>
      <c r="BY50" s="33">
        <f t="shared" si="88"/>
        <v>0</v>
      </c>
      <c r="CB50" s="33">
        <f>CA50/12*3</f>
        <v>0</v>
      </c>
      <c r="CE50" s="33">
        <f t="shared" si="52"/>
        <v>0</v>
      </c>
      <c r="CH50" s="33">
        <f>CG50/12*6</f>
        <v>0</v>
      </c>
      <c r="CK50" s="33">
        <f t="shared" si="89"/>
        <v>0</v>
      </c>
      <c r="CN50" s="33">
        <f t="shared" si="55"/>
        <v>0</v>
      </c>
      <c r="CQ50" s="33">
        <f>CP50/12*3</f>
        <v>0</v>
      </c>
      <c r="CT50" s="33">
        <f t="shared" si="90"/>
        <v>0</v>
      </c>
      <c r="CW50" s="33">
        <f t="shared" si="91"/>
        <v>0</v>
      </c>
      <c r="CZ50" s="33">
        <f t="shared" si="92"/>
        <v>0</v>
      </c>
      <c r="DC50" s="33">
        <f t="shared" si="93"/>
        <v>0</v>
      </c>
      <c r="DF50" s="33">
        <f t="shared" si="94"/>
        <v>0</v>
      </c>
      <c r="DI50" s="33">
        <f t="shared" si="62"/>
        <v>0</v>
      </c>
      <c r="DP50" s="33">
        <f t="shared" si="63"/>
        <v>0</v>
      </c>
      <c r="DS50" s="33">
        <f t="shared" si="95"/>
        <v>0</v>
      </c>
      <c r="DY50" s="33">
        <f>DX50/12*6</f>
        <v>0</v>
      </c>
      <c r="EB50" s="33">
        <f>EA50/12*6</f>
        <v>0</v>
      </c>
      <c r="EE50" s="33">
        <f>ED50/12*1</f>
        <v>0</v>
      </c>
      <c r="EI50" s="33">
        <f>EH50/12*6</f>
        <v>0</v>
      </c>
    </row>
  </sheetData>
  <protectedRanges>
    <protectedRange sqref="DG10 DG11:DG46" name="Range5_1_18_1"/>
    <protectedRange sqref="DX10 DX11:DX46" name="Range6_1_7_1"/>
    <protectedRange sqref="EC10 EC11:EC46" name="Range6_2"/>
    <protectedRange sqref="CJ10 CJ11:CJ46" name="Range5_3"/>
    <protectedRange sqref="B20:B21 B23:B39" name="Range1_6"/>
    <protectedRange sqref="B27" name="Range1_1_2"/>
    <protectedRange sqref="C41:D46 D27 C19:D26 C28:D31 C33:D39" name="Range1"/>
    <protectedRange sqref="C11:D17" name="Range1_1_3"/>
    <protectedRange sqref="C10:D10" name="Range1_1_1_1"/>
    <protectedRange sqref="C18:D18" name="Range1_2_1"/>
    <protectedRange sqref="C27" name="Range1_4"/>
    <protectedRange sqref="C32:D32" name="Range1_3"/>
    <protectedRange sqref="C40:D40" name="Range1_5"/>
    <protectedRange sqref="AS10 AS33:AS46 AS19:AS31" name="Range4_9"/>
    <protectedRange sqref="AS10 AS11:AS17" name="Range4_4_1"/>
    <protectedRange sqref="AS18" name="Range4_4_1_1"/>
    <protectedRange sqref="BD10 BD11:BD46" name="Range4_11"/>
    <protectedRange sqref="BJ10" name="Range4_12"/>
    <protectedRange sqref="BX23 BX27 BX31:BX32" name="Range5"/>
    <protectedRange sqref="BX18" name="Range5_1_9_2_1_4_1"/>
    <protectedRange sqref="CA20:CA21 CA39 CA42 CA31:CA37 CA23:CA29" name="Range5_4"/>
    <protectedRange sqref="CA22" name="Range5_4_1"/>
    <protectedRange sqref="CA30" name="Range5_4_1_1"/>
    <protectedRange sqref="CA38" name="Range5_4_2"/>
    <protectedRange sqref="CA40" name="Range5_4_3"/>
    <protectedRange sqref="CA42:CA46" name="Range5_4_5"/>
    <protectedRange sqref="CD19:CD46" name="Range5_5"/>
    <protectedRange sqref="CD15" name="Range5_19_1_1"/>
    <protectedRange sqref="CD16" name="Range5_20_4_3_1"/>
    <protectedRange sqref="CD18" name="Range5_20_5_1_1_1_1"/>
    <protectedRange sqref="CG20 CG22:CG23 CG38:CG46 CG31:CG35 CG26:CG29" name="Range5_7"/>
    <protectedRange sqref="CG18" name="Range5_1_11_2_1_4_1"/>
    <protectedRange sqref="CM19:CM46" name="Range5_9"/>
    <protectedRange sqref="CM15" name="Range5_21_1_4_1"/>
    <protectedRange sqref="CM18" name="Range5_24_1_1_3_1_1_1"/>
    <protectedRange sqref="CP19:CP46" name="Range5_10"/>
    <protectedRange sqref="CP18" name="Range4_2_1_2_1"/>
    <protectedRange sqref="CS23 CS35 CS31:CS32 CS43:CS46 CS20 CS39:CS40 CS26:CS28" name="Range5_12"/>
    <protectedRange sqref="CS18" name="Range5_1_3_1_4_1"/>
    <protectedRange sqref="CS19" name="Range5_22"/>
    <protectedRange sqref="CS21" name="Range5_22_1"/>
    <protectedRange sqref="CS22" name="Range5_22_2"/>
    <protectedRange sqref="CS24" name="Range5_22_4"/>
    <protectedRange sqref="CS25" name="Range5_22_6"/>
    <protectedRange sqref="CS29" name="Range5_22_7"/>
    <protectedRange sqref="CS30" name="Range5_22_9"/>
    <protectedRange sqref="CS33" name="Range5_22_10"/>
    <protectedRange sqref="CS34" name="Range5_22_11"/>
    <protectedRange sqref="CS36" name="Range5_22_12"/>
    <protectedRange sqref="CS37" name="Range5_22_13"/>
    <protectedRange sqref="CS41" name="Range5_22_15"/>
    <protectedRange sqref="CS42:CS46" name="Range5_22_16"/>
    <protectedRange sqref="CV20 CV38:CV42 CV22:CV23 CV35 CV31:CV32 CV26:CV28" name="Range5_13"/>
    <protectedRange sqref="CV17" name="Range5_1_20_3"/>
    <protectedRange sqref="CV18" name="Range5_1_20_5_1"/>
    <protectedRange sqref="CV19" name="Range5_24"/>
    <protectedRange sqref="CV21" name="Range5_24_1"/>
    <protectedRange sqref="CV24" name="Range5_22_5"/>
    <protectedRange sqref="CV25" name="Range5_24_2"/>
    <protectedRange sqref="CV29" name="Range5_22_8"/>
    <protectedRange sqref="CV30" name="Range5_24_3"/>
    <protectedRange sqref="CV33" name="Range5_24_4"/>
    <protectedRange sqref="CV34" name="Range5_24_5"/>
    <protectedRange sqref="CV36" name="Range5_24_6"/>
    <protectedRange sqref="CV37" name="Range5_24_7"/>
    <protectedRange sqref="CV42:CV46" name="Range5_22_17"/>
    <protectedRange sqref="CY19:CY23 CY39:CY46 CY25:CY37" name="Range5_14"/>
    <protectedRange sqref="CY17" name="Range4_3_2_1_2"/>
    <protectedRange sqref="CY18" name="Range4_5_2_1_2_1"/>
    <protectedRange sqref="CY24" name="Range5_26"/>
    <protectedRange sqref="CY38" name="Range5_26_1"/>
    <protectedRange sqref="DB22:DB46 DB10 DB11:DB20" name="Range5_15"/>
    <protectedRange sqref="DB21" name="Range5_28"/>
    <protectedRange sqref="DD22" name="Range5_16"/>
    <protectedRange sqref="DD10 DD11:DD46" name="Range5_10_1"/>
    <protectedRange sqref="DH25 DH23 DH19 DH38:DH39 DH32:DH35 DH27:DH28" name="Range5_17"/>
    <protectedRange sqref="DH17" name="Range5_1_1_2_1_2"/>
    <protectedRange sqref="DH18" name="Range5_1_1_2_1_4_1"/>
    <protectedRange sqref="DH20" name="Range5_30"/>
    <protectedRange sqref="DH21" name="Range5_30_1"/>
    <protectedRange sqref="DH22" name="Range5_30_2"/>
    <protectedRange sqref="DH24" name="Range5_30_3"/>
    <protectedRange sqref="DH26" name="Range6_11_5"/>
    <protectedRange sqref="DH29" name="Range5_30_4"/>
    <protectedRange sqref="DH30" name="Range6_11_8"/>
    <protectedRange sqref="DH31" name="Range5_30_5"/>
    <protectedRange sqref="DH36" name="Range5_30_6"/>
    <protectedRange sqref="DH37" name="Range5_30_7"/>
    <protectedRange sqref="DH40" name="Range5_30_8"/>
    <protectedRange sqref="DH41" name="Range6_11_19"/>
    <protectedRange sqref="DH42:DH46" name="Range5_30_9"/>
    <protectedRange sqref="DJ47:DK47" name="Range5_19"/>
    <protectedRange sqref="DO10 DO11:DO46" name="Range6"/>
    <protectedRange sqref="DR10 DR11:DR46" name="Range6_3"/>
    <protectedRange sqref="DU10 DU11:DU46" name="Range6_1_1"/>
    <protectedRange sqref="ED24 ED22 ED19 ED26:ED27 ED30 ED32" name="Range6_6"/>
    <protectedRange sqref="ED17" name="Range6_1_11_3"/>
    <protectedRange sqref="ED18" name="Range6_1_11_5_1"/>
    <protectedRange sqref="ED20" name="Range6_11"/>
    <protectedRange sqref="ED21" name="Range6_11_1"/>
    <protectedRange sqref="ED23" name="Range6_11_3"/>
    <protectedRange sqref="ED25" name="Range6_11_4"/>
    <protectedRange sqref="ED28" name="Range6_11_6"/>
    <protectedRange sqref="ED29" name="Range6_11_7"/>
    <protectedRange sqref="ED31" name="Range6_11_9"/>
    <protectedRange sqref="ED33" name="Range6_11_10"/>
    <protectedRange sqref="ED34" name="Range6_11_11"/>
    <protectedRange sqref="ED35" name="Range6_11_12"/>
    <protectedRange sqref="ED36" name="Range6_11_13"/>
    <protectedRange sqref="ED37" name="Range6_11_16"/>
    <protectedRange sqref="ED40" name="Range6_11_17"/>
    <protectedRange sqref="ED38" name="Range6_11_20"/>
    <protectedRange sqref="ED39" name="Range6_11_21"/>
    <protectedRange sqref="ED41" name="Range6_11_22"/>
    <protectedRange sqref="ED42:ED46" name="Range6_11_23"/>
    <protectedRange sqref="EF47:EG47" name="Range6_7"/>
    <protectedRange sqref="EF10:EG10 EF11:EG46" name="Range6_10"/>
    <protectedRange sqref="AP10 AP11:AP46" name="Range4_3"/>
    <protectedRange sqref="AU10 AU11:AU46" name="Range4_5"/>
    <protectedRange sqref="BF10 BF11:BF46" name="Range4_8"/>
    <protectedRange sqref="BL10 BL11:BL46" name="Range4_13"/>
    <protectedRange sqref="BZ10 BZ11:BZ46" name="Range5_6"/>
    <protectedRange sqref="CC10 CC11:CC46" name="Range5_8"/>
    <protectedRange sqref="CF10 CF11:CF46" name="Range5_11"/>
    <protectedRange sqref="CI10 CI11:CI46" name="Range5_31"/>
    <protectedRange sqref="CO10 CO11:CO46" name="Range5_32"/>
    <protectedRange sqref="CR10 CR11:CR46" name="Range5_33"/>
    <protectedRange sqref="CU10 CU11:CU46" name="Range5_34"/>
    <protectedRange sqref="CX10 CX11:CX46" name="Range5_35"/>
    <protectedRange sqref="DA10 DA11:DA46" name="Range5_36"/>
    <protectedRange sqref="DJ10:DK10 DJ11:DK44 DJ45:DK46" name="Range5_37"/>
    <protectedRange sqref="DT10 DT11:DT46" name="Range6_4"/>
    <protectedRange sqref="DZ10 DZ11:DZ46" name="Range6_8"/>
    <protectedRange sqref="AI27 AI10 AI32 AD10 AD11:AD46" name="Range4_6_2"/>
    <protectedRange sqref="AI18" name="Range4_1_2_2_1_4_1_1"/>
    <protectedRange sqref="AI19" name="Range4_10_2"/>
    <protectedRange sqref="AI20" name="Range4_10_1_1"/>
    <protectedRange sqref="AI21" name="Range4_10_2_1_1"/>
    <protectedRange sqref="AI22" name="Range4_10_3_1"/>
    <protectedRange sqref="AI23" name="Range4_10_4_1"/>
    <protectedRange sqref="AI24" name="Range4_10_5_1"/>
    <protectedRange sqref="AI25" name="Range4_10_6_1"/>
    <protectedRange sqref="AI26" name="Range4_10_7_1"/>
    <protectedRange sqref="AI28" name="Range4_10_8_1"/>
    <protectedRange sqref="AI29" name="Range4_10_9_1"/>
    <protectedRange sqref="AI30" name="Range4_10_10_1"/>
    <protectedRange sqref="AI31" name="Range4_10_11_1"/>
    <protectedRange sqref="AI33" name="Range4_10_12_1"/>
    <protectedRange sqref="AI34" name="Range4_10_13_1"/>
    <protectedRange sqref="AI35" name="Range4_10_14_1"/>
    <protectedRange sqref="AI36" name="Range4_10_15_1"/>
    <protectedRange sqref="AI37" name="Range4_10_16_1"/>
    <protectedRange sqref="AI38" name="Range4_10_17_1"/>
    <protectedRange sqref="AI39" name="Range4_10_18_1"/>
    <protectedRange sqref="AI40" name="Range4_10_19_1"/>
    <protectedRange sqref="AI41" name="Range4_10_20_1"/>
    <protectedRange sqref="AI42:AI46" name="Range4_10_21_1"/>
    <protectedRange sqref="AF10 AF11:AF46" name="Range4_6_1_1"/>
    <protectedRange sqref="AA10 AA12:AA46 V10 V11:V46" name="Range4_4"/>
    <protectedRange sqref="AA11" name="Range4_1_1"/>
    <protectedRange sqref="AK10 AK11:AK46" name="Range4_2_1"/>
  </protectedRanges>
  <mergeCells count="135"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2" t="s">
        <v>128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</row>
    <row r="4" spans="1:18" ht="71.25" customHeight="1" x14ac:dyDescent="0.2">
      <c r="A4" s="53"/>
      <c r="B4" s="125" t="s">
        <v>129</v>
      </c>
      <c r="C4" s="224" t="s">
        <v>130</v>
      </c>
      <c r="D4" s="225"/>
      <c r="E4" s="225"/>
      <c r="F4" s="226"/>
      <c r="G4" s="227" t="s">
        <v>139</v>
      </c>
      <c r="H4" s="227" t="s">
        <v>131</v>
      </c>
      <c r="I4" s="227" t="s">
        <v>140</v>
      </c>
      <c r="J4" s="227" t="s">
        <v>132</v>
      </c>
      <c r="K4" s="228" t="s">
        <v>133</v>
      </c>
      <c r="L4" s="229"/>
      <c r="M4" s="229"/>
      <c r="N4" s="230"/>
      <c r="O4" s="227" t="s">
        <v>141</v>
      </c>
      <c r="P4" s="227" t="s">
        <v>131</v>
      </c>
      <c r="Q4" s="227" t="s">
        <v>142</v>
      </c>
      <c r="R4" s="227" t="s">
        <v>134</v>
      </c>
    </row>
    <row r="5" spans="1:18" ht="17.25" customHeight="1" x14ac:dyDescent="0.2">
      <c r="A5" s="54"/>
      <c r="B5" s="126"/>
      <c r="C5" s="231" t="s">
        <v>135</v>
      </c>
      <c r="D5" s="233" t="s">
        <v>55</v>
      </c>
      <c r="E5" s="234"/>
      <c r="F5" s="235"/>
      <c r="G5" s="227"/>
      <c r="H5" s="227"/>
      <c r="I5" s="227"/>
      <c r="J5" s="227"/>
      <c r="K5" s="236" t="s">
        <v>135</v>
      </c>
      <c r="L5" s="238" t="s">
        <v>55</v>
      </c>
      <c r="M5" s="239"/>
      <c r="N5" s="240"/>
      <c r="O5" s="227"/>
      <c r="P5" s="227"/>
      <c r="Q5" s="227"/>
      <c r="R5" s="227"/>
    </row>
    <row r="6" spans="1:18" ht="26.25" customHeight="1" x14ac:dyDescent="0.2">
      <c r="A6" s="54"/>
      <c r="B6" s="126"/>
      <c r="C6" s="232"/>
      <c r="D6" s="97" t="s">
        <v>136</v>
      </c>
      <c r="E6" s="98" t="s">
        <v>9</v>
      </c>
      <c r="F6" s="98" t="s">
        <v>137</v>
      </c>
      <c r="G6" s="227"/>
      <c r="H6" s="227"/>
      <c r="I6" s="227"/>
      <c r="J6" s="227"/>
      <c r="K6" s="237"/>
      <c r="L6" s="55" t="s">
        <v>136</v>
      </c>
      <c r="M6" s="56" t="s">
        <v>9</v>
      </c>
      <c r="N6" s="56" t="s">
        <v>137</v>
      </c>
      <c r="O6" s="227"/>
      <c r="P6" s="227"/>
      <c r="Q6" s="227"/>
      <c r="R6" s="227"/>
    </row>
    <row r="7" spans="1:18" ht="15" customHeight="1" x14ac:dyDescent="0.2">
      <c r="A7" s="54"/>
      <c r="B7" s="12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310000</v>
      </c>
      <c r="D8" s="100">
        <f>Ekamut!P10</f>
        <v>155000</v>
      </c>
      <c r="E8" s="100">
        <f>Ekamut!Q10</f>
        <v>34939.4</v>
      </c>
      <c r="F8" s="100">
        <f>Ekamut!S10</f>
        <v>11.270774193548387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100000</v>
      </c>
      <c r="L8" s="59">
        <f>Ekamut!Z10</f>
        <v>50000</v>
      </c>
      <c r="M8" s="59">
        <f>Ekamut!AA10</f>
        <v>9148.4</v>
      </c>
      <c r="N8" s="59">
        <f>Ekamut!AC10</f>
        <v>9.1483999999999988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4546.8</v>
      </c>
      <c r="D9" s="100">
        <f>Ekamut!P11</f>
        <v>2273.4</v>
      </c>
      <c r="E9" s="100">
        <f>Ekamut!Q11</f>
        <v>3094.1</v>
      </c>
      <c r="F9" s="100">
        <f>Ekamut!S11</f>
        <v>68.050057183073804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300</v>
      </c>
      <c r="L9" s="59">
        <f>Ekamut!Z11</f>
        <v>150</v>
      </c>
      <c r="M9" s="59">
        <f>Ekamut!AA11</f>
        <v>151</v>
      </c>
      <c r="N9" s="59">
        <f>Ekamut!AC11</f>
        <v>50.333333333333329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68400</v>
      </c>
      <c r="D10" s="100">
        <f>Ekamut!P12</f>
        <v>34200</v>
      </c>
      <c r="E10" s="100">
        <f>Ekamut!Q12</f>
        <v>10381</v>
      </c>
      <c r="F10" s="100">
        <f>Ekamut!S12</f>
        <v>15.176900584795321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13000</v>
      </c>
      <c r="L10" s="59">
        <f>Ekamut!Z12</f>
        <v>6500</v>
      </c>
      <c r="M10" s="59">
        <f>Ekamut!AA12</f>
        <v>2814</v>
      </c>
      <c r="N10" s="59">
        <f>Ekamut!AC12</f>
        <v>21.646153846153844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21050</v>
      </c>
      <c r="D11" s="100">
        <f>Ekamut!P13</f>
        <v>10525</v>
      </c>
      <c r="E11" s="100">
        <f>Ekamut!Q13</f>
        <v>7244.6</v>
      </c>
      <c r="F11" s="100">
        <f>Ekamut!S13</f>
        <v>34.416152019002375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2849.1</v>
      </c>
      <c r="L11" s="59">
        <f>Ekamut!Z13</f>
        <v>1424.55</v>
      </c>
      <c r="M11" s="59">
        <f>Ekamut!AA13</f>
        <v>1114.9000000000001</v>
      </c>
      <c r="N11" s="59">
        <f>Ekamut!AC13</f>
        <v>39.131655610543689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64520</v>
      </c>
      <c r="D12" s="100">
        <f>Ekamut!P14</f>
        <v>32260</v>
      </c>
      <c r="E12" s="100">
        <f>Ekamut!Q14</f>
        <v>5218.3</v>
      </c>
      <c r="F12" s="100">
        <f>Ekamut!S14</f>
        <v>8.0878797272163663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37120</v>
      </c>
      <c r="L12" s="59">
        <f>Ekamut!Z14</f>
        <v>18560</v>
      </c>
      <c r="M12" s="59">
        <f>Ekamut!AA14</f>
        <v>2795.6</v>
      </c>
      <c r="N12" s="59">
        <f>Ekamut!AC14</f>
        <v>7.53125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61212.3</v>
      </c>
      <c r="D13" s="100">
        <f>Ekamut!P15</f>
        <v>30606.15</v>
      </c>
      <c r="E13" s="100">
        <f>Ekamut!Q15</f>
        <v>9171.4</v>
      </c>
      <c r="F13" s="100">
        <f>Ekamut!S15</f>
        <v>14.982936435977734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14050</v>
      </c>
      <c r="L13" s="59">
        <f>Ekamut!Z15</f>
        <v>7025</v>
      </c>
      <c r="M13" s="59">
        <f>Ekamut!AA15</f>
        <v>5545.6</v>
      </c>
      <c r="N13" s="59">
        <f>Ekamut!AC15</f>
        <v>39.470462633451959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352.8</v>
      </c>
      <c r="D14" s="100">
        <f>Ekamut!P16</f>
        <v>176.4</v>
      </c>
      <c r="E14" s="100">
        <f>Ekamut!Q16</f>
        <v>50</v>
      </c>
      <c r="F14" s="100">
        <f>Ekamut!S16</f>
        <v>14.172335600907029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100</v>
      </c>
      <c r="L14" s="59">
        <f>Ekamut!Z16</f>
        <v>50</v>
      </c>
      <c r="M14" s="59">
        <f>Ekamut!AA16</f>
        <v>9.3000000000000007</v>
      </c>
      <c r="N14" s="59">
        <f>Ekamut!AC16</f>
        <v>9.3000000000000007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6653.2</v>
      </c>
      <c r="D15" s="100">
        <f>Ekamut!P17</f>
        <v>3326.5999999999995</v>
      </c>
      <c r="E15" s="100">
        <f>Ekamut!Q17</f>
        <v>444.29999999999995</v>
      </c>
      <c r="F15" s="100">
        <f>Ekamut!S17</f>
        <v>6.6779895388685144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500</v>
      </c>
      <c r="M15" s="59">
        <f>Ekamut!AA17</f>
        <v>32.4</v>
      </c>
      <c r="N15" s="59">
        <f>Ekamut!AC17</f>
        <v>3.2399999999999998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9624.4</v>
      </c>
      <c r="D16" s="100">
        <f>Ekamut!P18</f>
        <v>4812.2</v>
      </c>
      <c r="E16" s="100">
        <f>Ekamut!Q18</f>
        <v>1025.7</v>
      </c>
      <c r="F16" s="100">
        <f>Ekamut!S18</f>
        <v>10.657287727027139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1124.4000000000001</v>
      </c>
      <c r="L16" s="59">
        <f>Ekamut!Z18</f>
        <v>562.20000000000005</v>
      </c>
      <c r="M16" s="59">
        <f>Ekamut!AA18</f>
        <v>105.4</v>
      </c>
      <c r="N16" s="59">
        <f>Ekamut!AC18</f>
        <v>9.3738882959800769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1223</v>
      </c>
      <c r="D17" s="100">
        <f>Ekamut!P19</f>
        <v>611.5</v>
      </c>
      <c r="E17" s="100">
        <f>Ekamut!Q19</f>
        <v>234.9</v>
      </c>
      <c r="F17" s="100">
        <f>Ekamut!S19</f>
        <v>19.206868356500408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0</v>
      </c>
      <c r="L17" s="59">
        <f>Ekamut!Z19</f>
        <v>0</v>
      </c>
      <c r="M17" s="59">
        <f>Ekamut!AA19</f>
        <v>0</v>
      </c>
      <c r="N17" s="59" t="e">
        <f>Ekamut!AC19</f>
        <v>#DIV/0!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Ekamut!S47</f>
        <v>12.824877424343489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Ekamut!AC47</f>
        <v>12.821488290615685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3" t="s">
        <v>149</v>
      </c>
      <c r="B1" s="243"/>
      <c r="C1" s="243"/>
      <c r="D1" s="243"/>
    </row>
    <row r="2" spans="1:4" s="9" customFormat="1" ht="13.15" customHeight="1" x14ac:dyDescent="0.3">
      <c r="A2" s="247" t="s">
        <v>6</v>
      </c>
      <c r="B2" s="244" t="s">
        <v>10</v>
      </c>
      <c r="C2" s="244" t="s">
        <v>147</v>
      </c>
      <c r="D2" s="244" t="s">
        <v>148</v>
      </c>
    </row>
    <row r="3" spans="1:4" s="9" customFormat="1" ht="13.15" customHeight="1" x14ac:dyDescent="0.3">
      <c r="A3" s="248"/>
      <c r="B3" s="245"/>
      <c r="C3" s="245"/>
      <c r="D3" s="245"/>
    </row>
    <row r="4" spans="1:4" s="9" customFormat="1" ht="13.15" customHeight="1" x14ac:dyDescent="0.3">
      <c r="A4" s="248"/>
      <c r="B4" s="245"/>
      <c r="C4" s="245"/>
      <c r="D4" s="245"/>
    </row>
    <row r="5" spans="1:4" s="10" customFormat="1" ht="13.15" customHeight="1" x14ac:dyDescent="0.3">
      <c r="A5" s="248"/>
      <c r="B5" s="245"/>
      <c r="C5" s="245"/>
      <c r="D5" s="245"/>
    </row>
    <row r="6" spans="1:4" s="27" customFormat="1" ht="28.15" customHeight="1" x14ac:dyDescent="0.25">
      <c r="A6" s="249"/>
      <c r="B6" s="246"/>
      <c r="C6" s="246"/>
      <c r="D6" s="246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1" t="s">
        <v>44</v>
      </c>
      <c r="B80" s="242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2" t="s">
        <v>230</v>
      </c>
      <c r="B1" s="252"/>
      <c r="C1" s="252"/>
      <c r="D1" s="252"/>
      <c r="E1" s="252"/>
      <c r="F1" s="252"/>
      <c r="G1" s="252"/>
    </row>
    <row r="2" spans="1:7" ht="34.5" customHeight="1" x14ac:dyDescent="0.3">
      <c r="A2" s="253"/>
      <c r="B2" s="253"/>
      <c r="C2" s="253"/>
      <c r="D2" s="253"/>
      <c r="E2" s="253"/>
      <c r="F2" s="253"/>
      <c r="G2" s="253"/>
    </row>
    <row r="3" spans="1:7" ht="105.6" customHeight="1" x14ac:dyDescent="0.3">
      <c r="A3" s="250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36" t="s">
        <v>11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37" t="s">
        <v>143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R2" s="5"/>
      <c r="S2" s="5"/>
      <c r="U2" s="138"/>
      <c r="V2" s="138"/>
      <c r="W2" s="13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37" t="s">
        <v>12</v>
      </c>
      <c r="N3" s="137"/>
      <c r="O3" s="137"/>
      <c r="P3" s="13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2" t="s">
        <v>6</v>
      </c>
      <c r="B4" s="122" t="s">
        <v>10</v>
      </c>
      <c r="C4" s="128" t="s">
        <v>4</v>
      </c>
      <c r="D4" s="87"/>
      <c r="E4" s="128" t="s">
        <v>5</v>
      </c>
      <c r="F4" s="151" t="s">
        <v>13</v>
      </c>
      <c r="G4" s="152"/>
      <c r="H4" s="152"/>
      <c r="I4" s="152"/>
      <c r="J4" s="153"/>
      <c r="K4" s="139" t="s">
        <v>45</v>
      </c>
      <c r="L4" s="140"/>
      <c r="M4" s="140"/>
      <c r="N4" s="140"/>
      <c r="O4" s="141"/>
      <c r="P4" s="183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5"/>
      <c r="DG4" s="119" t="s">
        <v>14</v>
      </c>
      <c r="DH4" s="209" t="s">
        <v>15</v>
      </c>
      <c r="DI4" s="210"/>
      <c r="DJ4" s="211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4" t="s">
        <v>16</v>
      </c>
      <c r="ED4" s="163" t="s">
        <v>17</v>
      </c>
      <c r="EE4" s="164"/>
      <c r="EF4" s="165"/>
    </row>
    <row r="5" spans="1:136" s="9" customFormat="1" ht="15" customHeight="1" x14ac:dyDescent="0.3">
      <c r="A5" s="123"/>
      <c r="B5" s="123"/>
      <c r="C5" s="129"/>
      <c r="D5" s="88"/>
      <c r="E5" s="129"/>
      <c r="F5" s="154"/>
      <c r="G5" s="155"/>
      <c r="H5" s="155"/>
      <c r="I5" s="155"/>
      <c r="J5" s="156"/>
      <c r="K5" s="142"/>
      <c r="L5" s="143"/>
      <c r="M5" s="143"/>
      <c r="N5" s="143"/>
      <c r="O5" s="144"/>
      <c r="P5" s="172" t="s">
        <v>7</v>
      </c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4"/>
      <c r="AW5" s="175" t="s">
        <v>2</v>
      </c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6" t="s">
        <v>8</v>
      </c>
      <c r="BM5" s="177"/>
      <c r="BN5" s="177"/>
      <c r="BO5" s="180" t="s">
        <v>18</v>
      </c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2"/>
      <c r="CF5" s="186" t="s">
        <v>0</v>
      </c>
      <c r="CG5" s="187"/>
      <c r="CH5" s="187"/>
      <c r="CI5" s="187"/>
      <c r="CJ5" s="187"/>
      <c r="CK5" s="187"/>
      <c r="CL5" s="187"/>
      <c r="CM5" s="187"/>
      <c r="CN5" s="188"/>
      <c r="CO5" s="180" t="s">
        <v>1</v>
      </c>
      <c r="CP5" s="181"/>
      <c r="CQ5" s="181"/>
      <c r="CR5" s="181"/>
      <c r="CS5" s="181"/>
      <c r="CT5" s="181"/>
      <c r="CU5" s="181"/>
      <c r="CV5" s="181"/>
      <c r="CW5" s="181"/>
      <c r="CX5" s="175" t="s">
        <v>19</v>
      </c>
      <c r="CY5" s="175"/>
      <c r="CZ5" s="175"/>
      <c r="DA5" s="176" t="s">
        <v>20</v>
      </c>
      <c r="DB5" s="177"/>
      <c r="DC5" s="193"/>
      <c r="DD5" s="176" t="s">
        <v>21</v>
      </c>
      <c r="DE5" s="177"/>
      <c r="DF5" s="193"/>
      <c r="DG5" s="119"/>
      <c r="DH5" s="212"/>
      <c r="DI5" s="213"/>
      <c r="DJ5" s="214"/>
      <c r="DK5" s="218"/>
      <c r="DL5" s="218"/>
      <c r="DM5" s="219"/>
      <c r="DN5" s="219"/>
      <c r="DO5" s="219"/>
      <c r="DP5" s="219"/>
      <c r="DQ5" s="176" t="s">
        <v>22</v>
      </c>
      <c r="DR5" s="177"/>
      <c r="DS5" s="193"/>
      <c r="DT5" s="200"/>
      <c r="DU5" s="201"/>
      <c r="DV5" s="201"/>
      <c r="DW5" s="201"/>
      <c r="DX5" s="201"/>
      <c r="DY5" s="201"/>
      <c r="DZ5" s="201"/>
      <c r="EA5" s="201"/>
      <c r="EB5" s="201"/>
      <c r="EC5" s="255"/>
      <c r="ED5" s="166"/>
      <c r="EE5" s="167"/>
      <c r="EF5" s="168"/>
    </row>
    <row r="6" spans="1:136" s="9" customFormat="1" ht="119.25" customHeight="1" x14ac:dyDescent="0.3">
      <c r="A6" s="123"/>
      <c r="B6" s="123"/>
      <c r="C6" s="129"/>
      <c r="D6" s="88"/>
      <c r="E6" s="129"/>
      <c r="F6" s="157"/>
      <c r="G6" s="158"/>
      <c r="H6" s="158"/>
      <c r="I6" s="158"/>
      <c r="J6" s="159"/>
      <c r="K6" s="145"/>
      <c r="L6" s="146"/>
      <c r="M6" s="146"/>
      <c r="N6" s="146"/>
      <c r="O6" s="147"/>
      <c r="P6" s="189" t="s">
        <v>23</v>
      </c>
      <c r="Q6" s="190"/>
      <c r="R6" s="190"/>
      <c r="S6" s="190"/>
      <c r="T6" s="191"/>
      <c r="U6" s="160" t="s">
        <v>24</v>
      </c>
      <c r="V6" s="161"/>
      <c r="W6" s="161"/>
      <c r="X6" s="161"/>
      <c r="Y6" s="162"/>
      <c r="Z6" s="160" t="s">
        <v>25</v>
      </c>
      <c r="AA6" s="161"/>
      <c r="AB6" s="161"/>
      <c r="AC6" s="161"/>
      <c r="AD6" s="162"/>
      <c r="AE6" s="160" t="s">
        <v>26</v>
      </c>
      <c r="AF6" s="161"/>
      <c r="AG6" s="161"/>
      <c r="AH6" s="161"/>
      <c r="AI6" s="162"/>
      <c r="AJ6" s="160" t="s">
        <v>27</v>
      </c>
      <c r="AK6" s="161"/>
      <c r="AL6" s="161"/>
      <c r="AM6" s="161"/>
      <c r="AN6" s="162"/>
      <c r="AO6" s="160" t="s">
        <v>28</v>
      </c>
      <c r="AP6" s="161"/>
      <c r="AQ6" s="161"/>
      <c r="AR6" s="161"/>
      <c r="AS6" s="162"/>
      <c r="AT6" s="202" t="s">
        <v>29</v>
      </c>
      <c r="AU6" s="202"/>
      <c r="AV6" s="202"/>
      <c r="AW6" s="134" t="s">
        <v>30</v>
      </c>
      <c r="AX6" s="135"/>
      <c r="AY6" s="135"/>
      <c r="AZ6" s="134" t="s">
        <v>31</v>
      </c>
      <c r="BA6" s="135"/>
      <c r="BB6" s="203"/>
      <c r="BC6" s="131" t="s">
        <v>32</v>
      </c>
      <c r="BD6" s="132"/>
      <c r="BE6" s="133"/>
      <c r="BF6" s="131" t="s">
        <v>33</v>
      </c>
      <c r="BG6" s="132"/>
      <c r="BH6" s="132"/>
      <c r="BI6" s="205" t="s">
        <v>34</v>
      </c>
      <c r="BJ6" s="206"/>
      <c r="BK6" s="206"/>
      <c r="BL6" s="178"/>
      <c r="BM6" s="179"/>
      <c r="BN6" s="179"/>
      <c r="BO6" s="194" t="s">
        <v>35</v>
      </c>
      <c r="BP6" s="195"/>
      <c r="BQ6" s="195"/>
      <c r="BR6" s="195"/>
      <c r="BS6" s="196"/>
      <c r="BT6" s="192" t="s">
        <v>36</v>
      </c>
      <c r="BU6" s="192"/>
      <c r="BV6" s="192"/>
      <c r="BW6" s="192" t="s">
        <v>37</v>
      </c>
      <c r="BX6" s="192"/>
      <c r="BY6" s="192"/>
      <c r="BZ6" s="192" t="s">
        <v>38</v>
      </c>
      <c r="CA6" s="192"/>
      <c r="CB6" s="192"/>
      <c r="CC6" s="192" t="s">
        <v>39</v>
      </c>
      <c r="CD6" s="192"/>
      <c r="CE6" s="192"/>
      <c r="CF6" s="192" t="s">
        <v>46</v>
      </c>
      <c r="CG6" s="192"/>
      <c r="CH6" s="192"/>
      <c r="CI6" s="186" t="s">
        <v>47</v>
      </c>
      <c r="CJ6" s="187"/>
      <c r="CK6" s="187"/>
      <c r="CL6" s="192" t="s">
        <v>40</v>
      </c>
      <c r="CM6" s="192"/>
      <c r="CN6" s="192"/>
      <c r="CO6" s="207" t="s">
        <v>41</v>
      </c>
      <c r="CP6" s="208"/>
      <c r="CQ6" s="187"/>
      <c r="CR6" s="192" t="s">
        <v>42</v>
      </c>
      <c r="CS6" s="192"/>
      <c r="CT6" s="192"/>
      <c r="CU6" s="186" t="s">
        <v>48</v>
      </c>
      <c r="CV6" s="187"/>
      <c r="CW6" s="187"/>
      <c r="CX6" s="175"/>
      <c r="CY6" s="175"/>
      <c r="CZ6" s="175"/>
      <c r="DA6" s="178"/>
      <c r="DB6" s="179"/>
      <c r="DC6" s="199"/>
      <c r="DD6" s="178"/>
      <c r="DE6" s="179"/>
      <c r="DF6" s="199"/>
      <c r="DG6" s="119"/>
      <c r="DH6" s="215"/>
      <c r="DI6" s="216"/>
      <c r="DJ6" s="217"/>
      <c r="DK6" s="176" t="s">
        <v>49</v>
      </c>
      <c r="DL6" s="177"/>
      <c r="DM6" s="193"/>
      <c r="DN6" s="176" t="s">
        <v>50</v>
      </c>
      <c r="DO6" s="177"/>
      <c r="DP6" s="193"/>
      <c r="DQ6" s="178"/>
      <c r="DR6" s="179"/>
      <c r="DS6" s="199"/>
      <c r="DT6" s="176" t="s">
        <v>51</v>
      </c>
      <c r="DU6" s="177"/>
      <c r="DV6" s="193"/>
      <c r="DW6" s="176" t="s">
        <v>52</v>
      </c>
      <c r="DX6" s="177"/>
      <c r="DY6" s="193"/>
      <c r="DZ6" s="197" t="s">
        <v>53</v>
      </c>
      <c r="EA6" s="198"/>
      <c r="EB6" s="198"/>
      <c r="EC6" s="256"/>
      <c r="ED6" s="169"/>
      <c r="EE6" s="170"/>
      <c r="EF6" s="171"/>
    </row>
    <row r="7" spans="1:136" s="10" customFormat="1" ht="36" customHeight="1" x14ac:dyDescent="0.3">
      <c r="A7" s="123"/>
      <c r="B7" s="123"/>
      <c r="C7" s="129"/>
      <c r="D7" s="88"/>
      <c r="E7" s="129"/>
      <c r="F7" s="120" t="s">
        <v>43</v>
      </c>
      <c r="G7" s="148" t="s">
        <v>55</v>
      </c>
      <c r="H7" s="149"/>
      <c r="I7" s="149"/>
      <c r="J7" s="150"/>
      <c r="K7" s="120" t="s">
        <v>43</v>
      </c>
      <c r="L7" s="148" t="s">
        <v>55</v>
      </c>
      <c r="M7" s="149"/>
      <c r="N7" s="149"/>
      <c r="O7" s="150"/>
      <c r="P7" s="120" t="s">
        <v>43</v>
      </c>
      <c r="Q7" s="148" t="s">
        <v>55</v>
      </c>
      <c r="R7" s="149"/>
      <c r="S7" s="149"/>
      <c r="T7" s="150"/>
      <c r="U7" s="120" t="s">
        <v>43</v>
      </c>
      <c r="V7" s="148" t="s">
        <v>55</v>
      </c>
      <c r="W7" s="149"/>
      <c r="X7" s="149"/>
      <c r="Y7" s="150"/>
      <c r="Z7" s="120" t="s">
        <v>43</v>
      </c>
      <c r="AA7" s="148" t="s">
        <v>55</v>
      </c>
      <c r="AB7" s="149"/>
      <c r="AC7" s="149"/>
      <c r="AD7" s="150"/>
      <c r="AE7" s="120" t="s">
        <v>43</v>
      </c>
      <c r="AF7" s="148" t="s">
        <v>55</v>
      </c>
      <c r="AG7" s="149"/>
      <c r="AH7" s="149"/>
      <c r="AI7" s="150"/>
      <c r="AJ7" s="120" t="s">
        <v>43</v>
      </c>
      <c r="AK7" s="148" t="s">
        <v>55</v>
      </c>
      <c r="AL7" s="149"/>
      <c r="AM7" s="149"/>
      <c r="AN7" s="150"/>
      <c r="AO7" s="120" t="s">
        <v>43</v>
      </c>
      <c r="AP7" s="148" t="s">
        <v>55</v>
      </c>
      <c r="AQ7" s="149"/>
      <c r="AR7" s="149"/>
      <c r="AS7" s="150"/>
      <c r="AT7" s="120" t="s">
        <v>43</v>
      </c>
      <c r="AU7" s="117" t="s">
        <v>55</v>
      </c>
      <c r="AV7" s="118"/>
      <c r="AW7" s="120" t="s">
        <v>43</v>
      </c>
      <c r="AX7" s="117" t="s">
        <v>55</v>
      </c>
      <c r="AY7" s="118"/>
      <c r="AZ7" s="120" t="s">
        <v>43</v>
      </c>
      <c r="BA7" s="117" t="s">
        <v>55</v>
      </c>
      <c r="BB7" s="118"/>
      <c r="BC7" s="120" t="s">
        <v>43</v>
      </c>
      <c r="BD7" s="117" t="s">
        <v>55</v>
      </c>
      <c r="BE7" s="118"/>
      <c r="BF7" s="120" t="s">
        <v>43</v>
      </c>
      <c r="BG7" s="117" t="s">
        <v>55</v>
      </c>
      <c r="BH7" s="118"/>
      <c r="BI7" s="120" t="s">
        <v>43</v>
      </c>
      <c r="BJ7" s="117" t="s">
        <v>55</v>
      </c>
      <c r="BK7" s="118"/>
      <c r="BL7" s="120" t="s">
        <v>43</v>
      </c>
      <c r="BM7" s="117" t="s">
        <v>55</v>
      </c>
      <c r="BN7" s="118"/>
      <c r="BO7" s="120" t="s">
        <v>43</v>
      </c>
      <c r="BP7" s="117" t="s">
        <v>55</v>
      </c>
      <c r="BQ7" s="204"/>
      <c r="BR7" s="204"/>
      <c r="BS7" s="118"/>
      <c r="BT7" s="120" t="s">
        <v>43</v>
      </c>
      <c r="BU7" s="117" t="s">
        <v>55</v>
      </c>
      <c r="BV7" s="118"/>
      <c r="BW7" s="120" t="s">
        <v>43</v>
      </c>
      <c r="BX7" s="117" t="s">
        <v>55</v>
      </c>
      <c r="BY7" s="118"/>
      <c r="BZ7" s="120" t="s">
        <v>43</v>
      </c>
      <c r="CA7" s="117" t="s">
        <v>55</v>
      </c>
      <c r="CB7" s="118"/>
      <c r="CC7" s="120" t="s">
        <v>43</v>
      </c>
      <c r="CD7" s="117" t="s">
        <v>55</v>
      </c>
      <c r="CE7" s="118"/>
      <c r="CF7" s="120" t="s">
        <v>43</v>
      </c>
      <c r="CG7" s="117" t="s">
        <v>55</v>
      </c>
      <c r="CH7" s="118"/>
      <c r="CI7" s="120" t="s">
        <v>43</v>
      </c>
      <c r="CJ7" s="117" t="s">
        <v>55</v>
      </c>
      <c r="CK7" s="118"/>
      <c r="CL7" s="120" t="s">
        <v>43</v>
      </c>
      <c r="CM7" s="117" t="s">
        <v>55</v>
      </c>
      <c r="CN7" s="118"/>
      <c r="CO7" s="120" t="s">
        <v>43</v>
      </c>
      <c r="CP7" s="117" t="s">
        <v>55</v>
      </c>
      <c r="CQ7" s="118"/>
      <c r="CR7" s="120" t="s">
        <v>43</v>
      </c>
      <c r="CS7" s="117" t="s">
        <v>55</v>
      </c>
      <c r="CT7" s="118"/>
      <c r="CU7" s="120" t="s">
        <v>43</v>
      </c>
      <c r="CV7" s="117" t="s">
        <v>55</v>
      </c>
      <c r="CW7" s="118"/>
      <c r="CX7" s="120" t="s">
        <v>43</v>
      </c>
      <c r="CY7" s="117" t="s">
        <v>55</v>
      </c>
      <c r="CZ7" s="118"/>
      <c r="DA7" s="120" t="s">
        <v>43</v>
      </c>
      <c r="DB7" s="117" t="s">
        <v>55</v>
      </c>
      <c r="DC7" s="118"/>
      <c r="DD7" s="120" t="s">
        <v>43</v>
      </c>
      <c r="DE7" s="117" t="s">
        <v>55</v>
      </c>
      <c r="DF7" s="118"/>
      <c r="DG7" s="221" t="s">
        <v>9</v>
      </c>
      <c r="DH7" s="120" t="s">
        <v>43</v>
      </c>
      <c r="DI7" s="117" t="s">
        <v>55</v>
      </c>
      <c r="DJ7" s="118"/>
      <c r="DK7" s="120" t="s">
        <v>43</v>
      </c>
      <c r="DL7" s="117" t="s">
        <v>55</v>
      </c>
      <c r="DM7" s="118"/>
      <c r="DN7" s="120" t="s">
        <v>43</v>
      </c>
      <c r="DO7" s="117" t="s">
        <v>55</v>
      </c>
      <c r="DP7" s="118"/>
      <c r="DQ7" s="120" t="s">
        <v>43</v>
      </c>
      <c r="DR7" s="117" t="s">
        <v>55</v>
      </c>
      <c r="DS7" s="118"/>
      <c r="DT7" s="120" t="s">
        <v>43</v>
      </c>
      <c r="DU7" s="117" t="s">
        <v>55</v>
      </c>
      <c r="DV7" s="118"/>
      <c r="DW7" s="120" t="s">
        <v>43</v>
      </c>
      <c r="DX7" s="117" t="s">
        <v>55</v>
      </c>
      <c r="DY7" s="118"/>
      <c r="DZ7" s="120" t="s">
        <v>43</v>
      </c>
      <c r="EA7" s="148" t="s">
        <v>55</v>
      </c>
      <c r="EB7" s="150"/>
      <c r="EC7" s="254" t="s">
        <v>9</v>
      </c>
      <c r="ED7" s="120" t="s">
        <v>43</v>
      </c>
      <c r="EE7" s="117" t="s">
        <v>55</v>
      </c>
      <c r="EF7" s="118"/>
    </row>
    <row r="8" spans="1:136" s="27" customFormat="1" ht="101.25" customHeight="1" x14ac:dyDescent="0.25">
      <c r="A8" s="124"/>
      <c r="B8" s="124"/>
      <c r="C8" s="130"/>
      <c r="D8" s="89"/>
      <c r="E8" s="130"/>
      <c r="F8" s="12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1"/>
      <c r="DH8" s="12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6"/>
      <c r="ED8" s="12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36" t="s">
        <v>11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37" t="s">
        <v>143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Q2" s="5"/>
      <c r="R2" s="5"/>
      <c r="T2" s="138"/>
      <c r="U2" s="138"/>
      <c r="V2" s="13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7" t="s">
        <v>12</v>
      </c>
      <c r="M3" s="137"/>
      <c r="N3" s="137"/>
      <c r="O3" s="13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2" t="s">
        <v>6</v>
      </c>
      <c r="B4" s="125" t="s">
        <v>10</v>
      </c>
      <c r="C4" s="128" t="s">
        <v>4</v>
      </c>
      <c r="D4" s="128" t="s">
        <v>5</v>
      </c>
      <c r="E4" s="151" t="s">
        <v>13</v>
      </c>
      <c r="F4" s="152"/>
      <c r="G4" s="152"/>
      <c r="H4" s="152"/>
      <c r="I4" s="153"/>
      <c r="J4" s="139" t="s">
        <v>45</v>
      </c>
      <c r="K4" s="140"/>
      <c r="L4" s="140"/>
      <c r="M4" s="140"/>
      <c r="N4" s="141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19" t="s">
        <v>14</v>
      </c>
      <c r="DG4" s="209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4" t="s">
        <v>16</v>
      </c>
      <c r="EA4" s="259" t="s">
        <v>232</v>
      </c>
    </row>
    <row r="5" spans="1:131" s="9" customFormat="1" ht="15" customHeight="1" x14ac:dyDescent="0.3">
      <c r="A5" s="123"/>
      <c r="B5" s="126"/>
      <c r="C5" s="129"/>
      <c r="D5" s="129"/>
      <c r="E5" s="154"/>
      <c r="F5" s="155"/>
      <c r="G5" s="155"/>
      <c r="H5" s="155"/>
      <c r="I5" s="156"/>
      <c r="J5" s="142"/>
      <c r="K5" s="143"/>
      <c r="L5" s="143"/>
      <c r="M5" s="143"/>
      <c r="N5" s="144"/>
      <c r="O5" s="172" t="s">
        <v>7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4"/>
      <c r="AV5" s="175" t="s">
        <v>2</v>
      </c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6" t="s">
        <v>8</v>
      </c>
      <c r="BL5" s="177"/>
      <c r="BM5" s="177"/>
      <c r="BN5" s="180" t="s">
        <v>18</v>
      </c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2"/>
      <c r="CE5" s="186" t="s">
        <v>0</v>
      </c>
      <c r="CF5" s="187"/>
      <c r="CG5" s="187"/>
      <c r="CH5" s="187"/>
      <c r="CI5" s="187"/>
      <c r="CJ5" s="187"/>
      <c r="CK5" s="187"/>
      <c r="CL5" s="187"/>
      <c r="CM5" s="188"/>
      <c r="CN5" s="180" t="s">
        <v>1</v>
      </c>
      <c r="CO5" s="181"/>
      <c r="CP5" s="181"/>
      <c r="CQ5" s="181"/>
      <c r="CR5" s="181"/>
      <c r="CS5" s="181"/>
      <c r="CT5" s="181"/>
      <c r="CU5" s="181"/>
      <c r="CV5" s="181"/>
      <c r="CW5" s="175" t="s">
        <v>19</v>
      </c>
      <c r="CX5" s="175"/>
      <c r="CY5" s="175"/>
      <c r="CZ5" s="176" t="s">
        <v>20</v>
      </c>
      <c r="DA5" s="177"/>
      <c r="DB5" s="193"/>
      <c r="DC5" s="176" t="s">
        <v>21</v>
      </c>
      <c r="DD5" s="177"/>
      <c r="DE5" s="193"/>
      <c r="DF5" s="119"/>
      <c r="DG5" s="212"/>
      <c r="DH5" s="218"/>
      <c r="DI5" s="218"/>
      <c r="DJ5" s="219"/>
      <c r="DK5" s="219"/>
      <c r="DL5" s="219"/>
      <c r="DM5" s="219"/>
      <c r="DN5" s="176" t="s">
        <v>22</v>
      </c>
      <c r="DO5" s="177"/>
      <c r="DP5" s="193"/>
      <c r="DQ5" s="200"/>
      <c r="DR5" s="201"/>
      <c r="DS5" s="201"/>
      <c r="DT5" s="201"/>
      <c r="DU5" s="201"/>
      <c r="DV5" s="201"/>
      <c r="DW5" s="201"/>
      <c r="DX5" s="201"/>
      <c r="DY5" s="201"/>
      <c r="DZ5" s="255"/>
      <c r="EA5" s="259"/>
    </row>
    <row r="6" spans="1:131" s="9" customFormat="1" ht="119.25" customHeight="1" x14ac:dyDescent="0.3">
      <c r="A6" s="123"/>
      <c r="B6" s="126"/>
      <c r="C6" s="129"/>
      <c r="D6" s="129"/>
      <c r="E6" s="157"/>
      <c r="F6" s="158"/>
      <c r="G6" s="158"/>
      <c r="H6" s="158"/>
      <c r="I6" s="159"/>
      <c r="J6" s="145"/>
      <c r="K6" s="146"/>
      <c r="L6" s="146"/>
      <c r="M6" s="146"/>
      <c r="N6" s="147"/>
      <c r="O6" s="189" t="s">
        <v>23</v>
      </c>
      <c r="P6" s="190"/>
      <c r="Q6" s="190"/>
      <c r="R6" s="190"/>
      <c r="S6" s="191"/>
      <c r="T6" s="160" t="s">
        <v>24</v>
      </c>
      <c r="U6" s="161"/>
      <c r="V6" s="161"/>
      <c r="W6" s="161"/>
      <c r="X6" s="162"/>
      <c r="Y6" s="160" t="s">
        <v>25</v>
      </c>
      <c r="Z6" s="161"/>
      <c r="AA6" s="161"/>
      <c r="AB6" s="161"/>
      <c r="AC6" s="162"/>
      <c r="AD6" s="160" t="s">
        <v>26</v>
      </c>
      <c r="AE6" s="161"/>
      <c r="AF6" s="161"/>
      <c r="AG6" s="161"/>
      <c r="AH6" s="162"/>
      <c r="AI6" s="160" t="s">
        <v>27</v>
      </c>
      <c r="AJ6" s="161"/>
      <c r="AK6" s="161"/>
      <c r="AL6" s="161"/>
      <c r="AM6" s="162"/>
      <c r="AN6" s="160" t="s">
        <v>28</v>
      </c>
      <c r="AO6" s="161"/>
      <c r="AP6" s="161"/>
      <c r="AQ6" s="161"/>
      <c r="AR6" s="162"/>
      <c r="AS6" s="202" t="s">
        <v>29</v>
      </c>
      <c r="AT6" s="202"/>
      <c r="AU6" s="202"/>
      <c r="AV6" s="134" t="s">
        <v>30</v>
      </c>
      <c r="AW6" s="135"/>
      <c r="AX6" s="135"/>
      <c r="AY6" s="134" t="s">
        <v>31</v>
      </c>
      <c r="AZ6" s="135"/>
      <c r="BA6" s="203"/>
      <c r="BB6" s="131" t="s">
        <v>32</v>
      </c>
      <c r="BC6" s="132"/>
      <c r="BD6" s="133"/>
      <c r="BE6" s="131" t="s">
        <v>33</v>
      </c>
      <c r="BF6" s="132"/>
      <c r="BG6" s="132"/>
      <c r="BH6" s="205" t="s">
        <v>34</v>
      </c>
      <c r="BI6" s="206"/>
      <c r="BJ6" s="206"/>
      <c r="BK6" s="178"/>
      <c r="BL6" s="179"/>
      <c r="BM6" s="179"/>
      <c r="BN6" s="194" t="s">
        <v>35</v>
      </c>
      <c r="BO6" s="195"/>
      <c r="BP6" s="195"/>
      <c r="BQ6" s="195"/>
      <c r="BR6" s="196"/>
      <c r="BS6" s="192" t="s">
        <v>36</v>
      </c>
      <c r="BT6" s="192"/>
      <c r="BU6" s="192"/>
      <c r="BV6" s="192" t="s">
        <v>37</v>
      </c>
      <c r="BW6" s="192"/>
      <c r="BX6" s="192"/>
      <c r="BY6" s="192" t="s">
        <v>38</v>
      </c>
      <c r="BZ6" s="192"/>
      <c r="CA6" s="192"/>
      <c r="CB6" s="192" t="s">
        <v>39</v>
      </c>
      <c r="CC6" s="192"/>
      <c r="CD6" s="192"/>
      <c r="CE6" s="192" t="s">
        <v>46</v>
      </c>
      <c r="CF6" s="192"/>
      <c r="CG6" s="192"/>
      <c r="CH6" s="186" t="s">
        <v>47</v>
      </c>
      <c r="CI6" s="187"/>
      <c r="CJ6" s="187"/>
      <c r="CK6" s="192" t="s">
        <v>40</v>
      </c>
      <c r="CL6" s="192"/>
      <c r="CM6" s="192"/>
      <c r="CN6" s="207" t="s">
        <v>41</v>
      </c>
      <c r="CO6" s="208"/>
      <c r="CP6" s="187"/>
      <c r="CQ6" s="192" t="s">
        <v>42</v>
      </c>
      <c r="CR6" s="192"/>
      <c r="CS6" s="192"/>
      <c r="CT6" s="186" t="s">
        <v>48</v>
      </c>
      <c r="CU6" s="187"/>
      <c r="CV6" s="187"/>
      <c r="CW6" s="175"/>
      <c r="CX6" s="175"/>
      <c r="CY6" s="175"/>
      <c r="CZ6" s="178"/>
      <c r="DA6" s="179"/>
      <c r="DB6" s="199"/>
      <c r="DC6" s="178"/>
      <c r="DD6" s="179"/>
      <c r="DE6" s="199"/>
      <c r="DF6" s="119"/>
      <c r="DG6" s="215"/>
      <c r="DH6" s="176" t="s">
        <v>49</v>
      </c>
      <c r="DI6" s="177"/>
      <c r="DJ6" s="193"/>
      <c r="DK6" s="176" t="s">
        <v>50</v>
      </c>
      <c r="DL6" s="177"/>
      <c r="DM6" s="193"/>
      <c r="DN6" s="178"/>
      <c r="DO6" s="179"/>
      <c r="DP6" s="199"/>
      <c r="DQ6" s="176" t="s">
        <v>51</v>
      </c>
      <c r="DR6" s="177"/>
      <c r="DS6" s="193"/>
      <c r="DT6" s="176" t="s">
        <v>52</v>
      </c>
      <c r="DU6" s="177"/>
      <c r="DV6" s="193"/>
      <c r="DW6" s="197" t="s">
        <v>53</v>
      </c>
      <c r="DX6" s="198"/>
      <c r="DY6" s="198"/>
      <c r="DZ6" s="256"/>
      <c r="EA6" s="259"/>
    </row>
    <row r="7" spans="1:131" s="10" customFormat="1" ht="36" customHeight="1" x14ac:dyDescent="0.3">
      <c r="A7" s="123"/>
      <c r="B7" s="126"/>
      <c r="C7" s="129"/>
      <c r="D7" s="129"/>
      <c r="E7" s="120" t="s">
        <v>43</v>
      </c>
      <c r="F7" s="148" t="s">
        <v>55</v>
      </c>
      <c r="G7" s="149"/>
      <c r="H7" s="149"/>
      <c r="I7" s="150"/>
      <c r="J7" s="120" t="s">
        <v>43</v>
      </c>
      <c r="K7" s="148" t="s">
        <v>55</v>
      </c>
      <c r="L7" s="149"/>
      <c r="M7" s="149"/>
      <c r="N7" s="150"/>
      <c r="O7" s="120" t="s">
        <v>43</v>
      </c>
      <c r="P7" s="148" t="s">
        <v>55</v>
      </c>
      <c r="Q7" s="149"/>
      <c r="R7" s="149"/>
      <c r="S7" s="150"/>
      <c r="T7" s="120" t="s">
        <v>43</v>
      </c>
      <c r="U7" s="148" t="s">
        <v>55</v>
      </c>
      <c r="V7" s="149"/>
      <c r="W7" s="149"/>
      <c r="X7" s="150"/>
      <c r="Y7" s="120" t="s">
        <v>43</v>
      </c>
      <c r="Z7" s="148" t="s">
        <v>55</v>
      </c>
      <c r="AA7" s="149"/>
      <c r="AB7" s="149"/>
      <c r="AC7" s="150"/>
      <c r="AD7" s="120" t="s">
        <v>43</v>
      </c>
      <c r="AE7" s="148" t="s">
        <v>55</v>
      </c>
      <c r="AF7" s="149"/>
      <c r="AG7" s="149"/>
      <c r="AH7" s="150"/>
      <c r="AI7" s="120" t="s">
        <v>43</v>
      </c>
      <c r="AJ7" s="148" t="s">
        <v>55</v>
      </c>
      <c r="AK7" s="149"/>
      <c r="AL7" s="149"/>
      <c r="AM7" s="150"/>
      <c r="AN7" s="120" t="s">
        <v>43</v>
      </c>
      <c r="AO7" s="148" t="s">
        <v>55</v>
      </c>
      <c r="AP7" s="149"/>
      <c r="AQ7" s="149"/>
      <c r="AR7" s="150"/>
      <c r="AS7" s="120" t="s">
        <v>43</v>
      </c>
      <c r="AT7" s="117" t="s">
        <v>55</v>
      </c>
      <c r="AU7" s="118"/>
      <c r="AV7" s="120" t="s">
        <v>43</v>
      </c>
      <c r="AW7" s="117" t="s">
        <v>55</v>
      </c>
      <c r="AX7" s="118"/>
      <c r="AY7" s="120" t="s">
        <v>43</v>
      </c>
      <c r="AZ7" s="117" t="s">
        <v>55</v>
      </c>
      <c r="BA7" s="118"/>
      <c r="BB7" s="120" t="s">
        <v>43</v>
      </c>
      <c r="BC7" s="117" t="s">
        <v>55</v>
      </c>
      <c r="BD7" s="118"/>
      <c r="BE7" s="120" t="s">
        <v>43</v>
      </c>
      <c r="BF7" s="117" t="s">
        <v>55</v>
      </c>
      <c r="BG7" s="118"/>
      <c r="BH7" s="120" t="s">
        <v>43</v>
      </c>
      <c r="BI7" s="117" t="s">
        <v>55</v>
      </c>
      <c r="BJ7" s="118"/>
      <c r="BK7" s="120" t="s">
        <v>43</v>
      </c>
      <c r="BL7" s="117" t="s">
        <v>55</v>
      </c>
      <c r="BM7" s="118"/>
      <c r="BN7" s="120" t="s">
        <v>43</v>
      </c>
      <c r="BO7" s="117" t="s">
        <v>55</v>
      </c>
      <c r="BP7" s="204"/>
      <c r="BQ7" s="204"/>
      <c r="BR7" s="118"/>
      <c r="BS7" s="120" t="s">
        <v>43</v>
      </c>
      <c r="BT7" s="117" t="s">
        <v>55</v>
      </c>
      <c r="BU7" s="118"/>
      <c r="BV7" s="120" t="s">
        <v>43</v>
      </c>
      <c r="BW7" s="117" t="s">
        <v>55</v>
      </c>
      <c r="BX7" s="118"/>
      <c r="BY7" s="120" t="s">
        <v>43</v>
      </c>
      <c r="BZ7" s="117" t="s">
        <v>55</v>
      </c>
      <c r="CA7" s="118"/>
      <c r="CB7" s="120" t="s">
        <v>43</v>
      </c>
      <c r="CC7" s="117" t="s">
        <v>55</v>
      </c>
      <c r="CD7" s="118"/>
      <c r="CE7" s="120" t="s">
        <v>43</v>
      </c>
      <c r="CF7" s="117" t="s">
        <v>55</v>
      </c>
      <c r="CG7" s="118"/>
      <c r="CH7" s="120" t="s">
        <v>43</v>
      </c>
      <c r="CI7" s="117" t="s">
        <v>55</v>
      </c>
      <c r="CJ7" s="118"/>
      <c r="CK7" s="120" t="s">
        <v>43</v>
      </c>
      <c r="CL7" s="117" t="s">
        <v>55</v>
      </c>
      <c r="CM7" s="118"/>
      <c r="CN7" s="120" t="s">
        <v>43</v>
      </c>
      <c r="CO7" s="117" t="s">
        <v>55</v>
      </c>
      <c r="CP7" s="118"/>
      <c r="CQ7" s="120" t="s">
        <v>43</v>
      </c>
      <c r="CR7" s="117" t="s">
        <v>55</v>
      </c>
      <c r="CS7" s="118"/>
      <c r="CT7" s="120" t="s">
        <v>43</v>
      </c>
      <c r="CU7" s="117" t="s">
        <v>55</v>
      </c>
      <c r="CV7" s="118"/>
      <c r="CW7" s="120" t="s">
        <v>43</v>
      </c>
      <c r="CX7" s="117" t="s">
        <v>55</v>
      </c>
      <c r="CY7" s="118"/>
      <c r="CZ7" s="120" t="s">
        <v>43</v>
      </c>
      <c r="DA7" s="117" t="s">
        <v>55</v>
      </c>
      <c r="DB7" s="118"/>
      <c r="DC7" s="120" t="s">
        <v>43</v>
      </c>
      <c r="DD7" s="117" t="s">
        <v>55</v>
      </c>
      <c r="DE7" s="118"/>
      <c r="DF7" s="221" t="s">
        <v>9</v>
      </c>
      <c r="DG7" s="120" t="s">
        <v>43</v>
      </c>
      <c r="DH7" s="120" t="s">
        <v>43</v>
      </c>
      <c r="DI7" s="117" t="s">
        <v>55</v>
      </c>
      <c r="DJ7" s="118"/>
      <c r="DK7" s="120" t="s">
        <v>43</v>
      </c>
      <c r="DL7" s="117" t="s">
        <v>55</v>
      </c>
      <c r="DM7" s="118"/>
      <c r="DN7" s="120" t="s">
        <v>43</v>
      </c>
      <c r="DO7" s="117" t="s">
        <v>55</v>
      </c>
      <c r="DP7" s="118"/>
      <c r="DQ7" s="120" t="s">
        <v>43</v>
      </c>
      <c r="DR7" s="117" t="s">
        <v>55</v>
      </c>
      <c r="DS7" s="118"/>
      <c r="DT7" s="120" t="s">
        <v>43</v>
      </c>
      <c r="DU7" s="117" t="s">
        <v>55</v>
      </c>
      <c r="DV7" s="118"/>
      <c r="DW7" s="120" t="s">
        <v>43</v>
      </c>
      <c r="DX7" s="148" t="s">
        <v>55</v>
      </c>
      <c r="DY7" s="150"/>
      <c r="DZ7" s="254" t="s">
        <v>9</v>
      </c>
      <c r="EA7" s="120" t="s">
        <v>43</v>
      </c>
    </row>
    <row r="8" spans="1:131" s="27" customFormat="1" ht="101.25" customHeight="1" x14ac:dyDescent="0.25">
      <c r="A8" s="124"/>
      <c r="B8" s="127"/>
      <c r="C8" s="130"/>
      <c r="D8" s="130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1"/>
      <c r="DG8" s="121"/>
      <c r="DH8" s="121"/>
      <c r="DI8" s="35" t="e">
        <f>#REF!</f>
        <v>#REF!</v>
      </c>
      <c r="DJ8" s="26" t="e">
        <f>#REF!</f>
        <v>#REF!</v>
      </c>
      <c r="DK8" s="121"/>
      <c r="DL8" s="35" t="e">
        <f>DI8</f>
        <v>#REF!</v>
      </c>
      <c r="DM8" s="26" t="e">
        <f>DJ8</f>
        <v>#REF!</v>
      </c>
      <c r="DN8" s="121"/>
      <c r="DO8" s="35" t="e">
        <f>DL8</f>
        <v>#REF!</v>
      </c>
      <c r="DP8" s="26" t="e">
        <f>DM8</f>
        <v>#REF!</v>
      </c>
      <c r="DQ8" s="121"/>
      <c r="DR8" s="35" t="e">
        <f>DO8</f>
        <v>#REF!</v>
      </c>
      <c r="DS8" s="26" t="e">
        <f>DP8</f>
        <v>#REF!</v>
      </c>
      <c r="DT8" s="121"/>
      <c r="DU8" s="35" t="e">
        <f>DR8</f>
        <v>#REF!</v>
      </c>
      <c r="DV8" s="26" t="e">
        <f>DS8</f>
        <v>#REF!</v>
      </c>
      <c r="DW8" s="121"/>
      <c r="DX8" s="35" t="e">
        <f>DU8</f>
        <v>#REF!</v>
      </c>
      <c r="DY8" s="26" t="e">
        <f>DV8</f>
        <v>#REF!</v>
      </c>
      <c r="DZ8" s="256"/>
      <c r="EA8" s="121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7" t="s">
        <v>44</v>
      </c>
      <c r="B82" s="258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36" t="s">
        <v>11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37" t="s">
        <v>143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Q2" s="5"/>
      <c r="R2" s="5"/>
      <c r="T2" s="138"/>
      <c r="U2" s="138"/>
      <c r="V2" s="13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7" t="s">
        <v>12</v>
      </c>
      <c r="M3" s="137"/>
      <c r="N3" s="137"/>
      <c r="O3" s="13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2" t="s">
        <v>6</v>
      </c>
      <c r="B4" s="122" t="s">
        <v>10</v>
      </c>
      <c r="C4" s="128" t="s">
        <v>4</v>
      </c>
      <c r="D4" s="128" t="s">
        <v>5</v>
      </c>
      <c r="E4" s="151" t="s">
        <v>13</v>
      </c>
      <c r="F4" s="152"/>
      <c r="G4" s="152"/>
      <c r="H4" s="152"/>
      <c r="I4" s="153"/>
      <c r="J4" s="139" t="s">
        <v>45</v>
      </c>
      <c r="K4" s="140"/>
      <c r="L4" s="140"/>
      <c r="M4" s="140"/>
      <c r="N4" s="141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19" t="s">
        <v>14</v>
      </c>
      <c r="DG4" s="209" t="s">
        <v>15</v>
      </c>
      <c r="DH4" s="210"/>
      <c r="DI4" s="211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19" t="s">
        <v>16</v>
      </c>
      <c r="EC4" s="163" t="s">
        <v>17</v>
      </c>
      <c r="ED4" s="164"/>
      <c r="EE4" s="165"/>
    </row>
    <row r="5" spans="1:136" s="9" customFormat="1" ht="15" customHeight="1" x14ac:dyDescent="0.3">
      <c r="A5" s="123"/>
      <c r="B5" s="123"/>
      <c r="C5" s="129"/>
      <c r="D5" s="129"/>
      <c r="E5" s="154"/>
      <c r="F5" s="155"/>
      <c r="G5" s="155"/>
      <c r="H5" s="155"/>
      <c r="I5" s="156"/>
      <c r="J5" s="142"/>
      <c r="K5" s="143"/>
      <c r="L5" s="143"/>
      <c r="M5" s="143"/>
      <c r="N5" s="144"/>
      <c r="O5" s="172" t="s">
        <v>7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4"/>
      <c r="AV5" s="175" t="s">
        <v>2</v>
      </c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6" t="s">
        <v>8</v>
      </c>
      <c r="BL5" s="177"/>
      <c r="BM5" s="177"/>
      <c r="BN5" s="180" t="s">
        <v>18</v>
      </c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2"/>
      <c r="CE5" s="186" t="s">
        <v>0</v>
      </c>
      <c r="CF5" s="187"/>
      <c r="CG5" s="187"/>
      <c r="CH5" s="187"/>
      <c r="CI5" s="187"/>
      <c r="CJ5" s="187"/>
      <c r="CK5" s="187"/>
      <c r="CL5" s="187"/>
      <c r="CM5" s="188"/>
      <c r="CN5" s="180" t="s">
        <v>1</v>
      </c>
      <c r="CO5" s="181"/>
      <c r="CP5" s="181"/>
      <c r="CQ5" s="181"/>
      <c r="CR5" s="181"/>
      <c r="CS5" s="181"/>
      <c r="CT5" s="181"/>
      <c r="CU5" s="181"/>
      <c r="CV5" s="181"/>
      <c r="CW5" s="175" t="s">
        <v>19</v>
      </c>
      <c r="CX5" s="175"/>
      <c r="CY5" s="175"/>
      <c r="CZ5" s="176" t="s">
        <v>20</v>
      </c>
      <c r="DA5" s="177"/>
      <c r="DB5" s="193"/>
      <c r="DC5" s="176" t="s">
        <v>21</v>
      </c>
      <c r="DD5" s="177"/>
      <c r="DE5" s="193"/>
      <c r="DF5" s="119"/>
      <c r="DG5" s="212"/>
      <c r="DH5" s="213"/>
      <c r="DI5" s="214"/>
      <c r="DJ5" s="218"/>
      <c r="DK5" s="218"/>
      <c r="DL5" s="219"/>
      <c r="DM5" s="219"/>
      <c r="DN5" s="219"/>
      <c r="DO5" s="219"/>
      <c r="DP5" s="176" t="s">
        <v>22</v>
      </c>
      <c r="DQ5" s="177"/>
      <c r="DR5" s="193"/>
      <c r="DS5" s="200"/>
      <c r="DT5" s="201"/>
      <c r="DU5" s="201"/>
      <c r="DV5" s="201"/>
      <c r="DW5" s="201"/>
      <c r="DX5" s="201"/>
      <c r="DY5" s="201"/>
      <c r="DZ5" s="201"/>
      <c r="EA5" s="201"/>
      <c r="EB5" s="119"/>
      <c r="EC5" s="166"/>
      <c r="ED5" s="167"/>
      <c r="EE5" s="168"/>
    </row>
    <row r="6" spans="1:136" s="9" customFormat="1" ht="119.25" customHeight="1" x14ac:dyDescent="0.3">
      <c r="A6" s="123"/>
      <c r="B6" s="123"/>
      <c r="C6" s="129"/>
      <c r="D6" s="129"/>
      <c r="E6" s="157"/>
      <c r="F6" s="158"/>
      <c r="G6" s="158"/>
      <c r="H6" s="158"/>
      <c r="I6" s="159"/>
      <c r="J6" s="145"/>
      <c r="K6" s="146"/>
      <c r="L6" s="146"/>
      <c r="M6" s="146"/>
      <c r="N6" s="147"/>
      <c r="O6" s="189" t="s">
        <v>23</v>
      </c>
      <c r="P6" s="190"/>
      <c r="Q6" s="190"/>
      <c r="R6" s="190"/>
      <c r="S6" s="191"/>
      <c r="T6" s="160" t="s">
        <v>24</v>
      </c>
      <c r="U6" s="161"/>
      <c r="V6" s="161"/>
      <c r="W6" s="161"/>
      <c r="X6" s="162"/>
      <c r="Y6" s="160" t="s">
        <v>25</v>
      </c>
      <c r="Z6" s="161"/>
      <c r="AA6" s="161"/>
      <c r="AB6" s="161"/>
      <c r="AC6" s="162"/>
      <c r="AD6" s="160" t="s">
        <v>26</v>
      </c>
      <c r="AE6" s="161"/>
      <c r="AF6" s="161"/>
      <c r="AG6" s="161"/>
      <c r="AH6" s="162"/>
      <c r="AI6" s="160" t="s">
        <v>27</v>
      </c>
      <c r="AJ6" s="161"/>
      <c r="AK6" s="161"/>
      <c r="AL6" s="161"/>
      <c r="AM6" s="162"/>
      <c r="AN6" s="160" t="s">
        <v>28</v>
      </c>
      <c r="AO6" s="161"/>
      <c r="AP6" s="161"/>
      <c r="AQ6" s="161"/>
      <c r="AR6" s="162"/>
      <c r="AS6" s="202" t="s">
        <v>29</v>
      </c>
      <c r="AT6" s="202"/>
      <c r="AU6" s="202"/>
      <c r="AV6" s="134" t="s">
        <v>30</v>
      </c>
      <c r="AW6" s="135"/>
      <c r="AX6" s="135"/>
      <c r="AY6" s="134" t="s">
        <v>31</v>
      </c>
      <c r="AZ6" s="135"/>
      <c r="BA6" s="203"/>
      <c r="BB6" s="131" t="s">
        <v>32</v>
      </c>
      <c r="BC6" s="132"/>
      <c r="BD6" s="133"/>
      <c r="BE6" s="131" t="s">
        <v>33</v>
      </c>
      <c r="BF6" s="132"/>
      <c r="BG6" s="132"/>
      <c r="BH6" s="205" t="s">
        <v>34</v>
      </c>
      <c r="BI6" s="206"/>
      <c r="BJ6" s="206"/>
      <c r="BK6" s="178"/>
      <c r="BL6" s="179"/>
      <c r="BM6" s="179"/>
      <c r="BN6" s="194" t="s">
        <v>35</v>
      </c>
      <c r="BO6" s="195"/>
      <c r="BP6" s="195"/>
      <c r="BQ6" s="195"/>
      <c r="BR6" s="196"/>
      <c r="BS6" s="192" t="s">
        <v>36</v>
      </c>
      <c r="BT6" s="192"/>
      <c r="BU6" s="192"/>
      <c r="BV6" s="192" t="s">
        <v>37</v>
      </c>
      <c r="BW6" s="192"/>
      <c r="BX6" s="192"/>
      <c r="BY6" s="192" t="s">
        <v>38</v>
      </c>
      <c r="BZ6" s="192"/>
      <c r="CA6" s="192"/>
      <c r="CB6" s="192" t="s">
        <v>39</v>
      </c>
      <c r="CC6" s="192"/>
      <c r="CD6" s="192"/>
      <c r="CE6" s="192" t="s">
        <v>46</v>
      </c>
      <c r="CF6" s="192"/>
      <c r="CG6" s="192"/>
      <c r="CH6" s="186" t="s">
        <v>47</v>
      </c>
      <c r="CI6" s="187"/>
      <c r="CJ6" s="187"/>
      <c r="CK6" s="192" t="s">
        <v>40</v>
      </c>
      <c r="CL6" s="192"/>
      <c r="CM6" s="192"/>
      <c r="CN6" s="207" t="s">
        <v>41</v>
      </c>
      <c r="CO6" s="208"/>
      <c r="CP6" s="187"/>
      <c r="CQ6" s="192" t="s">
        <v>42</v>
      </c>
      <c r="CR6" s="192"/>
      <c r="CS6" s="192"/>
      <c r="CT6" s="186" t="s">
        <v>48</v>
      </c>
      <c r="CU6" s="187"/>
      <c r="CV6" s="187"/>
      <c r="CW6" s="175"/>
      <c r="CX6" s="175"/>
      <c r="CY6" s="175"/>
      <c r="CZ6" s="178"/>
      <c r="DA6" s="179"/>
      <c r="DB6" s="199"/>
      <c r="DC6" s="178"/>
      <c r="DD6" s="179"/>
      <c r="DE6" s="199"/>
      <c r="DF6" s="119"/>
      <c r="DG6" s="215"/>
      <c r="DH6" s="216"/>
      <c r="DI6" s="217"/>
      <c r="DJ6" s="176" t="s">
        <v>49</v>
      </c>
      <c r="DK6" s="177"/>
      <c r="DL6" s="193"/>
      <c r="DM6" s="176" t="s">
        <v>50</v>
      </c>
      <c r="DN6" s="177"/>
      <c r="DO6" s="193"/>
      <c r="DP6" s="178"/>
      <c r="DQ6" s="179"/>
      <c r="DR6" s="199"/>
      <c r="DS6" s="176" t="s">
        <v>51</v>
      </c>
      <c r="DT6" s="177"/>
      <c r="DU6" s="193"/>
      <c r="DV6" s="176" t="s">
        <v>52</v>
      </c>
      <c r="DW6" s="177"/>
      <c r="DX6" s="193"/>
      <c r="DY6" s="197" t="s">
        <v>53</v>
      </c>
      <c r="DZ6" s="198"/>
      <c r="EA6" s="198"/>
      <c r="EB6" s="119"/>
      <c r="EC6" s="169"/>
      <c r="ED6" s="170"/>
      <c r="EE6" s="171"/>
    </row>
    <row r="7" spans="1:136" s="10" customFormat="1" ht="36" customHeight="1" x14ac:dyDescent="0.3">
      <c r="A7" s="123"/>
      <c r="B7" s="123"/>
      <c r="C7" s="129"/>
      <c r="D7" s="129"/>
      <c r="E7" s="120" t="s">
        <v>43</v>
      </c>
      <c r="F7" s="148" t="s">
        <v>55</v>
      </c>
      <c r="G7" s="149"/>
      <c r="H7" s="149"/>
      <c r="I7" s="150"/>
      <c r="J7" s="120" t="s">
        <v>43</v>
      </c>
      <c r="K7" s="148" t="s">
        <v>55</v>
      </c>
      <c r="L7" s="149"/>
      <c r="M7" s="149"/>
      <c r="N7" s="150"/>
      <c r="O7" s="120" t="s">
        <v>43</v>
      </c>
      <c r="P7" s="148" t="s">
        <v>55</v>
      </c>
      <c r="Q7" s="149"/>
      <c r="R7" s="149"/>
      <c r="S7" s="150"/>
      <c r="T7" s="120" t="s">
        <v>43</v>
      </c>
      <c r="U7" s="148" t="s">
        <v>55</v>
      </c>
      <c r="V7" s="149"/>
      <c r="W7" s="149"/>
      <c r="X7" s="150"/>
      <c r="Y7" s="120" t="s">
        <v>43</v>
      </c>
      <c r="Z7" s="148" t="s">
        <v>55</v>
      </c>
      <c r="AA7" s="149"/>
      <c r="AB7" s="149"/>
      <c r="AC7" s="150"/>
      <c r="AD7" s="120" t="s">
        <v>43</v>
      </c>
      <c r="AE7" s="148" t="s">
        <v>55</v>
      </c>
      <c r="AF7" s="149"/>
      <c r="AG7" s="149"/>
      <c r="AH7" s="150"/>
      <c r="AI7" s="120" t="s">
        <v>43</v>
      </c>
      <c r="AJ7" s="148" t="s">
        <v>55</v>
      </c>
      <c r="AK7" s="149"/>
      <c r="AL7" s="149"/>
      <c r="AM7" s="150"/>
      <c r="AN7" s="120" t="s">
        <v>43</v>
      </c>
      <c r="AO7" s="148" t="s">
        <v>55</v>
      </c>
      <c r="AP7" s="149"/>
      <c r="AQ7" s="149"/>
      <c r="AR7" s="150"/>
      <c r="AS7" s="120" t="s">
        <v>43</v>
      </c>
      <c r="AT7" s="117" t="s">
        <v>55</v>
      </c>
      <c r="AU7" s="118"/>
      <c r="AV7" s="120" t="s">
        <v>43</v>
      </c>
      <c r="AW7" s="117" t="s">
        <v>55</v>
      </c>
      <c r="AX7" s="118"/>
      <c r="AY7" s="120" t="s">
        <v>43</v>
      </c>
      <c r="AZ7" s="117" t="s">
        <v>55</v>
      </c>
      <c r="BA7" s="118"/>
      <c r="BB7" s="120" t="s">
        <v>43</v>
      </c>
      <c r="BC7" s="117" t="s">
        <v>55</v>
      </c>
      <c r="BD7" s="118"/>
      <c r="BE7" s="120" t="s">
        <v>43</v>
      </c>
      <c r="BF7" s="117" t="s">
        <v>55</v>
      </c>
      <c r="BG7" s="118"/>
      <c r="BH7" s="120" t="s">
        <v>43</v>
      </c>
      <c r="BI7" s="117" t="s">
        <v>55</v>
      </c>
      <c r="BJ7" s="118"/>
      <c r="BK7" s="120" t="s">
        <v>43</v>
      </c>
      <c r="BL7" s="117" t="s">
        <v>55</v>
      </c>
      <c r="BM7" s="118"/>
      <c r="BN7" s="120" t="s">
        <v>43</v>
      </c>
      <c r="BO7" s="117" t="s">
        <v>55</v>
      </c>
      <c r="BP7" s="204"/>
      <c r="BQ7" s="204"/>
      <c r="BR7" s="118"/>
      <c r="BS7" s="120" t="s">
        <v>43</v>
      </c>
      <c r="BT7" s="117" t="s">
        <v>55</v>
      </c>
      <c r="BU7" s="118"/>
      <c r="BV7" s="120" t="s">
        <v>43</v>
      </c>
      <c r="BW7" s="117" t="s">
        <v>55</v>
      </c>
      <c r="BX7" s="118"/>
      <c r="BY7" s="120" t="s">
        <v>43</v>
      </c>
      <c r="BZ7" s="117" t="s">
        <v>55</v>
      </c>
      <c r="CA7" s="118"/>
      <c r="CB7" s="120" t="s">
        <v>43</v>
      </c>
      <c r="CC7" s="117" t="s">
        <v>55</v>
      </c>
      <c r="CD7" s="118"/>
      <c r="CE7" s="120" t="s">
        <v>43</v>
      </c>
      <c r="CF7" s="117" t="s">
        <v>55</v>
      </c>
      <c r="CG7" s="118"/>
      <c r="CH7" s="120" t="s">
        <v>43</v>
      </c>
      <c r="CI7" s="117" t="s">
        <v>55</v>
      </c>
      <c r="CJ7" s="118"/>
      <c r="CK7" s="120" t="s">
        <v>43</v>
      </c>
      <c r="CL7" s="117" t="s">
        <v>55</v>
      </c>
      <c r="CM7" s="118"/>
      <c r="CN7" s="120" t="s">
        <v>43</v>
      </c>
      <c r="CO7" s="117" t="s">
        <v>55</v>
      </c>
      <c r="CP7" s="118"/>
      <c r="CQ7" s="120" t="s">
        <v>43</v>
      </c>
      <c r="CR7" s="117" t="s">
        <v>55</v>
      </c>
      <c r="CS7" s="118"/>
      <c r="CT7" s="120" t="s">
        <v>43</v>
      </c>
      <c r="CU7" s="117" t="s">
        <v>55</v>
      </c>
      <c r="CV7" s="118"/>
      <c r="CW7" s="120" t="s">
        <v>43</v>
      </c>
      <c r="CX7" s="117" t="s">
        <v>55</v>
      </c>
      <c r="CY7" s="118"/>
      <c r="CZ7" s="120" t="s">
        <v>43</v>
      </c>
      <c r="DA7" s="117" t="s">
        <v>55</v>
      </c>
      <c r="DB7" s="118"/>
      <c r="DC7" s="120" t="s">
        <v>43</v>
      </c>
      <c r="DD7" s="117" t="s">
        <v>55</v>
      </c>
      <c r="DE7" s="118"/>
      <c r="DF7" s="221" t="s">
        <v>9</v>
      </c>
      <c r="DG7" s="120" t="s">
        <v>43</v>
      </c>
      <c r="DH7" s="117" t="s">
        <v>55</v>
      </c>
      <c r="DI7" s="118"/>
      <c r="DJ7" s="120" t="s">
        <v>43</v>
      </c>
      <c r="DK7" s="117" t="s">
        <v>55</v>
      </c>
      <c r="DL7" s="118"/>
      <c r="DM7" s="120" t="s">
        <v>43</v>
      </c>
      <c r="DN7" s="117" t="s">
        <v>55</v>
      </c>
      <c r="DO7" s="118"/>
      <c r="DP7" s="120" t="s">
        <v>43</v>
      </c>
      <c r="DQ7" s="117" t="s">
        <v>55</v>
      </c>
      <c r="DR7" s="118"/>
      <c r="DS7" s="120" t="s">
        <v>43</v>
      </c>
      <c r="DT7" s="117" t="s">
        <v>55</v>
      </c>
      <c r="DU7" s="118"/>
      <c r="DV7" s="120" t="s">
        <v>43</v>
      </c>
      <c r="DW7" s="117" t="s">
        <v>55</v>
      </c>
      <c r="DX7" s="118"/>
      <c r="DY7" s="120" t="s">
        <v>43</v>
      </c>
      <c r="DZ7" s="117" t="s">
        <v>55</v>
      </c>
      <c r="EA7" s="118"/>
      <c r="EB7" s="119" t="s">
        <v>9</v>
      </c>
      <c r="EC7" s="120" t="s">
        <v>43</v>
      </c>
      <c r="ED7" s="117" t="s">
        <v>55</v>
      </c>
      <c r="EE7" s="118"/>
    </row>
    <row r="8" spans="1:136" s="27" customFormat="1" ht="101.25" customHeight="1" x14ac:dyDescent="0.25">
      <c r="A8" s="124"/>
      <c r="B8" s="124"/>
      <c r="C8" s="130"/>
      <c r="D8" s="130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1"/>
      <c r="DG8" s="12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19"/>
      <c r="EC8" s="12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5" t="s">
        <v>6</v>
      </c>
      <c r="B2" s="125" t="s">
        <v>10</v>
      </c>
      <c r="C2" s="204"/>
      <c r="D2" s="204"/>
      <c r="E2" s="204"/>
    </row>
    <row r="3" spans="1:5" s="9" customFormat="1" ht="15" customHeight="1" x14ac:dyDescent="0.3">
      <c r="A3" s="126"/>
      <c r="B3" s="126"/>
      <c r="C3" s="204"/>
      <c r="D3" s="204"/>
      <c r="E3" s="204"/>
    </row>
    <row r="4" spans="1:5" s="9" customFormat="1" ht="119.25" customHeight="1" x14ac:dyDescent="0.3">
      <c r="A4" s="126"/>
      <c r="B4" s="126"/>
      <c r="C4" s="262" t="s">
        <v>42</v>
      </c>
      <c r="D4" s="262"/>
      <c r="E4" s="262"/>
    </row>
    <row r="5" spans="1:5" s="10" customFormat="1" ht="36" customHeight="1" x14ac:dyDescent="0.3">
      <c r="A5" s="126"/>
      <c r="B5" s="126"/>
      <c r="C5" s="260" t="s">
        <v>43</v>
      </c>
      <c r="D5" s="117" t="s">
        <v>55</v>
      </c>
      <c r="E5" s="118"/>
    </row>
    <row r="6" spans="1:5" s="27" customFormat="1" ht="101.25" customHeight="1" x14ac:dyDescent="0.25">
      <c r="A6" s="127"/>
      <c r="B6" s="127"/>
      <c r="C6" s="261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https://mul2-mta.gov.am/tasks/1098270/oneclick/97081f93bad9382e67abccec89514c20b0ee4ccd50fee3f3ada686f3812987c6.xlsx?token=648641d773a82415c12538a93d86f23a</cp:keywords>
  <cp:lastModifiedBy>Emma Khachatryan</cp:lastModifiedBy>
  <cp:lastPrinted>2022-04-12T06:27:49Z</cp:lastPrinted>
  <dcterms:created xsi:type="dcterms:W3CDTF">2002-03-15T09:46:46Z</dcterms:created>
  <dcterms:modified xsi:type="dcterms:W3CDTF">2022-05-16T08:32:37Z</dcterms:modified>
</cp:coreProperties>
</file>