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3.2022\"/>
    </mc:Choice>
  </mc:AlternateContent>
  <bookViews>
    <workbookView xWindow="0" yWindow="0" windowWidth="20490" windowHeight="71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Q21" i="22" l="1"/>
  <c r="BS11" i="22" l="1"/>
  <c r="BS12" i="22"/>
  <c r="BS13" i="22"/>
  <c r="BS14" i="22"/>
  <c r="BS15" i="22"/>
  <c r="BS16" i="22"/>
  <c r="BS17" i="22"/>
  <c r="BS18" i="22"/>
  <c r="BS19" i="22"/>
  <c r="BS20" i="22"/>
  <c r="L18" i="22" l="1"/>
  <c r="AD21" i="22" l="1"/>
  <c r="AE21" i="22"/>
  <c r="AF21" i="22"/>
  <c r="L9" i="23"/>
  <c r="AG11" i="22"/>
  <c r="BE11" i="22"/>
  <c r="BK11" i="22"/>
  <c r="CH11" i="22"/>
  <c r="CZ11" i="22"/>
  <c r="CN10" i="22"/>
  <c r="W19" i="22"/>
  <c r="EJ20" i="22"/>
  <c r="EH19" i="22"/>
  <c r="CL21" i="22"/>
  <c r="CM21" i="22"/>
  <c r="CN21" i="22" s="1"/>
  <c r="BR21" i="22"/>
  <c r="BO21" i="22"/>
  <c r="BM21" i="22"/>
  <c r="BN21" i="22" s="1"/>
  <c r="O10" i="22"/>
  <c r="P10" i="22" s="1"/>
  <c r="Q11" i="22"/>
  <c r="E9" i="23" s="1"/>
  <c r="Q12" i="22"/>
  <c r="Q13" i="22"/>
  <c r="E11" i="23" s="1"/>
  <c r="Q14" i="22"/>
  <c r="Q15" i="22"/>
  <c r="E13" i="23" s="1"/>
  <c r="Q16" i="22"/>
  <c r="Q17" i="22"/>
  <c r="E15" i="23" s="1"/>
  <c r="Q18" i="22"/>
  <c r="Q19" i="22"/>
  <c r="E17" i="23" s="1"/>
  <c r="Q20" i="22"/>
  <c r="Q10" i="22"/>
  <c r="E8" i="23" s="1"/>
  <c r="DL11" i="22"/>
  <c r="DN11" i="22"/>
  <c r="DL12" i="22"/>
  <c r="DN12" i="22"/>
  <c r="DL13" i="22"/>
  <c r="DN13" i="22"/>
  <c r="DL14" i="22"/>
  <c r="DN14" i="22"/>
  <c r="DL15" i="22"/>
  <c r="DN15" i="22"/>
  <c r="DL16" i="22"/>
  <c r="DN16" i="22"/>
  <c r="DL17" i="22"/>
  <c r="DN17" i="22"/>
  <c r="DL18" i="22"/>
  <c r="DN18" i="22"/>
  <c r="DL19" i="22"/>
  <c r="E19" i="22" s="1"/>
  <c r="DN19" i="22"/>
  <c r="DL20" i="22"/>
  <c r="DN20" i="22"/>
  <c r="DN10" i="22"/>
  <c r="DL10" i="22"/>
  <c r="EE11" i="22"/>
  <c r="EE12" i="22"/>
  <c r="EE13" i="22"/>
  <c r="EE14" i="22"/>
  <c r="EE15" i="22"/>
  <c r="EE16" i="22"/>
  <c r="EE17" i="22"/>
  <c r="EE18" i="22"/>
  <c r="EE19" i="22"/>
  <c r="EE20" i="22"/>
  <c r="EE10" i="22"/>
  <c r="EB11" i="22"/>
  <c r="EB12" i="22"/>
  <c r="EB13" i="22"/>
  <c r="EB14" i="22"/>
  <c r="EB15" i="22"/>
  <c r="EB16" i="22"/>
  <c r="EB17" i="22"/>
  <c r="EB18" i="22"/>
  <c r="EB19" i="22"/>
  <c r="EB20" i="22"/>
  <c r="EB10" i="22"/>
  <c r="DY11" i="22"/>
  <c r="DY12" i="22"/>
  <c r="DY13" i="22"/>
  <c r="DY14" i="22"/>
  <c r="DY15" i="22"/>
  <c r="DY16" i="22"/>
  <c r="DY17" i="22"/>
  <c r="DY18" i="22"/>
  <c r="DY19" i="22"/>
  <c r="DY20" i="22"/>
  <c r="DY10" i="22"/>
  <c r="DV11" i="22"/>
  <c r="DV12" i="22"/>
  <c r="DV13" i="22"/>
  <c r="DV14" i="22"/>
  <c r="DV15" i="22"/>
  <c r="DV16" i="22"/>
  <c r="DV17" i="22"/>
  <c r="DV18" i="22"/>
  <c r="DV19" i="22"/>
  <c r="DV20" i="22"/>
  <c r="DV10" i="22"/>
  <c r="DS11" i="22"/>
  <c r="DS12" i="22"/>
  <c r="DS13" i="22"/>
  <c r="DS14" i="22"/>
  <c r="DS15" i="22"/>
  <c r="DS16" i="22"/>
  <c r="DS17" i="22"/>
  <c r="DS18" i="22"/>
  <c r="DS19" i="22"/>
  <c r="DS20" i="22"/>
  <c r="DS10" i="22"/>
  <c r="DP11" i="22"/>
  <c r="DP12" i="22"/>
  <c r="DP13" i="22"/>
  <c r="DP14" i="22"/>
  <c r="DP15" i="22"/>
  <c r="DP16" i="22"/>
  <c r="DP17" i="22"/>
  <c r="DP18" i="22"/>
  <c r="DP19" i="22"/>
  <c r="DP20" i="22"/>
  <c r="DP10" i="22"/>
  <c r="DI11" i="22"/>
  <c r="DI12" i="22"/>
  <c r="DI13" i="22"/>
  <c r="DI14" i="22"/>
  <c r="DI15" i="22"/>
  <c r="DI16" i="22"/>
  <c r="DI17" i="22"/>
  <c r="DI18" i="22"/>
  <c r="DI19" i="22"/>
  <c r="DI20" i="22"/>
  <c r="DI10" i="22"/>
  <c r="DF11" i="22"/>
  <c r="DF12" i="22"/>
  <c r="DF13" i="22"/>
  <c r="DF14" i="22"/>
  <c r="DF15" i="22"/>
  <c r="DF16" i="22"/>
  <c r="DF17" i="22"/>
  <c r="DF18" i="22"/>
  <c r="DF19" i="22"/>
  <c r="DF20" i="22"/>
  <c r="DF22" i="22"/>
  <c r="DF23" i="22"/>
  <c r="DF24" i="22"/>
  <c r="DF10" i="22"/>
  <c r="DC11" i="22"/>
  <c r="DC12" i="22"/>
  <c r="DC13" i="22"/>
  <c r="DC14" i="22"/>
  <c r="DC15" i="22"/>
  <c r="DC16" i="22"/>
  <c r="DC17" i="22"/>
  <c r="DC18" i="22"/>
  <c r="DC19" i="22"/>
  <c r="DC20" i="22"/>
  <c r="DC22" i="22"/>
  <c r="DC23" i="22"/>
  <c r="DC24" i="22"/>
  <c r="DC10" i="22"/>
  <c r="CZ12" i="22"/>
  <c r="CZ13" i="22"/>
  <c r="CZ14" i="22"/>
  <c r="CZ15" i="22"/>
  <c r="CZ16" i="22"/>
  <c r="CZ17" i="22"/>
  <c r="CZ18" i="22"/>
  <c r="CZ19" i="22"/>
  <c r="CZ20" i="22"/>
  <c r="CZ10" i="22"/>
  <c r="CQ11" i="22"/>
  <c r="CQ12" i="22"/>
  <c r="CQ13" i="22"/>
  <c r="CQ14" i="22"/>
  <c r="CQ15" i="22"/>
  <c r="CQ16" i="22"/>
  <c r="CQ17" i="22"/>
  <c r="CQ18" i="22"/>
  <c r="CQ19" i="22"/>
  <c r="CQ20" i="22"/>
  <c r="CQ22" i="22"/>
  <c r="CQ23" i="22"/>
  <c r="CQ24" i="22"/>
  <c r="CQ10" i="22"/>
  <c r="CN11" i="22"/>
  <c r="CN12" i="22"/>
  <c r="CN13" i="22"/>
  <c r="CN14" i="22"/>
  <c r="CN15" i="22"/>
  <c r="CN16" i="22"/>
  <c r="CN17" i="22"/>
  <c r="CN18" i="22"/>
  <c r="CN19" i="22"/>
  <c r="CN20" i="22"/>
  <c r="CK11" i="22"/>
  <c r="CK12" i="22"/>
  <c r="CK13" i="22"/>
  <c r="CK14" i="22"/>
  <c r="CK15" i="22"/>
  <c r="CK16" i="22"/>
  <c r="CK17" i="22"/>
  <c r="CK18" i="22"/>
  <c r="CK19" i="22"/>
  <c r="CK20" i="22"/>
  <c r="CK10" i="22"/>
  <c r="CH12" i="22"/>
  <c r="CH13" i="22"/>
  <c r="CH14" i="22"/>
  <c r="CH15" i="22"/>
  <c r="CH16" i="22"/>
  <c r="CH17" i="22"/>
  <c r="CH18" i="22"/>
  <c r="CH19" i="22"/>
  <c r="CH20" i="22"/>
  <c r="CH10" i="22"/>
  <c r="CE11" i="22"/>
  <c r="CE12" i="22"/>
  <c r="CE13" i="22"/>
  <c r="CE14" i="22"/>
  <c r="CE15" i="22"/>
  <c r="CE16" i="22"/>
  <c r="CE17" i="22"/>
  <c r="CE18" i="22"/>
  <c r="CE19" i="22"/>
  <c r="CE2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22" i="22"/>
  <c r="BY23" i="22"/>
  <c r="BY24" i="22"/>
  <c r="BT13" i="22"/>
  <c r="BT14" i="22"/>
  <c r="BT15" i="22"/>
  <c r="BT19" i="22"/>
  <c r="BQ11" i="22"/>
  <c r="BQ12" i="22"/>
  <c r="BQ13" i="22"/>
  <c r="BQ14" i="22"/>
  <c r="BQ15" i="22"/>
  <c r="BQ16" i="22"/>
  <c r="BQ17" i="22"/>
  <c r="BQ18" i="22"/>
  <c r="BQ19" i="22"/>
  <c r="BQ20" i="22"/>
  <c r="BQ10" i="22"/>
  <c r="BN11" i="22"/>
  <c r="BN12" i="22"/>
  <c r="BN13" i="22"/>
  <c r="BN14" i="22"/>
  <c r="BN15" i="22"/>
  <c r="BN16" i="22"/>
  <c r="BN17" i="22"/>
  <c r="BN18" i="22"/>
  <c r="BN19" i="22"/>
  <c r="BN20" i="22"/>
  <c r="BN10" i="22"/>
  <c r="BK12" i="22"/>
  <c r="BK13" i="22"/>
  <c r="BK14" i="22"/>
  <c r="BK15" i="22"/>
  <c r="BK16" i="22"/>
  <c r="BK17" i="22"/>
  <c r="BK18" i="22"/>
  <c r="BK19" i="22"/>
  <c r="BK20" i="22"/>
  <c r="BK10" i="22"/>
  <c r="BH11" i="22"/>
  <c r="BH12" i="22"/>
  <c r="BH13" i="22"/>
  <c r="BH14" i="22"/>
  <c r="BH15" i="22"/>
  <c r="BH16" i="22"/>
  <c r="BH17" i="22"/>
  <c r="BH18" i="22"/>
  <c r="BH19" i="22"/>
  <c r="BH20" i="22"/>
  <c r="BH10" i="22"/>
  <c r="BE12" i="22"/>
  <c r="BE13" i="22"/>
  <c r="BE14" i="22"/>
  <c r="BE15" i="22"/>
  <c r="BE16" i="22"/>
  <c r="BE17" i="22"/>
  <c r="BE18" i="22"/>
  <c r="BE19" i="22"/>
  <c r="BE20" i="22"/>
  <c r="BE22" i="22"/>
  <c r="BE23" i="22"/>
  <c r="BE24" i="22"/>
  <c r="BE10" i="22"/>
  <c r="BB11" i="22"/>
  <c r="BB12" i="22"/>
  <c r="BB13" i="22"/>
  <c r="BB14" i="22"/>
  <c r="BB15" i="22"/>
  <c r="BB16" i="22"/>
  <c r="BB17" i="22"/>
  <c r="BB18" i="22"/>
  <c r="BB19" i="22"/>
  <c r="BB20" i="22"/>
  <c r="BB10" i="22"/>
  <c r="AY11" i="22"/>
  <c r="AY12" i="22"/>
  <c r="AY13" i="22"/>
  <c r="AY14" i="22"/>
  <c r="AY15" i="22"/>
  <c r="AY16" i="22"/>
  <c r="AY17" i="22"/>
  <c r="AY18" i="22"/>
  <c r="AY19" i="22"/>
  <c r="AY20" i="22"/>
  <c r="AY10" i="22"/>
  <c r="AV12" i="22"/>
  <c r="AV13" i="22"/>
  <c r="AV14" i="22"/>
  <c r="AV16" i="22"/>
  <c r="AV17" i="22"/>
  <c r="AV18" i="22"/>
  <c r="AV19" i="22"/>
  <c r="AV20" i="22"/>
  <c r="AV10" i="22"/>
  <c r="AQ11" i="22"/>
  <c r="AQ12" i="22"/>
  <c r="AQ13" i="22"/>
  <c r="AQ14" i="22"/>
  <c r="AQ15" i="22"/>
  <c r="AQ16" i="22"/>
  <c r="AQ17" i="22"/>
  <c r="AQ18" i="22"/>
  <c r="AQ19" i="22"/>
  <c r="AQ20" i="22"/>
  <c r="AQ10" i="22"/>
  <c r="AL11" i="22"/>
  <c r="AL12" i="22"/>
  <c r="AL13" i="22"/>
  <c r="AL14" i="22"/>
  <c r="AL15" i="22"/>
  <c r="AL16" i="22"/>
  <c r="AL17" i="22"/>
  <c r="AL19" i="22"/>
  <c r="AL2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G12" i="22"/>
  <c r="AG13" i="22"/>
  <c r="AG14" i="22"/>
  <c r="AG15" i="22"/>
  <c r="AG16" i="22"/>
  <c r="AG17" i="22"/>
  <c r="AG18" i="22"/>
  <c r="AG19" i="22"/>
  <c r="AG20" i="22"/>
  <c r="AG10" i="22"/>
  <c r="F22" i="22"/>
  <c r="F23" i="22"/>
  <c r="F24" i="22"/>
  <c r="Z12" i="22"/>
  <c r="Z13" i="22"/>
  <c r="Z14" i="22"/>
  <c r="K14" i="22" s="1"/>
  <c r="Z15" i="22"/>
  <c r="Z16" i="22"/>
  <c r="Z17" i="22"/>
  <c r="Z18" i="22"/>
  <c r="Z19" i="22"/>
  <c r="Z20" i="22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Z10" i="22"/>
  <c r="D25" i="23"/>
  <c r="D45" i="23"/>
  <c r="W11" i="22"/>
  <c r="W12" i="22"/>
  <c r="W13" i="22"/>
  <c r="W14" i="22"/>
  <c r="W15" i="22"/>
  <c r="W16" i="22"/>
  <c r="W18" i="22"/>
  <c r="O11" i="22"/>
  <c r="P11" i="22" s="1"/>
  <c r="O12" i="22"/>
  <c r="P12" i="22" s="1"/>
  <c r="O13" i="22"/>
  <c r="C11" i="23" s="1"/>
  <c r="O14" i="22"/>
  <c r="P14" i="22" s="1"/>
  <c r="D12" i="23" s="1"/>
  <c r="O15" i="22"/>
  <c r="P15" i="22" s="1"/>
  <c r="O16" i="22"/>
  <c r="P16" i="22" s="1"/>
  <c r="O17" i="22"/>
  <c r="P17" i="22" s="1"/>
  <c r="O18" i="22"/>
  <c r="P18" i="22" s="1"/>
  <c r="D16" i="23" s="1"/>
  <c r="O19" i="22"/>
  <c r="P19" i="22" s="1"/>
  <c r="O20" i="22"/>
  <c r="P20" i="22" s="1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L11" i="22"/>
  <c r="J12" i="22"/>
  <c r="L12" i="22"/>
  <c r="J13" i="22"/>
  <c r="L13" i="22"/>
  <c r="J14" i="22"/>
  <c r="L14" i="22"/>
  <c r="J15" i="22"/>
  <c r="L15" i="22"/>
  <c r="J16" i="22"/>
  <c r="L16" i="22"/>
  <c r="J17" i="22"/>
  <c r="L17" i="22"/>
  <c r="J18" i="22"/>
  <c r="J19" i="22"/>
  <c r="L19" i="22"/>
  <c r="J20" i="22"/>
  <c r="L20" i="22"/>
  <c r="L10" i="22"/>
  <c r="J10" i="22"/>
  <c r="AH10" i="22"/>
  <c r="Y21" i="22"/>
  <c r="AA21" i="22"/>
  <c r="EI22" i="22"/>
  <c r="EI23" i="22"/>
  <c r="EI24" i="22"/>
  <c r="EB22" i="22"/>
  <c r="EB23" i="22"/>
  <c r="EB24" i="22"/>
  <c r="DY22" i="22"/>
  <c r="DY23" i="22"/>
  <c r="DY24" i="22"/>
  <c r="DS22" i="22"/>
  <c r="DS23" i="22"/>
  <c r="DS24" i="22"/>
  <c r="CZ22" i="22"/>
  <c r="CZ23" i="22"/>
  <c r="CZ24" i="22"/>
  <c r="CT22" i="22"/>
  <c r="CT23" i="22"/>
  <c r="CT24" i="22"/>
  <c r="CK22" i="22"/>
  <c r="CK23" i="22"/>
  <c r="CK24" i="22"/>
  <c r="CH22" i="22"/>
  <c r="CH23" i="22"/>
  <c r="CH24" i="22"/>
  <c r="BT22" i="22"/>
  <c r="BT23" i="22"/>
  <c r="BT24" i="22"/>
  <c r="BN22" i="22"/>
  <c r="BN23" i="22"/>
  <c r="BN24" i="22"/>
  <c r="BB22" i="22"/>
  <c r="BB23" i="22"/>
  <c r="BB24" i="22"/>
  <c r="AV15" i="22"/>
  <c r="AL18" i="22"/>
  <c r="AJ22" i="22"/>
  <c r="AJ23" i="22"/>
  <c r="AJ24" i="22"/>
  <c r="L16" i="23"/>
  <c r="L28" i="23"/>
  <c r="L39" i="23"/>
  <c r="L40" i="23"/>
  <c r="L41" i="23"/>
  <c r="L54" i="23"/>
  <c r="L55" i="23"/>
  <c r="L60" i="23"/>
  <c r="L61" i="23"/>
  <c r="L77" i="23"/>
  <c r="CB22" i="22"/>
  <c r="CB23" i="22"/>
  <c r="CB24" i="22"/>
  <c r="AT22" i="22"/>
  <c r="AT23" i="22"/>
  <c r="AT24" i="22"/>
  <c r="L19" i="23"/>
  <c r="L27" i="23"/>
  <c r="L79" i="23"/>
  <c r="Z22" i="22"/>
  <c r="Z23" i="22"/>
  <c r="Z24" i="22"/>
  <c r="CU21" i="22"/>
  <c r="CV21" i="22"/>
  <c r="CW21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W19" i="22" s="1"/>
  <c r="BU18" i="22"/>
  <c r="BU17" i="22"/>
  <c r="BU16" i="22"/>
  <c r="BU15" i="22"/>
  <c r="BW15" i="22" s="1"/>
  <c r="BU14" i="22"/>
  <c r="BW14" i="22" s="1"/>
  <c r="BU13" i="22"/>
  <c r="BW13" i="22" s="1"/>
  <c r="BU12" i="22"/>
  <c r="BU11" i="22"/>
  <c r="CO21" i="22"/>
  <c r="DQ21" i="22"/>
  <c r="EJ19" i="22"/>
  <c r="EJ18" i="22"/>
  <c r="EJ17" i="22"/>
  <c r="EJ16" i="22"/>
  <c r="EJ15" i="22"/>
  <c r="EJ14" i="22"/>
  <c r="EJ13" i="22"/>
  <c r="EJ12" i="22"/>
  <c r="EJ11" i="22"/>
  <c r="EJ10" i="22"/>
  <c r="L22" i="23"/>
  <c r="CX21" i="22"/>
  <c r="K8" i="22"/>
  <c r="P8" i="22" s="1"/>
  <c r="U8" i="22" s="1"/>
  <c r="Z8" i="22" s="1"/>
  <c r="V21" i="22"/>
  <c r="L65" i="23"/>
  <c r="M8" i="22"/>
  <c r="R8" i="22" s="1"/>
  <c r="W8" i="22" s="1"/>
  <c r="AB8" i="22" s="1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EK20" i="22" s="1"/>
  <c r="AW20" i="22"/>
  <c r="AR20" i="22"/>
  <c r="AM20" i="22"/>
  <c r="AC20" i="22"/>
  <c r="N18" i="23" s="1"/>
  <c r="X20" i="22"/>
  <c r="W20" i="22"/>
  <c r="EK19" i="22"/>
  <c r="AW19" i="22"/>
  <c r="AR19" i="22"/>
  <c r="AM19" i="22"/>
  <c r="AC19" i="22"/>
  <c r="N17" i="23" s="1"/>
  <c r="X19" i="22"/>
  <c r="EH18" i="22"/>
  <c r="EK18" i="22" s="1"/>
  <c r="AW18" i="22"/>
  <c r="AR18" i="22"/>
  <c r="AM18" i="22"/>
  <c r="AC18" i="22"/>
  <c r="N16" i="23" s="1"/>
  <c r="X18" i="22"/>
  <c r="EH17" i="22"/>
  <c r="EI17" i="22" s="1"/>
  <c r="AW17" i="22"/>
  <c r="AR17" i="22"/>
  <c r="AM17" i="22"/>
  <c r="AC17" i="22"/>
  <c r="N15" i="23" s="1"/>
  <c r="X17" i="22"/>
  <c r="EH16" i="22"/>
  <c r="EI16" i="22" s="1"/>
  <c r="AW16" i="22"/>
  <c r="AR16" i="22"/>
  <c r="AM16" i="22"/>
  <c r="AC16" i="22"/>
  <c r="N14" i="23" s="1"/>
  <c r="X16" i="22"/>
  <c r="EH15" i="22"/>
  <c r="EK15" i="22" s="1"/>
  <c r="AW15" i="22"/>
  <c r="AR15" i="22"/>
  <c r="AM15" i="22"/>
  <c r="AC15" i="22"/>
  <c r="N13" i="23" s="1"/>
  <c r="X15" i="22"/>
  <c r="EH14" i="22"/>
  <c r="EK14" i="22" s="1"/>
  <c r="AW14" i="22"/>
  <c r="AR14" i="22"/>
  <c r="AM14" i="22"/>
  <c r="AC14" i="22"/>
  <c r="N12" i="23" s="1"/>
  <c r="X14" i="22"/>
  <c r="EH13" i="22"/>
  <c r="EI13" i="22" s="1"/>
  <c r="AW13" i="22"/>
  <c r="AR13" i="22"/>
  <c r="AM13" i="22"/>
  <c r="AC13" i="22"/>
  <c r="N11" i="23" s="1"/>
  <c r="X13" i="22"/>
  <c r="EH12" i="22"/>
  <c r="EI12" i="22" s="1"/>
  <c r="AW12" i="22"/>
  <c r="AR12" i="22"/>
  <c r="AM12" i="22"/>
  <c r="AC12" i="22"/>
  <c r="N10" i="23" s="1"/>
  <c r="X12" i="22"/>
  <c r="EH11" i="22"/>
  <c r="EI11" i="22" s="1"/>
  <c r="AW11" i="22"/>
  <c r="AV11" i="22"/>
  <c r="AR11" i="22"/>
  <c r="AM11" i="22"/>
  <c r="AC11" i="22"/>
  <c r="N9" i="23" s="1"/>
  <c r="X11" i="22"/>
  <c r="EH10" i="22"/>
  <c r="EI10" i="22" s="1"/>
  <c r="BS10" i="22"/>
  <c r="BS21" i="22" s="1"/>
  <c r="AW10" i="22"/>
  <c r="AR10" i="22"/>
  <c r="AM10" i="22"/>
  <c r="AC10" i="22"/>
  <c r="N8" i="23" s="1"/>
  <c r="X10" i="22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P80" i="23" s="1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 s="1"/>
  <c r="DU82" i="28"/>
  <c r="DS82" i="28"/>
  <c r="DT82" i="28"/>
  <c r="DR82" i="28"/>
  <c r="DP82" i="28"/>
  <c r="DQ82" i="28" s="1"/>
  <c r="DO82" i="28"/>
  <c r="DN82" i="28"/>
  <c r="DM82" i="28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/>
  <c r="CS82" i="28"/>
  <c r="CQ82" i="28"/>
  <c r="CR82" i="28"/>
  <c r="CP82" i="28"/>
  <c r="CN82" i="28"/>
  <c r="CO82" i="28" s="1"/>
  <c r="CM82" i="28"/>
  <c r="CL82" i="28"/>
  <c r="CK82" i="28"/>
  <c r="CJ82" i="28"/>
  <c r="CH82" i="28"/>
  <c r="CI82" i="28" s="1"/>
  <c r="CE82" i="28"/>
  <c r="CF82" i="28" s="1"/>
  <c r="CD82" i="28"/>
  <c r="CC82" i="28"/>
  <c r="CB82" i="28"/>
  <c r="CA82" i="28"/>
  <c r="BY82" i="28"/>
  <c r="BZ82" i="28"/>
  <c r="BX82" i="28"/>
  <c r="BV82" i="28"/>
  <c r="BW82" i="28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/>
  <c r="BA82" i="28"/>
  <c r="AY82" i="28"/>
  <c r="AZ82" i="28" s="1"/>
  <c r="AX82" i="28"/>
  <c r="AV82" i="28"/>
  <c r="AW82" i="28" s="1"/>
  <c r="AS82" i="28"/>
  <c r="AT82" i="28"/>
  <c r="AP82" i="28"/>
  <c r="AR82" i="28" s="1"/>
  <c r="AN82" i="28"/>
  <c r="AO82" i="28"/>
  <c r="AK82" i="28"/>
  <c r="AM82" i="28" s="1"/>
  <c r="AI82" i="28"/>
  <c r="AF82" i="28"/>
  <c r="AD82" i="28"/>
  <c r="AE82" i="28" s="1"/>
  <c r="AA82" i="28"/>
  <c r="Y82" i="28"/>
  <c r="AC82" i="28"/>
  <c r="V82" i="28"/>
  <c r="T82" i="28"/>
  <c r="U82" i="28" s="1"/>
  <c r="D82" i="28"/>
  <c r="C82" i="28"/>
  <c r="EC81" i="28"/>
  <c r="EF81" i="28" s="1"/>
  <c r="DZ81" i="28"/>
  <c r="DW81" i="28"/>
  <c r="DT81" i="28"/>
  <c r="DQ81" i="28"/>
  <c r="DN81" i="28"/>
  <c r="DK81" i="28"/>
  <c r="DI81" i="28"/>
  <c r="G81" i="28"/>
  <c r="H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R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/>
  <c r="AC81" i="28"/>
  <c r="Z81" i="28"/>
  <c r="AB81" i="28"/>
  <c r="X81" i="28"/>
  <c r="U81" i="28"/>
  <c r="W81" i="28" s="1"/>
  <c r="Q81" i="28"/>
  <c r="O81" i="28"/>
  <c r="P81" i="28" s="1"/>
  <c r="L81" i="28"/>
  <c r="J81" i="28"/>
  <c r="N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/>
  <c r="AC80" i="28"/>
  <c r="Z80" i="28"/>
  <c r="AB80" i="28"/>
  <c r="X80" i="28"/>
  <c r="U80" i="28"/>
  <c r="W80" i="28" s="1"/>
  <c r="Q80" i="28"/>
  <c r="O80" i="28"/>
  <c r="P80" i="28" s="1"/>
  <c r="L80" i="28"/>
  <c r="J80" i="28"/>
  <c r="K80" i="28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R79" i="28" s="1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 s="1"/>
  <c r="AC79" i="28"/>
  <c r="Z79" i="28"/>
  <c r="AB79" i="28"/>
  <c r="X79" i="28"/>
  <c r="U79" i="28"/>
  <c r="W79" i="28"/>
  <c r="Q79" i="28"/>
  <c r="R79" i="28" s="1"/>
  <c r="O79" i="28"/>
  <c r="P79" i="28" s="1"/>
  <c r="L79" i="28"/>
  <c r="J79" i="28"/>
  <c r="EC78" i="28"/>
  <c r="DZ78" i="28"/>
  <c r="DW78" i="28"/>
  <c r="DT78" i="28"/>
  <c r="DQ78" i="28"/>
  <c r="DN78" i="28"/>
  <c r="DK78" i="28"/>
  <c r="DI78" i="28"/>
  <c r="G78" i="28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 s="1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 s="1"/>
  <c r="AC78" i="28"/>
  <c r="Z78" i="28"/>
  <c r="AB78" i="28"/>
  <c r="X78" i="28"/>
  <c r="U78" i="28"/>
  <c r="W78" i="28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/>
  <c r="AH77" i="28"/>
  <c r="AE77" i="28"/>
  <c r="AG77" i="28"/>
  <c r="AC77" i="28"/>
  <c r="Z77" i="28"/>
  <c r="AB77" i="28" s="1"/>
  <c r="X77" i="28"/>
  <c r="U77" i="28"/>
  <c r="W77" i="28"/>
  <c r="Q77" i="28"/>
  <c r="O77" i="28"/>
  <c r="P77" i="28"/>
  <c r="L77" i="28"/>
  <c r="N77" i="28" s="1"/>
  <c r="J77" i="28"/>
  <c r="EC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 s="1"/>
  <c r="AC76" i="28"/>
  <c r="Z76" i="28"/>
  <c r="AB76" i="28"/>
  <c r="X76" i="28"/>
  <c r="U76" i="28"/>
  <c r="W76" i="28"/>
  <c r="Q76" i="28"/>
  <c r="S76" i="28" s="1"/>
  <c r="O76" i="28"/>
  <c r="P76" i="28"/>
  <c r="L76" i="28"/>
  <c r="J76" i="28"/>
  <c r="EC75" i="28"/>
  <c r="ED75" i="28" s="1"/>
  <c r="EF75" i="28"/>
  <c r="DZ75" i="28"/>
  <c r="DW75" i="28"/>
  <c r="DT75" i="28"/>
  <c r="DQ75" i="28"/>
  <c r="DN75" i="28"/>
  <c r="DK75" i="28"/>
  <c r="DI75" i="28"/>
  <c r="G75" i="28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Q75" i="28" s="1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/>
  <c r="AH75" i="28"/>
  <c r="AE75" i="28"/>
  <c r="AG75" i="28"/>
  <c r="AC75" i="28"/>
  <c r="Z75" i="28"/>
  <c r="AB75" i="28" s="1"/>
  <c r="X75" i="28"/>
  <c r="U75" i="28"/>
  <c r="W75" i="28" s="1"/>
  <c r="Q75" i="28"/>
  <c r="O75" i="28"/>
  <c r="L75" i="28"/>
  <c r="N75" i="28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/>
  <c r="AM74" i="28"/>
  <c r="AJ74" i="28"/>
  <c r="AL74" i="28"/>
  <c r="AH74" i="28"/>
  <c r="AE74" i="28"/>
  <c r="AG74" i="28" s="1"/>
  <c r="AC74" i="28"/>
  <c r="Z74" i="28"/>
  <c r="AB74" i="28"/>
  <c r="X74" i="28"/>
  <c r="U74" i="28"/>
  <c r="W74" i="28"/>
  <c r="Q74" i="28"/>
  <c r="S74" i="28" s="1"/>
  <c r="O74" i="28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 s="1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/>
  <c r="AC73" i="28"/>
  <c r="Z73" i="28"/>
  <c r="AB73" i="28"/>
  <c r="X73" i="28"/>
  <c r="U73" i="28"/>
  <c r="W73" i="28"/>
  <c r="Q73" i="28"/>
  <c r="O73" i="28"/>
  <c r="P73" i="28" s="1"/>
  <c r="L73" i="28"/>
  <c r="N73" i="28"/>
  <c r="J73" i="28"/>
  <c r="EC72" i="28"/>
  <c r="EF72" i="28"/>
  <c r="DZ72" i="28"/>
  <c r="DW72" i="28"/>
  <c r="DT72" i="28"/>
  <c r="DQ72" i="28"/>
  <c r="DN72" i="28"/>
  <c r="DK72" i="28"/>
  <c r="DI72" i="28"/>
  <c r="DG72" i="28"/>
  <c r="DH72" i="28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/>
  <c r="AC72" i="28"/>
  <c r="Z72" i="28"/>
  <c r="AB72" i="28"/>
  <c r="X72" i="28"/>
  <c r="U72" i="28"/>
  <c r="W72" i="28" s="1"/>
  <c r="Q72" i="28"/>
  <c r="O72" i="28"/>
  <c r="L72" i="28"/>
  <c r="N72" i="28"/>
  <c r="J72" i="28"/>
  <c r="K72" i="28" s="1"/>
  <c r="G72" i="28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 s="1"/>
  <c r="AC71" i="28"/>
  <c r="Z71" i="28"/>
  <c r="AB71" i="28"/>
  <c r="X71" i="28"/>
  <c r="U71" i="28"/>
  <c r="W71" i="28"/>
  <c r="Q71" i="28"/>
  <c r="O71" i="28"/>
  <c r="P71" i="28"/>
  <c r="L71" i="28"/>
  <c r="N71" i="28"/>
  <c r="J71" i="28"/>
  <c r="K71" i="28"/>
  <c r="G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/>
  <c r="X70" i="28"/>
  <c r="U70" i="28"/>
  <c r="W70" i="28"/>
  <c r="Q70" i="28"/>
  <c r="O70" i="28"/>
  <c r="L70" i="28"/>
  <c r="J70" i="28"/>
  <c r="G70" i="28"/>
  <c r="EC69" i="28"/>
  <c r="ED69" i="28" s="1"/>
  <c r="EF69" i="28"/>
  <c r="DZ69" i="28"/>
  <c r="DW69" i="28"/>
  <c r="DT69" i="28"/>
  <c r="DQ69" i="28"/>
  <c r="DN69" i="28"/>
  <c r="DK69" i="28"/>
  <c r="DI69" i="28"/>
  <c r="G69" i="28"/>
  <c r="H69" i="28" s="1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 s="1"/>
  <c r="BN69" i="28"/>
  <c r="BL69" i="28"/>
  <c r="BI69" i="28"/>
  <c r="BF69" i="28"/>
  <c r="BC69" i="28"/>
  <c r="AZ69" i="28"/>
  <c r="AW69" i="28"/>
  <c r="AT69" i="28"/>
  <c r="AR69" i="28"/>
  <c r="AO69" i="28"/>
  <c r="AQ69" i="28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/>
  <c r="Q69" i="28"/>
  <c r="O69" i="28"/>
  <c r="P69" i="28"/>
  <c r="L69" i="28"/>
  <c r="N69" i="28" s="1"/>
  <c r="J69" i="28"/>
  <c r="E69" i="28"/>
  <c r="F69" i="28" s="1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 s="1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 s="1"/>
  <c r="AC68" i="28"/>
  <c r="Z68" i="28"/>
  <c r="AB68" i="28"/>
  <c r="X68" i="28"/>
  <c r="U68" i="28"/>
  <c r="W68" i="28"/>
  <c r="Q68" i="28"/>
  <c r="S68" i="28" s="1"/>
  <c r="O68" i="28"/>
  <c r="P68" i="28"/>
  <c r="L68" i="28"/>
  <c r="J68" i="28"/>
  <c r="K68" i="28"/>
  <c r="N68" i="28"/>
  <c r="G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/>
  <c r="Q67" i="28"/>
  <c r="S67" i="28" s="1"/>
  <c r="O67" i="28"/>
  <c r="P67" i="28" s="1"/>
  <c r="L67" i="28"/>
  <c r="N67" i="28" s="1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/>
  <c r="AH66" i="28"/>
  <c r="AE66" i="28"/>
  <c r="AG66" i="28" s="1"/>
  <c r="AC66" i="28"/>
  <c r="Z66" i="28"/>
  <c r="AB66" i="28"/>
  <c r="X66" i="28"/>
  <c r="U66" i="28"/>
  <c r="W66" i="28"/>
  <c r="Q66" i="28"/>
  <c r="S66" i="28" s="1"/>
  <c r="O66" i="28"/>
  <c r="L66" i="28"/>
  <c r="N66" i="28" s="1"/>
  <c r="J66" i="28"/>
  <c r="K66" i="28"/>
  <c r="EC65" i="28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 s="1"/>
  <c r="AC65" i="28"/>
  <c r="Z65" i="28"/>
  <c r="AB65" i="28"/>
  <c r="X65" i="28"/>
  <c r="U65" i="28"/>
  <c r="W65" i="28"/>
  <c r="Q65" i="28"/>
  <c r="O65" i="28"/>
  <c r="P65" i="28"/>
  <c r="L65" i="28"/>
  <c r="J65" i="28"/>
  <c r="EC64" i="28"/>
  <c r="EF64" i="28"/>
  <c r="DZ64" i="28"/>
  <c r="DW64" i="28"/>
  <c r="DT64" i="28"/>
  <c r="DQ64" i="28"/>
  <c r="DN64" i="28"/>
  <c r="DK64" i="28"/>
  <c r="DI64" i="28"/>
  <c r="G64" i="28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/>
  <c r="AH64" i="28"/>
  <c r="AE64" i="28"/>
  <c r="AG64" i="28"/>
  <c r="AC64" i="28"/>
  <c r="Z64" i="28"/>
  <c r="AB64" i="28" s="1"/>
  <c r="X64" i="28"/>
  <c r="U64" i="28"/>
  <c r="W64" i="28" s="1"/>
  <c r="Q64" i="28"/>
  <c r="O64" i="28"/>
  <c r="S64" i="28" s="1"/>
  <c r="P64" i="28"/>
  <c r="L64" i="28"/>
  <c r="J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 s="1"/>
  <c r="AC63" i="28"/>
  <c r="Z63" i="28"/>
  <c r="AB63" i="28" s="1"/>
  <c r="X63" i="28"/>
  <c r="U63" i="28"/>
  <c r="W63" i="28"/>
  <c r="Q63" i="28"/>
  <c r="O63" i="28"/>
  <c r="P63" i="28" s="1"/>
  <c r="L63" i="28"/>
  <c r="N63" i="28"/>
  <c r="J63" i="28"/>
  <c r="K63" i="28"/>
  <c r="EC62" i="28"/>
  <c r="ED62" i="28" s="1"/>
  <c r="EF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/>
  <c r="AC61" i="28"/>
  <c r="Z61" i="28"/>
  <c r="AB61" i="28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/>
  <c r="AC60" i="28"/>
  <c r="Z60" i="28"/>
  <c r="AB60" i="28" s="1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/>
  <c r="Q59" i="28"/>
  <c r="O59" i="28"/>
  <c r="P59" i="28"/>
  <c r="L59" i="28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 s="1"/>
  <c r="AH58" i="28"/>
  <c r="AE58" i="28"/>
  <c r="AG58" i="28"/>
  <c r="AC58" i="28"/>
  <c r="Z58" i="28"/>
  <c r="AB58" i="28"/>
  <c r="X58" i="28"/>
  <c r="U58" i="28"/>
  <c r="W58" i="28"/>
  <c r="Q58" i="28"/>
  <c r="S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/>
  <c r="AC57" i="28"/>
  <c r="Z57" i="28"/>
  <c r="AB57" i="28" s="1"/>
  <c r="X57" i="28"/>
  <c r="U57" i="28"/>
  <c r="W57" i="28"/>
  <c r="Q57" i="28"/>
  <c r="O57" i="28"/>
  <c r="P57" i="28" s="1"/>
  <c r="L57" i="28"/>
  <c r="N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/>
  <c r="AC56" i="28"/>
  <c r="Z56" i="28"/>
  <c r="AB56" i="28"/>
  <c r="X56" i="28"/>
  <c r="U56" i="28"/>
  <c r="W56" i="28" s="1"/>
  <c r="Q56" i="28"/>
  <c r="S56" i="28" s="1"/>
  <c r="O56" i="28"/>
  <c r="P56" i="28" s="1"/>
  <c r="L56" i="28"/>
  <c r="J56" i="28"/>
  <c r="EC55" i="28"/>
  <c r="EF55" i="28"/>
  <c r="DZ55" i="28"/>
  <c r="DW55" i="28"/>
  <c r="DT55" i="28"/>
  <c r="DQ55" i="28"/>
  <c r="DN55" i="28"/>
  <c r="DK55" i="28"/>
  <c r="DI55" i="28"/>
  <c r="G55" i="28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/>
  <c r="Q55" i="28"/>
  <c r="O55" i="28"/>
  <c r="L55" i="28"/>
  <c r="J55" i="28"/>
  <c r="K55" i="28" s="1"/>
  <c r="EC54" i="28"/>
  <c r="EF54" i="28" s="1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/>
  <c r="AM54" i="28"/>
  <c r="AJ54" i="28"/>
  <c r="AL54" i="28" s="1"/>
  <c r="AH54" i="28"/>
  <c r="AE54" i="28"/>
  <c r="AG54" i="28"/>
  <c r="AC54" i="28"/>
  <c r="Z54" i="28"/>
  <c r="AB54" i="28" s="1"/>
  <c r="X54" i="28"/>
  <c r="U54" i="28"/>
  <c r="W54" i="28" s="1"/>
  <c r="Q54" i="28"/>
  <c r="O54" i="28"/>
  <c r="P54" i="28" s="1"/>
  <c r="R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/>
  <c r="AC53" i="28"/>
  <c r="AB53" i="28"/>
  <c r="Z53" i="28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/>
  <c r="Q52" i="28"/>
  <c r="S52" i="28"/>
  <c r="O52" i="28"/>
  <c r="P52" i="28"/>
  <c r="L52" i="28"/>
  <c r="J52" i="28"/>
  <c r="EF51" i="28"/>
  <c r="EC51" i="28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R51" i="28" s="1"/>
  <c r="O51" i="28"/>
  <c r="P51" i="28"/>
  <c r="L51" i="28"/>
  <c r="M51" i="28" s="1"/>
  <c r="J51" i="28"/>
  <c r="K51" i="28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E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Q50" i="28" s="1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/>
  <c r="AH50" i="28"/>
  <c r="AE50" i="28"/>
  <c r="AG50" i="28" s="1"/>
  <c r="AC50" i="28"/>
  <c r="Z50" i="28"/>
  <c r="AB50" i="28"/>
  <c r="X50" i="28"/>
  <c r="W50" i="28"/>
  <c r="U50" i="28"/>
  <c r="Q50" i="28"/>
  <c r="R50" i="28" s="1"/>
  <c r="O50" i="28"/>
  <c r="L50" i="28"/>
  <c r="N50" i="28" s="1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H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R49" i="28" s="1"/>
  <c r="BN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 s="1"/>
  <c r="AH49" i="28"/>
  <c r="AE49" i="28"/>
  <c r="AG49" i="28"/>
  <c r="AC49" i="28"/>
  <c r="AB49" i="28"/>
  <c r="Z49" i="28"/>
  <c r="X49" i="28"/>
  <c r="U49" i="28"/>
  <c r="W49" i="28"/>
  <c r="Q49" i="28"/>
  <c r="O49" i="28"/>
  <c r="P49" i="28" s="1"/>
  <c r="L49" i="28"/>
  <c r="N49" i="28" s="1"/>
  <c r="J49" i="28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R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 s="1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/>
  <c r="AH47" i="28"/>
  <c r="AE47" i="28"/>
  <c r="AG47" i="28" s="1"/>
  <c r="AC47" i="28"/>
  <c r="Z47" i="28"/>
  <c r="AB47" i="28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EF46" i="28"/>
  <c r="DZ46" i="28"/>
  <c r="DW46" i="28"/>
  <c r="DT46" i="28"/>
  <c r="DQ46" i="28"/>
  <c r="DN46" i="28"/>
  <c r="DK46" i="28"/>
  <c r="DI46" i="28"/>
  <c r="G46" i="28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 s="1"/>
  <c r="X45" i="28"/>
  <c r="U45" i="28"/>
  <c r="W45" i="28"/>
  <c r="Q45" i="28"/>
  <c r="S45" i="28"/>
  <c r="O45" i="28"/>
  <c r="P45" i="28"/>
  <c r="R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/>
  <c r="X44" i="28"/>
  <c r="U44" i="28"/>
  <c r="W44" i="28" s="1"/>
  <c r="Q44" i="28"/>
  <c r="O44" i="28"/>
  <c r="P44" i="28"/>
  <c r="L44" i="28"/>
  <c r="M44" i="28"/>
  <c r="J44" i="28"/>
  <c r="K44" i="28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/>
  <c r="Q43" i="28"/>
  <c r="O43" i="28"/>
  <c r="P43" i="28" s="1"/>
  <c r="S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/>
  <c r="AC42" i="28"/>
  <c r="Z42" i="28"/>
  <c r="AB42" i="28" s="1"/>
  <c r="X42" i="28"/>
  <c r="U42" i="28"/>
  <c r="W42" i="28" s="1"/>
  <c r="Q42" i="28"/>
  <c r="S42" i="28"/>
  <c r="O42" i="28"/>
  <c r="P42" i="28"/>
  <c r="L42" i="28"/>
  <c r="J42" i="28"/>
  <c r="K42" i="28" s="1"/>
  <c r="M42" i="28" s="1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/>
  <c r="X41" i="28"/>
  <c r="U41" i="28"/>
  <c r="W41" i="28" s="1"/>
  <c r="Q41" i="28"/>
  <c r="O41" i="28"/>
  <c r="P41" i="28"/>
  <c r="L41" i="28"/>
  <c r="M41" i="28"/>
  <c r="J41" i="28"/>
  <c r="K41" i="28"/>
  <c r="EC40" i="28"/>
  <c r="ED40" i="28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/>
  <c r="AC40" i="28"/>
  <c r="AB40" i="28"/>
  <c r="Z40" i="28"/>
  <c r="X40" i="28"/>
  <c r="U40" i="28"/>
  <c r="W40" i="28"/>
  <c r="Q40" i="28"/>
  <c r="O40" i="28"/>
  <c r="P40" i="28" s="1"/>
  <c r="L40" i="28"/>
  <c r="J40" i="28"/>
  <c r="K40" i="28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/>
  <c r="AC39" i="28"/>
  <c r="Z39" i="28"/>
  <c r="AB39" i="28" s="1"/>
  <c r="X39" i="28"/>
  <c r="U39" i="28"/>
  <c r="W39" i="28"/>
  <c r="Q39" i="28"/>
  <c r="O39" i="28"/>
  <c r="P39" i="28" s="1"/>
  <c r="L39" i="28"/>
  <c r="K39" i="28"/>
  <c r="J39" i="28"/>
  <c r="EC38" i="28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/>
  <c r="AH38" i="28"/>
  <c r="AE38" i="28"/>
  <c r="AG38" i="28" s="1"/>
  <c r="AC38" i="28"/>
  <c r="Z38" i="28"/>
  <c r="AB38" i="28"/>
  <c r="X38" i="28"/>
  <c r="U38" i="28"/>
  <c r="W38" i="28" s="1"/>
  <c r="Q38" i="28"/>
  <c r="S38" i="28" s="1"/>
  <c r="O38" i="28"/>
  <c r="L38" i="28"/>
  <c r="N38" i="28"/>
  <c r="J38" i="28"/>
  <c r="K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/>
  <c r="AC37" i="28"/>
  <c r="Z37" i="28"/>
  <c r="AB37" i="28" s="1"/>
  <c r="X37" i="28"/>
  <c r="U37" i="28"/>
  <c r="W37" i="28"/>
  <c r="Q37" i="28"/>
  <c r="O37" i="28"/>
  <c r="P37" i="28" s="1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 s="1"/>
  <c r="AH36" i="28"/>
  <c r="AE36" i="28"/>
  <c r="AG36" i="28"/>
  <c r="AC36" i="28"/>
  <c r="Z36" i="28"/>
  <c r="AB36" i="28" s="1"/>
  <c r="X36" i="28"/>
  <c r="U36" i="28"/>
  <c r="W36" i="28"/>
  <c r="Q36" i="28"/>
  <c r="O36" i="28"/>
  <c r="P36" i="28" s="1"/>
  <c r="L36" i="28"/>
  <c r="J36" i="28"/>
  <c r="K36" i="28"/>
  <c r="EC35" i="28"/>
  <c r="EF35" i="28"/>
  <c r="DZ35" i="28"/>
  <c r="DW35" i="28"/>
  <c r="DT35" i="28"/>
  <c r="DQ35" i="28"/>
  <c r="DN35" i="28"/>
  <c r="DK35" i="28"/>
  <c r="DI35" i="28"/>
  <c r="G35" i="28"/>
  <c r="DG35" i="28"/>
  <c r="DH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Q35" i="28" s="1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/>
  <c r="AH35" i="28"/>
  <c r="AE35" i="28"/>
  <c r="AG35" i="28" s="1"/>
  <c r="AC35" i="28"/>
  <c r="Z35" i="28"/>
  <c r="AB35" i="28"/>
  <c r="X35" i="28"/>
  <c r="U35" i="28"/>
  <c r="W35" i="28" s="1"/>
  <c r="Q35" i="28"/>
  <c r="O35" i="28"/>
  <c r="L35" i="28"/>
  <c r="J35" i="28"/>
  <c r="K35" i="28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G34" i="28"/>
  <c r="AE34" i="28"/>
  <c r="AC34" i="28"/>
  <c r="Z34" i="28"/>
  <c r="AB34" i="28"/>
  <c r="X34" i="28"/>
  <c r="U34" i="28"/>
  <c r="W34" i="28" s="1"/>
  <c r="Q34" i="28"/>
  <c r="O34" i="28"/>
  <c r="L34" i="28"/>
  <c r="J34" i="28"/>
  <c r="K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 s="1"/>
  <c r="X33" i="28"/>
  <c r="U33" i="28"/>
  <c r="W33" i="28"/>
  <c r="Q33" i="28"/>
  <c r="O33" i="28"/>
  <c r="L33" i="28"/>
  <c r="N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/>
  <c r="AC31" i="28"/>
  <c r="Z31" i="28"/>
  <c r="AB31" i="28" s="1"/>
  <c r="X31" i="28"/>
  <c r="U31" i="28"/>
  <c r="W31" i="28"/>
  <c r="Q31" i="28"/>
  <c r="O31" i="28"/>
  <c r="P31" i="28" s="1"/>
  <c r="L31" i="28"/>
  <c r="J31" i="28"/>
  <c r="K31" i="28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Q28" i="28" s="1"/>
  <c r="BN28" i="28"/>
  <c r="BO28" i="28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/>
  <c r="AC27" i="28"/>
  <c r="Z27" i="28"/>
  <c r="AB27" i="28" s="1"/>
  <c r="X27" i="28"/>
  <c r="U27" i="28"/>
  <c r="W27" i="28"/>
  <c r="Q27" i="28"/>
  <c r="O27" i="28"/>
  <c r="P27" i="28" s="1"/>
  <c r="R27" i="28" s="1"/>
  <c r="L27" i="28"/>
  <c r="J27" i="28"/>
  <c r="K27" i="28" s="1"/>
  <c r="M27" i="28" s="1"/>
  <c r="EC26" i="28"/>
  <c r="F26" i="28"/>
  <c r="DZ26" i="28"/>
  <c r="DW26" i="28"/>
  <c r="DT26" i="28"/>
  <c r="DQ26" i="28"/>
  <c r="DN26" i="28"/>
  <c r="DK26" i="28"/>
  <c r="DI26" i="28"/>
  <c r="G26" i="28"/>
  <c r="H26" i="28" s="1"/>
  <c r="DG26" i="28"/>
  <c r="E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Q26" i="28"/>
  <c r="AO26" i="28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S26" i="28" s="1"/>
  <c r="O26" i="28"/>
  <c r="L26" i="28"/>
  <c r="N26" i="28" s="1"/>
  <c r="J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/>
  <c r="L25" i="28"/>
  <c r="J25" i="28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/>
  <c r="Q24" i="28"/>
  <c r="O24" i="28"/>
  <c r="P24" i="28" s="1"/>
  <c r="L24" i="28"/>
  <c r="M24" i="28" s="1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 s="1"/>
  <c r="AH23" i="28"/>
  <c r="AE23" i="28"/>
  <c r="AG23" i="28"/>
  <c r="AC23" i="28"/>
  <c r="Z23" i="28"/>
  <c r="AB23" i="28" s="1"/>
  <c r="X23" i="28"/>
  <c r="U23" i="28"/>
  <c r="W23" i="28"/>
  <c r="Q23" i="28"/>
  <c r="O23" i="28"/>
  <c r="S23" i="28" s="1"/>
  <c r="L23" i="28"/>
  <c r="J23" i="28"/>
  <c r="K23" i="28"/>
  <c r="EC22" i="28"/>
  <c r="E22" i="28" s="1"/>
  <c r="DZ22" i="28"/>
  <c r="DW22" i="28"/>
  <c r="DT22" i="28"/>
  <c r="DQ22" i="28"/>
  <c r="DN22" i="28"/>
  <c r="DK22" i="28"/>
  <c r="DI22" i="28"/>
  <c r="G22" i="28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R22" i="28" s="1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/>
  <c r="Q22" i="28"/>
  <c r="S22" i="28"/>
  <c r="O22" i="28"/>
  <c r="L22" i="28"/>
  <c r="M22" i="28" s="1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/>
  <c r="AC21" i="28"/>
  <c r="Z21" i="28"/>
  <c r="AB21" i="28" s="1"/>
  <c r="X21" i="28"/>
  <c r="U21" i="28"/>
  <c r="W21" i="28"/>
  <c r="Q21" i="28"/>
  <c r="O21" i="28"/>
  <c r="L21" i="28"/>
  <c r="N21" i="28" s="1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/>
  <c r="AC20" i="28"/>
  <c r="Z20" i="28"/>
  <c r="AB20" i="28" s="1"/>
  <c r="X20" i="28"/>
  <c r="U20" i="28"/>
  <c r="W20" i="28"/>
  <c r="Q20" i="28"/>
  <c r="O20" i="28"/>
  <c r="P20" i="28" s="1"/>
  <c r="L20" i="28"/>
  <c r="N20" i="28" s="1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/>
  <c r="AC19" i="28"/>
  <c r="AB19" i="28"/>
  <c r="Z19" i="28"/>
  <c r="X19" i="28"/>
  <c r="U19" i="28"/>
  <c r="W19" i="28"/>
  <c r="Q19" i="28"/>
  <c r="O19" i="28"/>
  <c r="P19" i="28" s="1"/>
  <c r="R19" i="28"/>
  <c r="L19" i="28"/>
  <c r="K19" i="28"/>
  <c r="M19" i="28" s="1"/>
  <c r="J19" i="28"/>
  <c r="EC18" i="28"/>
  <c r="ED18" i="28" s="1"/>
  <c r="DZ18" i="28"/>
  <c r="DW18" i="28"/>
  <c r="DT18" i="28"/>
  <c r="DQ18" i="28"/>
  <c r="DN18" i="28"/>
  <c r="DK18" i="28"/>
  <c r="DI18" i="28"/>
  <c r="G18" i="28" s="1"/>
  <c r="DG18" i="28"/>
  <c r="E18" i="28" s="1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 s="1"/>
  <c r="BL18" i="28"/>
  <c r="BI18" i="28"/>
  <c r="BF18" i="28"/>
  <c r="BC18" i="28"/>
  <c r="AZ18" i="28"/>
  <c r="AW18" i="28"/>
  <c r="AT18" i="28"/>
  <c r="AR18" i="28"/>
  <c r="AQ18" i="28"/>
  <c r="AO18" i="28"/>
  <c r="AM18" i="28"/>
  <c r="AJ18" i="28"/>
  <c r="AL18" i="28" s="1"/>
  <c r="AH18" i="28"/>
  <c r="AE18" i="28"/>
  <c r="AG18" i="28" s="1"/>
  <c r="AC18" i="28"/>
  <c r="Z18" i="28"/>
  <c r="AB18" i="28"/>
  <c r="X18" i="28"/>
  <c r="W18" i="28"/>
  <c r="U18" i="28"/>
  <c r="Q18" i="28"/>
  <c r="Q82" i="28" s="1"/>
  <c r="O18" i="28"/>
  <c r="L18" i="28"/>
  <c r="M18" i="28" s="1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/>
  <c r="AH17" i="28"/>
  <c r="AE17" i="28"/>
  <c r="AG17" i="28" s="1"/>
  <c r="AC17" i="28"/>
  <c r="Z17" i="28"/>
  <c r="AB17" i="28"/>
  <c r="X17" i="28"/>
  <c r="W17" i="28"/>
  <c r="U17" i="28"/>
  <c r="Q17" i="28"/>
  <c r="R17" i="28" s="1"/>
  <c r="O17" i="28"/>
  <c r="P17" i="28"/>
  <c r="L17" i="28"/>
  <c r="N17" i="28" s="1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/>
  <c r="Q16" i="28"/>
  <c r="O16" i="28"/>
  <c r="L16" i="28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AB15" i="28"/>
  <c r="Z15" i="28"/>
  <c r="X15" i="28"/>
  <c r="U15" i="28"/>
  <c r="W15" i="28"/>
  <c r="Q15" i="28"/>
  <c r="S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/>
  <c r="BQ14" i="28" s="1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/>
  <c r="Q13" i="28"/>
  <c r="S13" i="28"/>
  <c r="O13" i="28"/>
  <c r="P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G12" i="28"/>
  <c r="AE12" i="28"/>
  <c r="AC12" i="28"/>
  <c r="Z12" i="28"/>
  <c r="AB12" i="28"/>
  <c r="X12" i="28"/>
  <c r="U12" i="28"/>
  <c r="W12" i="28" s="1"/>
  <c r="Q12" i="28"/>
  <c r="O12" i="28"/>
  <c r="P12" i="28"/>
  <c r="L12" i="28"/>
  <c r="N12" i="28"/>
  <c r="J12" i="28"/>
  <c r="K12" i="28"/>
  <c r="M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/>
  <c r="BN11" i="28"/>
  <c r="BO11" i="28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 s="1"/>
  <c r="AH11" i="28"/>
  <c r="AE11" i="28"/>
  <c r="AG11" i="28"/>
  <c r="AC11" i="28"/>
  <c r="Z11" i="28"/>
  <c r="AB11" i="28" s="1"/>
  <c r="X11" i="28"/>
  <c r="U11" i="28"/>
  <c r="W11" i="28"/>
  <c r="Q11" i="28"/>
  <c r="O11" i="28"/>
  <c r="S11" i="28" s="1"/>
  <c r="P11" i="28"/>
  <c r="L11" i="28"/>
  <c r="J11" i="28"/>
  <c r="K11" i="28"/>
  <c r="M11" i="28" s="1"/>
  <c r="EC10" i="28"/>
  <c r="ED10" i="28"/>
  <c r="DZ10" i="28"/>
  <c r="DW10" i="28"/>
  <c r="DT10" i="28"/>
  <c r="DQ10" i="28"/>
  <c r="DN10" i="28"/>
  <c r="DK10" i="28"/>
  <c r="DI10" i="28"/>
  <c r="G10" i="28"/>
  <c r="DG10" i="28"/>
  <c r="E10" i="28" s="1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/>
  <c r="L10" i="28"/>
  <c r="J10" i="28"/>
  <c r="Q8" i="28"/>
  <c r="V8" i="28"/>
  <c r="AA8" i="28" s="1"/>
  <c r="AF8" i="28"/>
  <c r="AK8" i="28" s="1"/>
  <c r="AP8" i="28" s="1"/>
  <c r="AU8" i="28" s="1"/>
  <c r="AX8" i="28"/>
  <c r="BA8" i="28" s="1"/>
  <c r="M8" i="28"/>
  <c r="R8" i="28" s="1"/>
  <c r="W8" i="28"/>
  <c r="AB8" i="28" s="1"/>
  <c r="AG8" i="28" s="1"/>
  <c r="AL8" i="28" s="1"/>
  <c r="BQ8" i="28" s="1"/>
  <c r="K8" i="28"/>
  <c r="P8" i="28" s="1"/>
  <c r="U8" i="28" s="1"/>
  <c r="Z8" i="28" s="1"/>
  <c r="AE8" i="28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/>
  <c r="BB82" i="27"/>
  <c r="BC82" i="27"/>
  <c r="BA82" i="27"/>
  <c r="AY82" i="27"/>
  <c r="AZ82" i="27" s="1"/>
  <c r="AX82" i="27"/>
  <c r="AV82" i="27"/>
  <c r="AW82" i="27"/>
  <c r="AS82" i="27"/>
  <c r="AT82" i="27"/>
  <c r="AP82" i="27"/>
  <c r="AN82" i="27"/>
  <c r="AO82" i="27" s="1"/>
  <c r="AK82" i="27"/>
  <c r="AI82" i="27"/>
  <c r="AJ82" i="27" s="1"/>
  <c r="AF82" i="27"/>
  <c r="AD82" i="27"/>
  <c r="AE82" i="27" s="1"/>
  <c r="AG82" i="27" s="1"/>
  <c r="AA82" i="27"/>
  <c r="Y82" i="27"/>
  <c r="Z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/>
  <c r="Q81" i="27"/>
  <c r="O81" i="27"/>
  <c r="L81" i="27"/>
  <c r="N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 s="1"/>
  <c r="AC80" i="27"/>
  <c r="Z80" i="27"/>
  <c r="AB80" i="27"/>
  <c r="X80" i="27"/>
  <c r="U80" i="27"/>
  <c r="W80" i="27" s="1"/>
  <c r="Q80" i="27"/>
  <c r="S80" i="27" s="1"/>
  <c r="O80" i="27"/>
  <c r="P80" i="27"/>
  <c r="L80" i="27"/>
  <c r="J80" i="27"/>
  <c r="K80" i="27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/>
  <c r="AH77" i="27"/>
  <c r="AE77" i="27"/>
  <c r="AG77" i="27" s="1"/>
  <c r="AC77" i="27"/>
  <c r="Z77" i="27"/>
  <c r="AB77" i="27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/>
  <c r="AC76" i="27"/>
  <c r="Z76" i="27"/>
  <c r="AB76" i="27" s="1"/>
  <c r="X76" i="27"/>
  <c r="U76" i="27"/>
  <c r="W76" i="27"/>
  <c r="Q76" i="27"/>
  <c r="O76" i="27"/>
  <c r="P76" i="27" s="1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S75" i="27" s="1"/>
  <c r="L75" i="27"/>
  <c r="J75" i="27"/>
  <c r="EA74" i="27"/>
  <c r="DX74" i="27"/>
  <c r="DU74" i="27"/>
  <c r="DR74" i="27"/>
  <c r="DO74" i="27"/>
  <c r="DL74" i="27"/>
  <c r="DI74" i="27"/>
  <c r="G74" i="27"/>
  <c r="I74" i="27" s="1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 s="1"/>
  <c r="AH74" i="27"/>
  <c r="AE74" i="27"/>
  <c r="AG74" i="27"/>
  <c r="AC74" i="27"/>
  <c r="Z74" i="27"/>
  <c r="AB74" i="27" s="1"/>
  <c r="X74" i="27"/>
  <c r="U74" i="27"/>
  <c r="W74" i="27"/>
  <c r="Q74" i="27"/>
  <c r="O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/>
  <c r="X70" i="27"/>
  <c r="U70" i="27"/>
  <c r="W70" i="27" s="1"/>
  <c r="Q70" i="27"/>
  <c r="O70" i="27"/>
  <c r="P70" i="27"/>
  <c r="L70" i="27"/>
  <c r="J70" i="27"/>
  <c r="K70" i="27" s="1"/>
  <c r="M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 s="1"/>
  <c r="AC69" i="27"/>
  <c r="Z69" i="27"/>
  <c r="AB69" i="27"/>
  <c r="X69" i="27"/>
  <c r="U69" i="27"/>
  <c r="W69" i="27" s="1"/>
  <c r="Q69" i="27"/>
  <c r="O69" i="27"/>
  <c r="P69" i="27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/>
  <c r="X68" i="27"/>
  <c r="U68" i="27"/>
  <c r="W68" i="27" s="1"/>
  <c r="Q68" i="27"/>
  <c r="O68" i="27"/>
  <c r="P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 s="1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R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E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 s="1"/>
  <c r="AC64" i="27"/>
  <c r="Z64" i="27"/>
  <c r="AB64" i="27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/>
  <c r="AC63" i="27"/>
  <c r="Z63" i="27"/>
  <c r="AB63" i="27" s="1"/>
  <c r="X63" i="27"/>
  <c r="U63" i="27"/>
  <c r="W63" i="27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E62" i="27" s="1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/>
  <c r="AH62" i="27"/>
  <c r="AE62" i="27"/>
  <c r="AG62" i="27" s="1"/>
  <c r="AC62" i="27"/>
  <c r="Z62" i="27"/>
  <c r="AB62" i="27"/>
  <c r="X62" i="27"/>
  <c r="U62" i="27"/>
  <c r="W62" i="27" s="1"/>
  <c r="Q62" i="27"/>
  <c r="O62" i="27"/>
  <c r="P62" i="27" s="1"/>
  <c r="R62" i="27" s="1"/>
  <c r="L62" i="27"/>
  <c r="J62" i="27"/>
  <c r="K62" i="27" s="1"/>
  <c r="EA61" i="27"/>
  <c r="DX61" i="27"/>
  <c r="DU61" i="27"/>
  <c r="DR61" i="27"/>
  <c r="DO61" i="27"/>
  <c r="DL61" i="27"/>
  <c r="DI61" i="27"/>
  <c r="G61" i="27"/>
  <c r="I61" i="27" s="1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S61" i="27" s="1"/>
  <c r="O61" i="27"/>
  <c r="P61" i="27"/>
  <c r="L61" i="27"/>
  <c r="J61" i="27"/>
  <c r="K61" i="27" s="1"/>
  <c r="M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R60" i="27" s="1"/>
  <c r="O60" i="27"/>
  <c r="P60" i="27"/>
  <c r="L60" i="27"/>
  <c r="J60" i="27"/>
  <c r="N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E59" i="27"/>
  <c r="F59" i="27" s="1"/>
  <c r="H59" i="27" s="1"/>
  <c r="EA58" i="27"/>
  <c r="DX58" i="27"/>
  <c r="DU58" i="27"/>
  <c r="DR58" i="27"/>
  <c r="DO58" i="27"/>
  <c r="DL58" i="27"/>
  <c r="DI58" i="27"/>
  <c r="G58" i="27"/>
  <c r="I58" i="27" s="1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 s="1"/>
  <c r="AC58" i="27"/>
  <c r="Z58" i="27"/>
  <c r="AB58" i="27"/>
  <c r="X58" i="27"/>
  <c r="U58" i="27"/>
  <c r="W58" i="27" s="1"/>
  <c r="Q58" i="27"/>
  <c r="O58" i="27"/>
  <c r="P58" i="27" s="1"/>
  <c r="L58" i="27"/>
  <c r="M58" i="27" s="1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R57" i="27" s="1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/>
  <c r="Q57" i="27"/>
  <c r="O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/>
  <c r="AC56" i="27"/>
  <c r="Z56" i="27"/>
  <c r="AB56" i="27" s="1"/>
  <c r="X56" i="27"/>
  <c r="U56" i="27"/>
  <c r="W56" i="27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M55" i="27" s="1"/>
  <c r="J55" i="27"/>
  <c r="K55" i="27"/>
  <c r="EA54" i="27"/>
  <c r="DX54" i="27"/>
  <c r="DU54" i="27"/>
  <c r="DR54" i="27"/>
  <c r="DO54" i="27"/>
  <c r="DL54" i="27"/>
  <c r="DI54" i="27"/>
  <c r="G54" i="27"/>
  <c r="DG54" i="27"/>
  <c r="E54" i="27" s="1"/>
  <c r="F54" i="27" s="1"/>
  <c r="H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R54" i="27" s="1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 s="1"/>
  <c r="AC54" i="27"/>
  <c r="Z54" i="27"/>
  <c r="AB54" i="27"/>
  <c r="X54" i="27"/>
  <c r="U54" i="27"/>
  <c r="W54" i="27" s="1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/>
  <c r="AH53" i="27"/>
  <c r="AE53" i="27"/>
  <c r="AG53" i="27" s="1"/>
  <c r="AC53" i="27"/>
  <c r="Z53" i="27"/>
  <c r="AB53" i="27"/>
  <c r="X53" i="27"/>
  <c r="U53" i="27"/>
  <c r="W53" i="27" s="1"/>
  <c r="Q53" i="27"/>
  <c r="O53" i="27"/>
  <c r="P53" i="27" s="1"/>
  <c r="L53" i="27"/>
  <c r="J53" i="27"/>
  <c r="K53" i="27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/>
  <c r="AC52" i="27"/>
  <c r="Z52" i="27"/>
  <c r="AB52" i="27" s="1"/>
  <c r="X52" i="27"/>
  <c r="U52" i="27"/>
  <c r="W52" i="27"/>
  <c r="Q52" i="27"/>
  <c r="O52" i="27"/>
  <c r="P52" i="27" s="1"/>
  <c r="L52" i="27"/>
  <c r="J52" i="27"/>
  <c r="K52" i="27"/>
  <c r="EA51" i="27"/>
  <c r="DX51" i="27"/>
  <c r="DU51" i="27"/>
  <c r="DR51" i="27"/>
  <c r="DO51" i="27"/>
  <c r="DL51" i="27"/>
  <c r="DI51" i="27"/>
  <c r="G51" i="27"/>
  <c r="I51" i="27" s="1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Q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/>
  <c r="X51" i="27"/>
  <c r="U51" i="27"/>
  <c r="W51" i="27" s="1"/>
  <c r="Q51" i="27"/>
  <c r="R51" i="27" s="1"/>
  <c r="O51" i="27"/>
  <c r="L51" i="27"/>
  <c r="J51" i="27"/>
  <c r="K51" i="27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 s="1"/>
  <c r="AH50" i="27"/>
  <c r="AE50" i="27"/>
  <c r="AG50" i="27"/>
  <c r="AC50" i="27"/>
  <c r="Z50" i="27"/>
  <c r="AB50" i="27" s="1"/>
  <c r="X50" i="27"/>
  <c r="U50" i="27"/>
  <c r="W50" i="27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E49" i="27" s="1"/>
  <c r="I49" i="27" s="1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Q49" i="27" s="1"/>
  <c r="BN49" i="27"/>
  <c r="BO49" i="27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 s="1"/>
  <c r="AH49" i="27"/>
  <c r="AE49" i="27"/>
  <c r="AG49" i="27"/>
  <c r="AC49" i="27"/>
  <c r="Z49" i="27"/>
  <c r="AB49" i="27" s="1"/>
  <c r="X49" i="27"/>
  <c r="U49" i="27"/>
  <c r="W49" i="27"/>
  <c r="Q49" i="27"/>
  <c r="O49" i="27"/>
  <c r="P49" i="27" s="1"/>
  <c r="L49" i="27"/>
  <c r="J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Q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/>
  <c r="Q46" i="27"/>
  <c r="S46" i="27"/>
  <c r="O46" i="27"/>
  <c r="P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/>
  <c r="X44" i="27"/>
  <c r="U44" i="27"/>
  <c r="W44" i="27" s="1"/>
  <c r="Q44" i="27"/>
  <c r="O44" i="27"/>
  <c r="P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/>
  <c r="L43" i="27"/>
  <c r="J43" i="27"/>
  <c r="E43" i="27"/>
  <c r="EA42" i="27"/>
  <c r="DX42" i="27"/>
  <c r="DU42" i="27"/>
  <c r="DR42" i="27"/>
  <c r="DO42" i="27"/>
  <c r="DL42" i="27"/>
  <c r="DI42" i="27"/>
  <c r="DG42" i="27"/>
  <c r="E42" i="27" s="1"/>
  <c r="F42" i="27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/>
  <c r="AH42" i="27"/>
  <c r="AE42" i="27"/>
  <c r="AG42" i="27" s="1"/>
  <c r="AC42" i="27"/>
  <c r="Z42" i="27"/>
  <c r="AB42" i="27"/>
  <c r="X42" i="27"/>
  <c r="U42" i="27"/>
  <c r="W42" i="27" s="1"/>
  <c r="Q42" i="27"/>
  <c r="O42" i="27"/>
  <c r="P42" i="27"/>
  <c r="L42" i="27"/>
  <c r="N42" i="27"/>
  <c r="J42" i="27"/>
  <c r="K42" i="27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O41" i="27" s="1"/>
  <c r="BQ41" i="27" s="1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/>
  <c r="AC41" i="27"/>
  <c r="Z41" i="27"/>
  <c r="AB41" i="27" s="1"/>
  <c r="X41" i="27"/>
  <c r="U41" i="27"/>
  <c r="W41" i="27"/>
  <c r="Q41" i="27"/>
  <c r="O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Q40" i="27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J40" i="27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R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E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R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 s="1"/>
  <c r="AH35" i="27"/>
  <c r="AE35" i="27"/>
  <c r="AG35" i="27"/>
  <c r="AC35" i="27"/>
  <c r="Z35" i="27"/>
  <c r="AB35" i="27" s="1"/>
  <c r="X35" i="27"/>
  <c r="U35" i="27"/>
  <c r="W35" i="27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E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R34" i="27" s="1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/>
  <c r="AH32" i="27"/>
  <c r="AE32" i="27"/>
  <c r="AG32" i="27" s="1"/>
  <c r="AC32" i="27"/>
  <c r="Z32" i="27"/>
  <c r="AB32" i="27"/>
  <c r="X32" i="27"/>
  <c r="U32" i="27"/>
  <c r="W32" i="27" s="1"/>
  <c r="Q32" i="27"/>
  <c r="S32" i="27" s="1"/>
  <c r="O32" i="27"/>
  <c r="P32" i="27"/>
  <c r="L32" i="27"/>
  <c r="J32" i="27"/>
  <c r="K32" i="27" s="1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/>
  <c r="Q31" i="27"/>
  <c r="O31" i="27"/>
  <c r="P31" i="27" s="1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Q30" i="27" s="1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/>
  <c r="X29" i="27"/>
  <c r="U29" i="27"/>
  <c r="W29" i="27" s="1"/>
  <c r="Q29" i="27"/>
  <c r="O29" i="27"/>
  <c r="P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E28" i="27" s="1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/>
  <c r="X28" i="27"/>
  <c r="U28" i="27"/>
  <c r="W28" i="27" s="1"/>
  <c r="Q28" i="27"/>
  <c r="O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S27" i="27"/>
  <c r="O27" i="27"/>
  <c r="P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E26" i="27" s="1"/>
  <c r="F26" i="27" s="1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/>
  <c r="X25" i="27"/>
  <c r="U25" i="27"/>
  <c r="W25" i="27" s="1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I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/>
  <c r="AH24" i="27"/>
  <c r="AE24" i="27"/>
  <c r="AG24" i="27" s="1"/>
  <c r="AC24" i="27"/>
  <c r="Z24" i="27"/>
  <c r="AB24" i="27"/>
  <c r="X24" i="27"/>
  <c r="U24" i="27"/>
  <c r="W24" i="27" s="1"/>
  <c r="Q24" i="27"/>
  <c r="S24" i="27" s="1"/>
  <c r="P24" i="27"/>
  <c r="R24" i="27" s="1"/>
  <c r="O24" i="27"/>
  <c r="L24" i="27"/>
  <c r="N24" i="27" s="1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/>
  <c r="X23" i="27"/>
  <c r="U23" i="27"/>
  <c r="W23" i="27" s="1"/>
  <c r="Q23" i="27"/>
  <c r="R23" i="27" s="1"/>
  <c r="O23" i="27"/>
  <c r="P23" i="27"/>
  <c r="L23" i="27"/>
  <c r="M23" i="27" s="1"/>
  <c r="J23" i="27"/>
  <c r="K23" i="27"/>
  <c r="EA22" i="27"/>
  <c r="DX22" i="27"/>
  <c r="DU22" i="27"/>
  <c r="DR22" i="27"/>
  <c r="DO22" i="27"/>
  <c r="DL22" i="27"/>
  <c r="DI22" i="27"/>
  <c r="G22" i="27"/>
  <c r="H22" i="27" s="1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/>
  <c r="AH22" i="27"/>
  <c r="AE22" i="27"/>
  <c r="AG22" i="27" s="1"/>
  <c r="AC22" i="27"/>
  <c r="Z22" i="27"/>
  <c r="AB22" i="27"/>
  <c r="X22" i="27"/>
  <c r="U22" i="27"/>
  <c r="W22" i="27" s="1"/>
  <c r="Q22" i="27"/>
  <c r="S22" i="27" s="1"/>
  <c r="O22" i="27"/>
  <c r="P22" i="27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R21" i="27" s="1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/>
  <c r="Q21" i="27"/>
  <c r="O21" i="27"/>
  <c r="S21" i="27" s="1"/>
  <c r="L21" i="27"/>
  <c r="J21" i="27"/>
  <c r="N21" i="27" s="1"/>
  <c r="G21" i="27"/>
  <c r="EA20" i="27"/>
  <c r="DX20" i="27"/>
  <c r="DU20" i="27"/>
  <c r="DR20" i="27"/>
  <c r="DO20" i="27"/>
  <c r="DL20" i="27"/>
  <c r="DI20" i="27"/>
  <c r="G20" i="27"/>
  <c r="DG20" i="27"/>
  <c r="E20" i="27" s="1"/>
  <c r="F20" i="27" s="1"/>
  <c r="H20" i="27" s="1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P82" i="27" s="1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F19" i="27" s="1"/>
  <c r="H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/>
  <c r="AC19" i="27"/>
  <c r="Z19" i="27"/>
  <c r="AB19" i="27" s="1"/>
  <c r="X19" i="27"/>
  <c r="U19" i="27"/>
  <c r="W19" i="27"/>
  <c r="Q19" i="27"/>
  <c r="O19" i="27"/>
  <c r="P19" i="27" s="1"/>
  <c r="L19" i="27"/>
  <c r="N19" i="27" s="1"/>
  <c r="J19" i="27"/>
  <c r="K19" i="27"/>
  <c r="EA18" i="27"/>
  <c r="DX18" i="27"/>
  <c r="DU18" i="27"/>
  <c r="DR18" i="27"/>
  <c r="DO18" i="27"/>
  <c r="DL18" i="27"/>
  <c r="DI18" i="27"/>
  <c r="G18" i="27"/>
  <c r="H18" i="27" s="1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S18" i="27" s="1"/>
  <c r="O18" i="27"/>
  <c r="P18" i="27"/>
  <c r="L18" i="27"/>
  <c r="J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/>
  <c r="X17" i="27"/>
  <c r="U17" i="27"/>
  <c r="W17" i="27" s="1"/>
  <c r="Q17" i="27"/>
  <c r="O17" i="27"/>
  <c r="L17" i="27"/>
  <c r="J17" i="27"/>
  <c r="K17" i="27"/>
  <c r="G17" i="27"/>
  <c r="H17" i="27" s="1"/>
  <c r="EA16" i="27"/>
  <c r="DX16" i="27"/>
  <c r="DU16" i="27"/>
  <c r="DR16" i="27"/>
  <c r="DO16" i="27"/>
  <c r="DL16" i="27"/>
  <c r="DI16" i="27"/>
  <c r="G16" i="27"/>
  <c r="I16" i="27" s="1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Q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L16" i="27"/>
  <c r="J16" i="27"/>
  <c r="EA15" i="27"/>
  <c r="DX15" i="27"/>
  <c r="DU15" i="27"/>
  <c r="DR15" i="27"/>
  <c r="DO15" i="27"/>
  <c r="DL15" i="27"/>
  <c r="DI15" i="27"/>
  <c r="DG15" i="27"/>
  <c r="E15" i="27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/>
  <c r="X15" i="27"/>
  <c r="U15" i="27"/>
  <c r="W15" i="27" s="1"/>
  <c r="Q15" i="27"/>
  <c r="O15" i="27"/>
  <c r="P15" i="27"/>
  <c r="L15" i="27"/>
  <c r="J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/>
  <c r="AH13" i="27"/>
  <c r="AE13" i="27"/>
  <c r="AG13" i="27" s="1"/>
  <c r="AC13" i="27"/>
  <c r="Z13" i="27"/>
  <c r="AB13" i="27"/>
  <c r="X13" i="27"/>
  <c r="U13" i="27"/>
  <c r="W13" i="27" s="1"/>
  <c r="Q13" i="27"/>
  <c r="S13" i="27" s="1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/>
  <c r="AC12" i="27"/>
  <c r="Z12" i="27"/>
  <c r="AB12" i="27" s="1"/>
  <c r="X12" i="27"/>
  <c r="U12" i="27"/>
  <c r="W12" i="27"/>
  <c r="Q12" i="27"/>
  <c r="O12" i="27"/>
  <c r="L12" i="27"/>
  <c r="J12" i="27"/>
  <c r="K12" i="27" s="1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/>
  <c r="F10" i="27" s="1"/>
  <c r="H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R10" i="27" s="1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/>
  <c r="DK82" i="26"/>
  <c r="DL82" i="26"/>
  <c r="DG82" i="26"/>
  <c r="DF82" i="26"/>
  <c r="DD82" i="26"/>
  <c r="DE82" i="26"/>
  <c r="DC82" i="26"/>
  <c r="DA82" i="26"/>
  <c r="DB82" i="26" s="1"/>
  <c r="CZ82" i="26"/>
  <c r="CX82" i="26"/>
  <c r="CY82" i="26"/>
  <c r="CW82" i="26"/>
  <c r="CU82" i="26"/>
  <c r="CV82" i="26" s="1"/>
  <c r="CT82" i="26"/>
  <c r="CR82" i="26"/>
  <c r="CS82" i="26"/>
  <c r="CQ82" i="26"/>
  <c r="CO82" i="26"/>
  <c r="CP82" i="26" s="1"/>
  <c r="CN82" i="26"/>
  <c r="CL82" i="26"/>
  <c r="CM82" i="26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/>
  <c r="BB82" i="26"/>
  <c r="AZ82" i="26"/>
  <c r="BA82" i="26" s="1"/>
  <c r="AY82" i="26"/>
  <c r="AW82" i="26"/>
  <c r="AX82" i="26"/>
  <c r="AT82" i="26"/>
  <c r="AU82" i="26"/>
  <c r="AQ82" i="26"/>
  <c r="AO82" i="26"/>
  <c r="AL82" i="26"/>
  <c r="AJ82" i="26"/>
  <c r="AK82" i="26" s="1"/>
  <c r="AG82" i="26"/>
  <c r="AE82" i="26"/>
  <c r="AF82" i="26"/>
  <c r="AB82" i="26"/>
  <c r="Z82" i="26"/>
  <c r="W82" i="26"/>
  <c r="U82" i="26"/>
  <c r="V82" i="26" s="1"/>
  <c r="E82" i="26"/>
  <c r="ED81" i="26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 s="1"/>
  <c r="AI81" i="26"/>
  <c r="AF81" i="26"/>
  <c r="AH81" i="26"/>
  <c r="AD81" i="26"/>
  <c r="AA81" i="26"/>
  <c r="AC81" i="26" s="1"/>
  <c r="Y81" i="26"/>
  <c r="V81" i="26"/>
  <c r="X81" i="26"/>
  <c r="R81" i="26"/>
  <c r="P81" i="26"/>
  <c r="Q81" i="26" s="1"/>
  <c r="S81" i="26"/>
  <c r="M81" i="26"/>
  <c r="K81" i="26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/>
  <c r="Y80" i="26"/>
  <c r="V80" i="26"/>
  <c r="X80" i="26" s="1"/>
  <c r="R80" i="26"/>
  <c r="T80" i="26" s="1"/>
  <c r="P80" i="26"/>
  <c r="Q80" i="26"/>
  <c r="M80" i="26"/>
  <c r="K80" i="26"/>
  <c r="L80" i="26" s="1"/>
  <c r="ED79" i="26"/>
  <c r="EE79" i="26" s="1"/>
  <c r="DX79" i="26"/>
  <c r="DU79" i="26"/>
  <c r="DR79" i="26"/>
  <c r="DO79" i="26"/>
  <c r="DL79" i="26"/>
  <c r="DJ79" i="26"/>
  <c r="H79" i="26"/>
  <c r="DH79" i="26"/>
  <c r="DI79" i="26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 s="1"/>
  <c r="AI79" i="26"/>
  <c r="AF79" i="26"/>
  <c r="AH79" i="26"/>
  <c r="AD79" i="26"/>
  <c r="AA79" i="26"/>
  <c r="AC79" i="26" s="1"/>
  <c r="Y79" i="26"/>
  <c r="V79" i="26"/>
  <c r="X79" i="26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T77" i="26" s="1"/>
  <c r="P77" i="26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L76" i="26" s="1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/>
  <c r="AD75" i="26"/>
  <c r="AA75" i="26"/>
  <c r="AC75" i="26" s="1"/>
  <c r="Y75" i="26"/>
  <c r="V75" i="26"/>
  <c r="X75" i="26"/>
  <c r="R75" i="26"/>
  <c r="P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M73" i="26"/>
  <c r="K73" i="26"/>
  <c r="L73" i="26" s="1"/>
  <c r="N73" i="26"/>
  <c r="ED72" i="26"/>
  <c r="EE72" i="26"/>
  <c r="DX72" i="26"/>
  <c r="DU72" i="26"/>
  <c r="DR72" i="26"/>
  <c r="DO72" i="26"/>
  <c r="DL72" i="26"/>
  <c r="DJ72" i="26"/>
  <c r="H72" i="26" s="1"/>
  <c r="I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Q72" i="26" s="1"/>
  <c r="S72" i="26" s="1"/>
  <c r="M72" i="26"/>
  <c r="K72" i="26"/>
  <c r="O72" i="26" s="1"/>
  <c r="ED71" i="26"/>
  <c r="EE71" i="26"/>
  <c r="DX71" i="26"/>
  <c r="DU71" i="26"/>
  <c r="DR71" i="26"/>
  <c r="DO71" i="26"/>
  <c r="DL71" i="26"/>
  <c r="DJ71" i="26"/>
  <c r="H71" i="26" s="1"/>
  <c r="I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/>
  <c r="Y71" i="26"/>
  <c r="V71" i="26"/>
  <c r="X71" i="26" s="1"/>
  <c r="R71" i="26"/>
  <c r="T71" i="26" s="1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 s="1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S70" i="26" s="1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S70" i="26" s="1"/>
  <c r="M70" i="26"/>
  <c r="K70" i="26"/>
  <c r="O70" i="26" s="1"/>
  <c r="EE69" i="26"/>
  <c r="DX69" i="26"/>
  <c r="DU69" i="26"/>
  <c r="DR69" i="26"/>
  <c r="DO69" i="26"/>
  <c r="DL69" i="26"/>
  <c r="DJ69" i="26"/>
  <c r="H69" i="26"/>
  <c r="I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N69" i="26" s="1"/>
  <c r="K69" i="26"/>
  <c r="L69" i="26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I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S67" i="26" s="1"/>
  <c r="BO67" i="26"/>
  <c r="BP67" i="26"/>
  <c r="BM67" i="26"/>
  <c r="BJ67" i="26"/>
  <c r="BG67" i="26"/>
  <c r="BD67" i="26"/>
  <c r="BA67" i="26"/>
  <c r="AX67" i="26"/>
  <c r="AU67" i="26"/>
  <c r="AS67" i="26"/>
  <c r="AP67" i="26"/>
  <c r="AR67" i="26"/>
  <c r="AN67" i="26"/>
  <c r="AK67" i="26"/>
  <c r="AM67" i="26" s="1"/>
  <c r="AI67" i="26"/>
  <c r="AF67" i="26"/>
  <c r="AH67" i="26"/>
  <c r="AD67" i="26"/>
  <c r="AA67" i="26"/>
  <c r="AC67" i="26" s="1"/>
  <c r="Y67" i="26"/>
  <c r="V67" i="26"/>
  <c r="X67" i="26"/>
  <c r="R67" i="26"/>
  <c r="P67" i="26"/>
  <c r="Q67" i="26" s="1"/>
  <c r="S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L65" i="26" s="1"/>
  <c r="N65" i="26"/>
  <c r="ED64" i="26"/>
  <c r="DX64" i="26"/>
  <c r="DU64" i="26"/>
  <c r="DR64" i="26"/>
  <c r="DO64" i="26"/>
  <c r="DL64" i="26"/>
  <c r="DJ64" i="26"/>
  <c r="H64" i="26"/>
  <c r="J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S64" i="26" s="1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ED62" i="26"/>
  <c r="EE62" i="26" s="1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S62" i="26" s="1"/>
  <c r="M62" i="26"/>
  <c r="K62" i="26"/>
  <c r="ED61" i="26"/>
  <c r="EE61" i="26" s="1"/>
  <c r="DX61" i="26"/>
  <c r="DU61" i="26"/>
  <c r="DR61" i="26"/>
  <c r="DO61" i="26"/>
  <c r="DL61" i="26"/>
  <c r="DJ61" i="26"/>
  <c r="H61" i="26"/>
  <c r="I61" i="26" s="1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S61" i="26" s="1"/>
  <c r="BO61" i="26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L61" i="26" s="1"/>
  <c r="N61" i="26" s="1"/>
  <c r="ED60" i="26"/>
  <c r="EE60" i="26"/>
  <c r="DX60" i="26"/>
  <c r="DU60" i="26"/>
  <c r="DR60" i="26"/>
  <c r="DO60" i="26"/>
  <c r="DL60" i="26"/>
  <c r="DJ60" i="26"/>
  <c r="H60" i="26" s="1"/>
  <c r="I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/>
  <c r="P60" i="26"/>
  <c r="Q60" i="26"/>
  <c r="M60" i="26"/>
  <c r="O60" i="26"/>
  <c r="K60" i="26"/>
  <c r="L60" i="26"/>
  <c r="N60" i="26" s="1"/>
  <c r="EE59" i="26"/>
  <c r="DX59" i="26"/>
  <c r="DU59" i="26"/>
  <c r="DR59" i="26"/>
  <c r="DO59" i="26"/>
  <c r="DL59" i="26"/>
  <c r="DJ59" i="26"/>
  <c r="H59" i="26"/>
  <c r="I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R59" i="26" s="1"/>
  <c r="BO59" i="26"/>
  <c r="BP59" i="26"/>
  <c r="BM59" i="26"/>
  <c r="BJ59" i="26"/>
  <c r="BG59" i="26"/>
  <c r="BD59" i="26"/>
  <c r="BA59" i="26"/>
  <c r="AX59" i="26"/>
  <c r="AU59" i="26"/>
  <c r="AS59" i="26"/>
  <c r="AP59" i="26"/>
  <c r="AR59" i="26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/>
  <c r="M58" i="26"/>
  <c r="K58" i="26"/>
  <c r="L58" i="26" s="1"/>
  <c r="ED57" i="26"/>
  <c r="DX57" i="26"/>
  <c r="DU57" i="26"/>
  <c r="DR57" i="26"/>
  <c r="DO57" i="26"/>
  <c r="DL57" i="26"/>
  <c r="DJ57" i="26"/>
  <c r="H57" i="26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/>
  <c r="Y57" i="26"/>
  <c r="V57" i="26"/>
  <c r="X57" i="26" s="1"/>
  <c r="R57" i="26"/>
  <c r="T57" i="26" s="1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R55" i="26" s="1"/>
  <c r="BO55" i="26"/>
  <c r="BP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 s="1"/>
  <c r="AD55" i="26"/>
  <c r="AA55" i="26"/>
  <c r="AC55" i="26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 s="1"/>
  <c r="R54" i="26"/>
  <c r="P54" i="26"/>
  <c r="Q54" i="26" s="1"/>
  <c r="S54" i="26" s="1"/>
  <c r="M54" i="26"/>
  <c r="N54" i="26" s="1"/>
  <c r="K54" i="26"/>
  <c r="L54" i="26"/>
  <c r="ED53" i="26"/>
  <c r="EE53" i="26"/>
  <c r="DX53" i="26"/>
  <c r="DU53" i="26"/>
  <c r="DR53" i="26"/>
  <c r="DO53" i="26"/>
  <c r="DL53" i="26"/>
  <c r="DJ53" i="26"/>
  <c r="H53" i="26" s="1"/>
  <c r="J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M53" i="26"/>
  <c r="K53" i="26"/>
  <c r="L53" i="26" s="1"/>
  <c r="N53" i="26" s="1"/>
  <c r="ED52" i="26"/>
  <c r="EE52" i="26" s="1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O52" i="26" s="1"/>
  <c r="ED51" i="26"/>
  <c r="EE51" i="26"/>
  <c r="DX51" i="26"/>
  <c r="DU51" i="26"/>
  <c r="DR51" i="26"/>
  <c r="DO51" i="26"/>
  <c r="DL51" i="26"/>
  <c r="DJ51" i="26"/>
  <c r="H51" i="26" s="1"/>
  <c r="J51" i="26" s="1"/>
  <c r="DH51" i="26"/>
  <c r="D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/>
  <c r="AI51" i="26"/>
  <c r="AF51" i="26"/>
  <c r="AH51" i="26" s="1"/>
  <c r="AD51" i="26"/>
  <c r="AA51" i="26"/>
  <c r="AC51" i="26"/>
  <c r="Y51" i="26"/>
  <c r="V51" i="26"/>
  <c r="X51" i="26" s="1"/>
  <c r="R51" i="26"/>
  <c r="S51" i="26" s="1"/>
  <c r="P51" i="26"/>
  <c r="M51" i="26"/>
  <c r="N51" i="26" s="1"/>
  <c r="K51" i="26"/>
  <c r="L51" i="26" s="1"/>
  <c r="ED50" i="26"/>
  <c r="EE50" i="26" s="1"/>
  <c r="DX50" i="26"/>
  <c r="DU50" i="26"/>
  <c r="DR50" i="26"/>
  <c r="DO50" i="26"/>
  <c r="DL50" i="26"/>
  <c r="DJ50" i="26"/>
  <c r="H50" i="26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ED49" i="26"/>
  <c r="EE49" i="26" s="1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R49" i="26" s="1"/>
  <c r="BM49" i="26"/>
  <c r="BJ49" i="26"/>
  <c r="BG49" i="26"/>
  <c r="BD49" i="26"/>
  <c r="BA49" i="26"/>
  <c r="AX49" i="26"/>
  <c r="AU49" i="26"/>
  <c r="AS49" i="26"/>
  <c r="AP49" i="26"/>
  <c r="AR49" i="26"/>
  <c r="AN49" i="26"/>
  <c r="AK49" i="26"/>
  <c r="AM49" i="26" s="1"/>
  <c r="AI49" i="26"/>
  <c r="AF49" i="26"/>
  <c r="AH49" i="26"/>
  <c r="AD49" i="26"/>
  <c r="AA49" i="26"/>
  <c r="AC49" i="26" s="1"/>
  <c r="Y49" i="26"/>
  <c r="V49" i="26"/>
  <c r="X49" i="26"/>
  <c r="R49" i="26"/>
  <c r="P49" i="26"/>
  <c r="M49" i="26"/>
  <c r="N49" i="26" s="1"/>
  <c r="K49" i="26"/>
  <c r="L49" i="26" s="1"/>
  <c r="ED48" i="26"/>
  <c r="EE48" i="26" s="1"/>
  <c r="DX48" i="26"/>
  <c r="DU48" i="26"/>
  <c r="DR48" i="26"/>
  <c r="DO48" i="26"/>
  <c r="DL48" i="26"/>
  <c r="DJ48" i="26"/>
  <c r="H48" i="26" s="1"/>
  <c r="J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T48" i="26" s="1"/>
  <c r="P48" i="26"/>
  <c r="Q48" i="26"/>
  <c r="M48" i="26"/>
  <c r="K48" i="26"/>
  <c r="L48" i="26" s="1"/>
  <c r="N48" i="26" s="1"/>
  <c r="ED47" i="26"/>
  <c r="EE47" i="26"/>
  <c r="DX47" i="26"/>
  <c r="DU47" i="26"/>
  <c r="DR47" i="26"/>
  <c r="DO47" i="26"/>
  <c r="DL47" i="26"/>
  <c r="DJ47" i="26"/>
  <c r="H47" i="26" s="1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/>
  <c r="AI47" i="26"/>
  <c r="AF47" i="26"/>
  <c r="AH47" i="26" s="1"/>
  <c r="AD47" i="26"/>
  <c r="AA47" i="26"/>
  <c r="AC47" i="26"/>
  <c r="Y47" i="26"/>
  <c r="V47" i="26"/>
  <c r="X47" i="26" s="1"/>
  <c r="R47" i="26"/>
  <c r="S47" i="26" s="1"/>
  <c r="P47" i="26"/>
  <c r="Q47" i="26" s="1"/>
  <c r="M47" i="26"/>
  <c r="O47" i="26" s="1"/>
  <c r="K47" i="26"/>
  <c r="L47" i="26"/>
  <c r="ED46" i="26"/>
  <c r="EE46" i="26"/>
  <c r="DX46" i="26"/>
  <c r="DU46" i="26"/>
  <c r="DR46" i="26"/>
  <c r="DO46" i="26"/>
  <c r="DL46" i="26"/>
  <c r="DJ46" i="26"/>
  <c r="H46" i="26" s="1"/>
  <c r="J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/>
  <c r="BO46" i="26"/>
  <c r="BP46" i="26"/>
  <c r="BR46" i="26" s="1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 s="1"/>
  <c r="S46" i="26" s="1"/>
  <c r="M46" i="26"/>
  <c r="K46" i="26"/>
  <c r="L46" i="26"/>
  <c r="ED45" i="26"/>
  <c r="EE45" i="26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S45" i="26" s="1"/>
  <c r="P45" i="26"/>
  <c r="M45" i="26"/>
  <c r="N45" i="26" s="1"/>
  <c r="K45" i="26"/>
  <c r="ED44" i="26"/>
  <c r="EE44" i="26" s="1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R44" i="26" s="1"/>
  <c r="BO44" i="26"/>
  <c r="BP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/>
  <c r="M44" i="26"/>
  <c r="K44" i="26"/>
  <c r="O44" i="26" s="1"/>
  <c r="L44" i="26"/>
  <c r="N44" i="26" s="1"/>
  <c r="ED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/>
  <c r="AI43" i="26"/>
  <c r="AF43" i="26"/>
  <c r="AH43" i="26" s="1"/>
  <c r="AD43" i="26"/>
  <c r="AA43" i="26"/>
  <c r="AC43" i="26"/>
  <c r="Y43" i="26"/>
  <c r="V43" i="26"/>
  <c r="X43" i="26" s="1"/>
  <c r="R43" i="26"/>
  <c r="P43" i="26"/>
  <c r="Q43" i="26" s="1"/>
  <c r="M43" i="26"/>
  <c r="N43" i="26" s="1"/>
  <c r="K43" i="26"/>
  <c r="ED42" i="26"/>
  <c r="DX42" i="26"/>
  <c r="DU42" i="26"/>
  <c r="DR42" i="26"/>
  <c r="DO42" i="26"/>
  <c r="DL42" i="26"/>
  <c r="DJ42" i="26"/>
  <c r="H42" i="26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/>
  <c r="AI42" i="26"/>
  <c r="AF42" i="26"/>
  <c r="AH42" i="26" s="1"/>
  <c r="AD42" i="26"/>
  <c r="AA42" i="26"/>
  <c r="AC42" i="26"/>
  <c r="Y42" i="26"/>
  <c r="V42" i="26"/>
  <c r="X42" i="26" s="1"/>
  <c r="R42" i="26"/>
  <c r="P42" i="26"/>
  <c r="Q42" i="26" s="1"/>
  <c r="M42" i="26"/>
  <c r="K42" i="26"/>
  <c r="L42" i="26"/>
  <c r="ED41" i="26"/>
  <c r="EE41" i="26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R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 s="1"/>
  <c r="AI41" i="26"/>
  <c r="AF41" i="26"/>
  <c r="AH41" i="26"/>
  <c r="AD41" i="26"/>
  <c r="AA41" i="26"/>
  <c r="AC41" i="26" s="1"/>
  <c r="Y41" i="26"/>
  <c r="V41" i="26"/>
  <c r="X41" i="26"/>
  <c r="R41" i="26"/>
  <c r="P41" i="26"/>
  <c r="M41" i="26"/>
  <c r="K41" i="26"/>
  <c r="ED40" i="26"/>
  <c r="EE40" i="26" s="1"/>
  <c r="DX40" i="26"/>
  <c r="DU40" i="26"/>
  <c r="DR40" i="26"/>
  <c r="DO40" i="26"/>
  <c r="DL40" i="26"/>
  <c r="DJ40" i="26"/>
  <c r="H40" i="26"/>
  <c r="I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/>
  <c r="M40" i="26"/>
  <c r="K40" i="26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 s="1"/>
  <c r="AI39" i="26"/>
  <c r="AF39" i="26"/>
  <c r="AH39" i="26"/>
  <c r="AD39" i="26"/>
  <c r="AA39" i="26"/>
  <c r="AC39" i="26" s="1"/>
  <c r="Y39" i="26"/>
  <c r="V39" i="26"/>
  <c r="X39" i="26"/>
  <c r="R39" i="26"/>
  <c r="P39" i="26"/>
  <c r="M39" i="26"/>
  <c r="O39" i="26"/>
  <c r="K39" i="26"/>
  <c r="L39" i="26"/>
  <c r="N39" i="26" s="1"/>
  <c r="ED38" i="26"/>
  <c r="EE38" i="26"/>
  <c r="DX38" i="26"/>
  <c r="DU38" i="26"/>
  <c r="DR38" i="26"/>
  <c r="DO38" i="26"/>
  <c r="DL38" i="26"/>
  <c r="DJ38" i="26"/>
  <c r="H38" i="26" s="1"/>
  <c r="DH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/>
  <c r="AN38" i="26"/>
  <c r="AK38" i="26"/>
  <c r="AM38" i="26" s="1"/>
  <c r="AI38" i="26"/>
  <c r="AF38" i="26"/>
  <c r="AH38" i="26"/>
  <c r="AD38" i="26"/>
  <c r="AA38" i="26"/>
  <c r="AC38" i="26" s="1"/>
  <c r="Y38" i="26"/>
  <c r="V38" i="26"/>
  <c r="X38" i="26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/>
  <c r="AI37" i="26"/>
  <c r="AF37" i="26"/>
  <c r="AH37" i="26" s="1"/>
  <c r="AD37" i="26"/>
  <c r="AA37" i="26"/>
  <c r="AC37" i="26"/>
  <c r="Y37" i="26"/>
  <c r="V37" i="26"/>
  <c r="X37" i="26" s="1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C36" i="26"/>
  <c r="AA36" i="26"/>
  <c r="Y36" i="26"/>
  <c r="V36" i="26"/>
  <c r="X36" i="26"/>
  <c r="R36" i="26"/>
  <c r="P36" i="26"/>
  <c r="Q36" i="26" s="1"/>
  <c r="S36" i="26" s="1"/>
  <c r="M36" i="26"/>
  <c r="K36" i="26"/>
  <c r="O36" i="26" s="1"/>
  <c r="ED35" i="26"/>
  <c r="EE35" i="26"/>
  <c r="DX35" i="26"/>
  <c r="DU35" i="26"/>
  <c r="DR35" i="26"/>
  <c r="DO35" i="26"/>
  <c r="DL35" i="26"/>
  <c r="DJ35" i="26"/>
  <c r="H35" i="26" s="1"/>
  <c r="I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 s="1"/>
  <c r="AI35" i="26"/>
  <c r="AF35" i="26"/>
  <c r="AH35" i="26"/>
  <c r="AD35" i="26"/>
  <c r="AA35" i="26"/>
  <c r="AC35" i="26" s="1"/>
  <c r="Y35" i="26"/>
  <c r="V35" i="26"/>
  <c r="X35" i="26"/>
  <c r="R35" i="26"/>
  <c r="P35" i="26"/>
  <c r="M35" i="26"/>
  <c r="K35" i="26"/>
  <c r="ED34" i="26"/>
  <c r="EE34" i="26" s="1"/>
  <c r="DX34" i="26"/>
  <c r="DU34" i="26"/>
  <c r="DR34" i="26"/>
  <c r="DO34" i="26"/>
  <c r="DL34" i="26"/>
  <c r="DJ34" i="26"/>
  <c r="H34" i="26"/>
  <c r="J34" i="26" s="1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 s="1"/>
  <c r="AI34" i="26"/>
  <c r="AF34" i="26"/>
  <c r="AH34" i="26"/>
  <c r="AD34" i="26"/>
  <c r="AA34" i="26"/>
  <c r="AC34" i="26" s="1"/>
  <c r="Y34" i="26"/>
  <c r="V34" i="26"/>
  <c r="X34" i="26"/>
  <c r="R34" i="26"/>
  <c r="S34" i="26"/>
  <c r="P34" i="26"/>
  <c r="Q34" i="26"/>
  <c r="M34" i="26"/>
  <c r="K34" i="26"/>
  <c r="L34" i="26" s="1"/>
  <c r="N34" i="26" s="1"/>
  <c r="ED33" i="26"/>
  <c r="EE33" i="26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/>
  <c r="R33" i="26"/>
  <c r="P33" i="26"/>
  <c r="T33" i="26" s="1"/>
  <c r="M33" i="26"/>
  <c r="K33" i="26"/>
  <c r="ED32" i="26"/>
  <c r="EE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M32" i="26"/>
  <c r="O32" i="26" s="1"/>
  <c r="K32" i="26"/>
  <c r="L32" i="26"/>
  <c r="ED31" i="26"/>
  <c r="EE31" i="26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S31" i="26" s="1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S31" i="26" s="1"/>
  <c r="M31" i="26"/>
  <c r="K31" i="26"/>
  <c r="L31" i="26"/>
  <c r="N31" i="26" s="1"/>
  <c r="ED30" i="26"/>
  <c r="DX30" i="26"/>
  <c r="DU30" i="26"/>
  <c r="DR30" i="26"/>
  <c r="DO30" i="26"/>
  <c r="DL30" i="26"/>
  <c r="DJ30" i="26"/>
  <c r="H30" i="26"/>
  <c r="J30" i="26" s="1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R30" i="26" s="1"/>
  <c r="BO30" i="26"/>
  <c r="BP30" i="26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S30" i="26" s="1"/>
  <c r="M30" i="26"/>
  <c r="K30" i="26"/>
  <c r="L30" i="26"/>
  <c r="ED29" i="26"/>
  <c r="EE29" i="26"/>
  <c r="DX29" i="26"/>
  <c r="DU29" i="26"/>
  <c r="DR29" i="26"/>
  <c r="DO29" i="26"/>
  <c r="DL29" i="26"/>
  <c r="DJ29" i="26"/>
  <c r="H29" i="26" s="1"/>
  <c r="DH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DX28" i="26"/>
  <c r="DU28" i="26"/>
  <c r="DR28" i="26"/>
  <c r="DO28" i="26"/>
  <c r="DL28" i="26"/>
  <c r="DJ28" i="26"/>
  <c r="H28" i="26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/>
  <c r="ED27" i="26"/>
  <c r="EE27" i="26"/>
  <c r="DX27" i="26"/>
  <c r="DU27" i="26"/>
  <c r="DR27" i="26"/>
  <c r="DO27" i="26"/>
  <c r="DL27" i="26"/>
  <c r="DJ27" i="26"/>
  <c r="H27" i="26" s="1"/>
  <c r="J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/>
  <c r="AI27" i="26"/>
  <c r="AF27" i="26"/>
  <c r="AH27" i="26" s="1"/>
  <c r="AD27" i="26"/>
  <c r="AA27" i="26"/>
  <c r="AC27" i="26"/>
  <c r="Y27" i="26"/>
  <c r="V27" i="26"/>
  <c r="X27" i="26" s="1"/>
  <c r="R27" i="26"/>
  <c r="P27" i="26"/>
  <c r="M27" i="26"/>
  <c r="O27" i="26" s="1"/>
  <c r="K27" i="26"/>
  <c r="ED26" i="26"/>
  <c r="EE26" i="26"/>
  <c r="DX26" i="26"/>
  <c r="DU26" i="26"/>
  <c r="DR26" i="26"/>
  <c r="DO26" i="26"/>
  <c r="DL26" i="26"/>
  <c r="DJ26" i="26"/>
  <c r="H26" i="26" s="1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 s="1"/>
  <c r="AD26" i="26"/>
  <c r="AA26" i="26"/>
  <c r="AC26" i="26"/>
  <c r="Y26" i="26"/>
  <c r="V26" i="26"/>
  <c r="X26" i="26" s="1"/>
  <c r="R26" i="26"/>
  <c r="P26" i="26"/>
  <c r="Q26" i="26"/>
  <c r="M26" i="26"/>
  <c r="K26" i="26"/>
  <c r="ED25" i="26"/>
  <c r="EE25" i="26" s="1"/>
  <c r="DX25" i="26"/>
  <c r="DU25" i="26"/>
  <c r="DR25" i="26"/>
  <c r="DO25" i="26"/>
  <c r="DL25" i="26"/>
  <c r="DJ25" i="26"/>
  <c r="H25" i="26"/>
  <c r="DH25" i="26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 s="1"/>
  <c r="AI25" i="26"/>
  <c r="AF25" i="26"/>
  <c r="AH25" i="26"/>
  <c r="AD25" i="26"/>
  <c r="AA25" i="26"/>
  <c r="AC25" i="26" s="1"/>
  <c r="Y25" i="26"/>
  <c r="V25" i="26"/>
  <c r="X25" i="26"/>
  <c r="R25" i="26"/>
  <c r="P25" i="26"/>
  <c r="Q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 s="1"/>
  <c r="AI24" i="26"/>
  <c r="AF24" i="26"/>
  <c r="AH24" i="26"/>
  <c r="AD24" i="26"/>
  <c r="AA24" i="26"/>
  <c r="AC24" i="26" s="1"/>
  <c r="Y24" i="26"/>
  <c r="V24" i="26"/>
  <c r="X24" i="26"/>
  <c r="R24" i="26"/>
  <c r="S24" i="26"/>
  <c r="P24" i="26"/>
  <c r="Q24" i="26"/>
  <c r="M24" i="26"/>
  <c r="O24" i="26"/>
  <c r="K24" i="26"/>
  <c r="ED23" i="26"/>
  <c r="DX23" i="26"/>
  <c r="DU23" i="26"/>
  <c r="DR23" i="26"/>
  <c r="DO23" i="26"/>
  <c r="DL23" i="26"/>
  <c r="DJ23" i="26"/>
  <c r="H23" i="26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R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/>
  <c r="AI23" i="26"/>
  <c r="AF23" i="26"/>
  <c r="AH23" i="26" s="1"/>
  <c r="AD23" i="26"/>
  <c r="AA23" i="26"/>
  <c r="AC23" i="26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/>
  <c r="DH22" i="26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 s="1"/>
  <c r="AI22" i="26"/>
  <c r="AF22" i="26"/>
  <c r="AH22" i="26"/>
  <c r="AD22" i="26"/>
  <c r="AA22" i="26"/>
  <c r="AC22" i="26" s="1"/>
  <c r="Y22" i="26"/>
  <c r="V22" i="26"/>
  <c r="X22" i="26"/>
  <c r="R22" i="26"/>
  <c r="P22" i="26"/>
  <c r="Q22" i="26" s="1"/>
  <c r="S22" i="26" s="1"/>
  <c r="M22" i="26"/>
  <c r="O22" i="26" s="1"/>
  <c r="K22" i="26"/>
  <c r="L22" i="26"/>
  <c r="ED21" i="26"/>
  <c r="EE21" i="26"/>
  <c r="DX21" i="26"/>
  <c r="DU21" i="26"/>
  <c r="DR21" i="26"/>
  <c r="DO21" i="26"/>
  <c r="DL21" i="26"/>
  <c r="DJ21" i="26"/>
  <c r="H21" i="26" s="1"/>
  <c r="DH21" i="26"/>
  <c r="F21" i="26" s="1"/>
  <c r="G21" i="26" s="1"/>
  <c r="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/>
  <c r="AI21" i="26"/>
  <c r="AF21" i="26"/>
  <c r="AH21" i="26" s="1"/>
  <c r="AD21" i="26"/>
  <c r="AA21" i="26"/>
  <c r="AC21" i="26"/>
  <c r="Y21" i="26"/>
  <c r="V21" i="26"/>
  <c r="X21" i="26" s="1"/>
  <c r="R21" i="26"/>
  <c r="P21" i="26"/>
  <c r="Q21" i="26"/>
  <c r="M21" i="26"/>
  <c r="K21" i="26"/>
  <c r="L21" i="26" s="1"/>
  <c r="ED20" i="26"/>
  <c r="EE20" i="26"/>
  <c r="DX20" i="26"/>
  <c r="DU20" i="26"/>
  <c r="DR20" i="26"/>
  <c r="DO20" i="26"/>
  <c r="DL20" i="26"/>
  <c r="DJ20" i="26"/>
  <c r="H20" i="26" s="1"/>
  <c r="DH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R20" i="26" s="1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 s="1"/>
  <c r="AI20" i="26"/>
  <c r="AF20" i="26"/>
  <c r="AH20" i="26"/>
  <c r="AD20" i="26"/>
  <c r="AA20" i="26"/>
  <c r="AC20" i="26" s="1"/>
  <c r="Y20" i="26"/>
  <c r="V20" i="26"/>
  <c r="X20" i="26"/>
  <c r="R20" i="26"/>
  <c r="P20" i="26"/>
  <c r="Q20" i="26" s="1"/>
  <c r="S20" i="26"/>
  <c r="M20" i="26"/>
  <c r="K20" i="26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 s="1"/>
  <c r="AI19" i="26"/>
  <c r="AF19" i="26"/>
  <c r="AH19" i="26"/>
  <c r="AD19" i="26"/>
  <c r="AA19" i="26"/>
  <c r="AC19" i="26" s="1"/>
  <c r="Y19" i="26"/>
  <c r="V19" i="26"/>
  <c r="X19" i="26"/>
  <c r="R19" i="26"/>
  <c r="P19" i="26"/>
  <c r="Q19" i="26" s="1"/>
  <c r="M19" i="26"/>
  <c r="K19" i="26"/>
  <c r="L19" i="26" s="1"/>
  <c r="ED18" i="26"/>
  <c r="EE18" i="26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/>
  <c r="AI18" i="26"/>
  <c r="AF18" i="26"/>
  <c r="AH18" i="26" s="1"/>
  <c r="AD18" i="26"/>
  <c r="AA18" i="26"/>
  <c r="AC18" i="26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 s="1"/>
  <c r="AI17" i="26"/>
  <c r="AF17" i="26"/>
  <c r="AH17" i="26"/>
  <c r="AD17" i="26"/>
  <c r="AA17" i="26"/>
  <c r="AC17" i="26" s="1"/>
  <c r="Y17" i="26"/>
  <c r="V17" i="26"/>
  <c r="X17" i="26"/>
  <c r="R17" i="26"/>
  <c r="P17" i="26"/>
  <c r="Q17" i="26" s="1"/>
  <c r="M17" i="26"/>
  <c r="O17" i="26" s="1"/>
  <c r="K17" i="26"/>
  <c r="ED16" i="26"/>
  <c r="EE16" i="26"/>
  <c r="DX16" i="26"/>
  <c r="DU16" i="26"/>
  <c r="DR16" i="26"/>
  <c r="DO16" i="26"/>
  <c r="DL16" i="26"/>
  <c r="DJ16" i="26"/>
  <c r="H16" i="26" s="1"/>
  <c r="DH16" i="26"/>
  <c r="F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R16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/>
  <c r="AI16" i="26"/>
  <c r="AF16" i="26"/>
  <c r="AH16" i="26" s="1"/>
  <c r="AD16" i="26"/>
  <c r="AA16" i="26"/>
  <c r="AC16" i="26"/>
  <c r="Y16" i="26"/>
  <c r="V16" i="26"/>
  <c r="X16" i="26" s="1"/>
  <c r="R16" i="26"/>
  <c r="P16" i="26"/>
  <c r="Q16" i="26"/>
  <c r="M16" i="26"/>
  <c r="O16" i="26" s="1"/>
  <c r="K16" i="26"/>
  <c r="L16" i="26"/>
  <c r="ED15" i="26"/>
  <c r="EE15" i="26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/>
  <c r="AI15" i="26"/>
  <c r="AF15" i="26"/>
  <c r="AH15" i="26" s="1"/>
  <c r="AD15" i="26"/>
  <c r="AA15" i="26"/>
  <c r="AC15" i="26"/>
  <c r="Y15" i="26"/>
  <c r="V15" i="26"/>
  <c r="X15" i="26" s="1"/>
  <c r="R15" i="26"/>
  <c r="P15" i="26"/>
  <c r="M15" i="26"/>
  <c r="K15" i="26"/>
  <c r="ED14" i="26"/>
  <c r="EE14" i="26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/>
  <c r="AI14" i="26"/>
  <c r="AF14" i="26"/>
  <c r="AH14" i="26" s="1"/>
  <c r="AD14" i="26"/>
  <c r="AA14" i="26"/>
  <c r="AC14" i="26"/>
  <c r="Y14" i="26"/>
  <c r="V14" i="26"/>
  <c r="X14" i="26" s="1"/>
  <c r="R14" i="26"/>
  <c r="P14" i="26"/>
  <c r="M14" i="26"/>
  <c r="N14" i="26" s="1"/>
  <c r="K14" i="26"/>
  <c r="L14" i="26"/>
  <c r="ED13" i="26"/>
  <c r="EE13" i="26" s="1"/>
  <c r="DX13" i="26"/>
  <c r="DU13" i="26"/>
  <c r="DR13" i="26"/>
  <c r="DO13" i="26"/>
  <c r="DL13" i="26"/>
  <c r="DJ13" i="26"/>
  <c r="H13" i="26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/>
  <c r="AI13" i="26"/>
  <c r="AF13" i="26"/>
  <c r="AH13" i="26" s="1"/>
  <c r="AD13" i="26"/>
  <c r="AA13" i="26"/>
  <c r="AC13" i="26"/>
  <c r="Y13" i="26"/>
  <c r="V13" i="26"/>
  <c r="X13" i="26" s="1"/>
  <c r="R13" i="26"/>
  <c r="T13" i="26" s="1"/>
  <c r="P13" i="26"/>
  <c r="Q13" i="26"/>
  <c r="M13" i="26"/>
  <c r="K13" i="26"/>
  <c r="O13" i="26" s="1"/>
  <c r="ED12" i="26"/>
  <c r="EE12" i="26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/>
  <c r="AI12" i="26"/>
  <c r="AF12" i="26"/>
  <c r="AH12" i="26" s="1"/>
  <c r="AD12" i="26"/>
  <c r="AA12" i="26"/>
  <c r="AC12" i="26"/>
  <c r="Y12" i="26"/>
  <c r="V12" i="26"/>
  <c r="X12" i="26" s="1"/>
  <c r="R12" i="26"/>
  <c r="T12" i="26" s="1"/>
  <c r="P12" i="26"/>
  <c r="M12" i="26"/>
  <c r="M82" i="26" s="1"/>
  <c r="K12" i="26"/>
  <c r="O12" i="26"/>
  <c r="ED11" i="26"/>
  <c r="EE11" i="26"/>
  <c r="DX11" i="26"/>
  <c r="DU11" i="26"/>
  <c r="DR11" i="26"/>
  <c r="DO11" i="26"/>
  <c r="DL11" i="26"/>
  <c r="DJ11" i="26"/>
  <c r="H11" i="26" s="1"/>
  <c r="I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/>
  <c r="AI11" i="26"/>
  <c r="AF11" i="26"/>
  <c r="AH11" i="26" s="1"/>
  <c r="AD11" i="26"/>
  <c r="AA11" i="26"/>
  <c r="AC11" i="26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S10" i="26" s="1"/>
  <c r="BM10" i="26"/>
  <c r="BJ10" i="26"/>
  <c r="BG10" i="26"/>
  <c r="BD10" i="26"/>
  <c r="BA10" i="26"/>
  <c r="AX10" i="26"/>
  <c r="AU10" i="26"/>
  <c r="AS10" i="26"/>
  <c r="AP10" i="26"/>
  <c r="AR10" i="26"/>
  <c r="AN10" i="26"/>
  <c r="AK10" i="26"/>
  <c r="AM10" i="26" s="1"/>
  <c r="AI10" i="26"/>
  <c r="AF10" i="26"/>
  <c r="AH10" i="26"/>
  <c r="AD10" i="26"/>
  <c r="AA10" i="26"/>
  <c r="AC10" i="26" s="1"/>
  <c r="Y10" i="26"/>
  <c r="V10" i="26"/>
  <c r="X10" i="26"/>
  <c r="R10" i="26"/>
  <c r="P10" i="26"/>
  <c r="P82" i="26" s="1"/>
  <c r="Q82" i="26" s="1"/>
  <c r="M10" i="26"/>
  <c r="K10" i="26"/>
  <c r="R8" i="26"/>
  <c r="W8" i="26"/>
  <c r="AB8" i="26" s="1"/>
  <c r="AG8" i="26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/>
  <c r="Q80" i="23"/>
  <c r="O80" i="23"/>
  <c r="J80" i="23"/>
  <c r="I80" i="23"/>
  <c r="H80" i="23"/>
  <c r="DZ21" i="22"/>
  <c r="DX21" i="22"/>
  <c r="DY21" i="22" s="1"/>
  <c r="DT21" i="22"/>
  <c r="BA21" i="22"/>
  <c r="BB21" i="22" s="1"/>
  <c r="DK21" i="22"/>
  <c r="DJ21" i="22"/>
  <c r="DG21" i="22"/>
  <c r="BF21" i="22"/>
  <c r="EF21" i="22"/>
  <c r="EC21" i="22"/>
  <c r="DW21" i="22"/>
  <c r="DD21" i="22"/>
  <c r="DA21" i="22"/>
  <c r="CR21" i="22"/>
  <c r="CI21" i="22"/>
  <c r="CF21" i="22"/>
  <c r="CC21" i="22"/>
  <c r="BZ21" i="22"/>
  <c r="BL21" i="22"/>
  <c r="BC21" i="22"/>
  <c r="C21" i="22"/>
  <c r="D21" i="22"/>
  <c r="T21" i="22"/>
  <c r="U21" i="22" s="1"/>
  <c r="AI21" i="22"/>
  <c r="AJ21" i="22" s="1"/>
  <c r="AK21" i="22"/>
  <c r="AN21" i="22"/>
  <c r="AO21" i="22" s="1"/>
  <c r="AP21" i="22"/>
  <c r="AS21" i="22"/>
  <c r="AT21" i="22" s="1"/>
  <c r="AU21" i="22"/>
  <c r="AX21" i="22"/>
  <c r="AY21" i="22" s="1"/>
  <c r="BD21" i="22"/>
  <c r="BE21" i="22" s="1"/>
  <c r="BG21" i="22"/>
  <c r="BH21" i="22" s="1"/>
  <c r="BI21" i="22" s="1"/>
  <c r="BJ21" i="22"/>
  <c r="BK21" i="22" s="1"/>
  <c r="BP21" i="22"/>
  <c r="BQ21" i="22" s="1"/>
  <c r="BX21" i="22"/>
  <c r="BY21" i="22" s="1"/>
  <c r="CA21" i="22"/>
  <c r="CB21" i="22" s="1"/>
  <c r="CG21" i="22"/>
  <c r="CH21" i="22" s="1"/>
  <c r="CJ21" i="22"/>
  <c r="CK21" i="22" s="1"/>
  <c r="CP21" i="22"/>
  <c r="CQ21" i="22" s="1"/>
  <c r="CS21" i="22"/>
  <c r="CT21" i="22" s="1"/>
  <c r="CY21" i="22"/>
  <c r="CZ21" i="22" s="1"/>
  <c r="DB21" i="22"/>
  <c r="DC21" i="22" s="1"/>
  <c r="DE21" i="22"/>
  <c r="DF21" i="22" s="1"/>
  <c r="DH21" i="22"/>
  <c r="DI21" i="22" s="1"/>
  <c r="DO21" i="22"/>
  <c r="DP21" i="22" s="1"/>
  <c r="DR21" i="22"/>
  <c r="DS21" i="22" s="1"/>
  <c r="DU21" i="22"/>
  <c r="DV21" i="22" s="1"/>
  <c r="EA21" i="22"/>
  <c r="EB21" i="22" s="1"/>
  <c r="ED21" i="22"/>
  <c r="EE21" i="22" s="1"/>
  <c r="EG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E21" i="22" s="1"/>
  <c r="C29" i="23"/>
  <c r="C77" i="25"/>
  <c r="T25" i="26"/>
  <c r="O53" i="26"/>
  <c r="BS44" i="26"/>
  <c r="T31" i="26"/>
  <c r="S64" i="26"/>
  <c r="BS52" i="26"/>
  <c r="O55" i="26"/>
  <c r="T15" i="26"/>
  <c r="O68" i="26"/>
  <c r="O49" i="26"/>
  <c r="S44" i="26"/>
  <c r="BS54" i="26"/>
  <c r="S58" i="26"/>
  <c r="O66" i="26"/>
  <c r="O69" i="26"/>
  <c r="AS82" i="26"/>
  <c r="O38" i="26"/>
  <c r="S53" i="26"/>
  <c r="BS63" i="26"/>
  <c r="BS72" i="26"/>
  <c r="O74" i="26"/>
  <c r="S80" i="26"/>
  <c r="T74" i="26"/>
  <c r="O78" i="26"/>
  <c r="T23" i="26"/>
  <c r="BS33" i="26"/>
  <c r="T44" i="26"/>
  <c r="BR53" i="26"/>
  <c r="S55" i="26"/>
  <c r="BS66" i="26"/>
  <c r="BS74" i="26"/>
  <c r="T19" i="26"/>
  <c r="S25" i="26"/>
  <c r="T30" i="26"/>
  <c r="L41" i="26"/>
  <c r="N41" i="26" s="1"/>
  <c r="Q51" i="26"/>
  <c r="Q57" i="26"/>
  <c r="O65" i="26"/>
  <c r="BS65" i="26"/>
  <c r="S66" i="26"/>
  <c r="Q69" i="26"/>
  <c r="O73" i="26"/>
  <c r="BS73" i="26"/>
  <c r="S74" i="26"/>
  <c r="Q77" i="26"/>
  <c r="S77" i="26"/>
  <c r="Q15" i="26"/>
  <c r="S15" i="26"/>
  <c r="Q23" i="26"/>
  <c r="S23" i="26"/>
  <c r="O19" i="26"/>
  <c r="BR40" i="26"/>
  <c r="T58" i="26"/>
  <c r="T64" i="26"/>
  <c r="S65" i="26"/>
  <c r="T67" i="26"/>
  <c r="O77" i="26"/>
  <c r="BS78" i="26"/>
  <c r="BS80" i="26"/>
  <c r="T81" i="26"/>
  <c r="BS81" i="26"/>
  <c r="Q11" i="26"/>
  <c r="T16" i="26"/>
  <c r="S19" i="26"/>
  <c r="T24" i="26"/>
  <c r="Q27" i="26"/>
  <c r="T29" i="26"/>
  <c r="N38" i="26"/>
  <c r="O42" i="26"/>
  <c r="T47" i="26"/>
  <c r="T54" i="26"/>
  <c r="T55" i="26"/>
  <c r="N56" i="26"/>
  <c r="S60" i="26"/>
  <c r="O62" i="26"/>
  <c r="Q63" i="26"/>
  <c r="T65" i="26"/>
  <c r="O67" i="26"/>
  <c r="T70" i="26"/>
  <c r="Q71" i="26"/>
  <c r="S71" i="26"/>
  <c r="T78" i="26"/>
  <c r="N22" i="26"/>
  <c r="N30" i="26"/>
  <c r="F46" i="26"/>
  <c r="DI48" i="26"/>
  <c r="DI50" i="26"/>
  <c r="F52" i="26"/>
  <c r="G52" i="26" s="1"/>
  <c r="I52" i="26" s="1"/>
  <c r="O14" i="26"/>
  <c r="BS18" i="26"/>
  <c r="BS20" i="26"/>
  <c r="BS26" i="26"/>
  <c r="O30" i="26"/>
  <c r="Q33" i="26"/>
  <c r="S33" i="26" s="1"/>
  <c r="Q35" i="26"/>
  <c r="S35" i="26" s="1"/>
  <c r="Q37" i="26"/>
  <c r="S37" i="26"/>
  <c r="DI42" i="26"/>
  <c r="O46" i="26"/>
  <c r="BS53" i="26"/>
  <c r="BS55" i="26"/>
  <c r="O56" i="26"/>
  <c r="BR58" i="26"/>
  <c r="BS59" i="26"/>
  <c r="F10" i="26"/>
  <c r="G10" i="26" s="1"/>
  <c r="DI10" i="26"/>
  <c r="L11" i="26"/>
  <c r="BP11" i="26"/>
  <c r="BR11" i="26" s="1"/>
  <c r="L13" i="26"/>
  <c r="N13" i="26" s="1"/>
  <c r="BP13" i="26"/>
  <c r="L15" i="26"/>
  <c r="BP15" i="26"/>
  <c r="L17" i="26"/>
  <c r="N19" i="26"/>
  <c r="BP21" i="26"/>
  <c r="F22" i="26"/>
  <c r="G22" i="26" s="1"/>
  <c r="I22" i="26"/>
  <c r="BP23" i="26"/>
  <c r="F24" i="26"/>
  <c r="G24" i="26" s="1"/>
  <c r="I24" i="26" s="1"/>
  <c r="BP25" i="26"/>
  <c r="BR25" i="26"/>
  <c r="BP27" i="26"/>
  <c r="BR27" i="26"/>
  <c r="L29" i="26"/>
  <c r="BP29" i="26"/>
  <c r="BR29" i="26" s="1"/>
  <c r="F32" i="26"/>
  <c r="G32" i="26" s="1"/>
  <c r="I32" i="26" s="1"/>
  <c r="L33" i="26"/>
  <c r="BP33" i="26"/>
  <c r="BR33" i="26" s="1"/>
  <c r="F34" i="26"/>
  <c r="G34" i="26" s="1"/>
  <c r="I34" i="26"/>
  <c r="L37" i="26"/>
  <c r="BP37" i="26"/>
  <c r="DI43" i="26"/>
  <c r="F45" i="26"/>
  <c r="G45" i="26" s="1"/>
  <c r="F47" i="26"/>
  <c r="G47" i="26" s="1"/>
  <c r="I47" i="26"/>
  <c r="F51" i="26"/>
  <c r="G51" i="26" s="1"/>
  <c r="I51" i="26"/>
  <c r="F53" i="26"/>
  <c r="F55" i="26"/>
  <c r="DI57" i="26"/>
  <c r="DI59" i="26"/>
  <c r="F59" i="26"/>
  <c r="G59" i="26"/>
  <c r="BP10" i="26"/>
  <c r="BR10" i="26" s="1"/>
  <c r="F11" i="26"/>
  <c r="G11" i="26" s="1"/>
  <c r="F27" i="26"/>
  <c r="G27" i="26" s="1"/>
  <c r="I27" i="26"/>
  <c r="F35" i="26"/>
  <c r="G35" i="26" s="1"/>
  <c r="F41" i="26"/>
  <c r="G41" i="26" s="1"/>
  <c r="BS41" i="26"/>
  <c r="BR54" i="26"/>
  <c r="N55" i="26"/>
  <c r="BS58" i="26"/>
  <c r="F61" i="26"/>
  <c r="G61" i="26"/>
  <c r="BR61" i="26"/>
  <c r="L62" i="26"/>
  <c r="N62" i="26"/>
  <c r="BP62" i="26"/>
  <c r="BR62" i="26"/>
  <c r="BR63" i="26"/>
  <c r="BP64" i="26"/>
  <c r="F65" i="26"/>
  <c r="G65" i="26" s="1"/>
  <c r="I65" i="26" s="1"/>
  <c r="BR65" i="26"/>
  <c r="L66" i="26"/>
  <c r="N66" i="26" s="1"/>
  <c r="BP66" i="26"/>
  <c r="BR66" i="26" s="1"/>
  <c r="F67" i="26"/>
  <c r="G67" i="26" s="1"/>
  <c r="N67" i="26"/>
  <c r="L68" i="26"/>
  <c r="N68" i="26"/>
  <c r="BR68" i="26"/>
  <c r="F69" i="26"/>
  <c r="L70" i="26"/>
  <c r="N70" i="26" s="1"/>
  <c r="F71" i="26"/>
  <c r="BP72" i="26"/>
  <c r="BR72" i="26" s="1"/>
  <c r="F73" i="26"/>
  <c r="L74" i="26"/>
  <c r="N74" i="26"/>
  <c r="BP74" i="26"/>
  <c r="BR74" i="26"/>
  <c r="F75" i="26"/>
  <c r="BR75" i="26"/>
  <c r="N76" i="26"/>
  <c r="BP76" i="26"/>
  <c r="BR76" i="26"/>
  <c r="L78" i="26"/>
  <c r="N78" i="26"/>
  <c r="BP78" i="26"/>
  <c r="BR78" i="26"/>
  <c r="F79" i="26"/>
  <c r="G79" i="26"/>
  <c r="N80" i="26"/>
  <c r="BP80" i="26"/>
  <c r="BR80" i="26"/>
  <c r="BR81" i="26"/>
  <c r="X82" i="26"/>
  <c r="AP82" i="26"/>
  <c r="AR82" i="26" s="1"/>
  <c r="F58" i="26"/>
  <c r="G58" i="26" s="1"/>
  <c r="I58" i="26" s="1"/>
  <c r="F60" i="26"/>
  <c r="G60" i="26"/>
  <c r="F62" i="26"/>
  <c r="G62" i="26" s="1"/>
  <c r="F68" i="26"/>
  <c r="G68" i="26" s="1"/>
  <c r="I68" i="26" s="1"/>
  <c r="F70" i="26"/>
  <c r="F72" i="26"/>
  <c r="F76" i="26"/>
  <c r="G76" i="26"/>
  <c r="F78" i="26"/>
  <c r="G78" i="26" s="1"/>
  <c r="J22" i="26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/>
  <c r="R50" i="27"/>
  <c r="BR60" i="27"/>
  <c r="N68" i="27"/>
  <c r="R72" i="27"/>
  <c r="S78" i="27"/>
  <c r="N33" i="27"/>
  <c r="N38" i="27"/>
  <c r="BQ42" i="27"/>
  <c r="R52" i="27"/>
  <c r="R61" i="27"/>
  <c r="BR68" i="27"/>
  <c r="BR73" i="27"/>
  <c r="AM82" i="27"/>
  <c r="BQ19" i="27"/>
  <c r="R32" i="27"/>
  <c r="R73" i="27"/>
  <c r="S11" i="27"/>
  <c r="S14" i="27"/>
  <c r="S19" i="27"/>
  <c r="N25" i="27"/>
  <c r="R26" i="27"/>
  <c r="N29" i="27"/>
  <c r="BR29" i="27"/>
  <c r="N30" i="27"/>
  <c r="S30" i="27"/>
  <c r="BR33" i="27"/>
  <c r="N35" i="27"/>
  <c r="S45" i="27"/>
  <c r="BR45" i="27"/>
  <c r="H45" i="27"/>
  <c r="N46" i="27"/>
  <c r="S49" i="27"/>
  <c r="S56" i="27"/>
  <c r="N57" i="27"/>
  <c r="S64" i="27"/>
  <c r="N71" i="27"/>
  <c r="R71" i="27"/>
  <c r="S20" i="27"/>
  <c r="S34" i="27"/>
  <c r="F36" i="27"/>
  <c r="H36" i="27" s="1"/>
  <c r="N37" i="27"/>
  <c r="BR46" i="27"/>
  <c r="S70" i="27"/>
  <c r="E17" i="27"/>
  <c r="F17" i="27"/>
  <c r="I19" i="27"/>
  <c r="E21" i="27"/>
  <c r="BQ23" i="27"/>
  <c r="P25" i="27"/>
  <c r="R25" i="27" s="1"/>
  <c r="BR41" i="27"/>
  <c r="R44" i="27"/>
  <c r="N47" i="27"/>
  <c r="BR48" i="27"/>
  <c r="N53" i="27"/>
  <c r="S55" i="27"/>
  <c r="BR59" i="27"/>
  <c r="S65" i="27"/>
  <c r="N66" i="27"/>
  <c r="M67" i="27"/>
  <c r="S76" i="27"/>
  <c r="S77" i="27"/>
  <c r="R68" i="27"/>
  <c r="BR81" i="27"/>
  <c r="BR11" i="27"/>
  <c r="S15" i="27"/>
  <c r="N16" i="27"/>
  <c r="N17" i="27"/>
  <c r="BR18" i="27"/>
  <c r="R20" i="27"/>
  <c r="K21" i="27"/>
  <c r="M21" i="27" s="1"/>
  <c r="N27" i="27"/>
  <c r="BR27" i="27"/>
  <c r="N28" i="27"/>
  <c r="S29" i="27"/>
  <c r="R30" i="27"/>
  <c r="BR30" i="27"/>
  <c r="R34" i="27"/>
  <c r="S35" i="27"/>
  <c r="R38" i="27"/>
  <c r="R42" i="27"/>
  <c r="BR43" i="27"/>
  <c r="BO45" i="27"/>
  <c r="BQ45" i="27" s="1"/>
  <c r="BR47" i="27"/>
  <c r="R49" i="27"/>
  <c r="BQ50" i="27"/>
  <c r="S52" i="27"/>
  <c r="P59" i="27"/>
  <c r="S60" i="27"/>
  <c r="N64" i="27"/>
  <c r="BR66" i="27"/>
  <c r="S68" i="27"/>
  <c r="BR71" i="27"/>
  <c r="S73" i="27"/>
  <c r="N77" i="27"/>
  <c r="S79" i="27"/>
  <c r="BR79" i="27"/>
  <c r="S81" i="27"/>
  <c r="AR82" i="27"/>
  <c r="I39" i="27"/>
  <c r="E40" i="27"/>
  <c r="I40" i="27" s="1"/>
  <c r="I41" i="27"/>
  <c r="K43" i="27"/>
  <c r="M43" i="27"/>
  <c r="S44" i="27"/>
  <c r="K47" i="27"/>
  <c r="M53" i="27"/>
  <c r="P55" i="27"/>
  <c r="R55" i="27"/>
  <c r="P64" i="27"/>
  <c r="R64" i="27"/>
  <c r="M65" i="27"/>
  <c r="P77" i="27"/>
  <c r="R77" i="27" s="1"/>
  <c r="M78" i="27"/>
  <c r="BQ78" i="27"/>
  <c r="M80" i="27"/>
  <c r="BR12" i="27"/>
  <c r="BQ17" i="27"/>
  <c r="R18" i="27"/>
  <c r="N32" i="27"/>
  <c r="N73" i="27"/>
  <c r="N79" i="27"/>
  <c r="AB82" i="27"/>
  <c r="N12" i="27"/>
  <c r="BR17" i="27"/>
  <c r="N26" i="27"/>
  <c r="S26" i="27"/>
  <c r="R29" i="27"/>
  <c r="R35" i="27"/>
  <c r="BR37" i="27"/>
  <c r="E38" i="27"/>
  <c r="N39" i="27"/>
  <c r="M42" i="27"/>
  <c r="BQ43" i="27"/>
  <c r="N45" i="27"/>
  <c r="M46" i="27"/>
  <c r="BR50" i="27"/>
  <c r="N55" i="27"/>
  <c r="R56" i="27"/>
  <c r="N62" i="27"/>
  <c r="S67" i="27"/>
  <c r="R69" i="27"/>
  <c r="R70" i="27"/>
  <c r="S71" i="27"/>
  <c r="S72" i="27"/>
  <c r="BR77" i="27"/>
  <c r="R78" i="27"/>
  <c r="AH82" i="27"/>
  <c r="P10" i="27"/>
  <c r="R11" i="27"/>
  <c r="M12" i="27"/>
  <c r="BQ12" i="27"/>
  <c r="P13" i="27"/>
  <c r="R13" i="27"/>
  <c r="E14" i="27"/>
  <c r="F14" i="27"/>
  <c r="K16" i="27"/>
  <c r="M16" i="27" s="1"/>
  <c r="P17" i="27"/>
  <c r="R17" i="27" s="1"/>
  <c r="E18" i="27"/>
  <c r="F18" i="27" s="1"/>
  <c r="BQ18" i="27"/>
  <c r="R19" i="27"/>
  <c r="K20" i="27"/>
  <c r="M20" i="27" s="1"/>
  <c r="BO20" i="27"/>
  <c r="E22" i="27"/>
  <c r="M22" i="27"/>
  <c r="BQ22" i="27"/>
  <c r="K24" i="27"/>
  <c r="M24" i="27"/>
  <c r="BO24" i="27"/>
  <c r="BQ24" i="27"/>
  <c r="E25" i="27"/>
  <c r="F25" i="27"/>
  <c r="H25" i="27" s="1"/>
  <c r="M25" i="27"/>
  <c r="BQ25" i="27"/>
  <c r="K26" i="27"/>
  <c r="M26" i="27" s="1"/>
  <c r="BO26" i="27"/>
  <c r="E27" i="27"/>
  <c r="F27" i="27" s="1"/>
  <c r="H27" i="27"/>
  <c r="M27" i="27"/>
  <c r="BQ27" i="27"/>
  <c r="K28" i="27"/>
  <c r="M28" i="27"/>
  <c r="BO28" i="27"/>
  <c r="BQ28" i="27"/>
  <c r="E29" i="27"/>
  <c r="F29" i="27"/>
  <c r="H29" i="27" s="1"/>
  <c r="M29" i="27"/>
  <c r="BQ29" i="27"/>
  <c r="K30" i="27"/>
  <c r="M30" i="27" s="1"/>
  <c r="E31" i="27"/>
  <c r="F31" i="27" s="1"/>
  <c r="BQ31" i="27"/>
  <c r="M32" i="27"/>
  <c r="BO32" i="27"/>
  <c r="BQ32" i="27"/>
  <c r="E33" i="27"/>
  <c r="F33" i="27"/>
  <c r="H33" i="27" s="1"/>
  <c r="M33" i="27"/>
  <c r="BQ33" i="27"/>
  <c r="K34" i="27"/>
  <c r="M34" i="27" s="1"/>
  <c r="BO34" i="27"/>
  <c r="BQ34" i="27"/>
  <c r="E35" i="27"/>
  <c r="F35" i="27"/>
  <c r="H35" i="27" s="1"/>
  <c r="M35" i="27"/>
  <c r="K36" i="27"/>
  <c r="BO36" i="27"/>
  <c r="E37" i="27"/>
  <c r="BQ37" i="27"/>
  <c r="K38" i="27"/>
  <c r="M38" i="27"/>
  <c r="BO38" i="27"/>
  <c r="BQ38" i="27"/>
  <c r="F39" i="27"/>
  <c r="H39" i="27"/>
  <c r="K39" i="27"/>
  <c r="M39" i="27"/>
  <c r="H41" i="27"/>
  <c r="S42" i="27"/>
  <c r="R43" i="27"/>
  <c r="I45" i="27"/>
  <c r="R47" i="27"/>
  <c r="M48" i="27"/>
  <c r="M50" i="27"/>
  <c r="BQ53" i="27"/>
  <c r="M54" i="27"/>
  <c r="BQ55" i="27"/>
  <c r="M63" i="27"/>
  <c r="BQ63" i="27"/>
  <c r="BQ76" i="27"/>
  <c r="F49" i="27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I20" i="27"/>
  <c r="I26" i="27"/>
  <c r="H26" i="27"/>
  <c r="F28" i="27"/>
  <c r="H28" i="27" s="1"/>
  <c r="E30" i="27"/>
  <c r="F30" i="27" s="1"/>
  <c r="E32" i="27"/>
  <c r="I32" i="27" s="1"/>
  <c r="E48" i="27"/>
  <c r="E50" i="27"/>
  <c r="E52" i="27"/>
  <c r="F52" i="27" s="1"/>
  <c r="H52" i="27"/>
  <c r="H80" i="27"/>
  <c r="I80" i="27"/>
  <c r="I10" i="27"/>
  <c r="S43" i="27"/>
  <c r="S47" i="27"/>
  <c r="N48" i="27"/>
  <c r="BR49" i="27"/>
  <c r="N50" i="27"/>
  <c r="BR51" i="27"/>
  <c r="BR53" i="27"/>
  <c r="N54" i="27"/>
  <c r="BR55" i="27"/>
  <c r="E55" i="27"/>
  <c r="I55" i="27"/>
  <c r="E57" i="27"/>
  <c r="F57" i="27"/>
  <c r="E60" i="27"/>
  <c r="F60" i="27" s="1"/>
  <c r="H60" i="27" s="1"/>
  <c r="F62" i="27"/>
  <c r="H62" i="27" s="1"/>
  <c r="E66" i="27"/>
  <c r="F66" i="27"/>
  <c r="H66" i="27" s="1"/>
  <c r="E68" i="27"/>
  <c r="E71" i="27"/>
  <c r="I71" i="27" s="1"/>
  <c r="F71" i="27"/>
  <c r="H71" i="27" s="1"/>
  <c r="E73" i="27"/>
  <c r="I73" i="27" s="1"/>
  <c r="E75" i="27"/>
  <c r="F75" i="27" s="1"/>
  <c r="E77" i="27"/>
  <c r="F77" i="27" s="1"/>
  <c r="H77" i="27" s="1"/>
  <c r="E79" i="27"/>
  <c r="E81" i="27"/>
  <c r="BQ81" i="27"/>
  <c r="AC82" i="27"/>
  <c r="AQ82" i="27"/>
  <c r="BR56" i="27"/>
  <c r="N58" i="27"/>
  <c r="N63" i="27"/>
  <c r="BR63" i="27"/>
  <c r="N65" i="27"/>
  <c r="BR65" i="27"/>
  <c r="N67" i="27"/>
  <c r="BR67" i="27"/>
  <c r="N69" i="27"/>
  <c r="BR69" i="27"/>
  <c r="N70" i="27"/>
  <c r="BR70" i="27"/>
  <c r="BR72" i="27"/>
  <c r="BR76" i="27"/>
  <c r="N78" i="27"/>
  <c r="BR78" i="27"/>
  <c r="P79" i="27"/>
  <c r="R79" i="27"/>
  <c r="N80" i="27"/>
  <c r="P81" i="27"/>
  <c r="R81" i="27"/>
  <c r="AL82" i="27"/>
  <c r="E56" i="27"/>
  <c r="F56" i="27"/>
  <c r="H56" i="27" s="1"/>
  <c r="K57" i="27"/>
  <c r="M57" i="27" s="1"/>
  <c r="BO57" i="27"/>
  <c r="BQ57" i="27" s="1"/>
  <c r="E58" i="27"/>
  <c r="K59" i="27"/>
  <c r="BO59" i="27"/>
  <c r="BQ59" i="27" s="1"/>
  <c r="K60" i="27"/>
  <c r="M60" i="27" s="1"/>
  <c r="BO60" i="27"/>
  <c r="BQ60" i="27" s="1"/>
  <c r="E61" i="27"/>
  <c r="F61" i="27" s="1"/>
  <c r="M62" i="27"/>
  <c r="BO62" i="27"/>
  <c r="BQ62" i="27"/>
  <c r="E63" i="27"/>
  <c r="F63" i="27"/>
  <c r="H63" i="27" s="1"/>
  <c r="K64" i="27"/>
  <c r="M64" i="27" s="1"/>
  <c r="BO64" i="27"/>
  <c r="E65" i="27"/>
  <c r="F65" i="27" s="1"/>
  <c r="H65" i="27"/>
  <c r="K66" i="27"/>
  <c r="M66" i="27"/>
  <c r="BO66" i="27"/>
  <c r="BQ66" i="27"/>
  <c r="E67" i="27"/>
  <c r="F67" i="27"/>
  <c r="H67" i="27" s="1"/>
  <c r="K68" i="27"/>
  <c r="M68" i="27" s="1"/>
  <c r="BO68" i="27"/>
  <c r="BQ68" i="27" s="1"/>
  <c r="E70" i="27"/>
  <c r="K71" i="27"/>
  <c r="M71" i="27"/>
  <c r="BO71" i="27"/>
  <c r="BQ71" i="27"/>
  <c r="E72" i="27"/>
  <c r="K73" i="27"/>
  <c r="M73" i="27" s="1"/>
  <c r="BO73" i="27"/>
  <c r="BQ73" i="27" s="1"/>
  <c r="E74" i="27"/>
  <c r="F74" i="27" s="1"/>
  <c r="H74" i="27"/>
  <c r="E76" i="27"/>
  <c r="I76" i="27"/>
  <c r="K77" i="27"/>
  <c r="M77" i="27"/>
  <c r="BO77" i="27"/>
  <c r="BQ77" i="27"/>
  <c r="E78" i="27"/>
  <c r="F78" i="27"/>
  <c r="H78" i="27" s="1"/>
  <c r="K79" i="27"/>
  <c r="M79" i="27" s="1"/>
  <c r="BO79" i="27"/>
  <c r="BQ79" i="27" s="1"/>
  <c r="K81" i="27"/>
  <c r="I53" i="27"/>
  <c r="I29" i="27"/>
  <c r="I27" i="27"/>
  <c r="I60" i="27"/>
  <c r="DJ8" i="27"/>
  <c r="DM8" i="27" s="1"/>
  <c r="DP8" i="27"/>
  <c r="DS8" i="27" s="1"/>
  <c r="DV8" i="27" s="1"/>
  <c r="DY8" i="27" s="1"/>
  <c r="I18" i="27"/>
  <c r="I67" i="27"/>
  <c r="I28" i="27"/>
  <c r="I12" i="27"/>
  <c r="I10" i="28"/>
  <c r="DH43" i="28"/>
  <c r="E43" i="28"/>
  <c r="F43" i="28"/>
  <c r="H43" i="28" s="1"/>
  <c r="E37" i="28"/>
  <c r="I37" i="28" s="1"/>
  <c r="ED38" i="28"/>
  <c r="N39" i="28"/>
  <c r="BQ39" i="28"/>
  <c r="R40" i="28"/>
  <c r="BQ41" i="28"/>
  <c r="DH39" i="28"/>
  <c r="E39" i="28"/>
  <c r="F39" i="28" s="1"/>
  <c r="H39" i="28" s="1"/>
  <c r="DH41" i="28"/>
  <c r="E41" i="28"/>
  <c r="F41" i="28" s="1"/>
  <c r="H41" i="28" s="1"/>
  <c r="S44" i="28"/>
  <c r="R44" i="28"/>
  <c r="H77" i="28"/>
  <c r="I77" i="28"/>
  <c r="N11" i="28"/>
  <c r="BR11" i="28"/>
  <c r="S12" i="28"/>
  <c r="EF12" i="28"/>
  <c r="BR15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BO13" i="28"/>
  <c r="BQ13" i="28"/>
  <c r="P14" i="28"/>
  <c r="R14" i="28" s="1"/>
  <c r="E15" i="28"/>
  <c r="I15" i="28"/>
  <c r="K17" i="28"/>
  <c r="P18" i="28"/>
  <c r="E19" i="28"/>
  <c r="F19" i="28" s="1"/>
  <c r="H19" i="28" s="1"/>
  <c r="K21" i="28"/>
  <c r="M21" i="28" s="1"/>
  <c r="BO21" i="28"/>
  <c r="P22" i="28"/>
  <c r="R22" i="28" s="1"/>
  <c r="K25" i="28"/>
  <c r="M25" i="28" s="1"/>
  <c r="BO25" i="28"/>
  <c r="BQ25" i="28"/>
  <c r="P26" i="28"/>
  <c r="R26" i="28" s="1"/>
  <c r="E27" i="28"/>
  <c r="F27" i="28" s="1"/>
  <c r="H27" i="28" s="1"/>
  <c r="F28" i="28"/>
  <c r="H28" i="28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ED48" i="28"/>
  <c r="K49" i="28"/>
  <c r="BO49" i="28"/>
  <c r="P50" i="28"/>
  <c r="E51" i="28"/>
  <c r="F51" i="28"/>
  <c r="H51" i="28"/>
  <c r="R52" i="28"/>
  <c r="ED52" i="28"/>
  <c r="K53" i="28"/>
  <c r="M53" i="28" s="1"/>
  <c r="BO53" i="28"/>
  <c r="BQ53" i="28"/>
  <c r="E55" i="28"/>
  <c r="F55" i="28" s="1"/>
  <c r="H55" i="28" s="1"/>
  <c r="M55" i="28"/>
  <c r="R56" i="28"/>
  <c r="ED56" i="28"/>
  <c r="K57" i="28"/>
  <c r="M57" i="28" s="1"/>
  <c r="BO57" i="28"/>
  <c r="BQ57" i="28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/>
  <c r="P62" i="28"/>
  <c r="R62" i="28" s="1"/>
  <c r="E63" i="28"/>
  <c r="F63" i="28" s="1"/>
  <c r="H63" i="28" s="1"/>
  <c r="M63" i="28"/>
  <c r="BQ63" i="28"/>
  <c r="R64" i="28"/>
  <c r="ED64" i="28"/>
  <c r="K65" i="28"/>
  <c r="M65" i="28"/>
  <c r="BO65" i="28"/>
  <c r="BQ65" i="28"/>
  <c r="P66" i="28"/>
  <c r="R66" i="28"/>
  <c r="E67" i="28"/>
  <c r="I67" i="28"/>
  <c r="M67" i="28"/>
  <c r="BQ67" i="28"/>
  <c r="R68" i="28"/>
  <c r="ED68" i="28"/>
  <c r="K69" i="28"/>
  <c r="M69" i="28"/>
  <c r="BO69" i="28"/>
  <c r="P70" i="28"/>
  <c r="R70" i="28" s="1"/>
  <c r="E71" i="28"/>
  <c r="F71" i="28"/>
  <c r="H71" i="28" s="1"/>
  <c r="M71" i="28"/>
  <c r="ED72" i="28"/>
  <c r="K73" i="28"/>
  <c r="M73" i="28"/>
  <c r="BO73" i="28"/>
  <c r="BQ73" i="28" s="1"/>
  <c r="P74" i="28"/>
  <c r="E75" i="28"/>
  <c r="F75" i="28" s="1"/>
  <c r="M75" i="28"/>
  <c r="R76" i="28"/>
  <c r="K77" i="28"/>
  <c r="M77" i="28"/>
  <c r="BO77" i="28"/>
  <c r="BQ77" i="28"/>
  <c r="P78" i="28"/>
  <c r="R78" i="28"/>
  <c r="E79" i="28"/>
  <c r="I79" i="28"/>
  <c r="BQ79" i="28"/>
  <c r="N80" i="28"/>
  <c r="R80" i="28"/>
  <c r="BR80" i="28"/>
  <c r="ED80" i="28"/>
  <c r="K81" i="28"/>
  <c r="M81" i="28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/>
  <c r="E57" i="28"/>
  <c r="F57" i="28"/>
  <c r="H57" i="28" s="1"/>
  <c r="E61" i="28"/>
  <c r="F61" i="28" s="1"/>
  <c r="H61" i="28" s="1"/>
  <c r="E65" i="28"/>
  <c r="F65" i="28"/>
  <c r="H65" i="28" s="1"/>
  <c r="N78" i="28"/>
  <c r="BR78" i="28"/>
  <c r="S79" i="28"/>
  <c r="EF79" i="28"/>
  <c r="DI82" i="28"/>
  <c r="I55" i="28"/>
  <c r="I51" i="28"/>
  <c r="I57" i="28"/>
  <c r="F79" i="28"/>
  <c r="H79" i="28" s="1"/>
  <c r="I71" i="28"/>
  <c r="J81" i="23"/>
  <c r="EK13" i="22"/>
  <c r="C19" i="23"/>
  <c r="Q8" i="22"/>
  <c r="V8" i="22" s="1"/>
  <c r="AA8" i="22" s="1"/>
  <c r="C63" i="23"/>
  <c r="C45" i="23"/>
  <c r="C33" i="23"/>
  <c r="C39" i="23"/>
  <c r="I66" i="27"/>
  <c r="I78" i="27"/>
  <c r="I63" i="27"/>
  <c r="F76" i="27"/>
  <c r="H76" i="27"/>
  <c r="J21" i="26"/>
  <c r="J35" i="26"/>
  <c r="J67" i="26"/>
  <c r="R76" i="27"/>
  <c r="BQ15" i="28"/>
  <c r="G75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EF18" i="28"/>
  <c r="BQ20" i="28"/>
  <c r="R25" i="28"/>
  <c r="K26" i="28"/>
  <c r="M26" i="28" s="1"/>
  <c r="S27" i="28"/>
  <c r="DH28" i="28"/>
  <c r="BR29" i="28"/>
  <c r="N30" i="28"/>
  <c r="R39" i="28"/>
  <c r="BO52" i="27"/>
  <c r="BQ52" i="27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/>
  <c r="H12" i="28" s="1"/>
  <c r="E25" i="28"/>
  <c r="F25" i="28" s="1"/>
  <c r="H25" i="28" s="1"/>
  <c r="BQ56" i="28"/>
  <c r="E32" i="28"/>
  <c r="F32" i="28" s="1"/>
  <c r="H32" i="28" s="1"/>
  <c r="BO34" i="28"/>
  <c r="BQ34" i="28"/>
  <c r="S37" i="28"/>
  <c r="ED37" i="28"/>
  <c r="E42" i="28"/>
  <c r="I42" i="28"/>
  <c r="N42" i="28"/>
  <c r="EF42" i="28"/>
  <c r="E44" i="28"/>
  <c r="F44" i="28"/>
  <c r="H44" i="28" s="1"/>
  <c r="N44" i="28"/>
  <c r="E46" i="28"/>
  <c r="F46" i="28"/>
  <c r="H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BQ76" i="28"/>
  <c r="ED77" i="28"/>
  <c r="ED78" i="28"/>
  <c r="ED35" i="28"/>
  <c r="M36" i="28"/>
  <c r="N55" i="28"/>
  <c r="R61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/>
  <c r="F29" i="28"/>
  <c r="H29" i="28"/>
  <c r="E58" i="28"/>
  <c r="I58" i="28"/>
  <c r="E64" i="28"/>
  <c r="F64" i="28"/>
  <c r="H64" i="28" s="1"/>
  <c r="E72" i="28"/>
  <c r="F72" i="28" s="1"/>
  <c r="H72" i="28" s="1"/>
  <c r="F42" i="28"/>
  <c r="H42" i="28"/>
  <c r="I25" i="28"/>
  <c r="I64" i="28"/>
  <c r="I32" i="28"/>
  <c r="I52" i="28"/>
  <c r="C51" i="23"/>
  <c r="C30" i="23"/>
  <c r="C35" i="23"/>
  <c r="C59" i="23"/>
  <c r="L20" i="23"/>
  <c r="L36" i="23"/>
  <c r="L29" i="23"/>
  <c r="L32" i="23"/>
  <c r="F34" i="27"/>
  <c r="H34" i="27" s="1"/>
  <c r="I34" i="27"/>
  <c r="Q76" i="26"/>
  <c r="S76" i="26"/>
  <c r="T76" i="26"/>
  <c r="EF66" i="28"/>
  <c r="ED66" i="28"/>
  <c r="G73" i="26"/>
  <c r="I73" i="26"/>
  <c r="J73" i="26"/>
  <c r="N17" i="26"/>
  <c r="T26" i="26"/>
  <c r="N28" i="26"/>
  <c r="BS30" i="26"/>
  <c r="BP38" i="26"/>
  <c r="BR38" i="26" s="1"/>
  <c r="BP51" i="26"/>
  <c r="BR51" i="26" s="1"/>
  <c r="BS51" i="26"/>
  <c r="EE77" i="26"/>
  <c r="F77" i="26"/>
  <c r="AN82" i="26"/>
  <c r="DJ82" i="26"/>
  <c r="AM82" i="26"/>
  <c r="K13" i="27"/>
  <c r="M13" i="27" s="1"/>
  <c r="N13" i="27"/>
  <c r="F13" i="27"/>
  <c r="H13" i="27"/>
  <c r="I13" i="27"/>
  <c r="F23" i="27"/>
  <c r="H23" i="27" s="1"/>
  <c r="I23" i="27"/>
  <c r="S49" i="28"/>
  <c r="R49" i="28"/>
  <c r="BQ66" i="28"/>
  <c r="BR66" i="28"/>
  <c r="L59" i="23"/>
  <c r="L45" i="23"/>
  <c r="L31" i="23"/>
  <c r="I44" i="28"/>
  <c r="I75" i="26"/>
  <c r="I31" i="28"/>
  <c r="F67" i="28"/>
  <c r="H67" i="28"/>
  <c r="F15" i="28"/>
  <c r="H15" i="28"/>
  <c r="I26" i="28"/>
  <c r="I65" i="27"/>
  <c r="I56" i="27"/>
  <c r="I46" i="27"/>
  <c r="R31" i="27"/>
  <c r="G46" i="26"/>
  <c r="I46" i="26"/>
  <c r="O41" i="26"/>
  <c r="T34" i="26"/>
  <c r="T17" i="26"/>
  <c r="S17" i="26"/>
  <c r="BR18" i="26"/>
  <c r="L24" i="26"/>
  <c r="N24" i="26"/>
  <c r="I78" i="26"/>
  <c r="J78" i="26"/>
  <c r="P12" i="27"/>
  <c r="R12" i="27"/>
  <c r="S12" i="27"/>
  <c r="O82" i="27"/>
  <c r="P82" i="27" s="1"/>
  <c r="P51" i="27"/>
  <c r="S51" i="27"/>
  <c r="K20" i="28"/>
  <c r="M20" i="28"/>
  <c r="S41" i="28"/>
  <c r="R41" i="28"/>
  <c r="N41" i="27"/>
  <c r="K41" i="27"/>
  <c r="M41" i="27" s="1"/>
  <c r="S39" i="27"/>
  <c r="C65" i="23"/>
  <c r="S66" i="27"/>
  <c r="DH82" i="26"/>
  <c r="DI82" i="26" s="1"/>
  <c r="DI80" i="26"/>
  <c r="F80" i="26"/>
  <c r="J80" i="26"/>
  <c r="BO14" i="27"/>
  <c r="BQ14" i="27"/>
  <c r="BR14" i="27"/>
  <c r="H15" i="27"/>
  <c r="BO54" i="27"/>
  <c r="BQ54" i="27"/>
  <c r="I12" i="28"/>
  <c r="BR41" i="28"/>
  <c r="I69" i="28"/>
  <c r="G82" i="28"/>
  <c r="N72" i="27"/>
  <c r="I79" i="27"/>
  <c r="F79" i="27"/>
  <c r="H79" i="27"/>
  <c r="I42" i="27"/>
  <c r="J82" i="27"/>
  <c r="K82" i="27" s="1"/>
  <c r="L82" i="27"/>
  <c r="BR40" i="27"/>
  <c r="F17" i="26"/>
  <c r="G17" i="26" s="1"/>
  <c r="I17" i="26" s="1"/>
  <c r="L27" i="26"/>
  <c r="N27" i="26"/>
  <c r="F77" i="25"/>
  <c r="J11" i="26"/>
  <c r="L12" i="26"/>
  <c r="Q14" i="26"/>
  <c r="S14" i="26" s="1"/>
  <c r="T14" i="26"/>
  <c r="BR14" i="26"/>
  <c r="BS14" i="26"/>
  <c r="S40" i="26"/>
  <c r="EE56" i="26"/>
  <c r="F56" i="26"/>
  <c r="J56" i="26" s="1"/>
  <c r="DI74" i="26"/>
  <c r="F74" i="26"/>
  <c r="G74" i="26"/>
  <c r="I74" i="26" s="1"/>
  <c r="O79" i="26"/>
  <c r="N79" i="26"/>
  <c r="BS79" i="26"/>
  <c r="BR79" i="26"/>
  <c r="I79" i="26"/>
  <c r="H30" i="27"/>
  <c r="N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/>
  <c r="T46" i="26"/>
  <c r="F22" i="27"/>
  <c r="I22" i="27"/>
  <c r="EE30" i="26"/>
  <c r="F30" i="26"/>
  <c r="G30" i="26" s="1"/>
  <c r="I30" i="26" s="1"/>
  <c r="BO50" i="28"/>
  <c r="BR50" i="28"/>
  <c r="I62" i="27"/>
  <c r="R27" i="27"/>
  <c r="M81" i="27"/>
  <c r="T22" i="26"/>
  <c r="H14" i="27"/>
  <c r="E21" i="28"/>
  <c r="I21" i="28" s="1"/>
  <c r="DH21" i="28"/>
  <c r="L10" i="23"/>
  <c r="BR13" i="27"/>
  <c r="R46" i="28"/>
  <c r="I25" i="27"/>
  <c r="G70" i="26"/>
  <c r="S42" i="26"/>
  <c r="O51" i="26"/>
  <c r="I10" i="26"/>
  <c r="H82" i="26"/>
  <c r="O11" i="26"/>
  <c r="N11" i="26"/>
  <c r="BR24" i="26"/>
  <c r="BS24" i="26"/>
  <c r="F48" i="26"/>
  <c r="G48" i="26" s="1"/>
  <c r="I48" i="26" s="1"/>
  <c r="DI49" i="26"/>
  <c r="F49" i="26"/>
  <c r="G49" i="26" s="1"/>
  <c r="I49" i="26" s="1"/>
  <c r="BR56" i="26"/>
  <c r="BS56" i="26"/>
  <c r="L64" i="26"/>
  <c r="N64" i="26"/>
  <c r="O64" i="26"/>
  <c r="EE64" i="26"/>
  <c r="F64" i="26"/>
  <c r="S68" i="26"/>
  <c r="BO74" i="27"/>
  <c r="BQ74" i="27" s="1"/>
  <c r="BR74" i="27"/>
  <c r="E38" i="28"/>
  <c r="EF38" i="28"/>
  <c r="N40" i="28"/>
  <c r="M40" i="28"/>
  <c r="G71" i="26"/>
  <c r="J71" i="26"/>
  <c r="S32" i="26"/>
  <c r="T32" i="26"/>
  <c r="T35" i="26"/>
  <c r="BR43" i="26"/>
  <c r="S57" i="26"/>
  <c r="S37" i="27"/>
  <c r="R37" i="27"/>
  <c r="BQ69" i="28"/>
  <c r="F81" i="27"/>
  <c r="H81" i="27" s="1"/>
  <c r="I81" i="27"/>
  <c r="I46" i="28"/>
  <c r="G69" i="26"/>
  <c r="J69" i="26"/>
  <c r="S26" i="26"/>
  <c r="Q18" i="26"/>
  <c r="S18" i="26"/>
  <c r="T18" i="26"/>
  <c r="BR28" i="26"/>
  <c r="BP32" i="26"/>
  <c r="BR32" i="26"/>
  <c r="BS32" i="26"/>
  <c r="AA82" i="26"/>
  <c r="AC82" i="26" s="1"/>
  <c r="AD82" i="26"/>
  <c r="K24" i="28"/>
  <c r="DH48" i="28"/>
  <c r="E48" i="28"/>
  <c r="I48" i="28"/>
  <c r="J76" i="26"/>
  <c r="J24" i="26"/>
  <c r="L82" i="28"/>
  <c r="N82" i="28" s="1"/>
  <c r="I33" i="27"/>
  <c r="F55" i="27"/>
  <c r="H55" i="27" s="1"/>
  <c r="F24" i="27"/>
  <c r="H24" i="27" s="1"/>
  <c r="R46" i="27"/>
  <c r="I15" i="27"/>
  <c r="J32" i="26"/>
  <c r="O28" i="26"/>
  <c r="T40" i="26"/>
  <c r="BQ82" i="26"/>
  <c r="BR82" i="26" s="1"/>
  <c r="BP48" i="26"/>
  <c r="BR48" i="26"/>
  <c r="BS48" i="26"/>
  <c r="T53" i="26"/>
  <c r="O54" i="26"/>
  <c r="DI54" i="26"/>
  <c r="F54" i="26"/>
  <c r="J54" i="26" s="1"/>
  <c r="BR64" i="26"/>
  <c r="P48" i="27"/>
  <c r="R48" i="27" s="1"/>
  <c r="S48" i="27"/>
  <c r="U82" i="27"/>
  <c r="W82" i="27"/>
  <c r="X82" i="27"/>
  <c r="G77" i="25"/>
  <c r="F18" i="26"/>
  <c r="J18" i="26" s="1"/>
  <c r="O31" i="26"/>
  <c r="S63" i="26"/>
  <c r="Y82" i="26"/>
  <c r="S23" i="27"/>
  <c r="BN82" i="28"/>
  <c r="BO82" i="28" s="1"/>
  <c r="BO12" i="28"/>
  <c r="BQ12" i="28" s="1"/>
  <c r="N16" i="26"/>
  <c r="O25" i="26"/>
  <c r="N25" i="26"/>
  <c r="T28" i="26"/>
  <c r="S28" i="26"/>
  <c r="Q45" i="26"/>
  <c r="R10" i="28"/>
  <c r="BO82" i="26"/>
  <c r="BP82" i="26" s="1"/>
  <c r="BS29" i="26"/>
  <c r="L59" i="26"/>
  <c r="N59" i="26" s="1"/>
  <c r="O59" i="26"/>
  <c r="J68" i="26"/>
  <c r="L81" i="26"/>
  <c r="N81" i="26"/>
  <c r="O81" i="26"/>
  <c r="S35" i="28"/>
  <c r="P35" i="28"/>
  <c r="R35" i="28"/>
  <c r="F40" i="26"/>
  <c r="L43" i="26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I24" i="28" s="1"/>
  <c r="DH24" i="28"/>
  <c r="BQ32" i="28"/>
  <c r="BR32" i="28"/>
  <c r="ED61" i="28"/>
  <c r="EF61" i="28"/>
  <c r="BR22" i="27"/>
  <c r="S69" i="27"/>
  <c r="S14" i="28"/>
  <c r="DH50" i="28"/>
  <c r="N60" i="28"/>
  <c r="E60" i="28"/>
  <c r="F60" i="28" s="1"/>
  <c r="H60" i="28" s="1"/>
  <c r="DH60" i="28"/>
  <c r="BQ67" i="27"/>
  <c r="EF13" i="28"/>
  <c r="ED13" i="28"/>
  <c r="BQ16" i="28"/>
  <c r="DH18" i="28"/>
  <c r="P29" i="28"/>
  <c r="R29" i="28"/>
  <c r="S29" i="28"/>
  <c r="BR40" i="28"/>
  <c r="BO40" i="28"/>
  <c r="BQ40" i="28"/>
  <c r="BQ44" i="28"/>
  <c r="BR44" i="28"/>
  <c r="EF26" i="28"/>
  <c r="ED26" i="28"/>
  <c r="EF41" i="28"/>
  <c r="ED41" i="28"/>
  <c r="BR12" i="28"/>
  <c r="BQ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BR56" i="28"/>
  <c r="M80" i="28"/>
  <c r="ED14" i="28"/>
  <c r="I28" i="28"/>
  <c r="N29" i="28"/>
  <c r="E30" i="28"/>
  <c r="I30" i="28" s="1"/>
  <c r="N32" i="28"/>
  <c r="P53" i="28"/>
  <c r="R53" i="28"/>
  <c r="ED53" i="28"/>
  <c r="EF53" i="28"/>
  <c r="S73" i="28"/>
  <c r="EF78" i="28"/>
  <c r="E78" i="28"/>
  <c r="F78" i="28"/>
  <c r="H78" i="28" s="1"/>
  <c r="ED81" i="28"/>
  <c r="ED29" i="28"/>
  <c r="EF29" i="28"/>
  <c r="N70" i="28"/>
  <c r="K70" i="28"/>
  <c r="M70" i="28"/>
  <c r="I78" i="28"/>
  <c r="BR36" i="28"/>
  <c r="R63" i="28"/>
  <c r="DH66" i="28"/>
  <c r="E66" i="28"/>
  <c r="F66" i="28" s="1"/>
  <c r="H66" i="28" s="1"/>
  <c r="I66" i="28"/>
  <c r="L25" i="23"/>
  <c r="ED31" i="28"/>
  <c r="R43" i="28"/>
  <c r="BO55" i="28"/>
  <c r="BQ55" i="28" s="1"/>
  <c r="S60" i="28"/>
  <c r="R67" i="28"/>
  <c r="DH70" i="28"/>
  <c r="E70" i="28"/>
  <c r="F70" i="28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/>
  <c r="R37" i="28"/>
  <c r="S55" i="28"/>
  <c r="E62" i="28"/>
  <c r="I62" i="28"/>
  <c r="EF63" i="28"/>
  <c r="BR70" i="28"/>
  <c r="L37" i="23"/>
  <c r="M78" i="28"/>
  <c r="DH77" i="28"/>
  <c r="E80" i="28"/>
  <c r="F80" i="28" s="1"/>
  <c r="H80" i="28" s="1"/>
  <c r="BR76" i="28"/>
  <c r="G80" i="26"/>
  <c r="I80" i="26" s="1"/>
  <c r="F62" i="28"/>
  <c r="H62" i="28" s="1"/>
  <c r="F21" i="28"/>
  <c r="H21" i="28" s="1"/>
  <c r="F48" i="28"/>
  <c r="H48" i="28"/>
  <c r="I40" i="28"/>
  <c r="J49" i="26"/>
  <c r="I80" i="28"/>
  <c r="I70" i="28"/>
  <c r="G40" i="26"/>
  <c r="J40" i="26"/>
  <c r="G64" i="26"/>
  <c r="I64" i="26"/>
  <c r="J77" i="26"/>
  <c r="G77" i="26"/>
  <c r="I77" i="26"/>
  <c r="F38" i="28"/>
  <c r="H38" i="28"/>
  <c r="I38" i="28"/>
  <c r="EE19" i="26"/>
  <c r="S18" i="28"/>
  <c r="R18" i="28"/>
  <c r="E13" i="28"/>
  <c r="I52" i="27"/>
  <c r="T20" i="26"/>
  <c r="I76" i="28"/>
  <c r="I11" i="28"/>
  <c r="F49" i="28"/>
  <c r="F47" i="28"/>
  <c r="H47" i="28" s="1"/>
  <c r="BD8" i="28"/>
  <c r="BG8" i="28" s="1"/>
  <c r="I70" i="27"/>
  <c r="F70" i="27"/>
  <c r="H70" i="27"/>
  <c r="I50" i="27"/>
  <c r="F50" i="27"/>
  <c r="H50" i="27" s="1"/>
  <c r="G72" i="26"/>
  <c r="J72" i="26"/>
  <c r="C67" i="23"/>
  <c r="C73" i="23"/>
  <c r="DI16" i="26"/>
  <c r="K74" i="27"/>
  <c r="M74" i="27" s="1"/>
  <c r="N74" i="27"/>
  <c r="I60" i="28"/>
  <c r="ED82" i="26"/>
  <c r="I17" i="27"/>
  <c r="I65" i="28"/>
  <c r="F72" i="27"/>
  <c r="H72" i="27" s="1"/>
  <c r="I72" i="27"/>
  <c r="I48" i="27"/>
  <c r="F48" i="27"/>
  <c r="H48" i="27" s="1"/>
  <c r="F21" i="27"/>
  <c r="H21" i="27" s="1"/>
  <c r="I21" i="27"/>
  <c r="Q10" i="26"/>
  <c r="S10" i="26" s="1"/>
  <c r="T10" i="26"/>
  <c r="BP16" i="26"/>
  <c r="BS16" i="26"/>
  <c r="N31" i="27"/>
  <c r="M31" i="27"/>
  <c r="BO35" i="27"/>
  <c r="BQ35" i="27"/>
  <c r="BR35" i="27"/>
  <c r="N36" i="27"/>
  <c r="M36" i="27"/>
  <c r="J17" i="26"/>
  <c r="O10" i="26"/>
  <c r="ED36" i="28"/>
  <c r="E36" i="28"/>
  <c r="I36" i="28" s="1"/>
  <c r="J74" i="26"/>
  <c r="DG82" i="28"/>
  <c r="DH82" i="28" s="1"/>
  <c r="F58" i="28"/>
  <c r="H58" i="28" s="1"/>
  <c r="I27" i="28"/>
  <c r="F53" i="28"/>
  <c r="H53" i="28"/>
  <c r="F68" i="27"/>
  <c r="H68" i="27" s="1"/>
  <c r="I68" i="27"/>
  <c r="F51" i="27"/>
  <c r="H51" i="27"/>
  <c r="F38" i="27"/>
  <c r="H38" i="27" s="1"/>
  <c r="I38" i="27"/>
  <c r="J52" i="26"/>
  <c r="DI15" i="26"/>
  <c r="F15" i="26"/>
  <c r="G15" i="26" s="1"/>
  <c r="I15" i="26" s="1"/>
  <c r="N75" i="26"/>
  <c r="O75" i="26"/>
  <c r="Q79" i="26"/>
  <c r="S79" i="26" s="1"/>
  <c r="T79" i="26"/>
  <c r="I44" i="27"/>
  <c r="I30" i="27"/>
  <c r="I35" i="27"/>
  <c r="F58" i="27"/>
  <c r="H58" i="27"/>
  <c r="I36" i="27"/>
  <c r="F40" i="27"/>
  <c r="H40" i="27" s="1"/>
  <c r="J79" i="26"/>
  <c r="G53" i="26"/>
  <c r="I53" i="26"/>
  <c r="I45" i="26"/>
  <c r="E56" i="28"/>
  <c r="EF56" i="28"/>
  <c r="BR60" i="28"/>
  <c r="BQ60" i="28"/>
  <c r="BR57" i="26"/>
  <c r="BS36" i="26"/>
  <c r="DI36" i="26"/>
  <c r="N42" i="26"/>
  <c r="J75" i="26"/>
  <c r="I14" i="27"/>
  <c r="BR23" i="27"/>
  <c r="R45" i="27"/>
  <c r="EA82" i="27"/>
  <c r="J82" i="28"/>
  <c r="K82" i="28" s="1"/>
  <c r="BQ26" i="28"/>
  <c r="BR26" i="28"/>
  <c r="P33" i="28"/>
  <c r="R33" i="28" s="1"/>
  <c r="S33" i="28"/>
  <c r="K46" i="28"/>
  <c r="N46" i="28"/>
  <c r="BO72" i="28"/>
  <c r="BQ72" i="28"/>
  <c r="BR72" i="28"/>
  <c r="ED74" i="28"/>
  <c r="E74" i="28"/>
  <c r="EF74" i="28"/>
  <c r="N46" i="26"/>
  <c r="N58" i="26"/>
  <c r="O58" i="26"/>
  <c r="BP71" i="26"/>
  <c r="BR71" i="26" s="1"/>
  <c r="M19" i="27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N32" i="26"/>
  <c r="L45" i="26"/>
  <c r="O45" i="26"/>
  <c r="I43" i="27"/>
  <c r="F43" i="27"/>
  <c r="H43" i="27" s="1"/>
  <c r="BQ48" i="27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R21" i="28"/>
  <c r="R24" i="28"/>
  <c r="BR25" i="28"/>
  <c r="S31" i="28"/>
  <c r="N36" i="28"/>
  <c r="BO47" i="28"/>
  <c r="BQ47" i="28" s="1"/>
  <c r="N56" i="28"/>
  <c r="K56" i="28"/>
  <c r="M56" i="28" s="1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F81" i="28" s="1"/>
  <c r="M46" i="28"/>
  <c r="R77" i="28"/>
  <c r="AQ82" i="28"/>
  <c r="I81" i="28"/>
  <c r="EE82" i="26"/>
  <c r="F36" i="28"/>
  <c r="H36" i="28" s="1"/>
  <c r="F74" i="28"/>
  <c r="H74" i="28" s="1"/>
  <c r="I74" i="28"/>
  <c r="F56" i="28"/>
  <c r="H56" i="28"/>
  <c r="I56" i="28"/>
  <c r="J15" i="26"/>
  <c r="F34" i="28"/>
  <c r="H34" i="28"/>
  <c r="I34" i="28"/>
  <c r="D67" i="23"/>
  <c r="I13" i="28"/>
  <c r="F13" i="28"/>
  <c r="H13" i="28" s="1"/>
  <c r="EK16" i="22"/>
  <c r="EJ21" i="22"/>
  <c r="EI20" i="22"/>
  <c r="BW17" i="22"/>
  <c r="BV14" i="22"/>
  <c r="BW18" i="22"/>
  <c r="BW12" i="22"/>
  <c r="EI14" i="22"/>
  <c r="EI19" i="22"/>
  <c r="C16" i="23"/>
  <c r="AB17" i="22"/>
  <c r="AM21" i="22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6" i="23"/>
  <c r="E14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12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10" i="23"/>
  <c r="E34" i="23"/>
  <c r="F34" i="23"/>
  <c r="E31" i="23"/>
  <c r="F31" i="23"/>
  <c r="F42" i="23"/>
  <c r="E42" i="23"/>
  <c r="E71" i="23"/>
  <c r="F71" i="23"/>
  <c r="E54" i="23"/>
  <c r="F54" i="23"/>
  <c r="BM8" i="28" l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BJ8" i="28"/>
  <c r="M82" i="27"/>
  <c r="BB8" i="26"/>
  <c r="BE8" i="26"/>
  <c r="BH8" i="26" s="1"/>
  <c r="I43" i="26"/>
  <c r="AQ8" i="27"/>
  <c r="BQ8" i="27"/>
  <c r="S82" i="28"/>
  <c r="R82" i="28"/>
  <c r="F18" i="28"/>
  <c r="H18" i="28" s="1"/>
  <c r="I18" i="28"/>
  <c r="F22" i="28"/>
  <c r="H22" i="28" s="1"/>
  <c r="I22" i="28"/>
  <c r="J16" i="26"/>
  <c r="G16" i="26"/>
  <c r="I16" i="26" s="1"/>
  <c r="BQ82" i="27"/>
  <c r="F64" i="27"/>
  <c r="H64" i="27" s="1"/>
  <c r="I64" i="27"/>
  <c r="I50" i="28"/>
  <c r="F50" i="28"/>
  <c r="H50" i="28" s="1"/>
  <c r="AR8" i="26"/>
  <c r="BR8" i="26"/>
  <c r="BD8" i="27"/>
  <c r="BG8" i="27" s="1"/>
  <c r="BA8" i="27"/>
  <c r="I37" i="27"/>
  <c r="F37" i="27"/>
  <c r="H37" i="27" s="1"/>
  <c r="BP12" i="26"/>
  <c r="BR12" i="26" s="1"/>
  <c r="BS12" i="26"/>
  <c r="I12" i="26"/>
  <c r="O20" i="26"/>
  <c r="L20" i="26"/>
  <c r="N20" i="26" s="1"/>
  <c r="DI26" i="26"/>
  <c r="F26" i="26"/>
  <c r="EE28" i="26"/>
  <c r="F28" i="26"/>
  <c r="DI29" i="26"/>
  <c r="F29" i="26"/>
  <c r="N33" i="26"/>
  <c r="O33" i="26"/>
  <c r="BR34" i="26"/>
  <c r="BS34" i="26"/>
  <c r="L35" i="26"/>
  <c r="N35" i="26" s="1"/>
  <c r="O35" i="26"/>
  <c r="N37" i="26"/>
  <c r="Q39" i="26"/>
  <c r="S39" i="26" s="1"/>
  <c r="T39" i="26"/>
  <c r="F42" i="26"/>
  <c r="EE42" i="26"/>
  <c r="S43" i="26"/>
  <c r="T43" i="26"/>
  <c r="BR45" i="26"/>
  <c r="BS45" i="26"/>
  <c r="BS47" i="26"/>
  <c r="BR47" i="26"/>
  <c r="L50" i="26"/>
  <c r="N50" i="26" s="1"/>
  <c r="O50" i="26"/>
  <c r="S50" i="26"/>
  <c r="T50" i="26"/>
  <c r="N57" i="26"/>
  <c r="O57" i="26"/>
  <c r="Q59" i="26"/>
  <c r="S59" i="26" s="1"/>
  <c r="T59" i="26"/>
  <c r="T61" i="26"/>
  <c r="Q61" i="26"/>
  <c r="S61" i="26" s="1"/>
  <c r="J62" i="26"/>
  <c r="L63" i="26"/>
  <c r="N63" i="26" s="1"/>
  <c r="O63" i="26"/>
  <c r="I11" i="27"/>
  <c r="K40" i="27"/>
  <c r="M40" i="27" s="1"/>
  <c r="N40" i="27"/>
  <c r="S40" i="27"/>
  <c r="R40" i="27"/>
  <c r="P41" i="27"/>
  <c r="R41" i="27" s="1"/>
  <c r="S41" i="27"/>
  <c r="F47" i="27"/>
  <c r="H47" i="27" s="1"/>
  <c r="I47" i="27"/>
  <c r="M51" i="27"/>
  <c r="N51" i="27"/>
  <c r="M52" i="27"/>
  <c r="N52" i="27"/>
  <c r="P57" i="27"/>
  <c r="R57" i="27" s="1"/>
  <c r="S57" i="27"/>
  <c r="M59" i="27"/>
  <c r="BO61" i="27"/>
  <c r="BQ61" i="27" s="1"/>
  <c r="BR61" i="27"/>
  <c r="BR64" i="27"/>
  <c r="BQ64" i="27"/>
  <c r="N75" i="27"/>
  <c r="K75" i="27"/>
  <c r="M75" i="27" s="1"/>
  <c r="BR75" i="27"/>
  <c r="BO75" i="27"/>
  <c r="BQ75" i="27" s="1"/>
  <c r="H75" i="27"/>
  <c r="I75" i="27"/>
  <c r="M15" i="28"/>
  <c r="N15" i="28"/>
  <c r="P16" i="28"/>
  <c r="R16" i="28" s="1"/>
  <c r="S16" i="28"/>
  <c r="S75" i="28"/>
  <c r="P75" i="28"/>
  <c r="R75" i="28" s="1"/>
  <c r="H75" i="28"/>
  <c r="EF76" i="28"/>
  <c r="ED76" i="28"/>
  <c r="Z21" i="22"/>
  <c r="L8" i="23"/>
  <c r="L12" i="23"/>
  <c r="EI18" i="22"/>
  <c r="F54" i="28"/>
  <c r="H54" i="28" s="1"/>
  <c r="EF22" i="28"/>
  <c r="EF82" i="28" s="1"/>
  <c r="N59" i="27"/>
  <c r="BO21" i="27"/>
  <c r="BQ21" i="27" s="1"/>
  <c r="L36" i="26"/>
  <c r="N36" i="26" s="1"/>
  <c r="J65" i="26"/>
  <c r="I59" i="28"/>
  <c r="J43" i="26"/>
  <c r="I39" i="28"/>
  <c r="I41" i="28"/>
  <c r="I72" i="28"/>
  <c r="F32" i="27"/>
  <c r="H32" i="27" s="1"/>
  <c r="F19" i="26"/>
  <c r="G56" i="26"/>
  <c r="I56" i="26" s="1"/>
  <c r="BR75" i="28"/>
  <c r="F33" i="28"/>
  <c r="H33" i="28" s="1"/>
  <c r="E20" i="28"/>
  <c r="F24" i="28"/>
  <c r="H24" i="28" s="1"/>
  <c r="O61" i="26"/>
  <c r="BS60" i="26"/>
  <c r="T45" i="26"/>
  <c r="R82" i="26"/>
  <c r="BR39" i="27"/>
  <c r="I54" i="27"/>
  <c r="N24" i="28"/>
  <c r="BS43" i="26"/>
  <c r="I70" i="26"/>
  <c r="I63" i="28"/>
  <c r="T36" i="26"/>
  <c r="T72" i="26"/>
  <c r="N12" i="26"/>
  <c r="S10" i="27"/>
  <c r="I61" i="28"/>
  <c r="I59" i="27"/>
  <c r="Q82" i="27"/>
  <c r="L52" i="26"/>
  <c r="N52" i="26" s="1"/>
  <c r="F16" i="28"/>
  <c r="H16" i="28" s="1"/>
  <c r="ED23" i="28"/>
  <c r="ED19" i="28"/>
  <c r="J58" i="26"/>
  <c r="I35" i="28"/>
  <c r="I45" i="28"/>
  <c r="R74" i="28"/>
  <c r="BQ49" i="28"/>
  <c r="F37" i="28"/>
  <c r="H37" i="28" s="1"/>
  <c r="I77" i="27"/>
  <c r="H61" i="27"/>
  <c r="N61" i="27"/>
  <c r="P21" i="27"/>
  <c r="R21" i="27" s="1"/>
  <c r="N23" i="27"/>
  <c r="L72" i="26"/>
  <c r="N72" i="26" s="1"/>
  <c r="BR67" i="26"/>
  <c r="F33" i="26"/>
  <c r="BP35" i="26"/>
  <c r="BR35" i="26" s="1"/>
  <c r="S13" i="26"/>
  <c r="J10" i="26"/>
  <c r="BS13" i="26"/>
  <c r="BR13" i="26"/>
  <c r="BR15" i="26"/>
  <c r="BS15" i="26"/>
  <c r="S16" i="26"/>
  <c r="BS19" i="26"/>
  <c r="BP19" i="26"/>
  <c r="BR19" i="26" s="1"/>
  <c r="DI20" i="26"/>
  <c r="F20" i="26"/>
  <c r="F23" i="26"/>
  <c r="G23" i="26" s="1"/>
  <c r="I23" i="26" s="1"/>
  <c r="EE23" i="26"/>
  <c r="O26" i="26"/>
  <c r="L26" i="26"/>
  <c r="N26" i="26" s="1"/>
  <c r="T27" i="26"/>
  <c r="S27" i="26"/>
  <c r="DI31" i="26"/>
  <c r="F31" i="26"/>
  <c r="F36" i="26"/>
  <c r="F39" i="26"/>
  <c r="DI39" i="26"/>
  <c r="I41" i="26"/>
  <c r="J41" i="26"/>
  <c r="T42" i="26"/>
  <c r="BP42" i="26"/>
  <c r="BR42" i="26" s="1"/>
  <c r="BS42" i="26"/>
  <c r="T49" i="26"/>
  <c r="Q49" i="26"/>
  <c r="S49" i="26" s="1"/>
  <c r="F50" i="26"/>
  <c r="Q52" i="26"/>
  <c r="S52" i="26" s="1"/>
  <c r="T52" i="26"/>
  <c r="EE57" i="26"/>
  <c r="F57" i="26"/>
  <c r="Q75" i="26"/>
  <c r="S75" i="26" s="1"/>
  <c r="T75" i="26"/>
  <c r="M14" i="27"/>
  <c r="K15" i="27"/>
  <c r="M15" i="27" s="1"/>
  <c r="N15" i="27"/>
  <c r="R15" i="27"/>
  <c r="BO15" i="27"/>
  <c r="BQ15" i="27" s="1"/>
  <c r="BR15" i="27"/>
  <c r="BQ36" i="27"/>
  <c r="BR36" i="27"/>
  <c r="M82" i="28"/>
  <c r="N82" i="27"/>
  <c r="BS82" i="26"/>
  <c r="F30" i="28"/>
  <c r="H30" i="28" s="1"/>
  <c r="F68" i="28"/>
  <c r="H68" i="28" s="1"/>
  <c r="I75" i="28"/>
  <c r="F13" i="26"/>
  <c r="J55" i="26"/>
  <c r="G55" i="26"/>
  <c r="I55" i="26" s="1"/>
  <c r="K82" i="26"/>
  <c r="L82" i="26" s="1"/>
  <c r="N82" i="26" s="1"/>
  <c r="O15" i="26"/>
  <c r="N15" i="26"/>
  <c r="S21" i="26"/>
  <c r="T21" i="26"/>
  <c r="BR22" i="26"/>
  <c r="J23" i="26"/>
  <c r="N29" i="26"/>
  <c r="O29" i="26"/>
  <c r="Q38" i="26"/>
  <c r="S38" i="26" s="1"/>
  <c r="T38" i="26"/>
  <c r="T41" i="26"/>
  <c r="Q41" i="26"/>
  <c r="S41" i="26" s="1"/>
  <c r="BR50" i="26"/>
  <c r="DI63" i="26"/>
  <c r="F63" i="26"/>
  <c r="DI66" i="26"/>
  <c r="F66" i="26"/>
  <c r="T69" i="26"/>
  <c r="S69" i="26"/>
  <c r="BP69" i="26"/>
  <c r="BR69" i="26" s="1"/>
  <c r="BS69" i="26"/>
  <c r="O71" i="26"/>
  <c r="N71" i="26"/>
  <c r="M10" i="27"/>
  <c r="N11" i="27"/>
  <c r="M11" i="27"/>
  <c r="K18" i="27"/>
  <c r="M18" i="27" s="1"/>
  <c r="N18" i="27"/>
  <c r="BR20" i="27"/>
  <c r="BQ20" i="27"/>
  <c r="R22" i="27"/>
  <c r="K49" i="27"/>
  <c r="M49" i="27" s="1"/>
  <c r="N49" i="27"/>
  <c r="H57" i="27"/>
  <c r="I57" i="27"/>
  <c r="S58" i="27"/>
  <c r="R58" i="27"/>
  <c r="BO58" i="27"/>
  <c r="BQ58" i="27" s="1"/>
  <c r="BR58" i="27"/>
  <c r="S59" i="27"/>
  <c r="R59" i="27"/>
  <c r="P74" i="27"/>
  <c r="R74" i="27" s="1"/>
  <c r="S74" i="27"/>
  <c r="N76" i="27"/>
  <c r="M76" i="27"/>
  <c r="R80" i="27"/>
  <c r="BR17" i="28"/>
  <c r="BO17" i="28"/>
  <c r="BQ17" i="28" s="1"/>
  <c r="H17" i="28"/>
  <c r="DH23" i="28"/>
  <c r="E23" i="28"/>
  <c r="BO24" i="28"/>
  <c r="BQ24" i="28" s="1"/>
  <c r="BR24" i="28"/>
  <c r="BR51" i="28"/>
  <c r="BQ51" i="28"/>
  <c r="N74" i="28"/>
  <c r="M74" i="28"/>
  <c r="BV19" i="22"/>
  <c r="F82" i="26"/>
  <c r="G82" i="26" s="1"/>
  <c r="I82" i="26" s="1"/>
  <c r="ED21" i="28"/>
  <c r="ED22" i="28"/>
  <c r="E14" i="28"/>
  <c r="S48" i="26"/>
  <c r="BS57" i="26"/>
  <c r="L10" i="26"/>
  <c r="N10" i="26" s="1"/>
  <c r="I17" i="28"/>
  <c r="EC82" i="28"/>
  <c r="G54" i="26"/>
  <c r="I54" i="26" s="1"/>
  <c r="G18" i="26"/>
  <c r="I18" i="26" s="1"/>
  <c r="BR18" i="28"/>
  <c r="S50" i="28"/>
  <c r="BS49" i="26"/>
  <c r="T68" i="26"/>
  <c r="F44" i="26"/>
  <c r="DI21" i="26"/>
  <c r="F14" i="26"/>
  <c r="F37" i="26"/>
  <c r="H16" i="27"/>
  <c r="J45" i="26"/>
  <c r="BP82" i="28"/>
  <c r="P23" i="28"/>
  <c r="R23" i="28" s="1"/>
  <c r="J60" i="26"/>
  <c r="J12" i="26"/>
  <c r="AB10" i="22"/>
  <c r="I19" i="28"/>
  <c r="M49" i="28"/>
  <c r="BQ21" i="28"/>
  <c r="M17" i="28"/>
  <c r="AQ8" i="28"/>
  <c r="BR80" i="27"/>
  <c r="F73" i="27"/>
  <c r="H73" i="27" s="1"/>
  <c r="S53" i="27"/>
  <c r="BR16" i="27"/>
  <c r="P75" i="27"/>
  <c r="R75" i="27" s="1"/>
  <c r="J59" i="26"/>
  <c r="I62" i="26"/>
  <c r="BP70" i="26"/>
  <c r="BR70" i="26" s="1"/>
  <c r="N47" i="26"/>
  <c r="F25" i="26"/>
  <c r="G25" i="26" s="1"/>
  <c r="I25" i="26" s="1"/>
  <c r="BP31" i="26"/>
  <c r="BR31" i="26" s="1"/>
  <c r="BR17" i="26"/>
  <c r="O48" i="26"/>
  <c r="O34" i="26"/>
  <c r="BS22" i="26"/>
  <c r="BS68" i="26"/>
  <c r="BS23" i="26"/>
  <c r="O37" i="26"/>
  <c r="BP39" i="26"/>
  <c r="BR39" i="26" s="1"/>
  <c r="T51" i="26"/>
  <c r="BS50" i="26"/>
  <c r="S11" i="26"/>
  <c r="T11" i="26"/>
  <c r="DI12" i="26"/>
  <c r="F12" i="26"/>
  <c r="G12" i="26" s="1"/>
  <c r="N18" i="26"/>
  <c r="O18" i="26"/>
  <c r="O21" i="26"/>
  <c r="N21" i="26"/>
  <c r="BS21" i="26"/>
  <c r="BR21" i="26"/>
  <c r="O23" i="26"/>
  <c r="N23" i="26"/>
  <c r="BS37" i="26"/>
  <c r="BR37" i="26"/>
  <c r="DI38" i="26"/>
  <c r="F38" i="26"/>
  <c r="L40" i="26"/>
  <c r="N40" i="26" s="1"/>
  <c r="O40" i="26"/>
  <c r="EE43" i="26"/>
  <c r="F43" i="26"/>
  <c r="G43" i="26" s="1"/>
  <c r="S56" i="26"/>
  <c r="Q73" i="26"/>
  <c r="S73" i="26" s="1"/>
  <c r="T73" i="26"/>
  <c r="I76" i="26"/>
  <c r="BP77" i="26"/>
  <c r="BR77" i="26" s="1"/>
  <c r="BS77" i="26"/>
  <c r="EE81" i="26"/>
  <c r="F81" i="26"/>
  <c r="AI82" i="26"/>
  <c r="AH82" i="26"/>
  <c r="DG82" i="27"/>
  <c r="E82" i="27" s="1"/>
  <c r="F82" i="27" s="1"/>
  <c r="H82" i="27" s="1"/>
  <c r="E11" i="27"/>
  <c r="F11" i="27" s="1"/>
  <c r="H11" i="27" s="1"/>
  <c r="P16" i="27"/>
  <c r="R16" i="27" s="1"/>
  <c r="S16" i="27"/>
  <c r="BQ26" i="27"/>
  <c r="BR26" i="27"/>
  <c r="P28" i="27"/>
  <c r="S28" i="27"/>
  <c r="H31" i="27"/>
  <c r="I31" i="27"/>
  <c r="M37" i="27"/>
  <c r="T62" i="26"/>
  <c r="T63" i="26"/>
  <c r="S78" i="26"/>
  <c r="O80" i="26"/>
  <c r="M17" i="27"/>
  <c r="R28" i="27"/>
  <c r="S36" i="27"/>
  <c r="T56" i="26"/>
  <c r="BN82" i="27"/>
  <c r="BO82" i="27" s="1"/>
  <c r="BO10" i="27"/>
  <c r="BQ10" i="27" s="1"/>
  <c r="BQ13" i="27"/>
  <c r="H10" i="28"/>
  <c r="N28" i="28"/>
  <c r="M28" i="28"/>
  <c r="R67" i="27"/>
  <c r="M72" i="27"/>
  <c r="H11" i="28"/>
  <c r="N14" i="28"/>
  <c r="K14" i="28"/>
  <c r="M14" i="28" s="1"/>
  <c r="M48" i="28"/>
  <c r="K52" i="28"/>
  <c r="M52" i="28" s="1"/>
  <c r="N52" i="28"/>
  <c r="BR54" i="28"/>
  <c r="BQ54" i="28"/>
  <c r="BO71" i="28"/>
  <c r="BQ71" i="28" s="1"/>
  <c r="BR71" i="28"/>
  <c r="N43" i="27"/>
  <c r="R53" i="27"/>
  <c r="S62" i="27"/>
  <c r="N16" i="28"/>
  <c r="M23" i="28"/>
  <c r="BR30" i="28"/>
  <c r="BQ30" i="28"/>
  <c r="ED47" i="28"/>
  <c r="EF47" i="28"/>
  <c r="BQ52" i="28"/>
  <c r="BR52" i="28"/>
  <c r="N64" i="28"/>
  <c r="K64" i="28"/>
  <c r="M64" i="28" s="1"/>
  <c r="N25" i="28"/>
  <c r="R32" i="28"/>
  <c r="BR37" i="28"/>
  <c r="BQ38" i="28"/>
  <c r="ED39" i="28"/>
  <c r="EF39" i="28"/>
  <c r="S47" i="28"/>
  <c r="S48" i="28"/>
  <c r="S54" i="28"/>
  <c r="BR55" i="28"/>
  <c r="P72" i="28"/>
  <c r="R72" i="28" s="1"/>
  <c r="S72" i="28"/>
  <c r="E73" i="28"/>
  <c r="DH73" i="28"/>
  <c r="R28" i="28"/>
  <c r="M30" i="28"/>
  <c r="M39" i="28"/>
  <c r="EF43" i="28"/>
  <c r="ED43" i="28"/>
  <c r="N45" i="28"/>
  <c r="N47" i="28"/>
  <c r="N48" i="28"/>
  <c r="BR53" i="28"/>
  <c r="K79" i="28"/>
  <c r="M79" i="28" s="1"/>
  <c r="N79" i="28"/>
  <c r="N65" i="28"/>
  <c r="R73" i="28"/>
  <c r="W82" i="28"/>
  <c r="N59" i="28"/>
  <c r="BR65" i="28"/>
  <c r="M68" i="28"/>
  <c r="G20" i="22"/>
  <c r="L17" i="23"/>
  <c r="K19" i="22"/>
  <c r="L15" i="23"/>
  <c r="K17" i="22"/>
  <c r="AB15" i="22"/>
  <c r="K15" i="22"/>
  <c r="AB13" i="22"/>
  <c r="K13" i="22"/>
  <c r="AB20" i="22"/>
  <c r="K20" i="22"/>
  <c r="AB18" i="22"/>
  <c r="K18" i="22"/>
  <c r="L14" i="23"/>
  <c r="K16" i="22"/>
  <c r="AB12" i="22"/>
  <c r="K12" i="22"/>
  <c r="BT10" i="22"/>
  <c r="BV10" i="22" s="1"/>
  <c r="BT11" i="22"/>
  <c r="BV11" i="22" s="1"/>
  <c r="BT16" i="22"/>
  <c r="BV16" i="22" s="1"/>
  <c r="BT18" i="22"/>
  <c r="BV18" i="22" s="1"/>
  <c r="BT20" i="22"/>
  <c r="BV20" i="22" s="1"/>
  <c r="BT12" i="22"/>
  <c r="BT17" i="22"/>
  <c r="BV17" i="22" s="1"/>
  <c r="K11" i="22"/>
  <c r="K10" i="22"/>
  <c r="M10" i="22" s="1"/>
  <c r="F19" i="22"/>
  <c r="C9" i="23"/>
  <c r="C13" i="23"/>
  <c r="AG21" i="22"/>
  <c r="E20" i="22"/>
  <c r="E18" i="22"/>
  <c r="AC21" i="22"/>
  <c r="AW21" i="22"/>
  <c r="P13" i="22"/>
  <c r="C17" i="23"/>
  <c r="AB19" i="22"/>
  <c r="L11" i="23"/>
  <c r="BU21" i="22"/>
  <c r="DM10" i="22"/>
  <c r="AL8" i="22"/>
  <c r="AQ8" i="22" s="1"/>
  <c r="AG8" i="22"/>
  <c r="BV15" i="22"/>
  <c r="BV13" i="22"/>
  <c r="E13" i="22"/>
  <c r="E12" i="22"/>
  <c r="F12" i="22" s="1"/>
  <c r="D8" i="23"/>
  <c r="R10" i="22"/>
  <c r="W10" i="22"/>
  <c r="C8" i="23"/>
  <c r="BW16" i="22"/>
  <c r="DM18" i="22"/>
  <c r="C12" i="23"/>
  <c r="DM17" i="22"/>
  <c r="E11" i="22"/>
  <c r="E15" i="22"/>
  <c r="E14" i="22"/>
  <c r="BW10" i="22"/>
  <c r="BW11" i="22"/>
  <c r="EI15" i="22"/>
  <c r="EK11" i="22"/>
  <c r="EK12" i="22"/>
  <c r="E17" i="22"/>
  <c r="EH21" i="22"/>
  <c r="EI21" i="22" s="1"/>
  <c r="EK17" i="22"/>
  <c r="G19" i="22"/>
  <c r="I19" i="22" s="1"/>
  <c r="G18" i="22"/>
  <c r="G17" i="22"/>
  <c r="G16" i="22"/>
  <c r="G15" i="22"/>
  <c r="G14" i="22"/>
  <c r="G13" i="22"/>
  <c r="G12" i="22"/>
  <c r="G11" i="22"/>
  <c r="G10" i="22"/>
  <c r="E10" i="22"/>
  <c r="E16" i="22"/>
  <c r="BV12" i="22"/>
  <c r="BW20" i="22"/>
  <c r="DM12" i="22"/>
  <c r="M18" i="22"/>
  <c r="N11" i="22"/>
  <c r="DM20" i="22"/>
  <c r="DM13" i="22"/>
  <c r="N20" i="22"/>
  <c r="N12" i="22"/>
  <c r="S20" i="22"/>
  <c r="F18" i="23" s="1"/>
  <c r="C10" i="23"/>
  <c r="C18" i="23"/>
  <c r="S18" i="22"/>
  <c r="F16" i="23" s="1"/>
  <c r="DM11" i="22"/>
  <c r="AB16" i="22"/>
  <c r="L18" i="23"/>
  <c r="AB11" i="22"/>
  <c r="AB21" i="22" s="1"/>
  <c r="L13" i="23"/>
  <c r="DM14" i="22"/>
  <c r="N18" i="22"/>
  <c r="S10" i="22"/>
  <c r="F8" i="23" s="1"/>
  <c r="S13" i="22"/>
  <c r="F11" i="23" s="1"/>
  <c r="AV21" i="22"/>
  <c r="DL21" i="22"/>
  <c r="DM21" i="22" s="1"/>
  <c r="AR21" i="22"/>
  <c r="AQ21" i="22"/>
  <c r="N19" i="22"/>
  <c r="N16" i="22"/>
  <c r="N13" i="22"/>
  <c r="AL21" i="22"/>
  <c r="I18" i="22"/>
  <c r="D13" i="23"/>
  <c r="R15" i="22"/>
  <c r="S15" i="22"/>
  <c r="F13" i="23" s="1"/>
  <c r="N14" i="22"/>
  <c r="S14" i="22"/>
  <c r="F12" i="23" s="1"/>
  <c r="AB14" i="22"/>
  <c r="S12" i="22"/>
  <c r="F10" i="23" s="1"/>
  <c r="R20" i="22"/>
  <c r="D18" i="23"/>
  <c r="M80" i="23"/>
  <c r="DM19" i="22"/>
  <c r="I16" i="22"/>
  <c r="K80" i="23"/>
  <c r="N80" i="23"/>
  <c r="M20" i="22"/>
  <c r="R18" i="22"/>
  <c r="N17" i="22"/>
  <c r="R17" i="22"/>
  <c r="D15" i="23"/>
  <c r="S17" i="22"/>
  <c r="F15" i="23" s="1"/>
  <c r="C15" i="23"/>
  <c r="N15" i="22"/>
  <c r="O21" i="22"/>
  <c r="P21" i="22" s="1"/>
  <c r="D10" i="23"/>
  <c r="R12" i="22"/>
  <c r="D9" i="23"/>
  <c r="R11" i="22"/>
  <c r="DM15" i="22"/>
  <c r="W17" i="22"/>
  <c r="R14" i="22"/>
  <c r="L21" i="22"/>
  <c r="I20" i="22"/>
  <c r="S11" i="22"/>
  <c r="F9" i="23" s="1"/>
  <c r="DM16" i="22"/>
  <c r="D17" i="23"/>
  <c r="R19" i="22"/>
  <c r="S19" i="22"/>
  <c r="F17" i="23" s="1"/>
  <c r="E80" i="23"/>
  <c r="D14" i="23"/>
  <c r="R16" i="22"/>
  <c r="S16" i="22"/>
  <c r="F14" i="23" s="1"/>
  <c r="X21" i="22"/>
  <c r="C14" i="23"/>
  <c r="DN21" i="22"/>
  <c r="W21" i="22"/>
  <c r="N10" i="22"/>
  <c r="J21" i="22"/>
  <c r="AF8" i="22"/>
  <c r="AK8" i="22"/>
  <c r="AP8" i="22" s="1"/>
  <c r="AU8" i="22" s="1"/>
  <c r="AZ8" i="22" s="1"/>
  <c r="BC8" i="22" s="1"/>
  <c r="AE8" i="22"/>
  <c r="AJ8" i="22"/>
  <c r="AO8" i="22" s="1"/>
  <c r="AT8" i="22" s="1"/>
  <c r="AY8" i="22" s="1"/>
  <c r="BB8" i="22" s="1"/>
  <c r="BE8" i="22" s="1"/>
  <c r="BH8" i="22" s="1"/>
  <c r="BK8" i="22" s="1"/>
  <c r="BN8" i="22" s="1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J37" i="26" l="1"/>
  <c r="G37" i="26"/>
  <c r="I37" i="26" s="1"/>
  <c r="G66" i="26"/>
  <c r="I66" i="26" s="1"/>
  <c r="J66" i="26"/>
  <c r="G57" i="26"/>
  <c r="I57" i="26" s="1"/>
  <c r="J57" i="26"/>
  <c r="G50" i="26"/>
  <c r="I50" i="26" s="1"/>
  <c r="J50" i="26"/>
  <c r="S82" i="26"/>
  <c r="T82" i="26"/>
  <c r="G28" i="26"/>
  <c r="I28" i="26" s="1"/>
  <c r="J2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J82" i="26"/>
  <c r="I14" i="22"/>
  <c r="BQ82" i="28"/>
  <c r="BR82" i="28"/>
  <c r="G14" i="26"/>
  <c r="I14" i="26" s="1"/>
  <c r="J14" i="26"/>
  <c r="G39" i="26"/>
  <c r="I39" i="26" s="1"/>
  <c r="J39" i="26"/>
  <c r="J20" i="26"/>
  <c r="G20" i="26"/>
  <c r="I20" i="26" s="1"/>
  <c r="G33" i="26"/>
  <c r="I33" i="26" s="1"/>
  <c r="J33" i="26"/>
  <c r="F20" i="28"/>
  <c r="H20" i="28" s="1"/>
  <c r="I20" i="28"/>
  <c r="G19" i="26"/>
  <c r="I19" i="26" s="1"/>
  <c r="J19" i="26"/>
  <c r="BR82" i="27"/>
  <c r="O82" i="26"/>
  <c r="F73" i="28"/>
  <c r="H73" i="28" s="1"/>
  <c r="I73" i="28"/>
  <c r="ED82" i="28"/>
  <c r="E82" i="28"/>
  <c r="I23" i="28"/>
  <c r="F23" i="28"/>
  <c r="H23" i="28" s="1"/>
  <c r="J63" i="26"/>
  <c r="G63" i="26"/>
  <c r="I63" i="26" s="1"/>
  <c r="G36" i="26"/>
  <c r="I36" i="26" s="1"/>
  <c r="J36" i="26"/>
  <c r="J25" i="26"/>
  <c r="J29" i="26"/>
  <c r="G29" i="26"/>
  <c r="I29" i="26" s="1"/>
  <c r="G26" i="26"/>
  <c r="I26" i="26" s="1"/>
  <c r="J26" i="26"/>
  <c r="G81" i="26"/>
  <c r="I81" i="26" s="1"/>
  <c r="J81" i="26"/>
  <c r="G38" i="26"/>
  <c r="I38" i="26" s="1"/>
  <c r="J38" i="26"/>
  <c r="J44" i="26"/>
  <c r="G44" i="26"/>
  <c r="I44" i="26" s="1"/>
  <c r="F14" i="28"/>
  <c r="H14" i="28" s="1"/>
  <c r="I14" i="28"/>
  <c r="G13" i="26"/>
  <c r="I13" i="26" s="1"/>
  <c r="J13" i="26"/>
  <c r="G31" i="26"/>
  <c r="I31" i="26" s="1"/>
  <c r="J31" i="26"/>
  <c r="S82" i="27"/>
  <c r="R82" i="27"/>
  <c r="J42" i="26"/>
  <c r="G42" i="26"/>
  <c r="I42" i="26" s="1"/>
  <c r="I82" i="27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21" i="22"/>
  <c r="I12" i="22"/>
  <c r="L80" i="23"/>
  <c r="EK21" i="22"/>
  <c r="H12" i="22"/>
  <c r="I15" i="22"/>
  <c r="BT21" i="22"/>
  <c r="BV21" i="22" s="1"/>
  <c r="K21" i="22"/>
  <c r="F13" i="22"/>
  <c r="H13" i="22" s="1"/>
  <c r="F20" i="22"/>
  <c r="F18" i="22"/>
  <c r="M12" i="22"/>
  <c r="M15" i="22"/>
  <c r="M16" i="22"/>
  <c r="M17" i="22"/>
  <c r="M14" i="22"/>
  <c r="M11" i="22"/>
  <c r="M19" i="22"/>
  <c r="M13" i="22"/>
  <c r="G21" i="22"/>
  <c r="I13" i="22"/>
  <c r="R13" i="22"/>
  <c r="D11" i="23"/>
  <c r="D80" i="23" s="1"/>
  <c r="AV8" i="22"/>
  <c r="BV8" i="22"/>
  <c r="BW21" i="22"/>
  <c r="I17" i="22"/>
  <c r="F10" i="22"/>
  <c r="F15" i="22"/>
  <c r="F16" i="22"/>
  <c r="F17" i="22"/>
  <c r="F14" i="22"/>
  <c r="F11" i="22"/>
  <c r="S21" i="22"/>
  <c r="F80" i="23" s="1"/>
  <c r="E21" i="22"/>
  <c r="C80" i="23"/>
  <c r="I11" i="22"/>
  <c r="H19" i="22"/>
  <c r="I10" i="22"/>
  <c r="R21" i="22"/>
  <c r="M21" i="22"/>
  <c r="N21" i="22"/>
  <c r="BI8" i="22"/>
  <c r="BL8" i="22" s="1"/>
  <c r="BF8" i="22"/>
  <c r="F82" i="28" l="1"/>
  <c r="H82" i="28" s="1"/>
  <c r="I82" i="28"/>
  <c r="H11" i="22"/>
  <c r="H17" i="22"/>
  <c r="H15" i="22"/>
  <c r="H18" i="22"/>
  <c r="H20" i="22"/>
  <c r="H14" i="22"/>
  <c r="H16" i="22"/>
  <c r="H10" i="22"/>
  <c r="H21" i="22"/>
  <c r="I21" i="22"/>
  <c r="J22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<sst xmlns="http://schemas.openxmlformats.org/spreadsheetml/2006/main" count="1203" uniqueCount="258">
  <si>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</si>
  <si>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</si>
  <si>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</si>
  <si>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</si>
  <si>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</si>
  <si>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</si>
  <si>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</si>
  <si>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</si>
  <si>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</si>
  <si>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</si>
  <si>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</si>
  <si>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</si>
  <si>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</si>
  <si>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</si>
  <si>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</si>
  <si>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</si>
  <si>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</si>
  <si>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</si>
  <si>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</si>
  <si>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</si>
  <si>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</si>
  <si>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</si>
  <si>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</si>
  <si>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</si>
  <si>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</si>
  <si>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</si>
  <si>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</si>
  <si>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</si>
  <si>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</si>
  <si>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</si>
  <si>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</si>
  <si>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</si>
  <si>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</si>
  <si>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</si>
  <si>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</si>
  <si>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</si>
  <si>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</si>
  <si>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</si>
  <si>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</si>
  <si>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</si>
  <si>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</si>
  <si>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</si>
  <si>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</si>
  <si>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</si>
  <si>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</si>
  <si>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</si>
  <si>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</si>
  <si>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</si>
  <si>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</si>
  <si>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</si>
  <si>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</si>
  <si>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</si>
  <si>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</si>
  <si>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</si>
  <si>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</si>
  <si>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</si>
  <si>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</si>
  <si>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</si>
  <si>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</si>
  <si>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</si>
  <si>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</si>
  <si>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</si>
  <si>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</si>
  <si>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</si>
  <si>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</si>
  <si>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</si>
  <si>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</si>
  <si>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</si>
  <si>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</si>
  <si>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</si>
  <si>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</si>
  <si>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</si>
  <si>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</si>
  <si>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</si>
  <si>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</si>
  <si>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</si>
  <si>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</si>
  <si>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</si>
  <si>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</si>
  <si>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</si>
  <si>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</si>
  <si>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</si>
  <si>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</si>
  <si>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</si>
  <si>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</si>
  <si>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</si>
  <si>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</si>
  <si>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</si>
  <si>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</si>
  <si>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</si>
  <si>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</si>
  <si>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</si>
  <si>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</si>
  <si>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</si>
  <si>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</si>
  <si>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</si>
  <si>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</si>
  <si>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</si>
  <si>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</si>
  <si>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</si>
  <si>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</si>
  <si>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</si>
  <si>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</si>
  <si>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</si>
  <si>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</si>
  <si>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</si>
  <si>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</si>
  <si>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</si>
  <si>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</si>
  <si>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</si>
  <si>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</si>
  <si>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</si>
  <si>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</si>
  <si>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</si>
  <si>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</si>
  <si>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</si>
  <si>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</si>
  <si>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</si>
  <si>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</si>
  <si>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</si>
  <si>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</si>
  <si>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</si>
  <si>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</si>
  <si>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</si>
  <si>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</si>
  <si>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</si>
  <si>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</si>
  <si>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</si>
  <si>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</si>
  <si>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</si>
  <si>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</si>
  <si>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</si>
  <si>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</si>
  <si>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</si>
  <si>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</si>
  <si>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</si>
  <si>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</si>
  <si>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</si>
  <si>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</si>
  <si>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</si>
  <si>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</si>
  <si>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</si>
  <si>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</si>
  <si>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</si>
  <si>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</si>
  <si>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</si>
  <si>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</si>
  <si>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</si>
  <si>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</si>
  <si>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</si>
  <si>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</si>
  <si>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</si>
  <si>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</si>
  <si>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</si>
  <si>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</si>
  <si>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</si>
  <si>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</si>
  <si>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</si>
  <si>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</si>
  <si>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</si>
  <si>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</si>
  <si>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</si>
  <si>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</si>
  <si>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</si>
  <si>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</si>
  <si>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</si>
  <si>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</si>
  <si>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</si>
  <si>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</si>
  <si>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</si>
  <si>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</si>
  <si>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</si>
  <si>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</si>
  <si>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</si>
  <si>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</si>
  <si>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</si>
  <si>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</si>
  <si>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</si>
  <si>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</si>
  <si>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</si>
  <si>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</si>
  <si>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</si>
  <si>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</si>
  <si>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</si>
  <si>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</si>
  <si>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</si>
  <si>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</si>
  <si>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</si>
  <si>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</si>
  <si>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</si>
  <si>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</si>
  <si>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</si>
  <si>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</si>
  <si>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</si>
  <si>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</si>
  <si>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</si>
  <si>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</si>
  <si>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</si>
  <si>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</si>
  <si>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</si>
  <si>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</si>
  <si>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</si>
  <si>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</si>
  <si>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</si>
  <si>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</si>
  <si>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</si>
  <si>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</si>
  <si>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</si>
  <si>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</si>
  <si>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</si>
  <si>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</si>
  <si>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</si>
  <si>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</si>
  <si>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</si>
  <si>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</si>
  <si>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</si>
  <si>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</si>
  <si>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</si>
  <si>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</si>
  <si>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</si>
  <si>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</si>
  <si>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</si>
  <si>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</si>
  <si>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</si>
  <si>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</si>
  <si>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</si>
  <si>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</si>
  <si>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</si>
  <si>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</si>
  <si>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</si>
  <si>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</si>
  <si>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</si>
  <si>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</si>
  <si>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</si>
  <si>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</si>
  <si>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</si>
  <si>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</si>
  <si>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</si>
  <si>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</si>
  <si>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</si>
  <si>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</si>
  <si>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</si>
  <si>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</si>
  <si>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</si>
  <si>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</si>
  <si>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ծրագիր (1-ին եռամսյակ)</t>
  </si>
  <si>
    <t>փաստացի           (3 ամիս)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</si>
  <si>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</si>
  <si>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</si>
  <si>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</si>
  <si>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</si>
  <si>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</si>
  <si>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</si>
  <si>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</si>
  <si>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</si>
  <si>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</si>
  <si>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</si>
  <si>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r>
      <t xml:space="preserve"> ՀՀ  _____________________________  ՄԱՐԶԻ  ՀԱՄԱՅՆՔՆԵՐԻ   ԲՅՈՒՋԵՏԱՅԻՆ   ԵԿԱՄՈՒՏՆԵՐԻ   ՎԵՐԱԲԵՐՅԱԼ  (աճողական)  2022թ.  «3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</si>
</sst>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b/>
      <sz val="14"/>
      <color theme="1"/>
      <name val="GHEA Grapalat"/>
      <family val="3"/>
    </font>
    <font>
      <sz val="12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7"/>
  <sheetViews>
    <sheetView tabSelected="1" zoomScale="70" zoomScaleNormal="70" workbookViewId="0">
      <pane xSplit="2" ySplit="9" topLeftCell="C15" activePane="bottomRight" state="frozen"/>
      <selection pane="topRight" activeCell="C1" sqref="C1"/>
      <selection pane="bottomLeft" activeCell="A10" sqref="A10"/>
      <selection pane="bottomRight" activeCell="AM21" sqref="AM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5.375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1.625" style="1" customWidth="1"/>
    <col min="37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9.6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9.375" style="1" customWidth="1"/>
    <col min="96" max="96" width="14.125" style="1" customWidth="1"/>
    <col min="97" max="97" width="15" style="1" customWidth="1"/>
    <col min="98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3" width="14.125" style="1" customWidth="1"/>
    <col min="104" max="104" width="9.8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1" width="9.75" style="1" customWidth="1"/>
    <col min="112" max="112" width="11.5" style="1" customWidth="1"/>
    <col min="113" max="113" width="9.875" style="1" customWidth="1"/>
    <col min="114" max="114" width="9.25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1.12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88" t="s">
        <v>244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89" t="s">
        <v>257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Q2" s="5"/>
      <c r="R2" s="5"/>
      <c r="T2" s="190"/>
      <c r="U2" s="190"/>
      <c r="V2" s="190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9" t="s">
        <v>12</v>
      </c>
      <c r="M3" s="189"/>
      <c r="N3" s="189"/>
      <c r="O3" s="18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243</v>
      </c>
      <c r="F4" s="213"/>
      <c r="G4" s="213"/>
      <c r="H4" s="213"/>
      <c r="I4" s="214"/>
      <c r="J4" s="191" t="s">
        <v>242</v>
      </c>
      <c r="K4" s="192"/>
      <c r="L4" s="192"/>
      <c r="M4" s="192"/>
      <c r="N4" s="193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8"/>
      <c r="DK4" s="165" t="s">
        <v>14</v>
      </c>
      <c r="DL4" s="167" t="s">
        <v>15</v>
      </c>
      <c r="DM4" s="168"/>
      <c r="DN4" s="169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165" t="s">
        <v>16</v>
      </c>
      <c r="EH4" s="141" t="s">
        <v>17</v>
      </c>
      <c r="EI4" s="142"/>
      <c r="EJ4" s="143"/>
    </row>
    <row r="5" spans="1:141" s="9" customFormat="1" ht="15" customHeight="1" x14ac:dyDescent="0.3">
      <c r="A5" s="204"/>
      <c r="B5" s="207"/>
      <c r="C5" s="210"/>
      <c r="D5" s="210"/>
      <c r="E5" s="215"/>
      <c r="F5" s="216"/>
      <c r="G5" s="216"/>
      <c r="H5" s="216"/>
      <c r="I5" s="217"/>
      <c r="J5" s="194"/>
      <c r="K5" s="195"/>
      <c r="L5" s="195"/>
      <c r="M5" s="195"/>
      <c r="N5" s="196"/>
      <c r="O5" s="150" t="s">
        <v>7</v>
      </c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2"/>
      <c r="BA5" s="134" t="s">
        <v>2</v>
      </c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26" t="s">
        <v>8</v>
      </c>
      <c r="BQ5" s="127"/>
      <c r="BR5" s="127"/>
      <c r="BS5" s="153" t="s">
        <v>18</v>
      </c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4"/>
      <c r="CF5" s="154"/>
      <c r="CG5" s="154"/>
      <c r="CH5" s="154"/>
      <c r="CI5" s="155"/>
      <c r="CJ5" s="159" t="s">
        <v>0</v>
      </c>
      <c r="CK5" s="160"/>
      <c r="CL5" s="160"/>
      <c r="CM5" s="160"/>
      <c r="CN5" s="160"/>
      <c r="CO5" s="160"/>
      <c r="CP5" s="160"/>
      <c r="CQ5" s="160"/>
      <c r="CR5" s="161"/>
      <c r="CS5" s="153" t="s">
        <v>1</v>
      </c>
      <c r="CT5" s="154"/>
      <c r="CU5" s="154"/>
      <c r="CV5" s="154"/>
      <c r="CW5" s="154"/>
      <c r="CX5" s="154"/>
      <c r="CY5" s="154"/>
      <c r="CZ5" s="154"/>
      <c r="DA5" s="154"/>
      <c r="DB5" s="134" t="s">
        <v>19</v>
      </c>
      <c r="DC5" s="134"/>
      <c r="DD5" s="134"/>
      <c r="DE5" s="126" t="s">
        <v>20</v>
      </c>
      <c r="DF5" s="127"/>
      <c r="DG5" s="128"/>
      <c r="DH5" s="126" t="s">
        <v>21</v>
      </c>
      <c r="DI5" s="127"/>
      <c r="DJ5" s="128"/>
      <c r="DK5" s="165"/>
      <c r="DL5" s="170"/>
      <c r="DM5" s="171"/>
      <c r="DN5" s="172"/>
      <c r="DO5" s="120"/>
      <c r="DP5" s="120"/>
      <c r="DQ5" s="121"/>
      <c r="DR5" s="121"/>
      <c r="DS5" s="121"/>
      <c r="DT5" s="121"/>
      <c r="DU5" s="126" t="s">
        <v>22</v>
      </c>
      <c r="DV5" s="127"/>
      <c r="DW5" s="128"/>
      <c r="DX5" s="132"/>
      <c r="DY5" s="133"/>
      <c r="DZ5" s="133"/>
      <c r="EA5" s="133"/>
      <c r="EB5" s="133"/>
      <c r="EC5" s="133"/>
      <c r="ED5" s="133"/>
      <c r="EE5" s="133"/>
      <c r="EF5" s="133"/>
      <c r="EG5" s="165"/>
      <c r="EH5" s="144"/>
      <c r="EI5" s="145"/>
      <c r="EJ5" s="146"/>
    </row>
    <row r="6" spans="1:141" s="9" customFormat="1" ht="119.25" customHeight="1" x14ac:dyDescent="0.3">
      <c r="A6" s="204"/>
      <c r="B6" s="207"/>
      <c r="C6" s="210"/>
      <c r="D6" s="210"/>
      <c r="E6" s="218"/>
      <c r="F6" s="219"/>
      <c r="G6" s="219"/>
      <c r="H6" s="219"/>
      <c r="I6" s="220"/>
      <c r="J6" s="197"/>
      <c r="K6" s="198"/>
      <c r="L6" s="198"/>
      <c r="M6" s="198"/>
      <c r="N6" s="199"/>
      <c r="O6" s="162" t="s">
        <v>241</v>
      </c>
      <c r="P6" s="163"/>
      <c r="Q6" s="163"/>
      <c r="R6" s="163"/>
      <c r="S6" s="164"/>
      <c r="T6" s="176" t="s">
        <v>237</v>
      </c>
      <c r="U6" s="177"/>
      <c r="V6" s="177"/>
      <c r="W6" s="177"/>
      <c r="X6" s="178"/>
      <c r="Y6" s="176" t="s">
        <v>236</v>
      </c>
      <c r="Z6" s="177"/>
      <c r="AA6" s="177"/>
      <c r="AB6" s="177"/>
      <c r="AC6" s="178"/>
      <c r="AD6" s="176" t="s">
        <v>235</v>
      </c>
      <c r="AE6" s="177"/>
      <c r="AF6" s="177"/>
      <c r="AG6" s="177"/>
      <c r="AH6" s="178"/>
      <c r="AI6" s="176" t="s">
        <v>238</v>
      </c>
      <c r="AJ6" s="177"/>
      <c r="AK6" s="177"/>
      <c r="AL6" s="177"/>
      <c r="AM6" s="178"/>
      <c r="AN6" s="176" t="s">
        <v>239</v>
      </c>
      <c r="AO6" s="177"/>
      <c r="AP6" s="177"/>
      <c r="AQ6" s="177"/>
      <c r="AR6" s="178"/>
      <c r="AS6" s="176" t="s">
        <v>240</v>
      </c>
      <c r="AT6" s="177"/>
      <c r="AU6" s="177"/>
      <c r="AV6" s="177"/>
      <c r="AW6" s="178"/>
      <c r="AX6" s="179" t="s">
        <v>29</v>
      </c>
      <c r="AY6" s="179"/>
      <c r="AZ6" s="179"/>
      <c r="BA6" s="184" t="s">
        <v>30</v>
      </c>
      <c r="BB6" s="185"/>
      <c r="BC6" s="185"/>
      <c r="BD6" s="184" t="s">
        <v>31</v>
      </c>
      <c r="BE6" s="185"/>
      <c r="BF6" s="186"/>
      <c r="BG6" s="180" t="s">
        <v>32</v>
      </c>
      <c r="BH6" s="181"/>
      <c r="BI6" s="187"/>
      <c r="BJ6" s="180" t="s">
        <v>33</v>
      </c>
      <c r="BK6" s="181"/>
      <c r="BL6" s="181"/>
      <c r="BM6" s="222" t="s">
        <v>34</v>
      </c>
      <c r="BN6" s="223"/>
      <c r="BO6" s="223"/>
      <c r="BP6" s="129"/>
      <c r="BQ6" s="130"/>
      <c r="BR6" s="130"/>
      <c r="BS6" s="200" t="s">
        <v>35</v>
      </c>
      <c r="BT6" s="201"/>
      <c r="BU6" s="201"/>
      <c r="BV6" s="201"/>
      <c r="BW6" s="202"/>
      <c r="BX6" s="166" t="s">
        <v>36</v>
      </c>
      <c r="BY6" s="166"/>
      <c r="BZ6" s="166"/>
      <c r="CA6" s="166" t="s">
        <v>37</v>
      </c>
      <c r="CB6" s="166"/>
      <c r="CC6" s="166"/>
      <c r="CD6" s="166" t="s">
        <v>38</v>
      </c>
      <c r="CE6" s="166"/>
      <c r="CF6" s="166"/>
      <c r="CG6" s="166" t="s">
        <v>39</v>
      </c>
      <c r="CH6" s="166"/>
      <c r="CI6" s="166"/>
      <c r="CJ6" s="166" t="s">
        <v>46</v>
      </c>
      <c r="CK6" s="166"/>
      <c r="CL6" s="166"/>
      <c r="CM6" s="159" t="s">
        <v>47</v>
      </c>
      <c r="CN6" s="160"/>
      <c r="CO6" s="160"/>
      <c r="CP6" s="166" t="s">
        <v>40</v>
      </c>
      <c r="CQ6" s="166"/>
      <c r="CR6" s="166"/>
      <c r="CS6" s="182" t="s">
        <v>41</v>
      </c>
      <c r="CT6" s="183"/>
      <c r="CU6" s="160"/>
      <c r="CV6" s="166" t="s">
        <v>42</v>
      </c>
      <c r="CW6" s="166"/>
      <c r="CX6" s="166"/>
      <c r="CY6" s="159" t="s">
        <v>48</v>
      </c>
      <c r="CZ6" s="160"/>
      <c r="DA6" s="160"/>
      <c r="DB6" s="134"/>
      <c r="DC6" s="134"/>
      <c r="DD6" s="134"/>
      <c r="DE6" s="129"/>
      <c r="DF6" s="130"/>
      <c r="DG6" s="131"/>
      <c r="DH6" s="129"/>
      <c r="DI6" s="130"/>
      <c r="DJ6" s="131"/>
      <c r="DK6" s="165"/>
      <c r="DL6" s="173"/>
      <c r="DM6" s="174"/>
      <c r="DN6" s="175"/>
      <c r="DO6" s="126" t="s">
        <v>49</v>
      </c>
      <c r="DP6" s="127"/>
      <c r="DQ6" s="128"/>
      <c r="DR6" s="126" t="s">
        <v>50</v>
      </c>
      <c r="DS6" s="127"/>
      <c r="DT6" s="128"/>
      <c r="DU6" s="129"/>
      <c r="DV6" s="130"/>
      <c r="DW6" s="131"/>
      <c r="DX6" s="126" t="s">
        <v>51</v>
      </c>
      <c r="DY6" s="127"/>
      <c r="DZ6" s="128"/>
      <c r="EA6" s="126" t="s">
        <v>52</v>
      </c>
      <c r="EB6" s="127"/>
      <c r="EC6" s="128"/>
      <c r="ED6" s="124" t="s">
        <v>53</v>
      </c>
      <c r="EE6" s="125"/>
      <c r="EF6" s="125"/>
      <c r="EG6" s="165"/>
      <c r="EH6" s="147"/>
      <c r="EI6" s="148"/>
      <c r="EJ6" s="149"/>
    </row>
    <row r="7" spans="1:141" s="10" customFormat="1" ht="36" customHeight="1" x14ac:dyDescent="0.3">
      <c r="A7" s="204"/>
      <c r="B7" s="207"/>
      <c r="C7" s="210"/>
      <c r="D7" s="210"/>
      <c r="E7" s="122" t="s">
        <v>43</v>
      </c>
      <c r="F7" s="138" t="s">
        <v>55</v>
      </c>
      <c r="G7" s="139"/>
      <c r="H7" s="139"/>
      <c r="I7" s="140"/>
      <c r="J7" s="122" t="s">
        <v>43</v>
      </c>
      <c r="K7" s="138" t="s">
        <v>55</v>
      </c>
      <c r="L7" s="139"/>
      <c r="M7" s="139"/>
      <c r="N7" s="140"/>
      <c r="O7" s="122" t="s">
        <v>43</v>
      </c>
      <c r="P7" s="138" t="s">
        <v>55</v>
      </c>
      <c r="Q7" s="139"/>
      <c r="R7" s="139"/>
      <c r="S7" s="140"/>
      <c r="T7" s="122" t="s">
        <v>43</v>
      </c>
      <c r="U7" s="138" t="s">
        <v>55</v>
      </c>
      <c r="V7" s="139"/>
      <c r="W7" s="139"/>
      <c r="X7" s="140"/>
      <c r="Y7" s="122" t="s">
        <v>43</v>
      </c>
      <c r="Z7" s="138" t="s">
        <v>55</v>
      </c>
      <c r="AA7" s="139"/>
      <c r="AB7" s="139"/>
      <c r="AC7" s="140"/>
      <c r="AD7" s="122" t="s">
        <v>43</v>
      </c>
      <c r="AE7" s="138" t="s">
        <v>55</v>
      </c>
      <c r="AF7" s="139"/>
      <c r="AG7" s="139"/>
      <c r="AH7" s="140"/>
      <c r="AI7" s="122" t="s">
        <v>43</v>
      </c>
      <c r="AJ7" s="138" t="s">
        <v>55</v>
      </c>
      <c r="AK7" s="139"/>
      <c r="AL7" s="139"/>
      <c r="AM7" s="140"/>
      <c r="AN7" s="122" t="s">
        <v>43</v>
      </c>
      <c r="AO7" s="138" t="s">
        <v>55</v>
      </c>
      <c r="AP7" s="139"/>
      <c r="AQ7" s="139"/>
      <c r="AR7" s="140"/>
      <c r="AS7" s="122" t="s">
        <v>43</v>
      </c>
      <c r="AT7" s="138" t="s">
        <v>55</v>
      </c>
      <c r="AU7" s="139"/>
      <c r="AV7" s="139"/>
      <c r="AW7" s="140"/>
      <c r="AX7" s="122" t="s">
        <v>43</v>
      </c>
      <c r="AY7" s="135" t="s">
        <v>55</v>
      </c>
      <c r="AZ7" s="136"/>
      <c r="BA7" s="122" t="s">
        <v>43</v>
      </c>
      <c r="BB7" s="135" t="s">
        <v>55</v>
      </c>
      <c r="BC7" s="136"/>
      <c r="BD7" s="122" t="s">
        <v>43</v>
      </c>
      <c r="BE7" s="135" t="s">
        <v>55</v>
      </c>
      <c r="BF7" s="136"/>
      <c r="BG7" s="122" t="s">
        <v>43</v>
      </c>
      <c r="BH7" s="135" t="s">
        <v>55</v>
      </c>
      <c r="BI7" s="136"/>
      <c r="BJ7" s="122" t="s">
        <v>43</v>
      </c>
      <c r="BK7" s="135" t="s">
        <v>55</v>
      </c>
      <c r="BL7" s="136"/>
      <c r="BM7" s="122" t="s">
        <v>43</v>
      </c>
      <c r="BN7" s="135" t="s">
        <v>55</v>
      </c>
      <c r="BO7" s="136"/>
      <c r="BP7" s="122" t="s">
        <v>43</v>
      </c>
      <c r="BQ7" s="135" t="s">
        <v>55</v>
      </c>
      <c r="BR7" s="136"/>
      <c r="BS7" s="122" t="s">
        <v>43</v>
      </c>
      <c r="BT7" s="135" t="s">
        <v>55</v>
      </c>
      <c r="BU7" s="224"/>
      <c r="BV7" s="224"/>
      <c r="BW7" s="136"/>
      <c r="BX7" s="122" t="s">
        <v>43</v>
      </c>
      <c r="BY7" s="135" t="s">
        <v>55</v>
      </c>
      <c r="BZ7" s="136"/>
      <c r="CA7" s="122" t="s">
        <v>43</v>
      </c>
      <c r="CB7" s="135" t="s">
        <v>55</v>
      </c>
      <c r="CC7" s="136"/>
      <c r="CD7" s="122" t="s">
        <v>43</v>
      </c>
      <c r="CE7" s="135" t="s">
        <v>55</v>
      </c>
      <c r="CF7" s="136"/>
      <c r="CG7" s="122" t="s">
        <v>43</v>
      </c>
      <c r="CH7" s="135" t="s">
        <v>55</v>
      </c>
      <c r="CI7" s="136"/>
      <c r="CJ7" s="122" t="s">
        <v>43</v>
      </c>
      <c r="CK7" s="135" t="s">
        <v>55</v>
      </c>
      <c r="CL7" s="136"/>
      <c r="CM7" s="122" t="s">
        <v>43</v>
      </c>
      <c r="CN7" s="135" t="s">
        <v>55</v>
      </c>
      <c r="CO7" s="136"/>
      <c r="CP7" s="122" t="s">
        <v>43</v>
      </c>
      <c r="CQ7" s="135" t="s">
        <v>55</v>
      </c>
      <c r="CR7" s="136"/>
      <c r="CS7" s="122" t="s">
        <v>43</v>
      </c>
      <c r="CT7" s="135" t="s">
        <v>55</v>
      </c>
      <c r="CU7" s="136"/>
      <c r="CV7" s="122" t="s">
        <v>43</v>
      </c>
      <c r="CW7" s="135" t="s">
        <v>55</v>
      </c>
      <c r="CX7" s="136"/>
      <c r="CY7" s="122" t="s">
        <v>43</v>
      </c>
      <c r="CZ7" s="135" t="s">
        <v>55</v>
      </c>
      <c r="DA7" s="136"/>
      <c r="DB7" s="122" t="s">
        <v>43</v>
      </c>
      <c r="DC7" s="135" t="s">
        <v>55</v>
      </c>
      <c r="DD7" s="136"/>
      <c r="DE7" s="122" t="s">
        <v>43</v>
      </c>
      <c r="DF7" s="135" t="s">
        <v>55</v>
      </c>
      <c r="DG7" s="136"/>
      <c r="DH7" s="122" t="s">
        <v>43</v>
      </c>
      <c r="DI7" s="135" t="s">
        <v>55</v>
      </c>
      <c r="DJ7" s="136"/>
      <c r="DK7" s="137" t="s">
        <v>9</v>
      </c>
      <c r="DL7" s="122" t="s">
        <v>43</v>
      </c>
      <c r="DM7" s="135" t="s">
        <v>55</v>
      </c>
      <c r="DN7" s="136"/>
      <c r="DO7" s="122" t="s">
        <v>43</v>
      </c>
      <c r="DP7" s="135" t="s">
        <v>55</v>
      </c>
      <c r="DQ7" s="136"/>
      <c r="DR7" s="122" t="s">
        <v>43</v>
      </c>
      <c r="DS7" s="135" t="s">
        <v>55</v>
      </c>
      <c r="DT7" s="136"/>
      <c r="DU7" s="122" t="s">
        <v>43</v>
      </c>
      <c r="DV7" s="135" t="s">
        <v>55</v>
      </c>
      <c r="DW7" s="136"/>
      <c r="DX7" s="122" t="s">
        <v>43</v>
      </c>
      <c r="DY7" s="135" t="s">
        <v>55</v>
      </c>
      <c r="DZ7" s="136"/>
      <c r="EA7" s="122" t="s">
        <v>43</v>
      </c>
      <c r="EB7" s="135" t="s">
        <v>55</v>
      </c>
      <c r="EC7" s="136"/>
      <c r="ED7" s="122" t="s">
        <v>43</v>
      </c>
      <c r="EE7" s="135" t="s">
        <v>55</v>
      </c>
      <c r="EF7" s="136"/>
      <c r="EG7" s="165" t="s">
        <v>9</v>
      </c>
      <c r="EH7" s="122" t="s">
        <v>43</v>
      </c>
      <c r="EI7" s="135" t="s">
        <v>55</v>
      </c>
      <c r="EJ7" s="136"/>
    </row>
    <row r="8" spans="1:141" s="27" customFormat="1" ht="101.25" customHeight="1" x14ac:dyDescent="0.25">
      <c r="A8" s="205"/>
      <c r="B8" s="208"/>
      <c r="C8" s="211"/>
      <c r="D8" s="211"/>
      <c r="E8" s="123"/>
      <c r="F8" s="35" t="s">
        <v>245</v>
      </c>
      <c r="G8" s="26" t="s">
        <v>246</v>
      </c>
      <c r="H8" s="36" t="s">
        <v>233</v>
      </c>
      <c r="I8" s="26" t="s">
        <v>54</v>
      </c>
      <c r="J8" s="123"/>
      <c r="K8" s="35" t="str">
        <f>F8</f>
        <v>ծրագիր (1-ին եռամսյակ)</v>
      </c>
      <c r="L8" s="26" t="s">
        <v>246</v>
      </c>
      <c r="M8" s="36" t="str">
        <f>H8</f>
        <v>կատ. %-ը 1-ին եռամսյակի  նկատմամբ</v>
      </c>
      <c r="N8" s="26" t="s">
        <v>54</v>
      </c>
      <c r="O8" s="123"/>
      <c r="P8" s="35" t="str">
        <f>K8</f>
        <v>ծրագիր (1-ին եռամսյակ)</v>
      </c>
      <c r="Q8" s="26" t="str">
        <f>L8</f>
        <v>փաստացի           (3 ամիս)</v>
      </c>
      <c r="R8" s="36" t="str">
        <f>M8</f>
        <v>կատ. %-ը 1-ին եռամսյակի  նկատմամբ</v>
      </c>
      <c r="S8" s="26" t="s">
        <v>54</v>
      </c>
      <c r="T8" s="123"/>
      <c r="U8" s="35" t="str">
        <f>P8</f>
        <v>ծրագիր (1-ին եռամսյակ)</v>
      </c>
      <c r="V8" s="26" t="str">
        <f>Q8</f>
        <v>փաստացի           (3 ամիս)</v>
      </c>
      <c r="W8" s="36" t="str">
        <f>R8</f>
        <v>կատ. %-ը 1-ին եռամսյակի  նկատմամբ</v>
      </c>
      <c r="X8" s="26" t="s">
        <v>54</v>
      </c>
      <c r="Y8" s="123"/>
      <c r="Z8" s="35" t="str">
        <f>U8</f>
        <v>ծրագիր (1-ին եռամսյակ)</v>
      </c>
      <c r="AA8" s="26" t="str">
        <f>V8</f>
        <v>փաստացի           (3 ամիս)</v>
      </c>
      <c r="AB8" s="36" t="str">
        <f>W8</f>
        <v>կատ. %-ը 1-ին եռամսյակի  նկատմամբ</v>
      </c>
      <c r="AC8" s="26" t="s">
        <v>54</v>
      </c>
      <c r="AD8" s="123"/>
      <c r="AE8" s="35" t="str">
        <f>Z8</f>
        <v>ծրագիր (1-ին եռամսյակ)</v>
      </c>
      <c r="AF8" s="26" t="str">
        <f>AA8</f>
        <v>փաստացի           (3 ամիս)</v>
      </c>
      <c r="AG8" s="36" t="str">
        <f>AB8</f>
        <v>կատ. %-ը 1-ին եռամսյակի  նկատմամբ</v>
      </c>
      <c r="AH8" s="26" t="s">
        <v>54</v>
      </c>
      <c r="AI8" s="123"/>
      <c r="AJ8" s="35" t="str">
        <f>Z8</f>
        <v>ծրագիր (1-ին եռամսյակ)</v>
      </c>
      <c r="AK8" s="26" t="str">
        <f>AA8</f>
        <v>փաստացի           (3 ամիս)</v>
      </c>
      <c r="AL8" s="36" t="str">
        <f>AB8</f>
        <v>կատ. %-ը 1-ին եռամսյակի  նկատմամբ</v>
      </c>
      <c r="AM8" s="26" t="s">
        <v>54</v>
      </c>
      <c r="AN8" s="123"/>
      <c r="AO8" s="35" t="str">
        <f>AJ8</f>
        <v>ծրագիր (1-ին եռամսյակ)</v>
      </c>
      <c r="AP8" s="26" t="str">
        <f>AK8</f>
        <v>փաստացի           (3 ամիս)</v>
      </c>
      <c r="AQ8" s="26" t="str">
        <f>AL8</f>
        <v>կատ. %-ը 1-ին եռամսյակի  նկատմամբ</v>
      </c>
      <c r="AR8" s="26" t="s">
        <v>54</v>
      </c>
      <c r="AS8" s="123"/>
      <c r="AT8" s="35" t="str">
        <f>AO8</f>
        <v>ծրագիր (1-ին եռամսյակ)</v>
      </c>
      <c r="AU8" s="26" t="str">
        <f>AP8</f>
        <v>փաստացի           (3 ամիս)</v>
      </c>
      <c r="AV8" s="36" t="str">
        <f>AQ8</f>
        <v>կատ. %-ը 1-ին եռամսյակի  նկատմամբ</v>
      </c>
      <c r="AW8" s="26" t="s">
        <v>54</v>
      </c>
      <c r="AX8" s="123"/>
      <c r="AY8" s="35" t="str">
        <f>AT8</f>
        <v>ծրագիր (1-ին եռամսյակ)</v>
      </c>
      <c r="AZ8" s="26" t="str">
        <f>AU8</f>
        <v>փաստացի           (3 ամիս)</v>
      </c>
      <c r="BA8" s="123"/>
      <c r="BB8" s="35" t="str">
        <f>AY8</f>
        <v>ծրագիր (1-ին եռամսյակ)</v>
      </c>
      <c r="BC8" s="26" t="str">
        <f>AZ8</f>
        <v>փաստացի           (3 ամիս)</v>
      </c>
      <c r="BD8" s="123"/>
      <c r="BE8" s="35" t="str">
        <f>BB8</f>
        <v>ծրագիր (1-ին եռամսյակ)</v>
      </c>
      <c r="BF8" s="26" t="str">
        <f>BC8</f>
        <v>փաստացի           (3 ամիս)</v>
      </c>
      <c r="BG8" s="123"/>
      <c r="BH8" s="35" t="str">
        <f>BE8</f>
        <v>ծրագիր (1-ին եռամսյակ)</v>
      </c>
      <c r="BI8" s="26" t="str">
        <f>BC8</f>
        <v>փաստացի           (3 ամիս)</v>
      </c>
      <c r="BJ8" s="123"/>
      <c r="BK8" s="35" t="str">
        <f>BH8</f>
        <v>ծրագիր (1-ին եռամսյակ)</v>
      </c>
      <c r="BL8" s="26" t="str">
        <f>BI8</f>
        <v>փաստացի           (3 ամիս)</v>
      </c>
      <c r="BM8" s="123"/>
      <c r="BN8" s="35" t="str">
        <f>BK8</f>
        <v>ծրագիր (1-ին եռամսյակ)</v>
      </c>
      <c r="BO8" s="26" t="str">
        <f>BL8</f>
        <v>փաստացի           (3 ամիս)</v>
      </c>
      <c r="BP8" s="123"/>
      <c r="BQ8" s="35" t="str">
        <f>BN8</f>
        <v>ծրագիր (1-ին եռամսյակ)</v>
      </c>
      <c r="BR8" s="26" t="str">
        <f>BL8</f>
        <v>փաստացի           (3 ամիս)</v>
      </c>
      <c r="BS8" s="123"/>
      <c r="BT8" s="35" t="str">
        <f>BQ8</f>
        <v>ծրագիր (1-ին եռամսյակ)</v>
      </c>
      <c r="BU8" s="26" t="str">
        <f>BR8</f>
        <v>փաստացի           (3 ամիս)</v>
      </c>
      <c r="BV8" s="36" t="str">
        <f>AQ8</f>
        <v>կատ. %-ը 1-ին եռամսյակի  նկատմամբ</v>
      </c>
      <c r="BW8" s="26" t="s">
        <v>54</v>
      </c>
      <c r="BX8" s="123"/>
      <c r="BY8" s="35" t="str">
        <f>BT8</f>
        <v>ծրագիր (1-ին եռամսյակ)</v>
      </c>
      <c r="BZ8" s="26" t="str">
        <f>BU8</f>
        <v>փաստացի           (3 ամիս)</v>
      </c>
      <c r="CA8" s="123"/>
      <c r="CB8" s="35" t="str">
        <f>BY8</f>
        <v>ծրագիր (1-ին եռամսյակ)</v>
      </c>
      <c r="CC8" s="26" t="str">
        <f>BZ8</f>
        <v>փաստացի           (3 ամիս)</v>
      </c>
      <c r="CD8" s="123"/>
      <c r="CE8" s="35" t="str">
        <f>CB8</f>
        <v>ծրագիր (1-ին եռամսյակ)</v>
      </c>
      <c r="CF8" s="26" t="str">
        <f>CC8</f>
        <v>փաստացի           (3 ամիս)</v>
      </c>
      <c r="CG8" s="123"/>
      <c r="CH8" s="35" t="str">
        <f>CE8</f>
        <v>ծրագիր (1-ին եռամսյակ)</v>
      </c>
      <c r="CI8" s="26" t="str">
        <f>CF8</f>
        <v>փաստացի           (3 ամիս)</v>
      </c>
      <c r="CJ8" s="123"/>
      <c r="CK8" s="35" t="str">
        <f>CH8</f>
        <v>ծրագիր (1-ին եռամսյակ)</v>
      </c>
      <c r="CL8" s="26" t="str">
        <f>CI8</f>
        <v>փաստացի           (3 ամիս)</v>
      </c>
      <c r="CM8" s="123"/>
      <c r="CN8" s="35" t="str">
        <f>CK8</f>
        <v>ծրագիր (1-ին եռամսյակ)</v>
      </c>
      <c r="CO8" s="26" t="str">
        <f>CL8</f>
        <v>փաստացի           (3 ամիս)</v>
      </c>
      <c r="CP8" s="123"/>
      <c r="CQ8" s="35" t="str">
        <f>CN8</f>
        <v>ծրագիր (1-ին եռամսյակ)</v>
      </c>
      <c r="CR8" s="26" t="str">
        <f>CO8</f>
        <v>փաստացի           (3 ամիս)</v>
      </c>
      <c r="CS8" s="123"/>
      <c r="CT8" s="35" t="str">
        <f>CQ8</f>
        <v>ծրագիր (1-ին եռամսյակ)</v>
      </c>
      <c r="CU8" s="26" t="str">
        <f>CR8</f>
        <v>փաստացի           (3 ամիս)</v>
      </c>
      <c r="CV8" s="123"/>
      <c r="CW8" s="35" t="str">
        <f>CT8</f>
        <v>ծրագիր (1-ին եռամսյակ)</v>
      </c>
      <c r="CX8" s="26" t="str">
        <f>CU8</f>
        <v>փաստացի           (3 ամիս)</v>
      </c>
      <c r="CY8" s="123"/>
      <c r="CZ8" s="35" t="str">
        <f>CW8</f>
        <v>ծրագիր (1-ին եռամսյակ)</v>
      </c>
      <c r="DA8" s="26" t="str">
        <f>CX8</f>
        <v>փաստացի           (3 ամիս)</v>
      </c>
      <c r="DB8" s="123"/>
      <c r="DC8" s="35" t="str">
        <f>CZ8</f>
        <v>ծրագիր (1-ին եռամսյակ)</v>
      </c>
      <c r="DD8" s="26" t="str">
        <f>DA8</f>
        <v>փաստացի           (3 ամիս)</v>
      </c>
      <c r="DE8" s="123"/>
      <c r="DF8" s="35" t="str">
        <f>DC8</f>
        <v>ծրագիր (1-ին եռամսյակ)</v>
      </c>
      <c r="DG8" s="26" t="str">
        <f>DD8</f>
        <v>փաստացի           (3 ամիս)</v>
      </c>
      <c r="DH8" s="123"/>
      <c r="DI8" s="35" t="str">
        <f>DF8</f>
        <v>ծրագիր (1-ին եռամսյակ)</v>
      </c>
      <c r="DJ8" s="26" t="str">
        <f>DG8</f>
        <v>փաստացի           (3 ամիս)</v>
      </c>
      <c r="DK8" s="137"/>
      <c r="DL8" s="123"/>
      <c r="DM8" s="35" t="str">
        <f>DI8</f>
        <v>ծրագիր (1-ին եռամսյակ)</v>
      </c>
      <c r="DN8" s="26" t="str">
        <f>DJ8</f>
        <v>փաստացի           (3 ամիս)</v>
      </c>
      <c r="DO8" s="123"/>
      <c r="DP8" s="35" t="str">
        <f>DM8</f>
        <v>ծրագիր (1-ին եռամսյակ)</v>
      </c>
      <c r="DQ8" s="26" t="str">
        <f>DN8</f>
        <v>փաստացի           (3 ամիս)</v>
      </c>
      <c r="DR8" s="123"/>
      <c r="DS8" s="35" t="str">
        <f>DP8</f>
        <v>ծրագիր (1-ին եռամսյակ)</v>
      </c>
      <c r="DT8" s="26" t="str">
        <f>DQ8</f>
        <v>փաստացի           (3 ամիս)</v>
      </c>
      <c r="DU8" s="123"/>
      <c r="DV8" s="35" t="str">
        <f>DS8</f>
        <v>ծրագիր (1-ին եռամսյակ)</v>
      </c>
      <c r="DW8" s="26" t="str">
        <f>DT8</f>
        <v>փաստացի           (3 ամիս)</v>
      </c>
      <c r="DX8" s="123"/>
      <c r="DY8" s="35" t="str">
        <f>DV8</f>
        <v>ծրագիր (1-ին եռամսյակ)</v>
      </c>
      <c r="DZ8" s="26" t="str">
        <f>DW8</f>
        <v>փաստացի           (3 ամիս)</v>
      </c>
      <c r="EA8" s="123"/>
      <c r="EB8" s="35" t="str">
        <f>DY8</f>
        <v>ծրագիր (1-ին եռամսյակ)</v>
      </c>
      <c r="EC8" s="26" t="str">
        <f>DZ8</f>
        <v>փաստացի           (3 ամիս)</v>
      </c>
      <c r="ED8" s="123"/>
      <c r="EE8" s="35" t="str">
        <f>EB8</f>
        <v>ծրագիր (1-ին եռամսյակ)</v>
      </c>
      <c r="EF8" s="26" t="str">
        <f>EC8</f>
        <v>փաստացի           (3 ամիս)</v>
      </c>
      <c r="EG8" s="165"/>
      <c r="EH8" s="123"/>
      <c r="EI8" s="35" t="str">
        <f>EE8</f>
        <v>ծրագիր (1-ին եռամսյակ)</v>
      </c>
      <c r="EJ8" s="26" t="str">
        <f>EF8</f>
        <v>փաստացի           (3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1" t="s">
        <v>247</v>
      </c>
      <c r="C10" s="109">
        <v>58759.565199999997</v>
      </c>
      <c r="D10" s="109">
        <v>41767.732600000003</v>
      </c>
      <c r="E10" s="25">
        <f>DL10+EH10-ED10</f>
        <v>3016275.7289999994</v>
      </c>
      <c r="F10" s="33">
        <f>E10/12*3</f>
        <v>754068.93224999984</v>
      </c>
      <c r="G10" s="12">
        <f t="shared" ref="G10:G20" si="0">DN10+EJ10-EF10</f>
        <v>713730.96970000002</v>
      </c>
      <c r="H10" s="12">
        <f t="shared" ref="H10:H21" si="1">G10/F10*100</f>
        <v>94.65062664368908</v>
      </c>
      <c r="I10" s="12">
        <f t="shared" ref="I10:I21" si="2">G10/E10*100</f>
        <v>23.66265666092227</v>
      </c>
      <c r="J10" s="12">
        <f t="shared" ref="J10:J20" si="3">T10+Y10+AD10+AI10+AN10+AS10+AX10+BP10+BX10+CA10+CD10+CG10+CJ10+CP10+CS10+CY10+DB10+DH10</f>
        <v>939627.95900000003</v>
      </c>
      <c r="K10" s="12">
        <f t="shared" ref="K10:K20" si="4">U10+Z10+AE10+AJ10+AO10+AT10+AY10+BQ10+BY10+CB10+CE10+CH10+CK10+CQ10+CT10+CZ10+DC10+DI10</f>
        <v>234907.02308333333</v>
      </c>
      <c r="L10" s="12">
        <f t="shared" ref="L10:L20" si="5">V10+AA10+AF10+AK10+AP10+AU10+AZ10+BR10+BZ10+CC10+CF10+CI10+CL10+CR10+CU10+DA10+DD10+DJ10</f>
        <v>158695.76869999999</v>
      </c>
      <c r="M10" s="12">
        <f t="shared" ref="M10:M21" si="6">L10/K10*100</f>
        <v>67.556842965781655</v>
      </c>
      <c r="N10" s="12">
        <f t="shared" ref="N10:N21" si="7">L10/J10*100</f>
        <v>16.889213138026683</v>
      </c>
      <c r="O10" s="12">
        <f t="shared" ref="O10:O20" si="8">T10+Y10+AD10</f>
        <v>136762</v>
      </c>
      <c r="P10" s="33">
        <f>O10/12*3</f>
        <v>34190.5</v>
      </c>
      <c r="Q10" s="33">
        <f>V10+AA10+AF10</f>
        <v>11168.30099999999</v>
      </c>
      <c r="R10" s="12">
        <f t="shared" ref="R10:R21" si="9">Q10/P10*100</f>
        <v>32.664924467322763</v>
      </c>
      <c r="S10" s="11">
        <f t="shared" ref="S10:S21" si="10">Q10/O10*100</f>
        <v>8.1662311168306907</v>
      </c>
      <c r="T10" s="114">
        <v>62462</v>
      </c>
      <c r="U10" s="33">
        <v>15882.2</v>
      </c>
      <c r="V10" s="114">
        <v>8376.4969999999903</v>
      </c>
      <c r="W10" s="12">
        <f>V10/U10*100</f>
        <v>52.741414917328768</v>
      </c>
      <c r="X10" s="11">
        <f t="shared" ref="X10:X21" si="11">V10/T10*100</f>
        <v>13.410548813678702</v>
      </c>
      <c r="Y10" s="114">
        <v>16900</v>
      </c>
      <c r="Z10" s="33">
        <f>Y10/12*3</f>
        <v>4225</v>
      </c>
      <c r="AA10" s="114">
        <v>1186.9760000000001</v>
      </c>
      <c r="AB10" s="12">
        <f>AA10/Z10*100</f>
        <v>28.094106508875743</v>
      </c>
      <c r="AC10" s="11">
        <f>AA10/Y10*100</f>
        <v>7.0235266272189358</v>
      </c>
      <c r="AD10" s="11">
        <v>57400</v>
      </c>
      <c r="AE10" s="33">
        <v>14350</v>
      </c>
      <c r="AF10" s="11">
        <v>1604.828</v>
      </c>
      <c r="AG10" s="12">
        <f>AF10/AE10*100</f>
        <v>11.18347038327526</v>
      </c>
      <c r="AH10" s="11">
        <f>AF10/AD10*100</f>
        <v>2.7958675958188151</v>
      </c>
      <c r="AI10" s="114">
        <v>267185</v>
      </c>
      <c r="AJ10" s="33">
        <v>66796.25</v>
      </c>
      <c r="AK10" s="114">
        <v>61342.993000000002</v>
      </c>
      <c r="AL10" s="12">
        <f>AK10/AJ10*100</f>
        <v>91.835983307446156</v>
      </c>
      <c r="AM10" s="11">
        <f>AK10/AI10*100</f>
        <v>22.958995826861539</v>
      </c>
      <c r="AN10" s="114">
        <v>44047</v>
      </c>
      <c r="AO10" s="33">
        <v>11011.75</v>
      </c>
      <c r="AP10" s="114">
        <v>18131.066999999999</v>
      </c>
      <c r="AQ10" s="12">
        <f>AP10/AO10*100</f>
        <v>164.65200354167141</v>
      </c>
      <c r="AR10" s="11">
        <f>AP10/AN10*100</f>
        <v>41.163000885417851</v>
      </c>
      <c r="AS10" s="114">
        <v>16000</v>
      </c>
      <c r="AT10" s="33">
        <v>3733.333333333333</v>
      </c>
      <c r="AU10" s="114">
        <v>4036.2</v>
      </c>
      <c r="AV10" s="12">
        <f>AU10/AT10*100</f>
        <v>108.11250000000001</v>
      </c>
      <c r="AW10" s="11">
        <f>AU10/AS10*100</f>
        <v>25.22625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7">
        <v>1165708.8999999999</v>
      </c>
      <c r="BE10" s="33">
        <f>BD10/12*3</f>
        <v>291427.22499999998</v>
      </c>
      <c r="BF10" s="114">
        <v>291427.20000000001</v>
      </c>
      <c r="BG10" s="38">
        <v>0</v>
      </c>
      <c r="BH10" s="33">
        <f>BG10/12*3</f>
        <v>0</v>
      </c>
      <c r="BI10" s="13">
        <v>0</v>
      </c>
      <c r="BJ10" s="114">
        <v>6754.4</v>
      </c>
      <c r="BK10" s="33">
        <f>BJ10/12*3</f>
        <v>1688.6</v>
      </c>
      <c r="BL10" s="114">
        <v>1473.5060000000001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 t="shared" ref="BS10:BS20" si="12">BX10+CA10+CD10+CG10</f>
        <v>42443.758999999998</v>
      </c>
      <c r="BT10" s="33">
        <f>BS10/12*3</f>
        <v>10610.93975</v>
      </c>
      <c r="BU10" s="12">
        <f>BZ10+CC10+CF10+CI10</f>
        <v>7558.4890000000005</v>
      </c>
      <c r="BV10" s="12">
        <f t="shared" ref="BV10:BV21" si="13">BU10/BT10*100</f>
        <v>71.232983864600683</v>
      </c>
      <c r="BW10" s="11">
        <f t="shared" ref="BW10:BW21" si="14">BU10/BS10*100</f>
        <v>17.808245966150171</v>
      </c>
      <c r="BX10" s="114">
        <v>24343.758999999998</v>
      </c>
      <c r="BY10" s="33">
        <v>6085.9397499999995</v>
      </c>
      <c r="BZ10" s="114">
        <v>6400.4790000000003</v>
      </c>
      <c r="CA10" s="114">
        <v>100</v>
      </c>
      <c r="CB10" s="33">
        <f>CA10/12*3</f>
        <v>25</v>
      </c>
      <c r="CC10" s="114">
        <v>192</v>
      </c>
      <c r="CD10" s="118">
        <v>3000</v>
      </c>
      <c r="CE10" s="33">
        <f>CD10/12*3</f>
        <v>750</v>
      </c>
      <c r="CF10" s="114">
        <v>190</v>
      </c>
      <c r="CG10" s="116">
        <v>15000</v>
      </c>
      <c r="CH10" s="33">
        <f>CG10/12*3</f>
        <v>3750</v>
      </c>
      <c r="CI10" s="114">
        <v>776.01</v>
      </c>
      <c r="CJ10" s="47"/>
      <c r="CK10" s="33">
        <f>CJ10/12*3</f>
        <v>0</v>
      </c>
      <c r="CL10" s="47"/>
      <c r="CM10" s="118">
        <v>5040</v>
      </c>
      <c r="CN10" s="33">
        <f>CM10/12*3</f>
        <v>1260</v>
      </c>
      <c r="CO10" s="114">
        <v>138.55600000000001</v>
      </c>
      <c r="CP10" s="119">
        <v>0</v>
      </c>
      <c r="CQ10" s="33">
        <f>CP10/12*3</f>
        <v>0</v>
      </c>
      <c r="CR10" s="114">
        <v>0</v>
      </c>
      <c r="CS10" s="114">
        <v>268494.40000000002</v>
      </c>
      <c r="CT10" s="33">
        <v>67123.600000000006</v>
      </c>
      <c r="CU10" s="114">
        <v>50236.347500000003</v>
      </c>
      <c r="CV10" s="114">
        <v>91970</v>
      </c>
      <c r="CW10" s="33">
        <v>22992.5</v>
      </c>
      <c r="CX10" s="114">
        <v>19553.817500000001</v>
      </c>
      <c r="CY10" s="119">
        <v>0</v>
      </c>
      <c r="CZ10" s="33">
        <f>CY10/12*3</f>
        <v>0</v>
      </c>
      <c r="DA10" s="114">
        <v>0</v>
      </c>
      <c r="DB10" s="118">
        <v>2000</v>
      </c>
      <c r="DC10" s="33">
        <f>DB10/12*3</f>
        <v>500</v>
      </c>
      <c r="DD10" s="114">
        <v>0</v>
      </c>
      <c r="DE10" s="42"/>
      <c r="DF10" s="33">
        <f>DE10/12*3</f>
        <v>0</v>
      </c>
      <c r="DG10" s="116">
        <v>0</v>
      </c>
      <c r="DH10" s="114">
        <v>162695.79999999999</v>
      </c>
      <c r="DI10" s="33">
        <f>DH10/12*3</f>
        <v>40673.949999999997</v>
      </c>
      <c r="DJ10" s="114">
        <v>6222.3711999999996</v>
      </c>
      <c r="DK10" s="114">
        <v>0</v>
      </c>
      <c r="DL10" s="12">
        <f t="shared" ref="DL10:DL20" si="15">T10+Y10+AD10+AI10+AN10+AS10+AX10+BA10+BD10+BG10+BJ10+BM10+BP10+BX10+CA10+CD10+CG10+CJ10+CM10+CP10+CS10+CY10+DB10+DE10+DH10</f>
        <v>2117131.2589999996</v>
      </c>
      <c r="DM10" s="12">
        <f t="shared" ref="DM10:DM20" si="16">U10+Z10+AE10+AJ10+AO10+AT10+AY10+BB10+BE10+BH10+BK10+BN10+BQ10+BY10+CB10+CE10+CH10+CK10+CN10+CQ10+CT10+CZ10+DC10+DF10+DI10</f>
        <v>529282.84808333323</v>
      </c>
      <c r="DN10" s="12">
        <f t="shared" ref="DN10:DN20" si="17">V10+AA10+AF10+AK10+AP10+AU10+AZ10+BC10+BF10+BI10+BL10+BO10+BR10+BZ10+CC10+CF10+CI10+CL10+CO10+CR10+CU10+DA10+DD10+DG10+DJ10</f>
        <v>451735.03069999994</v>
      </c>
      <c r="DO10" s="42"/>
      <c r="DP10" s="33">
        <f>DO10/12*3</f>
        <v>0</v>
      </c>
      <c r="DQ10" s="47"/>
      <c r="DR10" s="114">
        <v>899144.47</v>
      </c>
      <c r="DS10" s="33">
        <f>DR10/12*3</f>
        <v>224786.11749999999</v>
      </c>
      <c r="DT10" s="114">
        <v>261995.93900000001</v>
      </c>
      <c r="DU10" s="42"/>
      <c r="DV10" s="33">
        <f>DU10/12*3</f>
        <v>0</v>
      </c>
      <c r="DW10" s="47"/>
      <c r="DX10" s="47"/>
      <c r="DY10" s="33">
        <f>DX10/12*3</f>
        <v>0</v>
      </c>
      <c r="DZ10" s="47"/>
      <c r="EA10" s="42"/>
      <c r="EB10" s="33">
        <f>EA10/12*3</f>
        <v>0</v>
      </c>
      <c r="EC10" s="47"/>
      <c r="ED10" s="114">
        <v>147000</v>
      </c>
      <c r="EE10" s="33">
        <f>ED10/12*3</f>
        <v>36750</v>
      </c>
      <c r="EF10" s="114">
        <v>0</v>
      </c>
      <c r="EG10" s="47">
        <v>0</v>
      </c>
      <c r="EH10" s="12">
        <f t="shared" ref="EH10:EH20" si="18">DO10+DR10+DU10+DX10+EA10+ED10</f>
        <v>1046144.47</v>
      </c>
      <c r="EI10" s="33">
        <f>EH10/12*3</f>
        <v>261536.11749999999</v>
      </c>
      <c r="EJ10" s="114">
        <f t="shared" ref="EJ10:EJ19" si="19">DQ10+DT10+DW10+DZ10+EC10+EF10+EG10</f>
        <v>261995.93900000001</v>
      </c>
    </row>
    <row r="11" spans="1:141" s="14" customFormat="1" ht="20.25" customHeight="1" x14ac:dyDescent="0.2">
      <c r="A11" s="21">
        <v>2</v>
      </c>
      <c r="B11" s="112" t="s">
        <v>248</v>
      </c>
      <c r="C11" s="109">
        <v>1012335.4525000001</v>
      </c>
      <c r="D11" s="109">
        <v>438800.67960000003</v>
      </c>
      <c r="E11" s="25">
        <f t="shared" ref="E11:E20" si="20">DL11+EH11-ED11</f>
        <v>3150180</v>
      </c>
      <c r="F11" s="33">
        <f t="shared" ref="F11:F20" si="21">E11/12*3</f>
        <v>787545</v>
      </c>
      <c r="G11" s="12">
        <f t="shared" si="0"/>
        <v>756475.09999999986</v>
      </c>
      <c r="H11" s="12">
        <f t="shared" si="1"/>
        <v>96.054841310655249</v>
      </c>
      <c r="I11" s="12">
        <f t="shared" si="2"/>
        <v>24.013710327663812</v>
      </c>
      <c r="J11" s="12">
        <f t="shared" si="3"/>
        <v>1561246.5</v>
      </c>
      <c r="K11" s="12">
        <f t="shared" si="4"/>
        <v>390311.625</v>
      </c>
      <c r="L11" s="12">
        <f t="shared" si="5"/>
        <v>322784.09999999992</v>
      </c>
      <c r="M11" s="12">
        <f t="shared" si="6"/>
        <v>82.699074105210144</v>
      </c>
      <c r="N11" s="12">
        <f t="shared" si="7"/>
        <v>20.674768526302536</v>
      </c>
      <c r="O11" s="12">
        <f t="shared" si="8"/>
        <v>302600.5</v>
      </c>
      <c r="P11" s="33">
        <f t="shared" ref="P11:P20" si="22">O11/12*3</f>
        <v>75650.125</v>
      </c>
      <c r="Q11" s="33">
        <f t="shared" ref="Q11:Q20" si="23">V11+AA11+AF11</f>
        <v>44971.786499999958</v>
      </c>
      <c r="R11" s="12">
        <f t="shared" si="9"/>
        <v>59.447074938739306</v>
      </c>
      <c r="S11" s="11">
        <f t="shared" si="10"/>
        <v>14.861768734684826</v>
      </c>
      <c r="T11" s="114">
        <v>0</v>
      </c>
      <c r="U11" s="33">
        <v>0</v>
      </c>
      <c r="V11" s="114">
        <v>30411.166499999963</v>
      </c>
      <c r="W11" s="12" t="e">
        <f t="shared" ref="W11:W20" si="24">V11/U11*100</f>
        <v>#DIV/0!</v>
      </c>
      <c r="X11" s="11" t="e">
        <f t="shared" si="11"/>
        <v>#DIV/0!</v>
      </c>
      <c r="Y11" s="114">
        <v>0</v>
      </c>
      <c r="Z11" s="33">
        <v>0</v>
      </c>
      <c r="AA11" s="114">
        <v>4306.3199999999988</v>
      </c>
      <c r="AB11" s="12" t="e">
        <f t="shared" ref="AB11:AB20" si="25">AA11/Z11*100</f>
        <v>#DIV/0!</v>
      </c>
      <c r="AC11" s="11" t="e">
        <f t="shared" ref="AC11:AC20" si="26">AA11/Y11*100</f>
        <v>#DIV/0!</v>
      </c>
      <c r="AD11" s="11">
        <v>302600.5</v>
      </c>
      <c r="AE11" s="33">
        <v>75650.125</v>
      </c>
      <c r="AF11" s="11">
        <v>10254.299999999999</v>
      </c>
      <c r="AG11" s="12">
        <f t="shared" ref="AG11:AG21" si="27">AF11/AE11*100</f>
        <v>13.554901594676808</v>
      </c>
      <c r="AH11" s="11">
        <f t="shared" ref="AH11:AH20" si="28">AF11/AD11*100</f>
        <v>3.3887253986692021</v>
      </c>
      <c r="AI11" s="114">
        <v>506461</v>
      </c>
      <c r="AJ11" s="33">
        <v>126615.25</v>
      </c>
      <c r="AK11" s="114">
        <v>121869.9</v>
      </c>
      <c r="AL11" s="12">
        <f t="shared" ref="AL11:AL20" si="29">AK11/AJ11*100</f>
        <v>96.252149721301336</v>
      </c>
      <c r="AM11" s="11">
        <f t="shared" ref="AM11:AM20" si="30">AK11/AI11*100</f>
        <v>24.063037430325334</v>
      </c>
      <c r="AN11" s="114">
        <v>77340</v>
      </c>
      <c r="AO11" s="33">
        <v>19335</v>
      </c>
      <c r="AP11" s="114">
        <v>30640.2</v>
      </c>
      <c r="AQ11" s="12">
        <f t="shared" ref="AQ11:AQ20" si="31">AP11/AO11*100</f>
        <v>158.4701318851823</v>
      </c>
      <c r="AR11" s="11">
        <f t="shared" ref="AR11:AR20" si="32">AP11/AN11*100</f>
        <v>39.617532971295574</v>
      </c>
      <c r="AS11" s="114">
        <v>51000</v>
      </c>
      <c r="AT11" s="33">
        <v>12750</v>
      </c>
      <c r="AU11" s="114">
        <v>11305.3</v>
      </c>
      <c r="AV11" s="12">
        <f t="shared" ref="AV11:AV20" si="33">AU11/AT11*100</f>
        <v>88.66901960784314</v>
      </c>
      <c r="AW11" s="11">
        <f t="shared" ref="AW11:AW20" si="34">AU11/AS11*100</f>
        <v>22.167254901960785</v>
      </c>
      <c r="AX11" s="38"/>
      <c r="AY11" s="33">
        <f t="shared" ref="AY11:AY20" si="35">AX11/12*3</f>
        <v>0</v>
      </c>
      <c r="AZ11" s="47"/>
      <c r="BA11" s="38"/>
      <c r="BB11" s="33">
        <f t="shared" ref="BB11:BB20" si="36">BA11/12*3</f>
        <v>0</v>
      </c>
      <c r="BC11" s="47"/>
      <c r="BD11" s="117">
        <v>1582135.5</v>
      </c>
      <c r="BE11" s="33">
        <f t="shared" ref="BE11:BE20" si="37">BD11/12*3</f>
        <v>395533.875</v>
      </c>
      <c r="BF11" s="114">
        <v>393834.49999999994</v>
      </c>
      <c r="BG11" s="38">
        <v>0</v>
      </c>
      <c r="BH11" s="33">
        <f t="shared" ref="BH11:BH20" si="38">BG11/12*3</f>
        <v>0</v>
      </c>
      <c r="BI11" s="13">
        <v>0</v>
      </c>
      <c r="BJ11" s="114">
        <v>6798</v>
      </c>
      <c r="BK11" s="33">
        <f t="shared" ref="BK11:BK20" si="39">BJ11/12*3</f>
        <v>1699.5</v>
      </c>
      <c r="BL11" s="114">
        <v>628</v>
      </c>
      <c r="BM11" s="38"/>
      <c r="BN11" s="33">
        <f t="shared" ref="BN11:BN20" si="40">BM11/12*3</f>
        <v>0</v>
      </c>
      <c r="BO11" s="47"/>
      <c r="BP11" s="38"/>
      <c r="BQ11" s="33">
        <f t="shared" ref="BQ11:BQ20" si="41">BP11/12*3</f>
        <v>0</v>
      </c>
      <c r="BR11" s="47"/>
      <c r="BS11" s="12">
        <f t="shared" si="12"/>
        <v>53300</v>
      </c>
      <c r="BT11" s="33">
        <f t="shared" ref="BT11:BT20" si="42">BS11/12*3</f>
        <v>13325</v>
      </c>
      <c r="BU11" s="12">
        <f t="shared" ref="BU11:BU20" si="43">BZ11+CC11+CF11+CI11</f>
        <v>9032.0424999999996</v>
      </c>
      <c r="BV11" s="12">
        <f t="shared" si="13"/>
        <v>67.782682926829267</v>
      </c>
      <c r="BW11" s="11">
        <f t="shared" si="14"/>
        <v>16.945670731707317</v>
      </c>
      <c r="BX11" s="114">
        <v>37300</v>
      </c>
      <c r="BY11" s="33">
        <v>9325</v>
      </c>
      <c r="BZ11" s="114">
        <v>5146.4464999999991</v>
      </c>
      <c r="CA11" s="114">
        <v>0</v>
      </c>
      <c r="CB11" s="33">
        <f t="shared" ref="CB11:CB20" si="44">CA11/12*3</f>
        <v>0</v>
      </c>
      <c r="CC11" s="114">
        <v>106</v>
      </c>
      <c r="CD11" s="118">
        <v>0</v>
      </c>
      <c r="CE11" s="33">
        <f t="shared" ref="CE11:CE20" si="45">CD11/12*3</f>
        <v>0</v>
      </c>
      <c r="CF11" s="114">
        <v>0</v>
      </c>
      <c r="CG11" s="116">
        <v>16000</v>
      </c>
      <c r="CH11" s="33">
        <f t="shared" ref="CH11:CH20" si="46">CG11/12*3</f>
        <v>4000</v>
      </c>
      <c r="CI11" s="114">
        <v>3779.596</v>
      </c>
      <c r="CJ11" s="47"/>
      <c r="CK11" s="33">
        <f t="shared" ref="CK11:CK20" si="47">CJ11/12*3</f>
        <v>0</v>
      </c>
      <c r="CL11" s="47"/>
      <c r="CM11" s="118">
        <v>0</v>
      </c>
      <c r="CN11" s="33">
        <f t="shared" ref="CN11:CN20" si="48">CM11/12*3</f>
        <v>0</v>
      </c>
      <c r="CO11" s="114">
        <v>1199.4000000000001</v>
      </c>
      <c r="CP11" s="119">
        <v>0</v>
      </c>
      <c r="CQ11" s="33">
        <f t="shared" ref="CQ11:CQ20" si="49">CP11/12*3</f>
        <v>0</v>
      </c>
      <c r="CR11" s="114">
        <v>1470.5</v>
      </c>
      <c r="CS11" s="114">
        <v>353610</v>
      </c>
      <c r="CT11" s="33">
        <v>88402.5</v>
      </c>
      <c r="CU11" s="114">
        <v>77855.063999999969</v>
      </c>
      <c r="CV11" s="114">
        <v>224000</v>
      </c>
      <c r="CW11" s="33">
        <v>56000</v>
      </c>
      <c r="CX11" s="114">
        <v>45099.754000000001</v>
      </c>
      <c r="CY11" s="119">
        <v>86400</v>
      </c>
      <c r="CZ11" s="33">
        <f t="shared" ref="CZ11:CZ20" si="50">CY11/12*3</f>
        <v>21600</v>
      </c>
      <c r="DA11" s="114">
        <v>8376.353000000001</v>
      </c>
      <c r="DB11" s="118">
        <v>21000</v>
      </c>
      <c r="DC11" s="33">
        <f t="shared" ref="DC11:DC20" si="51">DB11/12*3</f>
        <v>5250</v>
      </c>
      <c r="DD11" s="114">
        <v>2470</v>
      </c>
      <c r="DE11" s="42"/>
      <c r="DF11" s="33">
        <f t="shared" ref="DF11:DF20" si="52">DE11/12*3</f>
        <v>0</v>
      </c>
      <c r="DG11" s="116">
        <v>0</v>
      </c>
      <c r="DH11" s="114">
        <v>109535</v>
      </c>
      <c r="DI11" s="33">
        <f t="shared" ref="DI11:DI20" si="53">DH11/12*3</f>
        <v>27383.75</v>
      </c>
      <c r="DJ11" s="114">
        <v>14792.954</v>
      </c>
      <c r="DK11" s="114">
        <v>0</v>
      </c>
      <c r="DL11" s="12">
        <f t="shared" si="15"/>
        <v>3150180</v>
      </c>
      <c r="DM11" s="12">
        <f t="shared" si="16"/>
        <v>787545</v>
      </c>
      <c r="DN11" s="12">
        <f t="shared" si="17"/>
        <v>718445.99999999988</v>
      </c>
      <c r="DO11" s="42"/>
      <c r="DP11" s="33">
        <f t="shared" ref="DP11:DP20" si="54">DO11/12*3</f>
        <v>0</v>
      </c>
      <c r="DQ11" s="47"/>
      <c r="DR11" s="114">
        <v>0</v>
      </c>
      <c r="DS11" s="33">
        <f t="shared" ref="DS11:DS20" si="55">DR11/12*3</f>
        <v>0</v>
      </c>
      <c r="DT11" s="114">
        <v>38029.1</v>
      </c>
      <c r="DU11" s="42"/>
      <c r="DV11" s="33">
        <f t="shared" ref="DV11:DV20" si="56">DU11/12*3</f>
        <v>0</v>
      </c>
      <c r="DW11" s="47"/>
      <c r="DX11" s="47"/>
      <c r="DY11" s="33">
        <f t="shared" ref="DY11:DY20" si="57">DX11/12*3</f>
        <v>0</v>
      </c>
      <c r="DZ11" s="47"/>
      <c r="EA11" s="42"/>
      <c r="EB11" s="33">
        <f t="shared" ref="EB11:EB20" si="58">EA11/12*3</f>
        <v>0</v>
      </c>
      <c r="EC11" s="47"/>
      <c r="ED11" s="114">
        <v>0</v>
      </c>
      <c r="EE11" s="33">
        <f t="shared" ref="EE11:EE20" si="59">ED11/12*3</f>
        <v>0</v>
      </c>
      <c r="EF11" s="114">
        <v>0</v>
      </c>
      <c r="EG11" s="47">
        <v>0</v>
      </c>
      <c r="EH11" s="12">
        <f t="shared" si="18"/>
        <v>0</v>
      </c>
      <c r="EI11" s="33">
        <f t="shared" ref="EI11:EI20" si="60">EH11/12*3</f>
        <v>0</v>
      </c>
      <c r="EJ11" s="114">
        <f t="shared" si="19"/>
        <v>38029.1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12" t="s">
        <v>249</v>
      </c>
      <c r="C12" s="109">
        <v>10278.5461</v>
      </c>
      <c r="D12" s="109">
        <v>39206.603900000002</v>
      </c>
      <c r="E12" s="25">
        <f t="shared" si="20"/>
        <v>429703.5</v>
      </c>
      <c r="F12" s="33">
        <f t="shared" si="21"/>
        <v>107425.875</v>
      </c>
      <c r="G12" s="12">
        <f t="shared" si="0"/>
        <v>104124.83440000001</v>
      </c>
      <c r="H12" s="12">
        <f t="shared" si="1"/>
        <v>96.927145717919458</v>
      </c>
      <c r="I12" s="12">
        <f t="shared" si="2"/>
        <v>24.231786429479865</v>
      </c>
      <c r="J12" s="12">
        <f t="shared" si="3"/>
        <v>129032</v>
      </c>
      <c r="K12" s="12">
        <f t="shared" si="4"/>
        <v>32258</v>
      </c>
      <c r="L12" s="12">
        <f t="shared" si="5"/>
        <v>29004.3344</v>
      </c>
      <c r="M12" s="12">
        <f t="shared" si="6"/>
        <v>89.913616467232941</v>
      </c>
      <c r="N12" s="12">
        <f t="shared" si="7"/>
        <v>22.478404116808235</v>
      </c>
      <c r="O12" s="12">
        <f t="shared" si="8"/>
        <v>16503.5</v>
      </c>
      <c r="P12" s="33">
        <f t="shared" si="22"/>
        <v>4125.875</v>
      </c>
      <c r="Q12" s="33">
        <f t="shared" si="23"/>
        <v>3875.6679999999965</v>
      </c>
      <c r="R12" s="12">
        <f t="shared" si="9"/>
        <v>93.935662132274885</v>
      </c>
      <c r="S12" s="11">
        <f t="shared" si="10"/>
        <v>23.483915533068721</v>
      </c>
      <c r="T12" s="114">
        <v>16503.5</v>
      </c>
      <c r="U12" s="33">
        <v>4125.875</v>
      </c>
      <c r="V12" s="114">
        <v>3190.5879999999966</v>
      </c>
      <c r="W12" s="12">
        <f t="shared" si="24"/>
        <v>77.331184294240529</v>
      </c>
      <c r="X12" s="11">
        <f t="shared" si="11"/>
        <v>19.332796073560132</v>
      </c>
      <c r="Y12" s="114">
        <v>0</v>
      </c>
      <c r="Z12" s="33">
        <f t="shared" ref="Z12:Z20" si="61">Y12/12*3</f>
        <v>0</v>
      </c>
      <c r="AA12" s="114">
        <v>315.47000000000003</v>
      </c>
      <c r="AB12" s="12" t="e">
        <f t="shared" si="25"/>
        <v>#DIV/0!</v>
      </c>
      <c r="AC12" s="11" t="e">
        <f t="shared" si="26"/>
        <v>#DIV/0!</v>
      </c>
      <c r="AD12" s="11">
        <v>0</v>
      </c>
      <c r="AE12" s="33">
        <v>0</v>
      </c>
      <c r="AF12" s="11">
        <v>369.61</v>
      </c>
      <c r="AG12" s="12" t="e">
        <f t="shared" si="27"/>
        <v>#DIV/0!</v>
      </c>
      <c r="AH12" s="11" t="e">
        <f t="shared" si="28"/>
        <v>#DIV/0!</v>
      </c>
      <c r="AI12" s="114">
        <v>46254.1</v>
      </c>
      <c r="AJ12" s="33">
        <v>11563.525</v>
      </c>
      <c r="AK12" s="114">
        <v>8963.0920000000006</v>
      </c>
      <c r="AL12" s="12">
        <f t="shared" si="29"/>
        <v>77.511762200540062</v>
      </c>
      <c r="AM12" s="11">
        <f t="shared" si="30"/>
        <v>19.377940550135015</v>
      </c>
      <c r="AN12" s="114">
        <v>3941.8</v>
      </c>
      <c r="AO12" s="33">
        <v>985.45</v>
      </c>
      <c r="AP12" s="114">
        <v>1631.4</v>
      </c>
      <c r="AQ12" s="12">
        <f t="shared" si="31"/>
        <v>165.54873408087676</v>
      </c>
      <c r="AR12" s="11">
        <f t="shared" si="32"/>
        <v>41.387183520219189</v>
      </c>
      <c r="AS12" s="114"/>
      <c r="AT12" s="33"/>
      <c r="AU12" s="114"/>
      <c r="AV12" s="12" t="e">
        <f t="shared" si="33"/>
        <v>#DIV/0!</v>
      </c>
      <c r="AW12" s="11" t="e">
        <f t="shared" si="34"/>
        <v>#DIV/0!</v>
      </c>
      <c r="AX12" s="38"/>
      <c r="AY12" s="33">
        <f t="shared" si="35"/>
        <v>0</v>
      </c>
      <c r="AZ12" s="47"/>
      <c r="BA12" s="38"/>
      <c r="BB12" s="33">
        <f t="shared" si="36"/>
        <v>0</v>
      </c>
      <c r="BC12" s="47"/>
      <c r="BD12" s="117">
        <v>299582.09999999998</v>
      </c>
      <c r="BE12" s="33">
        <f t="shared" si="37"/>
        <v>74895.524999999994</v>
      </c>
      <c r="BF12" s="114">
        <v>74895.5</v>
      </c>
      <c r="BG12" s="38">
        <v>0</v>
      </c>
      <c r="BH12" s="33">
        <f t="shared" si="38"/>
        <v>0</v>
      </c>
      <c r="BI12" s="13">
        <v>0</v>
      </c>
      <c r="BJ12" s="114">
        <v>1089.4000000000001</v>
      </c>
      <c r="BK12" s="33">
        <f t="shared" si="39"/>
        <v>272.35000000000002</v>
      </c>
      <c r="BL12" s="114">
        <v>225</v>
      </c>
      <c r="BM12" s="38"/>
      <c r="BN12" s="33">
        <f t="shared" si="40"/>
        <v>0</v>
      </c>
      <c r="BO12" s="47"/>
      <c r="BP12" s="38"/>
      <c r="BQ12" s="33">
        <f t="shared" si="41"/>
        <v>0</v>
      </c>
      <c r="BR12" s="47"/>
      <c r="BS12" s="12">
        <f t="shared" si="12"/>
        <v>9130.6</v>
      </c>
      <c r="BT12" s="33">
        <f t="shared" si="42"/>
        <v>2282.65</v>
      </c>
      <c r="BU12" s="12">
        <f t="shared" si="43"/>
        <v>2026.01</v>
      </c>
      <c r="BV12" s="12">
        <f t="shared" si="13"/>
        <v>88.756927255602037</v>
      </c>
      <c r="BW12" s="11">
        <f t="shared" si="14"/>
        <v>22.189231813900509</v>
      </c>
      <c r="BX12" s="114">
        <v>7750.6</v>
      </c>
      <c r="BY12" s="33">
        <v>1937.65</v>
      </c>
      <c r="BZ12" s="114">
        <v>1801.01</v>
      </c>
      <c r="CA12" s="114">
        <v>0</v>
      </c>
      <c r="CB12" s="33">
        <f t="shared" si="44"/>
        <v>0</v>
      </c>
      <c r="CC12" s="114">
        <v>0</v>
      </c>
      <c r="CD12" s="118">
        <v>0</v>
      </c>
      <c r="CE12" s="33">
        <f t="shared" si="45"/>
        <v>0</v>
      </c>
      <c r="CF12" s="114">
        <v>0</v>
      </c>
      <c r="CG12" s="116">
        <v>1380</v>
      </c>
      <c r="CH12" s="33">
        <f t="shared" si="46"/>
        <v>345</v>
      </c>
      <c r="CI12" s="114">
        <v>225</v>
      </c>
      <c r="CJ12" s="47"/>
      <c r="CK12" s="33">
        <f t="shared" si="47"/>
        <v>0</v>
      </c>
      <c r="CL12" s="47"/>
      <c r="CM12" s="118">
        <v>0</v>
      </c>
      <c r="CN12" s="33">
        <f t="shared" si="48"/>
        <v>0</v>
      </c>
      <c r="CO12" s="114">
        <v>0</v>
      </c>
      <c r="CP12" s="119">
        <v>300</v>
      </c>
      <c r="CQ12" s="33">
        <f t="shared" si="49"/>
        <v>75</v>
      </c>
      <c r="CR12" s="114">
        <v>144</v>
      </c>
      <c r="CS12" s="114">
        <v>45902</v>
      </c>
      <c r="CT12" s="33">
        <v>11475.5</v>
      </c>
      <c r="CU12" s="114">
        <v>10029.286</v>
      </c>
      <c r="CV12" s="114">
        <v>21840</v>
      </c>
      <c r="CW12" s="33">
        <v>5460</v>
      </c>
      <c r="CX12" s="114">
        <v>4435.7259999999997</v>
      </c>
      <c r="CY12" s="119">
        <v>3000</v>
      </c>
      <c r="CZ12" s="33">
        <f t="shared" si="50"/>
        <v>750</v>
      </c>
      <c r="DA12" s="114">
        <v>1594.1969999999999</v>
      </c>
      <c r="DB12" s="118">
        <v>500</v>
      </c>
      <c r="DC12" s="33">
        <f t="shared" si="51"/>
        <v>125</v>
      </c>
      <c r="DD12" s="114">
        <v>200</v>
      </c>
      <c r="DE12" s="42"/>
      <c r="DF12" s="33">
        <f t="shared" si="52"/>
        <v>0</v>
      </c>
      <c r="DG12" s="116">
        <v>0</v>
      </c>
      <c r="DH12" s="114">
        <v>3500</v>
      </c>
      <c r="DI12" s="33">
        <f t="shared" si="53"/>
        <v>875</v>
      </c>
      <c r="DJ12" s="114">
        <v>540.68140000000005</v>
      </c>
      <c r="DK12" s="114">
        <v>0</v>
      </c>
      <c r="DL12" s="12">
        <f t="shared" si="15"/>
        <v>429703.5</v>
      </c>
      <c r="DM12" s="12">
        <f t="shared" si="16"/>
        <v>107425.875</v>
      </c>
      <c r="DN12" s="12">
        <f t="shared" si="17"/>
        <v>104124.83440000001</v>
      </c>
      <c r="DO12" s="42"/>
      <c r="DP12" s="33">
        <f t="shared" si="54"/>
        <v>0</v>
      </c>
      <c r="DQ12" s="47"/>
      <c r="DR12" s="114">
        <v>0</v>
      </c>
      <c r="DS12" s="33">
        <f t="shared" si="55"/>
        <v>0</v>
      </c>
      <c r="DT12" s="114">
        <v>0</v>
      </c>
      <c r="DU12" s="42"/>
      <c r="DV12" s="33">
        <f t="shared" si="56"/>
        <v>0</v>
      </c>
      <c r="DW12" s="47"/>
      <c r="DX12" s="47"/>
      <c r="DY12" s="33">
        <f t="shared" si="57"/>
        <v>0</v>
      </c>
      <c r="DZ12" s="47"/>
      <c r="EA12" s="42"/>
      <c r="EB12" s="33">
        <f t="shared" si="58"/>
        <v>0</v>
      </c>
      <c r="EC12" s="47"/>
      <c r="ED12" s="114">
        <v>82462</v>
      </c>
      <c r="EE12" s="33">
        <f t="shared" si="59"/>
        <v>20615.5</v>
      </c>
      <c r="EF12" s="114">
        <v>0</v>
      </c>
      <c r="EG12" s="47">
        <v>0</v>
      </c>
      <c r="EH12" s="12">
        <f t="shared" si="18"/>
        <v>82462</v>
      </c>
      <c r="EI12" s="33">
        <f t="shared" si="60"/>
        <v>20615.5</v>
      </c>
      <c r="EJ12" s="114">
        <f t="shared" si="19"/>
        <v>0</v>
      </c>
      <c r="EK12" s="14">
        <f t="shared" ref="EK12:EK20" si="62">ED12-EH12</f>
        <v>0</v>
      </c>
    </row>
    <row r="13" spans="1:141" s="14" customFormat="1" ht="20.25" customHeight="1" x14ac:dyDescent="0.2">
      <c r="A13" s="21">
        <v>4</v>
      </c>
      <c r="B13" s="112" t="s">
        <v>252</v>
      </c>
      <c r="C13" s="109">
        <v>266808.8039</v>
      </c>
      <c r="D13" s="109">
        <v>282172.95559999999</v>
      </c>
      <c r="E13" s="25">
        <f t="shared" si="20"/>
        <v>3206852.2</v>
      </c>
      <c r="F13" s="33">
        <f t="shared" si="21"/>
        <v>801713.05</v>
      </c>
      <c r="G13" s="12">
        <f t="shared" si="0"/>
        <v>334093.02069999994</v>
      </c>
      <c r="H13" s="12">
        <f t="shared" si="1"/>
        <v>41.672393969388416</v>
      </c>
      <c r="I13" s="12">
        <f t="shared" si="2"/>
        <v>10.418098492347104</v>
      </c>
      <c r="J13" s="12">
        <f t="shared" si="3"/>
        <v>727634</v>
      </c>
      <c r="K13" s="12">
        <f t="shared" si="4"/>
        <v>181908.48333333334</v>
      </c>
      <c r="L13" s="12">
        <f t="shared" si="5"/>
        <v>143405.6207</v>
      </c>
      <c r="M13" s="12">
        <f t="shared" si="6"/>
        <v>78.833937852815922</v>
      </c>
      <c r="N13" s="12">
        <f t="shared" si="7"/>
        <v>19.708482657489892</v>
      </c>
      <c r="O13" s="12">
        <f t="shared" si="8"/>
        <v>164877</v>
      </c>
      <c r="P13" s="33">
        <f t="shared" si="22"/>
        <v>41219.25</v>
      </c>
      <c r="Q13" s="33">
        <f t="shared" si="23"/>
        <v>26709.734999999993</v>
      </c>
      <c r="R13" s="12">
        <f t="shared" si="9"/>
        <v>64.799177568733029</v>
      </c>
      <c r="S13" s="11">
        <f t="shared" si="10"/>
        <v>16.199794392183257</v>
      </c>
      <c r="T13" s="114">
        <v>40867</v>
      </c>
      <c r="U13" s="33">
        <v>1934.4</v>
      </c>
      <c r="V13" s="114">
        <v>10143.695999999996</v>
      </c>
      <c r="W13" s="12">
        <f t="shared" si="24"/>
        <v>524.38461538461513</v>
      </c>
      <c r="X13" s="11">
        <f t="shared" si="11"/>
        <v>24.821239630998107</v>
      </c>
      <c r="Y13" s="114">
        <v>26860</v>
      </c>
      <c r="Z13" s="33">
        <f t="shared" si="61"/>
        <v>6715</v>
      </c>
      <c r="AA13" s="114">
        <v>6750.87</v>
      </c>
      <c r="AB13" s="12">
        <f t="shared" si="25"/>
        <v>100.53417721518987</v>
      </c>
      <c r="AC13" s="11">
        <f t="shared" si="26"/>
        <v>25.133544303797468</v>
      </c>
      <c r="AD13" s="11">
        <v>97150</v>
      </c>
      <c r="AE13" s="33">
        <v>24287.5</v>
      </c>
      <c r="AF13" s="11">
        <v>9815.1689999999999</v>
      </c>
      <c r="AG13" s="12">
        <f t="shared" si="27"/>
        <v>40.412430262480697</v>
      </c>
      <c r="AH13" s="11">
        <f t="shared" si="28"/>
        <v>10.103107565620174</v>
      </c>
      <c r="AI13" s="114">
        <v>225049</v>
      </c>
      <c r="AJ13" s="33">
        <v>56262.25</v>
      </c>
      <c r="AK13" s="114">
        <v>51665.211000000003</v>
      </c>
      <c r="AL13" s="12">
        <f t="shared" si="29"/>
        <v>91.829265626596879</v>
      </c>
      <c r="AM13" s="11">
        <f t="shared" si="30"/>
        <v>22.95731640664922</v>
      </c>
      <c r="AN13" s="114">
        <v>20374</v>
      </c>
      <c r="AO13" s="33">
        <v>5093.5</v>
      </c>
      <c r="AP13" s="114">
        <v>7439.65</v>
      </c>
      <c r="AQ13" s="12">
        <f t="shared" si="31"/>
        <v>146.06164719740846</v>
      </c>
      <c r="AR13" s="11">
        <f t="shared" si="32"/>
        <v>36.515411799352115</v>
      </c>
      <c r="AS13" s="114">
        <v>10900</v>
      </c>
      <c r="AT13" s="33">
        <v>2543.3333333333335</v>
      </c>
      <c r="AU13" s="114">
        <v>2556.8000000000002</v>
      </c>
      <c r="AV13" s="12">
        <f t="shared" si="33"/>
        <v>100.52948885976409</v>
      </c>
      <c r="AW13" s="11">
        <f t="shared" si="34"/>
        <v>23.456880733944956</v>
      </c>
      <c r="AX13" s="38"/>
      <c r="AY13" s="33">
        <f t="shared" si="35"/>
        <v>0</v>
      </c>
      <c r="AZ13" s="47"/>
      <c r="BA13" s="38"/>
      <c r="BB13" s="33">
        <f t="shared" si="36"/>
        <v>0</v>
      </c>
      <c r="BC13" s="47"/>
      <c r="BD13" s="117">
        <v>759938</v>
      </c>
      <c r="BE13" s="33">
        <f t="shared" si="37"/>
        <v>189984.5</v>
      </c>
      <c r="BF13" s="114">
        <v>189439.8</v>
      </c>
      <c r="BG13" s="38">
        <v>0</v>
      </c>
      <c r="BH13" s="33">
        <f t="shared" si="38"/>
        <v>0</v>
      </c>
      <c r="BI13" s="13">
        <v>0</v>
      </c>
      <c r="BJ13" s="114">
        <v>0</v>
      </c>
      <c r="BK13" s="33">
        <f t="shared" si="39"/>
        <v>0</v>
      </c>
      <c r="BL13" s="114">
        <v>448</v>
      </c>
      <c r="BM13" s="38"/>
      <c r="BN13" s="33">
        <f t="shared" si="40"/>
        <v>0</v>
      </c>
      <c r="BO13" s="47"/>
      <c r="BP13" s="38"/>
      <c r="BQ13" s="33">
        <f t="shared" si="41"/>
        <v>0</v>
      </c>
      <c r="BR13" s="47"/>
      <c r="BS13" s="12">
        <f t="shared" si="12"/>
        <v>35034</v>
      </c>
      <c r="BT13" s="33">
        <f t="shared" si="42"/>
        <v>8758.5</v>
      </c>
      <c r="BU13" s="12">
        <f t="shared" si="43"/>
        <v>4965.33</v>
      </c>
      <c r="BV13" s="12">
        <f t="shared" si="13"/>
        <v>56.691556773420103</v>
      </c>
      <c r="BW13" s="11">
        <f t="shared" si="14"/>
        <v>14.172889193355026</v>
      </c>
      <c r="BX13" s="114">
        <v>22808</v>
      </c>
      <c r="BY13" s="33">
        <v>14166</v>
      </c>
      <c r="BZ13" s="114">
        <v>2672.6149999999998</v>
      </c>
      <c r="CA13" s="114">
        <v>0</v>
      </c>
      <c r="CB13" s="33">
        <f t="shared" si="44"/>
        <v>0</v>
      </c>
      <c r="CC13" s="114">
        <v>0</v>
      </c>
      <c r="CD13" s="118">
        <v>0</v>
      </c>
      <c r="CE13" s="33">
        <f t="shared" si="45"/>
        <v>0</v>
      </c>
      <c r="CF13" s="114">
        <v>0</v>
      </c>
      <c r="CG13" s="116">
        <v>12226</v>
      </c>
      <c r="CH13" s="33">
        <f t="shared" si="46"/>
        <v>3056.5</v>
      </c>
      <c r="CI13" s="114">
        <v>2292.7150000000001</v>
      </c>
      <c r="CJ13" s="47"/>
      <c r="CK13" s="33">
        <f t="shared" si="47"/>
        <v>0</v>
      </c>
      <c r="CL13" s="47"/>
      <c r="CM13" s="118">
        <v>3998</v>
      </c>
      <c r="CN13" s="33">
        <f t="shared" si="48"/>
        <v>999.5</v>
      </c>
      <c r="CO13" s="114">
        <v>799.6</v>
      </c>
      <c r="CP13" s="119">
        <v>10000</v>
      </c>
      <c r="CQ13" s="33">
        <f t="shared" si="49"/>
        <v>2500</v>
      </c>
      <c r="CR13" s="114">
        <v>0</v>
      </c>
      <c r="CS13" s="114">
        <v>162400</v>
      </c>
      <c r="CT13" s="33">
        <v>40600</v>
      </c>
      <c r="CU13" s="114">
        <v>23512.4627</v>
      </c>
      <c r="CV13" s="114">
        <v>49100</v>
      </c>
      <c r="CW13" s="33">
        <v>12275</v>
      </c>
      <c r="CX13" s="114">
        <v>8290.4416999999994</v>
      </c>
      <c r="CY13" s="119">
        <v>76000</v>
      </c>
      <c r="CZ13" s="33">
        <f t="shared" si="50"/>
        <v>19000</v>
      </c>
      <c r="DA13" s="114">
        <v>25313.831999999999</v>
      </c>
      <c r="DB13" s="118">
        <v>0</v>
      </c>
      <c r="DC13" s="33">
        <f t="shared" si="51"/>
        <v>0</v>
      </c>
      <c r="DD13" s="114">
        <v>0</v>
      </c>
      <c r="DE13" s="42"/>
      <c r="DF13" s="33">
        <f t="shared" si="52"/>
        <v>0</v>
      </c>
      <c r="DG13" s="116">
        <v>0</v>
      </c>
      <c r="DH13" s="114">
        <v>23000</v>
      </c>
      <c r="DI13" s="33">
        <f t="shared" si="53"/>
        <v>5750</v>
      </c>
      <c r="DJ13" s="114">
        <v>1242.5999999999999</v>
      </c>
      <c r="DK13" s="114">
        <v>0</v>
      </c>
      <c r="DL13" s="12">
        <f t="shared" si="15"/>
        <v>1491570</v>
      </c>
      <c r="DM13" s="12">
        <f t="shared" si="16"/>
        <v>372892.48333333334</v>
      </c>
      <c r="DN13" s="12">
        <f t="shared" si="17"/>
        <v>334093.02069999994</v>
      </c>
      <c r="DO13" s="42"/>
      <c r="DP13" s="33">
        <f t="shared" si="54"/>
        <v>0</v>
      </c>
      <c r="DQ13" s="47"/>
      <c r="DR13" s="114">
        <v>1715282.2</v>
      </c>
      <c r="DS13" s="33">
        <f t="shared" si="55"/>
        <v>428820.54999999993</v>
      </c>
      <c r="DT13" s="114">
        <v>0</v>
      </c>
      <c r="DU13" s="42"/>
      <c r="DV13" s="33">
        <f t="shared" si="56"/>
        <v>0</v>
      </c>
      <c r="DW13" s="47"/>
      <c r="DX13" s="47"/>
      <c r="DY13" s="33">
        <f t="shared" si="57"/>
        <v>0</v>
      </c>
      <c r="DZ13" s="47"/>
      <c r="EA13" s="42"/>
      <c r="EB13" s="33">
        <f t="shared" si="58"/>
        <v>0</v>
      </c>
      <c r="EC13" s="47"/>
      <c r="ED13" s="114">
        <v>0</v>
      </c>
      <c r="EE13" s="33">
        <f t="shared" si="59"/>
        <v>0</v>
      </c>
      <c r="EF13" s="114">
        <v>0</v>
      </c>
      <c r="EG13" s="47">
        <v>0</v>
      </c>
      <c r="EH13" s="12">
        <f t="shared" si="18"/>
        <v>1715282.2</v>
      </c>
      <c r="EI13" s="33">
        <f t="shared" si="60"/>
        <v>428820.54999999993</v>
      </c>
      <c r="EJ13" s="114">
        <f t="shared" si="19"/>
        <v>0</v>
      </c>
      <c r="EK13" s="14">
        <f t="shared" si="62"/>
        <v>-1715282.2</v>
      </c>
    </row>
    <row r="14" spans="1:141" s="14" customFormat="1" ht="20.25" customHeight="1" x14ac:dyDescent="0.2">
      <c r="A14" s="21">
        <v>5</v>
      </c>
      <c r="B14" s="112" t="s">
        <v>254</v>
      </c>
      <c r="C14" s="109">
        <v>486040.15389999998</v>
      </c>
      <c r="D14" s="109">
        <v>108117.81170000001</v>
      </c>
      <c r="E14" s="25">
        <f t="shared" si="20"/>
        <v>642031.5</v>
      </c>
      <c r="F14" s="33">
        <f t="shared" si="21"/>
        <v>160507.875</v>
      </c>
      <c r="G14" s="12">
        <f t="shared" si="0"/>
        <v>261572.44199999995</v>
      </c>
      <c r="H14" s="12">
        <f t="shared" si="1"/>
        <v>162.96548814193693</v>
      </c>
      <c r="I14" s="12">
        <f t="shared" si="2"/>
        <v>40.741372035484233</v>
      </c>
      <c r="J14" s="12">
        <f t="shared" si="3"/>
        <v>446625.9</v>
      </c>
      <c r="K14" s="12">
        <f t="shared" si="4"/>
        <v>111656.47500000001</v>
      </c>
      <c r="L14" s="12">
        <f t="shared" si="5"/>
        <v>181576.54199999996</v>
      </c>
      <c r="M14" s="12">
        <f t="shared" si="6"/>
        <v>162.62070068036803</v>
      </c>
      <c r="N14" s="12">
        <f t="shared" si="7"/>
        <v>40.655175170092008</v>
      </c>
      <c r="O14" s="12">
        <f t="shared" si="8"/>
        <v>231277</v>
      </c>
      <c r="P14" s="33">
        <f t="shared" si="22"/>
        <v>57819.25</v>
      </c>
      <c r="Q14" s="33">
        <f t="shared" si="23"/>
        <v>122870.37099999998</v>
      </c>
      <c r="R14" s="12">
        <f t="shared" si="9"/>
        <v>212.50772190922569</v>
      </c>
      <c r="S14" s="11">
        <f t="shared" si="10"/>
        <v>53.126930477306423</v>
      </c>
      <c r="T14" s="114">
        <v>137604</v>
      </c>
      <c r="U14" s="33">
        <v>24867.975000000006</v>
      </c>
      <c r="V14" s="114">
        <v>117396.59099999999</v>
      </c>
      <c r="W14" s="12">
        <f t="shared" si="24"/>
        <v>472.07941539268859</v>
      </c>
      <c r="X14" s="11">
        <f t="shared" si="11"/>
        <v>85.3148098892474</v>
      </c>
      <c r="Y14" s="114">
        <v>16357</v>
      </c>
      <c r="Z14" s="33">
        <f t="shared" si="61"/>
        <v>4089.25</v>
      </c>
      <c r="AA14" s="114">
        <v>1803.6079999999999</v>
      </c>
      <c r="AB14" s="12">
        <f t="shared" si="25"/>
        <v>44.106083022559147</v>
      </c>
      <c r="AC14" s="11">
        <f t="shared" si="26"/>
        <v>11.026520755639787</v>
      </c>
      <c r="AD14" s="11">
        <v>77316</v>
      </c>
      <c r="AE14" s="33">
        <v>19329</v>
      </c>
      <c r="AF14" s="11">
        <v>3670.172</v>
      </c>
      <c r="AG14" s="12">
        <f t="shared" si="27"/>
        <v>18.98790418542087</v>
      </c>
      <c r="AH14" s="11">
        <f t="shared" si="28"/>
        <v>4.7469760463552175</v>
      </c>
      <c r="AI14" s="114">
        <v>41532</v>
      </c>
      <c r="AJ14" s="33">
        <v>10383</v>
      </c>
      <c r="AK14" s="114">
        <v>11209.846</v>
      </c>
      <c r="AL14" s="12">
        <f t="shared" si="29"/>
        <v>107.96345950110758</v>
      </c>
      <c r="AM14" s="11">
        <f t="shared" si="30"/>
        <v>26.990864875276895</v>
      </c>
      <c r="AN14" s="114">
        <v>45601.7</v>
      </c>
      <c r="AO14" s="33">
        <v>11400.424999999999</v>
      </c>
      <c r="AP14" s="114">
        <v>27606.9</v>
      </c>
      <c r="AQ14" s="12">
        <f t="shared" si="31"/>
        <v>242.1567616996735</v>
      </c>
      <c r="AR14" s="11">
        <f t="shared" si="32"/>
        <v>60.539190424918374</v>
      </c>
      <c r="AS14" s="114"/>
      <c r="AT14" s="33"/>
      <c r="AU14" s="114"/>
      <c r="AV14" s="12" t="e">
        <f t="shared" si="33"/>
        <v>#DIV/0!</v>
      </c>
      <c r="AW14" s="11" t="e">
        <f t="shared" si="34"/>
        <v>#DIV/0!</v>
      </c>
      <c r="AX14" s="38"/>
      <c r="AY14" s="33">
        <f t="shared" si="35"/>
        <v>0</v>
      </c>
      <c r="AZ14" s="47"/>
      <c r="BA14" s="38"/>
      <c r="BB14" s="33">
        <f t="shared" si="36"/>
        <v>0</v>
      </c>
      <c r="BC14" s="47"/>
      <c r="BD14" s="117">
        <v>156383.29999999999</v>
      </c>
      <c r="BE14" s="33">
        <f t="shared" si="37"/>
        <v>39095.824999999997</v>
      </c>
      <c r="BF14" s="114">
        <v>39095.9</v>
      </c>
      <c r="BG14" s="38">
        <v>0</v>
      </c>
      <c r="BH14" s="33">
        <f t="shared" si="38"/>
        <v>0</v>
      </c>
      <c r="BI14" s="13">
        <v>0</v>
      </c>
      <c r="BJ14" s="114">
        <v>762.8</v>
      </c>
      <c r="BK14" s="33">
        <f t="shared" si="39"/>
        <v>190.7</v>
      </c>
      <c r="BL14" s="114">
        <v>180</v>
      </c>
      <c r="BM14" s="38"/>
      <c r="BN14" s="33">
        <f t="shared" si="40"/>
        <v>0</v>
      </c>
      <c r="BO14" s="47"/>
      <c r="BP14" s="38"/>
      <c r="BQ14" s="33">
        <f t="shared" si="41"/>
        <v>0</v>
      </c>
      <c r="BR14" s="47"/>
      <c r="BS14" s="12">
        <f t="shared" si="12"/>
        <v>39050.099999999991</v>
      </c>
      <c r="BT14" s="33">
        <f t="shared" si="42"/>
        <v>9762.5249999999978</v>
      </c>
      <c r="BU14" s="12">
        <f t="shared" si="43"/>
        <v>7951.6680000000006</v>
      </c>
      <c r="BV14" s="12">
        <f t="shared" si="13"/>
        <v>81.45093610515724</v>
      </c>
      <c r="BW14" s="11">
        <f t="shared" si="14"/>
        <v>20.36273402628931</v>
      </c>
      <c r="BX14" s="114">
        <v>9366.7999999999993</v>
      </c>
      <c r="BY14" s="33">
        <v>11874.724999999999</v>
      </c>
      <c r="BZ14" s="114">
        <v>839.3</v>
      </c>
      <c r="CA14" s="114">
        <v>27999.1</v>
      </c>
      <c r="CB14" s="33">
        <f t="shared" si="44"/>
        <v>6999.7749999999996</v>
      </c>
      <c r="CC14" s="114">
        <v>6952.0680000000002</v>
      </c>
      <c r="CD14" s="118">
        <v>0</v>
      </c>
      <c r="CE14" s="33">
        <f t="shared" si="45"/>
        <v>0</v>
      </c>
      <c r="CF14" s="114">
        <v>0</v>
      </c>
      <c r="CG14" s="116">
        <v>1684.2</v>
      </c>
      <c r="CH14" s="33">
        <f t="shared" si="46"/>
        <v>421.04999999999995</v>
      </c>
      <c r="CI14" s="114">
        <v>160.30000000000001</v>
      </c>
      <c r="CJ14" s="47"/>
      <c r="CK14" s="33">
        <f t="shared" si="47"/>
        <v>0</v>
      </c>
      <c r="CL14" s="47"/>
      <c r="CM14" s="118">
        <v>0</v>
      </c>
      <c r="CN14" s="33">
        <f t="shared" si="48"/>
        <v>0</v>
      </c>
      <c r="CO14" s="114">
        <v>0</v>
      </c>
      <c r="CP14" s="119">
        <v>0</v>
      </c>
      <c r="CQ14" s="33">
        <f t="shared" si="49"/>
        <v>0</v>
      </c>
      <c r="CR14" s="114">
        <v>0</v>
      </c>
      <c r="CS14" s="114">
        <v>80045.100000000006</v>
      </c>
      <c r="CT14" s="33">
        <v>20011.275000000001</v>
      </c>
      <c r="CU14" s="114">
        <v>10247.757</v>
      </c>
      <c r="CV14" s="114">
        <v>35839.9</v>
      </c>
      <c r="CW14" s="33">
        <v>8959.9750000000004</v>
      </c>
      <c r="CX14" s="114">
        <v>6537.1120000000001</v>
      </c>
      <c r="CY14" s="119">
        <v>0</v>
      </c>
      <c r="CZ14" s="33">
        <f t="shared" si="50"/>
        <v>0</v>
      </c>
      <c r="DA14" s="114">
        <v>0</v>
      </c>
      <c r="DB14" s="118">
        <v>1000</v>
      </c>
      <c r="DC14" s="33">
        <f t="shared" si="51"/>
        <v>250</v>
      </c>
      <c r="DD14" s="114">
        <v>0</v>
      </c>
      <c r="DE14" s="42"/>
      <c r="DF14" s="33">
        <f t="shared" si="52"/>
        <v>0</v>
      </c>
      <c r="DG14" s="116">
        <v>0</v>
      </c>
      <c r="DH14" s="114">
        <v>8120</v>
      </c>
      <c r="DI14" s="33">
        <f t="shared" si="53"/>
        <v>2030</v>
      </c>
      <c r="DJ14" s="114">
        <v>1690</v>
      </c>
      <c r="DK14" s="114">
        <v>0</v>
      </c>
      <c r="DL14" s="12">
        <f t="shared" si="15"/>
        <v>603772</v>
      </c>
      <c r="DM14" s="12">
        <f t="shared" si="16"/>
        <v>150943</v>
      </c>
      <c r="DN14" s="12">
        <f t="shared" si="17"/>
        <v>220852.44199999995</v>
      </c>
      <c r="DO14" s="42"/>
      <c r="DP14" s="33">
        <f t="shared" si="54"/>
        <v>0</v>
      </c>
      <c r="DQ14" s="47"/>
      <c r="DR14" s="114">
        <v>38259.5</v>
      </c>
      <c r="DS14" s="33">
        <f t="shared" si="55"/>
        <v>9564.875</v>
      </c>
      <c r="DT14" s="114">
        <v>40720</v>
      </c>
      <c r="DU14" s="42"/>
      <c r="DV14" s="33">
        <f t="shared" si="56"/>
        <v>0</v>
      </c>
      <c r="DW14" s="47"/>
      <c r="DX14" s="47"/>
      <c r="DY14" s="33">
        <f t="shared" si="57"/>
        <v>0</v>
      </c>
      <c r="DZ14" s="47"/>
      <c r="EA14" s="42"/>
      <c r="EB14" s="33">
        <f t="shared" si="58"/>
        <v>0</v>
      </c>
      <c r="EC14" s="47"/>
      <c r="ED14" s="114">
        <v>0</v>
      </c>
      <c r="EE14" s="33">
        <f t="shared" si="59"/>
        <v>0</v>
      </c>
      <c r="EF14" s="114">
        <v>0</v>
      </c>
      <c r="EG14" s="47">
        <v>0</v>
      </c>
      <c r="EH14" s="12">
        <f t="shared" si="18"/>
        <v>38259.5</v>
      </c>
      <c r="EI14" s="33">
        <f t="shared" si="60"/>
        <v>9564.875</v>
      </c>
      <c r="EJ14" s="114">
        <f t="shared" si="19"/>
        <v>40720</v>
      </c>
      <c r="EK14" s="14">
        <f t="shared" si="62"/>
        <v>-38259.5</v>
      </c>
    </row>
    <row r="15" spans="1:141" s="14" customFormat="1" ht="20.25" customHeight="1" x14ac:dyDescent="0.2">
      <c r="A15" s="21">
        <v>6</v>
      </c>
      <c r="B15" s="113" t="s">
        <v>253</v>
      </c>
      <c r="C15" s="109">
        <v>304344.32150000002</v>
      </c>
      <c r="D15" s="109">
        <v>107322.4752</v>
      </c>
      <c r="E15" s="25">
        <f t="shared" si="20"/>
        <v>1406283.4</v>
      </c>
      <c r="F15" s="33">
        <f t="shared" si="21"/>
        <v>351570.85</v>
      </c>
      <c r="G15" s="12">
        <f t="shared" si="0"/>
        <v>286142.03879999998</v>
      </c>
      <c r="H15" s="12">
        <f t="shared" si="1"/>
        <v>81.389580165704871</v>
      </c>
      <c r="I15" s="12">
        <f t="shared" si="2"/>
        <v>20.347395041426218</v>
      </c>
      <c r="J15" s="12">
        <f t="shared" si="3"/>
        <v>511906</v>
      </c>
      <c r="K15" s="12">
        <f t="shared" si="4"/>
        <v>127976.45</v>
      </c>
      <c r="L15" s="12">
        <f t="shared" si="5"/>
        <v>82521.838799999998</v>
      </c>
      <c r="M15" s="12">
        <f t="shared" si="6"/>
        <v>64.482050252214378</v>
      </c>
      <c r="N15" s="12">
        <f t="shared" si="7"/>
        <v>16.120506264822058</v>
      </c>
      <c r="O15" s="12">
        <f t="shared" si="8"/>
        <v>131400</v>
      </c>
      <c r="P15" s="33">
        <f t="shared" si="22"/>
        <v>32850</v>
      </c>
      <c r="Q15" s="33">
        <f t="shared" si="23"/>
        <v>11879.480999999996</v>
      </c>
      <c r="R15" s="12">
        <f t="shared" si="9"/>
        <v>36.162803652968023</v>
      </c>
      <c r="S15" s="11">
        <f t="shared" si="10"/>
        <v>9.0407009132420058</v>
      </c>
      <c r="T15" s="114">
        <v>131400</v>
      </c>
      <c r="U15" s="33">
        <v>26519.200000000001</v>
      </c>
      <c r="V15" s="114">
        <v>6559.9819999999972</v>
      </c>
      <c r="W15" s="12">
        <f t="shared" si="24"/>
        <v>24.736726598087415</v>
      </c>
      <c r="X15" s="11">
        <f t="shared" si="11"/>
        <v>4.9923759512937576</v>
      </c>
      <c r="Y15" s="114">
        <v>0</v>
      </c>
      <c r="Z15" s="33">
        <f t="shared" si="61"/>
        <v>0</v>
      </c>
      <c r="AA15" s="114">
        <v>1960.01</v>
      </c>
      <c r="AB15" s="12" t="e">
        <f t="shared" si="25"/>
        <v>#DIV/0!</v>
      </c>
      <c r="AC15" s="11" t="e">
        <f t="shared" si="26"/>
        <v>#DIV/0!</v>
      </c>
      <c r="AD15" s="11">
        <v>0</v>
      </c>
      <c r="AE15" s="33">
        <v>0</v>
      </c>
      <c r="AF15" s="11">
        <v>3359.489</v>
      </c>
      <c r="AG15" s="12" t="e">
        <f t="shared" si="27"/>
        <v>#DIV/0!</v>
      </c>
      <c r="AH15" s="11" t="e">
        <f t="shared" si="28"/>
        <v>#DIV/0!</v>
      </c>
      <c r="AI15" s="114">
        <v>182372</v>
      </c>
      <c r="AJ15" s="33">
        <v>45593</v>
      </c>
      <c r="AK15" s="114">
        <v>35874.046999999999</v>
      </c>
      <c r="AL15" s="12">
        <f t="shared" si="29"/>
        <v>78.683234268418389</v>
      </c>
      <c r="AM15" s="11">
        <f t="shared" si="30"/>
        <v>19.670808567104597</v>
      </c>
      <c r="AN15" s="114">
        <v>13684</v>
      </c>
      <c r="AO15" s="33">
        <v>3421</v>
      </c>
      <c r="AP15" s="114">
        <v>5152.6440000000002</v>
      </c>
      <c r="AQ15" s="12">
        <f t="shared" si="31"/>
        <v>150.61806489330604</v>
      </c>
      <c r="AR15" s="11">
        <f t="shared" si="32"/>
        <v>37.65451622332651</v>
      </c>
      <c r="AS15" s="114">
        <v>4500</v>
      </c>
      <c r="AT15" s="33">
        <v>1050</v>
      </c>
      <c r="AU15" s="114">
        <v>799.5</v>
      </c>
      <c r="AV15" s="12">
        <f t="shared" si="33"/>
        <v>76.142857142857139</v>
      </c>
      <c r="AW15" s="11">
        <f t="shared" si="34"/>
        <v>17.766666666666666</v>
      </c>
      <c r="AX15" s="38"/>
      <c r="AY15" s="33">
        <f t="shared" si="35"/>
        <v>0</v>
      </c>
      <c r="AZ15" s="47"/>
      <c r="BA15" s="38"/>
      <c r="BB15" s="33">
        <f t="shared" si="36"/>
        <v>0</v>
      </c>
      <c r="BC15" s="47"/>
      <c r="BD15" s="117">
        <v>696298.7</v>
      </c>
      <c r="BE15" s="33">
        <f t="shared" si="37"/>
        <v>174074.67499999999</v>
      </c>
      <c r="BF15" s="114">
        <v>173311.9</v>
      </c>
      <c r="BG15" s="38">
        <v>0</v>
      </c>
      <c r="BH15" s="33">
        <f t="shared" si="38"/>
        <v>0</v>
      </c>
      <c r="BI15" s="13">
        <v>0</v>
      </c>
      <c r="BJ15" s="114">
        <v>2179.6999999999998</v>
      </c>
      <c r="BK15" s="33">
        <f t="shared" si="39"/>
        <v>544.92499999999995</v>
      </c>
      <c r="BL15" s="114">
        <v>1077.5999999999999</v>
      </c>
      <c r="BM15" s="38"/>
      <c r="BN15" s="33">
        <f t="shared" si="40"/>
        <v>0</v>
      </c>
      <c r="BO15" s="47"/>
      <c r="BP15" s="38"/>
      <c r="BQ15" s="33">
        <f t="shared" si="41"/>
        <v>0</v>
      </c>
      <c r="BR15" s="47"/>
      <c r="BS15" s="12">
        <f t="shared" si="12"/>
        <v>26301</v>
      </c>
      <c r="BT15" s="33">
        <f t="shared" si="42"/>
        <v>6575.25</v>
      </c>
      <c r="BU15" s="12">
        <f t="shared" si="43"/>
        <v>4421.9369999999999</v>
      </c>
      <c r="BV15" s="12">
        <f t="shared" si="13"/>
        <v>67.251237595528693</v>
      </c>
      <c r="BW15" s="11">
        <f t="shared" si="14"/>
        <v>16.812809398882173</v>
      </c>
      <c r="BX15" s="114">
        <v>26301</v>
      </c>
      <c r="BY15" s="33">
        <v>12981</v>
      </c>
      <c r="BZ15" s="114">
        <v>4421.9369999999999</v>
      </c>
      <c r="CA15" s="114">
        <v>0</v>
      </c>
      <c r="CB15" s="33">
        <f t="shared" si="44"/>
        <v>0</v>
      </c>
      <c r="CC15" s="114">
        <v>0</v>
      </c>
      <c r="CD15" s="118">
        <v>0</v>
      </c>
      <c r="CE15" s="33">
        <f t="shared" si="45"/>
        <v>0</v>
      </c>
      <c r="CF15" s="114">
        <v>0</v>
      </c>
      <c r="CG15" s="116">
        <v>0</v>
      </c>
      <c r="CH15" s="33">
        <f t="shared" si="46"/>
        <v>0</v>
      </c>
      <c r="CI15" s="114">
        <v>0</v>
      </c>
      <c r="CJ15" s="47"/>
      <c r="CK15" s="33">
        <f t="shared" si="47"/>
        <v>0</v>
      </c>
      <c r="CL15" s="47"/>
      <c r="CM15" s="118">
        <v>0</v>
      </c>
      <c r="CN15" s="33">
        <f t="shared" si="48"/>
        <v>0</v>
      </c>
      <c r="CO15" s="114">
        <v>0</v>
      </c>
      <c r="CP15" s="119">
        <v>0</v>
      </c>
      <c r="CQ15" s="33">
        <f t="shared" si="49"/>
        <v>0</v>
      </c>
      <c r="CR15" s="114">
        <v>0</v>
      </c>
      <c r="CS15" s="114">
        <v>144049</v>
      </c>
      <c r="CT15" s="33">
        <v>36012.25</v>
      </c>
      <c r="CU15" s="114">
        <v>22588.776000000002</v>
      </c>
      <c r="CV15" s="114">
        <v>50749</v>
      </c>
      <c r="CW15" s="33">
        <v>12687.25</v>
      </c>
      <c r="CX15" s="114">
        <v>8644.9009999999998</v>
      </c>
      <c r="CY15" s="119">
        <v>8000</v>
      </c>
      <c r="CZ15" s="33">
        <f t="shared" si="50"/>
        <v>2000</v>
      </c>
      <c r="DA15" s="114">
        <v>872.78099999999995</v>
      </c>
      <c r="DB15" s="118">
        <v>0</v>
      </c>
      <c r="DC15" s="33">
        <f t="shared" si="51"/>
        <v>0</v>
      </c>
      <c r="DD15" s="114">
        <v>0</v>
      </c>
      <c r="DE15" s="42"/>
      <c r="DF15" s="33">
        <f t="shared" si="52"/>
        <v>0</v>
      </c>
      <c r="DG15" s="116">
        <v>0</v>
      </c>
      <c r="DH15" s="114">
        <v>1600</v>
      </c>
      <c r="DI15" s="33">
        <f t="shared" si="53"/>
        <v>400</v>
      </c>
      <c r="DJ15" s="114">
        <v>932.67280000000005</v>
      </c>
      <c r="DK15" s="114">
        <v>0</v>
      </c>
      <c r="DL15" s="12">
        <f t="shared" si="15"/>
        <v>1210384.3999999999</v>
      </c>
      <c r="DM15" s="12">
        <f t="shared" si="16"/>
        <v>302596.05</v>
      </c>
      <c r="DN15" s="12">
        <f t="shared" si="17"/>
        <v>256911.3388</v>
      </c>
      <c r="DO15" s="42"/>
      <c r="DP15" s="33">
        <f t="shared" si="54"/>
        <v>0</v>
      </c>
      <c r="DQ15" s="47"/>
      <c r="DR15" s="114">
        <v>195899</v>
      </c>
      <c r="DS15" s="33">
        <f t="shared" si="55"/>
        <v>48974.75</v>
      </c>
      <c r="DT15" s="114">
        <v>29230.7</v>
      </c>
      <c r="DU15" s="42"/>
      <c r="DV15" s="33">
        <f t="shared" si="56"/>
        <v>0</v>
      </c>
      <c r="DW15" s="47"/>
      <c r="DX15" s="47"/>
      <c r="DY15" s="33">
        <f t="shared" si="57"/>
        <v>0</v>
      </c>
      <c r="DZ15" s="47"/>
      <c r="EA15" s="42"/>
      <c r="EB15" s="33">
        <f t="shared" si="58"/>
        <v>0</v>
      </c>
      <c r="EC15" s="47"/>
      <c r="ED15" s="114">
        <v>167291.70000000001</v>
      </c>
      <c r="EE15" s="33">
        <f t="shared" si="59"/>
        <v>41822.925000000003</v>
      </c>
      <c r="EF15" s="114">
        <v>0</v>
      </c>
      <c r="EG15" s="47">
        <v>0</v>
      </c>
      <c r="EH15" s="12">
        <f t="shared" si="18"/>
        <v>363190.7</v>
      </c>
      <c r="EI15" s="33">
        <f t="shared" si="60"/>
        <v>90797.675000000003</v>
      </c>
      <c r="EJ15" s="114">
        <f t="shared" si="19"/>
        <v>29230.7</v>
      </c>
      <c r="EK15" s="14">
        <f t="shared" si="62"/>
        <v>-195899</v>
      </c>
    </row>
    <row r="16" spans="1:141" s="14" customFormat="1" ht="20.25" customHeight="1" x14ac:dyDescent="0.2">
      <c r="A16" s="21">
        <v>7</v>
      </c>
      <c r="B16" s="112" t="s">
        <v>255</v>
      </c>
      <c r="C16" s="109">
        <v>9241.5684000000001</v>
      </c>
      <c r="D16" s="109">
        <v>96502.162500000006</v>
      </c>
      <c r="E16" s="25">
        <f t="shared" si="20"/>
        <v>1371048</v>
      </c>
      <c r="F16" s="33">
        <f t="shared" si="21"/>
        <v>342762</v>
      </c>
      <c r="G16" s="12">
        <f t="shared" si="0"/>
        <v>304702.08029999997</v>
      </c>
      <c r="H16" s="12">
        <f t="shared" si="1"/>
        <v>88.896108757680253</v>
      </c>
      <c r="I16" s="12">
        <f t="shared" si="2"/>
        <v>22.224027189420063</v>
      </c>
      <c r="J16" s="12">
        <f t="shared" si="3"/>
        <v>532536.80000000005</v>
      </c>
      <c r="K16" s="12">
        <f t="shared" si="4"/>
        <v>133134.20000000001</v>
      </c>
      <c r="L16" s="12">
        <f t="shared" si="5"/>
        <v>100253.0803</v>
      </c>
      <c r="M16" s="12">
        <f t="shared" si="6"/>
        <v>75.302274171475091</v>
      </c>
      <c r="N16" s="12">
        <f t="shared" si="7"/>
        <v>18.825568542868773</v>
      </c>
      <c r="O16" s="12">
        <f t="shared" si="8"/>
        <v>104400.00000000006</v>
      </c>
      <c r="P16" s="33">
        <f t="shared" si="22"/>
        <v>26100.000000000015</v>
      </c>
      <c r="Q16" s="33">
        <f t="shared" si="23"/>
        <v>8913.4390000000003</v>
      </c>
      <c r="R16" s="12">
        <f t="shared" si="9"/>
        <v>34.15110727969347</v>
      </c>
      <c r="S16" s="11">
        <f t="shared" si="10"/>
        <v>8.5377768199233675</v>
      </c>
      <c r="T16" s="114">
        <v>12900.000000000058</v>
      </c>
      <c r="U16" s="33">
        <v>2701.7</v>
      </c>
      <c r="V16" s="114">
        <v>4457.6239999999998</v>
      </c>
      <c r="W16" s="12">
        <f t="shared" si="24"/>
        <v>164.99330051449087</v>
      </c>
      <c r="X16" s="11">
        <f t="shared" si="11"/>
        <v>34.555224806201394</v>
      </c>
      <c r="Y16" s="114">
        <v>18500</v>
      </c>
      <c r="Z16" s="33">
        <f t="shared" si="61"/>
        <v>4625</v>
      </c>
      <c r="AA16" s="114">
        <v>1642.817</v>
      </c>
      <c r="AB16" s="12">
        <f t="shared" si="25"/>
        <v>35.520367567567568</v>
      </c>
      <c r="AC16" s="11">
        <f t="shared" si="26"/>
        <v>8.8800918918918921</v>
      </c>
      <c r="AD16" s="115">
        <v>73000</v>
      </c>
      <c r="AE16" s="33">
        <v>18250</v>
      </c>
      <c r="AF16" s="11">
        <v>2812.998</v>
      </c>
      <c r="AG16" s="12">
        <f t="shared" si="27"/>
        <v>15.413687671232875</v>
      </c>
      <c r="AH16" s="11">
        <f t="shared" si="28"/>
        <v>3.8534219178082187</v>
      </c>
      <c r="AI16" s="114">
        <v>165480</v>
      </c>
      <c r="AJ16" s="33">
        <v>41370</v>
      </c>
      <c r="AK16" s="114">
        <v>39275.164299999997</v>
      </c>
      <c r="AL16" s="12">
        <f t="shared" si="29"/>
        <v>94.936341068407046</v>
      </c>
      <c r="AM16" s="11">
        <f t="shared" si="30"/>
        <v>23.734085267101761</v>
      </c>
      <c r="AN16" s="114">
        <v>14390</v>
      </c>
      <c r="AO16" s="33">
        <v>3597.5</v>
      </c>
      <c r="AP16" s="114">
        <v>7208.52</v>
      </c>
      <c r="AQ16" s="12">
        <f t="shared" si="31"/>
        <v>200.37581653926338</v>
      </c>
      <c r="AR16" s="11">
        <f t="shared" si="32"/>
        <v>50.093954134815846</v>
      </c>
      <c r="AS16" s="114">
        <v>6000</v>
      </c>
      <c r="AT16" s="33">
        <v>2023.3</v>
      </c>
      <c r="AU16" s="114">
        <v>1597.8</v>
      </c>
      <c r="AV16" s="12">
        <f t="shared" si="33"/>
        <v>78.969999505757912</v>
      </c>
      <c r="AW16" s="11">
        <f t="shared" si="34"/>
        <v>26.63</v>
      </c>
      <c r="AX16" s="38"/>
      <c r="AY16" s="33">
        <f t="shared" si="35"/>
        <v>0</v>
      </c>
      <c r="AZ16" s="47"/>
      <c r="BA16" s="38"/>
      <c r="BB16" s="33">
        <f t="shared" si="36"/>
        <v>0</v>
      </c>
      <c r="BC16" s="47"/>
      <c r="BD16" s="117">
        <v>810273.2</v>
      </c>
      <c r="BE16" s="33">
        <f t="shared" si="37"/>
        <v>202568.3</v>
      </c>
      <c r="BF16" s="114">
        <v>202568.3</v>
      </c>
      <c r="BG16" s="38">
        <v>0</v>
      </c>
      <c r="BH16" s="33">
        <f t="shared" si="38"/>
        <v>0</v>
      </c>
      <c r="BI16" s="13">
        <v>0</v>
      </c>
      <c r="BJ16" s="114">
        <v>11190</v>
      </c>
      <c r="BK16" s="33">
        <f t="shared" si="39"/>
        <v>2797.5</v>
      </c>
      <c r="BL16" s="114">
        <v>1481</v>
      </c>
      <c r="BM16" s="38"/>
      <c r="BN16" s="33">
        <f t="shared" si="40"/>
        <v>0</v>
      </c>
      <c r="BO16" s="47"/>
      <c r="BP16" s="38"/>
      <c r="BQ16" s="33">
        <f t="shared" si="41"/>
        <v>0</v>
      </c>
      <c r="BR16" s="47"/>
      <c r="BS16" s="12">
        <f t="shared" si="12"/>
        <v>26744</v>
      </c>
      <c r="BT16" s="33">
        <f t="shared" si="42"/>
        <v>6686</v>
      </c>
      <c r="BU16" s="12">
        <f t="shared" si="43"/>
        <v>4860.62</v>
      </c>
      <c r="BV16" s="12">
        <f t="shared" si="13"/>
        <v>72.698474424169902</v>
      </c>
      <c r="BW16" s="11">
        <f t="shared" si="14"/>
        <v>18.174618606042475</v>
      </c>
      <c r="BX16" s="114">
        <v>23000</v>
      </c>
      <c r="BY16" s="33">
        <v>5750</v>
      </c>
      <c r="BZ16" s="114">
        <v>4093.7669999999998</v>
      </c>
      <c r="CA16" s="114">
        <v>0</v>
      </c>
      <c r="CB16" s="33">
        <f t="shared" si="44"/>
        <v>0</v>
      </c>
      <c r="CC16" s="114">
        <v>92.192999999999998</v>
      </c>
      <c r="CD16" s="118">
        <v>0</v>
      </c>
      <c r="CE16" s="33">
        <f t="shared" si="45"/>
        <v>0</v>
      </c>
      <c r="CF16" s="114">
        <v>0</v>
      </c>
      <c r="CG16" s="116">
        <v>3744</v>
      </c>
      <c r="CH16" s="33">
        <f t="shared" si="46"/>
        <v>936</v>
      </c>
      <c r="CI16" s="114">
        <v>674.66</v>
      </c>
      <c r="CJ16" s="47"/>
      <c r="CK16" s="33">
        <f t="shared" si="47"/>
        <v>0</v>
      </c>
      <c r="CL16" s="47"/>
      <c r="CM16" s="118">
        <v>1999</v>
      </c>
      <c r="CN16" s="33">
        <f t="shared" si="48"/>
        <v>499.75</v>
      </c>
      <c r="CO16" s="114">
        <v>399.7</v>
      </c>
      <c r="CP16" s="119">
        <v>0</v>
      </c>
      <c r="CQ16" s="33">
        <f t="shared" si="49"/>
        <v>0</v>
      </c>
      <c r="CR16" s="114">
        <v>0</v>
      </c>
      <c r="CS16" s="114">
        <v>193237.8</v>
      </c>
      <c r="CT16" s="33">
        <v>48309.45</v>
      </c>
      <c r="CU16" s="114">
        <v>34276.186999999998</v>
      </c>
      <c r="CV16" s="114">
        <v>69000</v>
      </c>
      <c r="CW16" s="33">
        <v>17250</v>
      </c>
      <c r="CX16" s="114">
        <v>15542</v>
      </c>
      <c r="CY16" s="119">
        <v>21285</v>
      </c>
      <c r="CZ16" s="33">
        <f t="shared" si="50"/>
        <v>5321.25</v>
      </c>
      <c r="DA16" s="114">
        <v>3786.35</v>
      </c>
      <c r="DB16" s="118">
        <v>1000</v>
      </c>
      <c r="DC16" s="33">
        <f t="shared" si="51"/>
        <v>250</v>
      </c>
      <c r="DD16" s="114">
        <v>135</v>
      </c>
      <c r="DE16" s="42"/>
      <c r="DF16" s="33">
        <f t="shared" si="52"/>
        <v>0</v>
      </c>
      <c r="DG16" s="116">
        <v>0</v>
      </c>
      <c r="DH16" s="114">
        <v>0</v>
      </c>
      <c r="DI16" s="33">
        <f t="shared" si="53"/>
        <v>0</v>
      </c>
      <c r="DJ16" s="114">
        <v>200</v>
      </c>
      <c r="DK16" s="114">
        <v>0</v>
      </c>
      <c r="DL16" s="12">
        <f t="shared" si="15"/>
        <v>1355999</v>
      </c>
      <c r="DM16" s="12">
        <f t="shared" si="16"/>
        <v>338999.75</v>
      </c>
      <c r="DN16" s="12">
        <f t="shared" si="17"/>
        <v>304702.08029999997</v>
      </c>
      <c r="DO16" s="42"/>
      <c r="DP16" s="33">
        <f t="shared" si="54"/>
        <v>0</v>
      </c>
      <c r="DQ16" s="47"/>
      <c r="DR16" s="114">
        <v>15049</v>
      </c>
      <c r="DS16" s="33">
        <f t="shared" si="55"/>
        <v>3762.25</v>
      </c>
      <c r="DT16" s="114">
        <v>0</v>
      </c>
      <c r="DU16" s="42"/>
      <c r="DV16" s="33">
        <f t="shared" si="56"/>
        <v>0</v>
      </c>
      <c r="DW16" s="47"/>
      <c r="DX16" s="47"/>
      <c r="DY16" s="33">
        <f t="shared" si="57"/>
        <v>0</v>
      </c>
      <c r="DZ16" s="47"/>
      <c r="EA16" s="42"/>
      <c r="EB16" s="33">
        <f t="shared" si="58"/>
        <v>0</v>
      </c>
      <c r="EC16" s="47"/>
      <c r="ED16" s="114">
        <v>0</v>
      </c>
      <c r="EE16" s="33">
        <f t="shared" si="59"/>
        <v>0</v>
      </c>
      <c r="EF16" s="114">
        <v>0</v>
      </c>
      <c r="EG16" s="47">
        <v>0</v>
      </c>
      <c r="EH16" s="12">
        <f t="shared" si="18"/>
        <v>15049</v>
      </c>
      <c r="EI16" s="33">
        <f t="shared" si="60"/>
        <v>3762.25</v>
      </c>
      <c r="EJ16" s="114">
        <f t="shared" si="19"/>
        <v>0</v>
      </c>
      <c r="EK16" s="14">
        <f t="shared" si="62"/>
        <v>-15049</v>
      </c>
    </row>
    <row r="17" spans="1:141" s="14" customFormat="1" ht="20.25" customHeight="1" x14ac:dyDescent="0.2">
      <c r="A17" s="21">
        <v>8</v>
      </c>
      <c r="B17" s="112" t="s">
        <v>90</v>
      </c>
      <c r="C17" s="109">
        <v>24134.665499999999</v>
      </c>
      <c r="D17" s="109">
        <v>5322.0659999999998</v>
      </c>
      <c r="E17" s="25">
        <f t="shared" si="20"/>
        <v>345030.57500000001</v>
      </c>
      <c r="F17" s="33">
        <f t="shared" si="21"/>
        <v>86257.643750000003</v>
      </c>
      <c r="G17" s="12">
        <f t="shared" si="0"/>
        <v>94696.91399999999</v>
      </c>
      <c r="H17" s="12">
        <f t="shared" si="1"/>
        <v>109.78379408839345</v>
      </c>
      <c r="I17" s="12">
        <f t="shared" si="2"/>
        <v>27.445948522098362</v>
      </c>
      <c r="J17" s="12">
        <f t="shared" si="3"/>
        <v>118700</v>
      </c>
      <c r="K17" s="12">
        <f t="shared" si="4"/>
        <v>29675</v>
      </c>
      <c r="L17" s="12">
        <f t="shared" si="5"/>
        <v>38551.114000000001</v>
      </c>
      <c r="M17" s="12">
        <f t="shared" si="6"/>
        <v>129.91108340353833</v>
      </c>
      <c r="N17" s="12">
        <f t="shared" si="7"/>
        <v>32.477770850884582</v>
      </c>
      <c r="O17" s="12">
        <f t="shared" si="8"/>
        <v>35100</v>
      </c>
      <c r="P17" s="33">
        <f t="shared" si="22"/>
        <v>8775</v>
      </c>
      <c r="Q17" s="33">
        <f t="shared" si="23"/>
        <v>4036.4419999999973</v>
      </c>
      <c r="R17" s="12">
        <f t="shared" si="9"/>
        <v>45.999339031338998</v>
      </c>
      <c r="S17" s="11">
        <f t="shared" si="10"/>
        <v>11.49983475783475</v>
      </c>
      <c r="T17" s="114">
        <v>300</v>
      </c>
      <c r="U17" s="33">
        <v>75</v>
      </c>
      <c r="V17" s="114">
        <v>964.78899999999703</v>
      </c>
      <c r="W17" s="12">
        <f t="shared" si="24"/>
        <v>1286.3853333333293</v>
      </c>
      <c r="X17" s="11">
        <f t="shared" si="11"/>
        <v>321.59633333333232</v>
      </c>
      <c r="Y17" s="114">
        <v>10600</v>
      </c>
      <c r="Z17" s="33">
        <f t="shared" si="61"/>
        <v>2650</v>
      </c>
      <c r="AA17" s="114">
        <v>1399.7460000000001</v>
      </c>
      <c r="AB17" s="12">
        <f t="shared" si="25"/>
        <v>52.820603773584907</v>
      </c>
      <c r="AC17" s="11">
        <f t="shared" si="26"/>
        <v>13.205150943396227</v>
      </c>
      <c r="AD17" s="11">
        <v>24200</v>
      </c>
      <c r="AE17" s="33">
        <v>6050</v>
      </c>
      <c r="AF17" s="11">
        <v>1671.9070000000002</v>
      </c>
      <c r="AG17" s="12">
        <f t="shared" si="27"/>
        <v>27.634826446280996</v>
      </c>
      <c r="AH17" s="11">
        <f t="shared" si="28"/>
        <v>6.9087066115702491</v>
      </c>
      <c r="AI17" s="114">
        <v>37000</v>
      </c>
      <c r="AJ17" s="33">
        <v>9250</v>
      </c>
      <c r="AK17" s="114">
        <v>11247.794</v>
      </c>
      <c r="AL17" s="12">
        <f t="shared" si="29"/>
        <v>121.59777297297296</v>
      </c>
      <c r="AM17" s="11">
        <f t="shared" si="30"/>
        <v>30.39944324324324</v>
      </c>
      <c r="AN17" s="114">
        <v>3000</v>
      </c>
      <c r="AO17" s="33">
        <v>750</v>
      </c>
      <c r="AP17" s="114">
        <v>1045.6500000000001</v>
      </c>
      <c r="AQ17" s="12">
        <f t="shared" si="31"/>
        <v>139.42000000000002</v>
      </c>
      <c r="AR17" s="11">
        <f t="shared" si="32"/>
        <v>34.855000000000004</v>
      </c>
      <c r="AS17" s="114"/>
      <c r="AT17" s="33"/>
      <c r="AU17" s="114"/>
      <c r="AV17" s="12" t="e">
        <f t="shared" si="33"/>
        <v>#DIV/0!</v>
      </c>
      <c r="AW17" s="11" t="e">
        <f t="shared" si="34"/>
        <v>#DIV/0!</v>
      </c>
      <c r="AX17" s="38"/>
      <c r="AY17" s="33">
        <f t="shared" si="35"/>
        <v>0</v>
      </c>
      <c r="AZ17" s="47"/>
      <c r="BA17" s="38"/>
      <c r="BB17" s="33">
        <f t="shared" si="36"/>
        <v>0</v>
      </c>
      <c r="BC17" s="47"/>
      <c r="BD17" s="117">
        <v>224583.3</v>
      </c>
      <c r="BE17" s="33">
        <f t="shared" si="37"/>
        <v>56145.824999999997</v>
      </c>
      <c r="BF17" s="114">
        <v>56145.8</v>
      </c>
      <c r="BG17" s="38">
        <v>0</v>
      </c>
      <c r="BH17" s="33">
        <f t="shared" si="38"/>
        <v>0</v>
      </c>
      <c r="BI17" s="13">
        <v>0</v>
      </c>
      <c r="BJ17" s="114">
        <v>0</v>
      </c>
      <c r="BK17" s="33">
        <f t="shared" si="39"/>
        <v>0</v>
      </c>
      <c r="BL17" s="114">
        <v>0</v>
      </c>
      <c r="BM17" s="38"/>
      <c r="BN17" s="33">
        <f t="shared" si="40"/>
        <v>0</v>
      </c>
      <c r="BO17" s="47"/>
      <c r="BP17" s="38"/>
      <c r="BQ17" s="33">
        <f t="shared" si="41"/>
        <v>0</v>
      </c>
      <c r="BR17" s="47"/>
      <c r="BS17" s="12">
        <f t="shared" si="12"/>
        <v>8600</v>
      </c>
      <c r="BT17" s="33">
        <f t="shared" si="42"/>
        <v>2150</v>
      </c>
      <c r="BU17" s="12">
        <f t="shared" si="43"/>
        <v>1420.595</v>
      </c>
      <c r="BV17" s="12">
        <f t="shared" si="13"/>
        <v>66.074186046511628</v>
      </c>
      <c r="BW17" s="11">
        <f t="shared" si="14"/>
        <v>16.518546511627907</v>
      </c>
      <c r="BX17" s="114">
        <v>8200</v>
      </c>
      <c r="BY17" s="33">
        <v>2050</v>
      </c>
      <c r="BZ17" s="114">
        <v>1352.595</v>
      </c>
      <c r="CA17" s="114">
        <v>0</v>
      </c>
      <c r="CB17" s="33">
        <f t="shared" si="44"/>
        <v>0</v>
      </c>
      <c r="CC17" s="114">
        <v>0</v>
      </c>
      <c r="CD17" s="118">
        <v>0</v>
      </c>
      <c r="CE17" s="33">
        <f t="shared" si="45"/>
        <v>0</v>
      </c>
      <c r="CF17" s="114">
        <v>0</v>
      </c>
      <c r="CG17" s="116">
        <v>400</v>
      </c>
      <c r="CH17" s="33">
        <f t="shared" si="46"/>
        <v>100</v>
      </c>
      <c r="CI17" s="114">
        <v>68</v>
      </c>
      <c r="CJ17" s="47"/>
      <c r="CK17" s="33">
        <f t="shared" si="47"/>
        <v>0</v>
      </c>
      <c r="CL17" s="47"/>
      <c r="CM17" s="118">
        <v>0</v>
      </c>
      <c r="CN17" s="33">
        <f t="shared" si="48"/>
        <v>0</v>
      </c>
      <c r="CO17" s="114">
        <v>0</v>
      </c>
      <c r="CP17" s="119">
        <v>0</v>
      </c>
      <c r="CQ17" s="33">
        <f t="shared" si="49"/>
        <v>0</v>
      </c>
      <c r="CR17" s="114">
        <v>0</v>
      </c>
      <c r="CS17" s="114">
        <v>16200</v>
      </c>
      <c r="CT17" s="33">
        <v>4050</v>
      </c>
      <c r="CU17" s="114">
        <v>5255.8620000000001</v>
      </c>
      <c r="CV17" s="114">
        <v>9000</v>
      </c>
      <c r="CW17" s="33">
        <v>2250</v>
      </c>
      <c r="CX17" s="114">
        <v>1763.412</v>
      </c>
      <c r="CY17" s="119">
        <v>12800</v>
      </c>
      <c r="CZ17" s="33">
        <f t="shared" si="50"/>
        <v>3200</v>
      </c>
      <c r="DA17" s="114">
        <v>15318.771000000001</v>
      </c>
      <c r="DB17" s="118">
        <v>3000</v>
      </c>
      <c r="DC17" s="33">
        <f t="shared" si="51"/>
        <v>750</v>
      </c>
      <c r="DD17" s="114">
        <v>1</v>
      </c>
      <c r="DE17" s="42"/>
      <c r="DF17" s="33">
        <f t="shared" si="52"/>
        <v>0</v>
      </c>
      <c r="DG17" s="116">
        <v>0</v>
      </c>
      <c r="DH17" s="114">
        <v>3000</v>
      </c>
      <c r="DI17" s="33">
        <f t="shared" si="53"/>
        <v>750</v>
      </c>
      <c r="DJ17" s="114">
        <v>225</v>
      </c>
      <c r="DK17" s="114">
        <v>0</v>
      </c>
      <c r="DL17" s="12">
        <f t="shared" si="15"/>
        <v>343283.3</v>
      </c>
      <c r="DM17" s="12">
        <f t="shared" si="16"/>
        <v>85820.824999999997</v>
      </c>
      <c r="DN17" s="12">
        <f t="shared" si="17"/>
        <v>94696.91399999999</v>
      </c>
      <c r="DO17" s="42"/>
      <c r="DP17" s="33">
        <f t="shared" si="54"/>
        <v>0</v>
      </c>
      <c r="DQ17" s="47"/>
      <c r="DR17" s="114">
        <v>1747.2750000000001</v>
      </c>
      <c r="DS17" s="33">
        <f t="shared" si="55"/>
        <v>436.81875000000002</v>
      </c>
      <c r="DT17" s="114">
        <v>0</v>
      </c>
      <c r="DU17" s="42"/>
      <c r="DV17" s="33">
        <f t="shared" si="56"/>
        <v>0</v>
      </c>
      <c r="DW17" s="47"/>
      <c r="DX17" s="47"/>
      <c r="DY17" s="33">
        <f t="shared" si="57"/>
        <v>0</v>
      </c>
      <c r="DZ17" s="47"/>
      <c r="EA17" s="42"/>
      <c r="EB17" s="33">
        <f t="shared" si="58"/>
        <v>0</v>
      </c>
      <c r="EC17" s="47"/>
      <c r="ED17" s="114">
        <v>0</v>
      </c>
      <c r="EE17" s="33">
        <f t="shared" si="59"/>
        <v>0</v>
      </c>
      <c r="EF17" s="114">
        <v>0</v>
      </c>
      <c r="EG17" s="47">
        <v>0</v>
      </c>
      <c r="EH17" s="12">
        <f t="shared" si="18"/>
        <v>1747.2750000000001</v>
      </c>
      <c r="EI17" s="33">
        <f t="shared" si="60"/>
        <v>436.81875000000002</v>
      </c>
      <c r="EJ17" s="114">
        <f t="shared" si="19"/>
        <v>0</v>
      </c>
      <c r="EK17" s="14">
        <f t="shared" si="62"/>
        <v>-1747.2750000000001</v>
      </c>
    </row>
    <row r="18" spans="1:141" s="14" customFormat="1" ht="20.25" customHeight="1" x14ac:dyDescent="0.2">
      <c r="A18" s="21">
        <v>9</v>
      </c>
      <c r="B18" s="112" t="s">
        <v>256</v>
      </c>
      <c r="C18" s="109">
        <v>109107.3866</v>
      </c>
      <c r="D18" s="109">
        <v>19690.843000000001</v>
      </c>
      <c r="E18" s="25">
        <f t="shared" si="20"/>
        <v>104943.879</v>
      </c>
      <c r="F18" s="33">
        <f t="shared" si="21"/>
        <v>26235.969749999997</v>
      </c>
      <c r="G18" s="12">
        <f t="shared" si="0"/>
        <v>27156.029000000002</v>
      </c>
      <c r="H18" s="12">
        <f t="shared" si="1"/>
        <v>103.50686198668149</v>
      </c>
      <c r="I18" s="12">
        <f t="shared" si="2"/>
        <v>25.876715496670371</v>
      </c>
      <c r="J18" s="12">
        <f t="shared" si="3"/>
        <v>48027</v>
      </c>
      <c r="K18" s="12">
        <f t="shared" si="4"/>
        <v>12006.75</v>
      </c>
      <c r="L18" s="12">
        <f t="shared" si="5"/>
        <v>14277.128999999999</v>
      </c>
      <c r="M18" s="12">
        <f t="shared" si="6"/>
        <v>118.90918858142294</v>
      </c>
      <c r="N18" s="12">
        <f t="shared" si="7"/>
        <v>29.727297145355735</v>
      </c>
      <c r="O18" s="12">
        <f t="shared" si="8"/>
        <v>20500</v>
      </c>
      <c r="P18" s="33">
        <f t="shared" si="22"/>
        <v>5125</v>
      </c>
      <c r="Q18" s="33">
        <f t="shared" si="23"/>
        <v>5128.5120000000006</v>
      </c>
      <c r="R18" s="12">
        <f t="shared" si="9"/>
        <v>100.06852682926831</v>
      </c>
      <c r="S18" s="11">
        <f t="shared" si="10"/>
        <v>25.017131707317077</v>
      </c>
      <c r="T18" s="114">
        <v>20500</v>
      </c>
      <c r="U18" s="33">
        <v>5125</v>
      </c>
      <c r="V18" s="114">
        <v>651.13400000000001</v>
      </c>
      <c r="W18" s="12">
        <f t="shared" si="24"/>
        <v>12.705053658536587</v>
      </c>
      <c r="X18" s="11">
        <f t="shared" si="11"/>
        <v>3.1762634146341466</v>
      </c>
      <c r="Y18" s="114">
        <v>0</v>
      </c>
      <c r="Z18" s="33">
        <f t="shared" si="61"/>
        <v>0</v>
      </c>
      <c r="AA18" s="114">
        <v>1401.4</v>
      </c>
      <c r="AB18" s="12" t="e">
        <f t="shared" si="25"/>
        <v>#DIV/0!</v>
      </c>
      <c r="AC18" s="11" t="e">
        <f t="shared" si="26"/>
        <v>#DIV/0!</v>
      </c>
      <c r="AD18" s="11">
        <v>0</v>
      </c>
      <c r="AE18" s="33">
        <v>0</v>
      </c>
      <c r="AF18" s="11">
        <v>3075.9780000000001</v>
      </c>
      <c r="AG18" s="12" t="e">
        <f t="shared" si="27"/>
        <v>#DIV/0!</v>
      </c>
      <c r="AH18" s="11" t="e">
        <f t="shared" si="28"/>
        <v>#DIV/0!</v>
      </c>
      <c r="AI18" s="114">
        <v>13200</v>
      </c>
      <c r="AJ18" s="33">
        <v>3300</v>
      </c>
      <c r="AK18" s="114">
        <v>3943.4810000000002</v>
      </c>
      <c r="AL18" s="12">
        <f t="shared" si="29"/>
        <v>119.49942424242425</v>
      </c>
      <c r="AM18" s="11">
        <f t="shared" si="30"/>
        <v>29.874856060606064</v>
      </c>
      <c r="AN18" s="114">
        <v>1227</v>
      </c>
      <c r="AO18" s="33">
        <v>306.75</v>
      </c>
      <c r="AP18" s="116">
        <v>1571.808</v>
      </c>
      <c r="AQ18" s="12">
        <f t="shared" si="31"/>
        <v>512.40684596577012</v>
      </c>
      <c r="AR18" s="11">
        <f t="shared" si="32"/>
        <v>128.10171149144253</v>
      </c>
      <c r="AS18" s="114"/>
      <c r="AT18" s="33"/>
      <c r="AU18" s="114"/>
      <c r="AV18" s="12" t="e">
        <f t="shared" si="33"/>
        <v>#DIV/0!</v>
      </c>
      <c r="AW18" s="11" t="e">
        <f t="shared" si="34"/>
        <v>#DIV/0!</v>
      </c>
      <c r="AX18" s="38"/>
      <c r="AY18" s="33">
        <f t="shared" si="35"/>
        <v>0</v>
      </c>
      <c r="AZ18" s="47"/>
      <c r="BA18" s="38"/>
      <c r="BB18" s="33">
        <f t="shared" si="36"/>
        <v>0</v>
      </c>
      <c r="BC18" s="47"/>
      <c r="BD18" s="117">
        <v>38973</v>
      </c>
      <c r="BE18" s="33">
        <f t="shared" si="37"/>
        <v>9743.25</v>
      </c>
      <c r="BF18" s="114">
        <v>9002.5</v>
      </c>
      <c r="BG18" s="38">
        <v>0</v>
      </c>
      <c r="BH18" s="33">
        <f t="shared" si="38"/>
        <v>0</v>
      </c>
      <c r="BI18" s="13">
        <v>0</v>
      </c>
      <c r="BJ18" s="114">
        <v>0</v>
      </c>
      <c r="BK18" s="33">
        <f t="shared" si="39"/>
        <v>0</v>
      </c>
      <c r="BL18" s="114">
        <v>0</v>
      </c>
      <c r="BM18" s="38"/>
      <c r="BN18" s="33">
        <f t="shared" si="40"/>
        <v>0</v>
      </c>
      <c r="BO18" s="47"/>
      <c r="BP18" s="38"/>
      <c r="BQ18" s="33">
        <f t="shared" si="41"/>
        <v>0</v>
      </c>
      <c r="BR18" s="47"/>
      <c r="BS18" s="12">
        <f t="shared" si="12"/>
        <v>4600</v>
      </c>
      <c r="BT18" s="33">
        <f t="shared" si="42"/>
        <v>1150</v>
      </c>
      <c r="BU18" s="12">
        <f t="shared" si="43"/>
        <v>920.1</v>
      </c>
      <c r="BV18" s="12">
        <f t="shared" si="13"/>
        <v>80.008695652173913</v>
      </c>
      <c r="BW18" s="11">
        <f t="shared" si="14"/>
        <v>20.002173913043478</v>
      </c>
      <c r="BX18" s="114">
        <v>4600</v>
      </c>
      <c r="BY18" s="33">
        <v>1150</v>
      </c>
      <c r="BZ18" s="114">
        <v>899.7</v>
      </c>
      <c r="CA18" s="114">
        <v>0</v>
      </c>
      <c r="CB18" s="33">
        <f t="shared" si="44"/>
        <v>0</v>
      </c>
      <c r="CC18" s="114">
        <v>0</v>
      </c>
      <c r="CD18" s="118">
        <v>0</v>
      </c>
      <c r="CE18" s="33">
        <f t="shared" si="45"/>
        <v>0</v>
      </c>
      <c r="CF18" s="114">
        <v>0</v>
      </c>
      <c r="CG18" s="116">
        <v>0</v>
      </c>
      <c r="CH18" s="33">
        <f t="shared" si="46"/>
        <v>0</v>
      </c>
      <c r="CI18" s="114">
        <v>20.399999999999999</v>
      </c>
      <c r="CJ18" s="47"/>
      <c r="CK18" s="33">
        <f t="shared" si="47"/>
        <v>0</v>
      </c>
      <c r="CL18" s="47"/>
      <c r="CM18" s="118">
        <v>0</v>
      </c>
      <c r="CN18" s="33">
        <f t="shared" si="48"/>
        <v>0</v>
      </c>
      <c r="CO18" s="114">
        <v>0</v>
      </c>
      <c r="CP18" s="119">
        <v>0</v>
      </c>
      <c r="CQ18" s="33">
        <f t="shared" si="49"/>
        <v>0</v>
      </c>
      <c r="CR18" s="114">
        <v>0</v>
      </c>
      <c r="CS18" s="114">
        <v>8500</v>
      </c>
      <c r="CT18" s="33">
        <v>2125</v>
      </c>
      <c r="CU18" s="114">
        <v>1400.05</v>
      </c>
      <c r="CV18" s="114">
        <v>2500</v>
      </c>
      <c r="CW18" s="33">
        <v>625</v>
      </c>
      <c r="CX18" s="114">
        <v>640.95000000000005</v>
      </c>
      <c r="CY18" s="119">
        <v>0</v>
      </c>
      <c r="CZ18" s="33">
        <f t="shared" si="50"/>
        <v>0</v>
      </c>
      <c r="DA18" s="114">
        <v>1313.1780000000001</v>
      </c>
      <c r="DB18" s="118">
        <v>0</v>
      </c>
      <c r="DC18" s="33">
        <f t="shared" si="51"/>
        <v>0</v>
      </c>
      <c r="DD18" s="114">
        <v>0</v>
      </c>
      <c r="DE18" s="42"/>
      <c r="DF18" s="33">
        <f t="shared" si="52"/>
        <v>0</v>
      </c>
      <c r="DG18" s="116">
        <v>0</v>
      </c>
      <c r="DH18" s="114">
        <v>0</v>
      </c>
      <c r="DI18" s="33">
        <f t="shared" si="53"/>
        <v>0</v>
      </c>
      <c r="DJ18" s="114">
        <v>0</v>
      </c>
      <c r="DK18" s="114">
        <v>0</v>
      </c>
      <c r="DL18" s="12">
        <f t="shared" si="15"/>
        <v>87000</v>
      </c>
      <c r="DM18" s="12">
        <f t="shared" si="16"/>
        <v>21750</v>
      </c>
      <c r="DN18" s="12">
        <f t="shared" si="17"/>
        <v>23279.629000000001</v>
      </c>
      <c r="DO18" s="42"/>
      <c r="DP18" s="33">
        <f t="shared" si="54"/>
        <v>0</v>
      </c>
      <c r="DQ18" s="47"/>
      <c r="DR18" s="114">
        <v>17943.879000000001</v>
      </c>
      <c r="DS18" s="33">
        <f t="shared" si="55"/>
        <v>4485.9697500000002</v>
      </c>
      <c r="DT18" s="114">
        <v>3876.4</v>
      </c>
      <c r="DU18" s="42"/>
      <c r="DV18" s="33">
        <f t="shared" si="56"/>
        <v>0</v>
      </c>
      <c r="DW18" s="47"/>
      <c r="DX18" s="47"/>
      <c r="DY18" s="33">
        <f t="shared" si="57"/>
        <v>0</v>
      </c>
      <c r="DZ18" s="47"/>
      <c r="EA18" s="42"/>
      <c r="EB18" s="33">
        <f t="shared" si="58"/>
        <v>0</v>
      </c>
      <c r="EC18" s="47"/>
      <c r="ED18" s="114">
        <v>0</v>
      </c>
      <c r="EE18" s="33">
        <f t="shared" si="59"/>
        <v>0</v>
      </c>
      <c r="EF18" s="114">
        <v>0</v>
      </c>
      <c r="EG18" s="47">
        <v>0</v>
      </c>
      <c r="EH18" s="12">
        <f t="shared" si="18"/>
        <v>17943.879000000001</v>
      </c>
      <c r="EI18" s="33">
        <f t="shared" si="60"/>
        <v>4485.9697500000002</v>
      </c>
      <c r="EJ18" s="114">
        <f t="shared" si="19"/>
        <v>3876.4</v>
      </c>
      <c r="EK18" s="14">
        <f t="shared" si="62"/>
        <v>-17943.879000000001</v>
      </c>
    </row>
    <row r="19" spans="1:141" s="14" customFormat="1" ht="20.25" customHeight="1" x14ac:dyDescent="0.2">
      <c r="A19" s="21">
        <v>10</v>
      </c>
      <c r="B19" s="112" t="s">
        <v>250</v>
      </c>
      <c r="C19" s="110">
        <v>35866.405400000003</v>
      </c>
      <c r="D19" s="110">
        <v>28232.206300000002</v>
      </c>
      <c r="E19" s="25">
        <f t="shared" si="20"/>
        <v>515065.80720000004</v>
      </c>
      <c r="F19" s="33">
        <f t="shared" si="21"/>
        <v>128766.45180000001</v>
      </c>
      <c r="G19" s="12">
        <f t="shared" si="0"/>
        <v>110863.36150000001</v>
      </c>
      <c r="H19" s="12">
        <f t="shared" si="1"/>
        <v>86.096463752991298</v>
      </c>
      <c r="I19" s="12">
        <f t="shared" si="2"/>
        <v>21.524115938247824</v>
      </c>
      <c r="J19" s="12">
        <f t="shared" si="3"/>
        <v>184194.2</v>
      </c>
      <c r="K19" s="12">
        <f t="shared" si="4"/>
        <v>46048.55</v>
      </c>
      <c r="L19" s="12">
        <f t="shared" si="5"/>
        <v>29020.661499999998</v>
      </c>
      <c r="M19" s="12">
        <f t="shared" si="6"/>
        <v>63.021879081968912</v>
      </c>
      <c r="N19" s="12">
        <f t="shared" si="7"/>
        <v>15.755469770492228</v>
      </c>
      <c r="O19" s="12">
        <f t="shared" si="8"/>
        <v>39272</v>
      </c>
      <c r="P19" s="33">
        <f t="shared" si="22"/>
        <v>9818</v>
      </c>
      <c r="Q19" s="33">
        <f t="shared" si="23"/>
        <v>5964.2509999999966</v>
      </c>
      <c r="R19" s="12">
        <f t="shared" si="9"/>
        <v>60.74812589122017</v>
      </c>
      <c r="S19" s="11">
        <f t="shared" si="10"/>
        <v>15.187031472805042</v>
      </c>
      <c r="T19" s="114">
        <v>32272</v>
      </c>
      <c r="U19" s="33">
        <v>7122.5250000000015</v>
      </c>
      <c r="V19" s="114">
        <v>3614.6519999999964</v>
      </c>
      <c r="W19" s="12">
        <f t="shared" si="24"/>
        <v>50.749586698537328</v>
      </c>
      <c r="X19" s="11">
        <f t="shared" si="11"/>
        <v>11.200582548339106</v>
      </c>
      <c r="Y19" s="114">
        <v>2000</v>
      </c>
      <c r="Z19" s="33">
        <f t="shared" si="61"/>
        <v>500</v>
      </c>
      <c r="AA19" s="114">
        <v>1150.482</v>
      </c>
      <c r="AB19" s="12">
        <f t="shared" si="25"/>
        <v>230.09639999999999</v>
      </c>
      <c r="AC19" s="11">
        <f t="shared" si="26"/>
        <v>57.524099999999997</v>
      </c>
      <c r="AD19" s="11">
        <v>5000</v>
      </c>
      <c r="AE19" s="33">
        <v>1250</v>
      </c>
      <c r="AF19" s="11">
        <v>1199.117</v>
      </c>
      <c r="AG19" s="12">
        <f t="shared" si="27"/>
        <v>95.929360000000003</v>
      </c>
      <c r="AH19" s="11">
        <f t="shared" si="28"/>
        <v>23.982340000000001</v>
      </c>
      <c r="AI19" s="114">
        <v>72747.600000000006</v>
      </c>
      <c r="AJ19" s="33">
        <v>18186.900000000001</v>
      </c>
      <c r="AK19" s="114">
        <v>11648.286</v>
      </c>
      <c r="AL19" s="12">
        <f t="shared" si="29"/>
        <v>64.047671675766622</v>
      </c>
      <c r="AM19" s="11">
        <f t="shared" si="30"/>
        <v>16.011917918941656</v>
      </c>
      <c r="AN19" s="114">
        <v>5386</v>
      </c>
      <c r="AO19" s="33">
        <v>1346.5</v>
      </c>
      <c r="AP19" s="114">
        <v>2661.36</v>
      </c>
      <c r="AQ19" s="12">
        <f t="shared" si="31"/>
        <v>197.6502042331972</v>
      </c>
      <c r="AR19" s="11">
        <f t="shared" si="32"/>
        <v>49.4125510582993</v>
      </c>
      <c r="AS19" s="114"/>
      <c r="AT19" s="33"/>
      <c r="AU19" s="114"/>
      <c r="AV19" s="12" t="e">
        <f t="shared" si="33"/>
        <v>#DIV/0!</v>
      </c>
      <c r="AW19" s="11" t="e">
        <f t="shared" si="34"/>
        <v>#DIV/0!</v>
      </c>
      <c r="AX19" s="38"/>
      <c r="AY19" s="33">
        <f t="shared" si="35"/>
        <v>0</v>
      </c>
      <c r="AZ19" s="47"/>
      <c r="BA19" s="38"/>
      <c r="BB19" s="33">
        <f t="shared" si="36"/>
        <v>0</v>
      </c>
      <c r="BC19" s="47"/>
      <c r="BD19" s="117">
        <v>326340.90000000002</v>
      </c>
      <c r="BE19" s="33">
        <f t="shared" si="37"/>
        <v>81585.225000000006</v>
      </c>
      <c r="BF19" s="114">
        <v>81585.2</v>
      </c>
      <c r="BG19" s="38">
        <v>0</v>
      </c>
      <c r="BH19" s="33">
        <f t="shared" si="38"/>
        <v>0</v>
      </c>
      <c r="BI19" s="13">
        <v>0</v>
      </c>
      <c r="BJ19" s="114">
        <v>327</v>
      </c>
      <c r="BK19" s="33">
        <f t="shared" si="39"/>
        <v>81.75</v>
      </c>
      <c r="BL19" s="114">
        <v>135</v>
      </c>
      <c r="BM19" s="38"/>
      <c r="BN19" s="33">
        <f t="shared" si="40"/>
        <v>0</v>
      </c>
      <c r="BO19" s="47"/>
      <c r="BP19" s="38"/>
      <c r="BQ19" s="33">
        <f t="shared" si="41"/>
        <v>0</v>
      </c>
      <c r="BR19" s="47"/>
      <c r="BS19" s="12">
        <f t="shared" si="12"/>
        <v>7378.5999999999995</v>
      </c>
      <c r="BT19" s="33">
        <f t="shared" si="42"/>
        <v>1844.65</v>
      </c>
      <c r="BU19" s="12">
        <f t="shared" si="43"/>
        <v>789.09950000000003</v>
      </c>
      <c r="BV19" s="12">
        <f t="shared" si="13"/>
        <v>42.777735613802079</v>
      </c>
      <c r="BW19" s="11">
        <f t="shared" si="14"/>
        <v>10.69443390345052</v>
      </c>
      <c r="BX19" s="114">
        <v>7053.4</v>
      </c>
      <c r="BY19" s="33">
        <v>2708.8249999999998</v>
      </c>
      <c r="BZ19" s="114">
        <v>696.99950000000001</v>
      </c>
      <c r="CA19" s="114">
        <v>0</v>
      </c>
      <c r="CB19" s="33">
        <f t="shared" si="44"/>
        <v>0</v>
      </c>
      <c r="CC19" s="114">
        <v>0</v>
      </c>
      <c r="CD19" s="118">
        <v>0</v>
      </c>
      <c r="CE19" s="33">
        <f t="shared" si="45"/>
        <v>0</v>
      </c>
      <c r="CF19" s="114">
        <v>0</v>
      </c>
      <c r="CG19" s="116">
        <v>325.2</v>
      </c>
      <c r="CH19" s="33">
        <f t="shared" si="46"/>
        <v>81.3</v>
      </c>
      <c r="CI19" s="114">
        <v>92.1</v>
      </c>
      <c r="CJ19" s="47"/>
      <c r="CK19" s="33">
        <f t="shared" si="47"/>
        <v>0</v>
      </c>
      <c r="CL19" s="47"/>
      <c r="CM19" s="118">
        <v>0</v>
      </c>
      <c r="CN19" s="33">
        <f t="shared" si="48"/>
        <v>0</v>
      </c>
      <c r="CO19" s="114">
        <v>0</v>
      </c>
      <c r="CP19" s="119">
        <v>12640</v>
      </c>
      <c r="CQ19" s="33">
        <f t="shared" si="49"/>
        <v>3160</v>
      </c>
      <c r="CR19" s="114">
        <v>2029.1489999999999</v>
      </c>
      <c r="CS19" s="114">
        <v>21070</v>
      </c>
      <c r="CT19" s="33">
        <v>5267.5</v>
      </c>
      <c r="CU19" s="114">
        <v>2139.21</v>
      </c>
      <c r="CV19" s="114">
        <v>17450</v>
      </c>
      <c r="CW19" s="33">
        <v>4362.5</v>
      </c>
      <c r="CX19" s="114">
        <v>1581.11</v>
      </c>
      <c r="CY19" s="119">
        <v>10100</v>
      </c>
      <c r="CZ19" s="33">
        <f t="shared" si="50"/>
        <v>2525</v>
      </c>
      <c r="DA19" s="114">
        <v>1625.106</v>
      </c>
      <c r="DB19" s="118">
        <v>0</v>
      </c>
      <c r="DC19" s="33">
        <f t="shared" si="51"/>
        <v>0</v>
      </c>
      <c r="DD19" s="114">
        <v>0</v>
      </c>
      <c r="DE19" s="42"/>
      <c r="DF19" s="33">
        <f t="shared" si="52"/>
        <v>0</v>
      </c>
      <c r="DG19" s="116">
        <v>122.5</v>
      </c>
      <c r="DH19" s="114">
        <v>15600</v>
      </c>
      <c r="DI19" s="33">
        <f t="shared" si="53"/>
        <v>3900</v>
      </c>
      <c r="DJ19" s="114">
        <v>2164.1999999999998</v>
      </c>
      <c r="DK19" s="114">
        <v>1500</v>
      </c>
      <c r="DL19" s="12">
        <f t="shared" si="15"/>
        <v>510862.10000000003</v>
      </c>
      <c r="DM19" s="12">
        <f t="shared" si="16"/>
        <v>127715.52500000001</v>
      </c>
      <c r="DN19" s="12">
        <f t="shared" si="17"/>
        <v>110863.36150000001</v>
      </c>
      <c r="DO19" s="42"/>
      <c r="DP19" s="33">
        <f t="shared" si="54"/>
        <v>0</v>
      </c>
      <c r="DQ19" s="47"/>
      <c r="DR19" s="114">
        <v>4203.7071999999998</v>
      </c>
      <c r="DS19" s="33">
        <f t="shared" si="55"/>
        <v>1050.9268</v>
      </c>
      <c r="DT19" s="114">
        <v>0</v>
      </c>
      <c r="DU19" s="42"/>
      <c r="DV19" s="33">
        <f t="shared" si="56"/>
        <v>0</v>
      </c>
      <c r="DW19" s="47"/>
      <c r="DX19" s="47"/>
      <c r="DY19" s="33">
        <f t="shared" si="57"/>
        <v>0</v>
      </c>
      <c r="DZ19" s="47"/>
      <c r="EA19" s="42"/>
      <c r="EB19" s="33">
        <f t="shared" si="58"/>
        <v>0</v>
      </c>
      <c r="EC19" s="47"/>
      <c r="ED19" s="114">
        <v>85345.600000000006</v>
      </c>
      <c r="EE19" s="33">
        <f t="shared" si="59"/>
        <v>21336.400000000001</v>
      </c>
      <c r="EF19" s="114">
        <v>0</v>
      </c>
      <c r="EG19" s="47">
        <v>0</v>
      </c>
      <c r="EH19" s="12">
        <f>DO19+DR19+DU19+DX19+EA19+ED19</f>
        <v>89549.30720000001</v>
      </c>
      <c r="EI19" s="33">
        <f t="shared" si="60"/>
        <v>22387.326800000003</v>
      </c>
      <c r="EJ19" s="114">
        <f t="shared" si="19"/>
        <v>0</v>
      </c>
      <c r="EK19" s="14">
        <f t="shared" si="62"/>
        <v>-4203.7072000000044</v>
      </c>
    </row>
    <row r="20" spans="1:141" s="14" customFormat="1" ht="20.25" customHeight="1" x14ac:dyDescent="0.2">
      <c r="A20" s="21">
        <v>11</v>
      </c>
      <c r="B20" s="113" t="s">
        <v>251</v>
      </c>
      <c r="C20" s="109">
        <v>898944.37699999998</v>
      </c>
      <c r="D20" s="109">
        <v>122310.1391</v>
      </c>
      <c r="E20" s="25">
        <f t="shared" si="20"/>
        <v>696138.62109999999</v>
      </c>
      <c r="F20" s="33">
        <f t="shared" si="21"/>
        <v>174034.655275</v>
      </c>
      <c r="G20" s="12">
        <f t="shared" si="0"/>
        <v>115035.97400000002</v>
      </c>
      <c r="H20" s="12">
        <f t="shared" si="1"/>
        <v>66.099463821286903</v>
      </c>
      <c r="I20" s="12">
        <f t="shared" si="2"/>
        <v>16.524865955321726</v>
      </c>
      <c r="J20" s="12">
        <f t="shared" si="3"/>
        <v>354700.9</v>
      </c>
      <c r="K20" s="12">
        <f t="shared" si="4"/>
        <v>88675.225000000006</v>
      </c>
      <c r="L20" s="12">
        <f t="shared" si="5"/>
        <v>81608.673999999999</v>
      </c>
      <c r="M20" s="12">
        <f t="shared" si="6"/>
        <v>92.030974829779112</v>
      </c>
      <c r="N20" s="12">
        <f t="shared" si="7"/>
        <v>23.007743707444778</v>
      </c>
      <c r="O20" s="12">
        <f t="shared" si="8"/>
        <v>143255.5</v>
      </c>
      <c r="P20" s="33">
        <f t="shared" si="22"/>
        <v>35813.875</v>
      </c>
      <c r="Q20" s="33">
        <f t="shared" si="23"/>
        <v>17040.463000000007</v>
      </c>
      <c r="R20" s="12">
        <f t="shared" si="9"/>
        <v>47.58061784713329</v>
      </c>
      <c r="S20" s="11">
        <f t="shared" si="10"/>
        <v>11.895154461783322</v>
      </c>
      <c r="T20" s="114">
        <v>111955.5</v>
      </c>
      <c r="U20" s="33">
        <v>27988.875</v>
      </c>
      <c r="V20" s="114">
        <v>10074.018000000007</v>
      </c>
      <c r="W20" s="12">
        <f t="shared" si="24"/>
        <v>35.992936479226145</v>
      </c>
      <c r="X20" s="11">
        <f t="shared" si="11"/>
        <v>8.9982341198065363</v>
      </c>
      <c r="Y20" s="114">
        <v>4200</v>
      </c>
      <c r="Z20" s="33">
        <f t="shared" si="61"/>
        <v>1050</v>
      </c>
      <c r="AA20" s="114">
        <v>2000.22</v>
      </c>
      <c r="AB20" s="12">
        <f t="shared" si="25"/>
        <v>190.49714285714285</v>
      </c>
      <c r="AC20" s="11">
        <f t="shared" si="26"/>
        <v>47.624285714285712</v>
      </c>
      <c r="AD20" s="11">
        <v>27100</v>
      </c>
      <c r="AE20" s="33">
        <v>6775</v>
      </c>
      <c r="AF20" s="11">
        <v>4966.2250000000004</v>
      </c>
      <c r="AG20" s="12">
        <f t="shared" si="27"/>
        <v>73.30221402214022</v>
      </c>
      <c r="AH20" s="11">
        <f t="shared" si="28"/>
        <v>18.325553505535055</v>
      </c>
      <c r="AI20" s="114">
        <v>85076.800000000003</v>
      </c>
      <c r="AJ20" s="33">
        <v>21269.200000000001</v>
      </c>
      <c r="AK20" s="114">
        <v>20344.952000000001</v>
      </c>
      <c r="AL20" s="12">
        <f t="shared" si="29"/>
        <v>95.654523912511991</v>
      </c>
      <c r="AM20" s="11">
        <f t="shared" si="30"/>
        <v>23.913630978127998</v>
      </c>
      <c r="AN20" s="114">
        <v>14302.6</v>
      </c>
      <c r="AO20" s="33">
        <v>3575.6500000000005</v>
      </c>
      <c r="AP20" s="114">
        <v>7401.49</v>
      </c>
      <c r="AQ20" s="12">
        <f t="shared" si="31"/>
        <v>206.99704948750573</v>
      </c>
      <c r="AR20" s="11">
        <f t="shared" si="32"/>
        <v>51.749262371876434</v>
      </c>
      <c r="AS20" s="114"/>
      <c r="AT20" s="33"/>
      <c r="AU20" s="114"/>
      <c r="AV20" s="12" t="e">
        <f t="shared" si="33"/>
        <v>#DIV/0!</v>
      </c>
      <c r="AW20" s="11" t="e">
        <f t="shared" si="34"/>
        <v>#DIV/0!</v>
      </c>
      <c r="AX20" s="38"/>
      <c r="AY20" s="33">
        <f t="shared" si="35"/>
        <v>0</v>
      </c>
      <c r="AZ20" s="47"/>
      <c r="BA20" s="38"/>
      <c r="BB20" s="33">
        <f t="shared" si="36"/>
        <v>0</v>
      </c>
      <c r="BC20" s="47"/>
      <c r="BD20" s="117">
        <v>133709.1</v>
      </c>
      <c r="BE20" s="33">
        <f t="shared" si="37"/>
        <v>33427.275000000001</v>
      </c>
      <c r="BF20" s="114">
        <v>33427.300000000003</v>
      </c>
      <c r="BG20" s="38">
        <v>0</v>
      </c>
      <c r="BH20" s="33">
        <f t="shared" si="38"/>
        <v>0</v>
      </c>
      <c r="BI20" s="13">
        <v>0</v>
      </c>
      <c r="BJ20" s="114">
        <v>0</v>
      </c>
      <c r="BK20" s="33">
        <f t="shared" si="39"/>
        <v>0</v>
      </c>
      <c r="BL20" s="114">
        <v>0</v>
      </c>
      <c r="BM20" s="38"/>
      <c r="BN20" s="33">
        <f t="shared" si="40"/>
        <v>0</v>
      </c>
      <c r="BO20" s="47"/>
      <c r="BP20" s="38"/>
      <c r="BQ20" s="33">
        <f t="shared" si="41"/>
        <v>0</v>
      </c>
      <c r="BR20" s="47"/>
      <c r="BS20" s="12">
        <f t="shared" si="12"/>
        <v>9171.5</v>
      </c>
      <c r="BT20" s="33">
        <f t="shared" si="42"/>
        <v>2292.875</v>
      </c>
      <c r="BU20" s="12">
        <f t="shared" si="43"/>
        <v>734.27800000000002</v>
      </c>
      <c r="BV20" s="12">
        <f t="shared" si="13"/>
        <v>32.024336259063404</v>
      </c>
      <c r="BW20" s="11">
        <f t="shared" si="14"/>
        <v>8.0060840647658509</v>
      </c>
      <c r="BX20" s="114">
        <v>7622</v>
      </c>
      <c r="BY20" s="33">
        <v>1905.5</v>
      </c>
      <c r="BZ20" s="114">
        <v>503.16800000000001</v>
      </c>
      <c r="CA20" s="114">
        <v>0</v>
      </c>
      <c r="CB20" s="33">
        <f t="shared" si="44"/>
        <v>0</v>
      </c>
      <c r="CC20" s="114">
        <v>0</v>
      </c>
      <c r="CD20" s="118">
        <v>0</v>
      </c>
      <c r="CE20" s="33">
        <f t="shared" si="45"/>
        <v>0</v>
      </c>
      <c r="CF20" s="114">
        <v>0</v>
      </c>
      <c r="CG20" s="116">
        <v>1549.5</v>
      </c>
      <c r="CH20" s="33">
        <f t="shared" si="46"/>
        <v>387.375</v>
      </c>
      <c r="CI20" s="114">
        <v>231.11</v>
      </c>
      <c r="CJ20" s="47"/>
      <c r="CK20" s="33">
        <f t="shared" si="47"/>
        <v>0</v>
      </c>
      <c r="CL20" s="47"/>
      <c r="CM20" s="118">
        <v>0</v>
      </c>
      <c r="CN20" s="33">
        <f t="shared" si="48"/>
        <v>0</v>
      </c>
      <c r="CO20" s="114">
        <v>0</v>
      </c>
      <c r="CP20" s="119">
        <v>0</v>
      </c>
      <c r="CQ20" s="33">
        <f t="shared" si="49"/>
        <v>0</v>
      </c>
      <c r="CR20" s="114">
        <v>0</v>
      </c>
      <c r="CS20" s="114">
        <v>64544.5</v>
      </c>
      <c r="CT20" s="33">
        <v>16136.125</v>
      </c>
      <c r="CU20" s="114">
        <v>12954.901</v>
      </c>
      <c r="CV20" s="114">
        <v>36257.5</v>
      </c>
      <c r="CW20" s="33">
        <v>9064.375</v>
      </c>
      <c r="CX20" s="114">
        <v>7196.5510000000004</v>
      </c>
      <c r="CY20" s="119">
        <v>33500</v>
      </c>
      <c r="CZ20" s="33">
        <f t="shared" si="50"/>
        <v>8375</v>
      </c>
      <c r="DA20" s="114">
        <v>18542.89</v>
      </c>
      <c r="DB20" s="118">
        <v>3200</v>
      </c>
      <c r="DC20" s="33">
        <f t="shared" si="51"/>
        <v>800</v>
      </c>
      <c r="DD20" s="114">
        <v>830</v>
      </c>
      <c r="DE20" s="42"/>
      <c r="DF20" s="33">
        <f t="shared" si="52"/>
        <v>0</v>
      </c>
      <c r="DG20" s="116">
        <v>0</v>
      </c>
      <c r="DH20" s="114">
        <v>1650</v>
      </c>
      <c r="DI20" s="33">
        <f t="shared" si="53"/>
        <v>412.5</v>
      </c>
      <c r="DJ20" s="114">
        <v>3759.7</v>
      </c>
      <c r="DK20" s="114">
        <v>0</v>
      </c>
      <c r="DL20" s="12">
        <f t="shared" si="15"/>
        <v>488410</v>
      </c>
      <c r="DM20" s="12">
        <f t="shared" si="16"/>
        <v>122102.5</v>
      </c>
      <c r="DN20" s="12">
        <f t="shared" si="17"/>
        <v>115035.97400000002</v>
      </c>
      <c r="DO20" s="42"/>
      <c r="DP20" s="33">
        <f t="shared" si="54"/>
        <v>0</v>
      </c>
      <c r="DQ20" s="47"/>
      <c r="DR20" s="114">
        <v>207728.62109999999</v>
      </c>
      <c r="DS20" s="33">
        <f t="shared" si="55"/>
        <v>51932.155274999997</v>
      </c>
      <c r="DT20" s="114">
        <v>0</v>
      </c>
      <c r="DU20" s="42"/>
      <c r="DV20" s="33">
        <f t="shared" si="56"/>
        <v>0</v>
      </c>
      <c r="DW20" s="47"/>
      <c r="DX20" s="47"/>
      <c r="DY20" s="33">
        <f t="shared" si="57"/>
        <v>0</v>
      </c>
      <c r="DZ20" s="47"/>
      <c r="EA20" s="42"/>
      <c r="EB20" s="33">
        <f t="shared" si="58"/>
        <v>0</v>
      </c>
      <c r="EC20" s="47"/>
      <c r="ED20" s="114">
        <v>0</v>
      </c>
      <c r="EE20" s="33">
        <f t="shared" si="59"/>
        <v>0</v>
      </c>
      <c r="EF20" s="114">
        <v>0</v>
      </c>
      <c r="EG20" s="47">
        <v>0</v>
      </c>
      <c r="EH20" s="12">
        <f t="shared" si="18"/>
        <v>207728.62109999999</v>
      </c>
      <c r="EI20" s="33">
        <f t="shared" si="60"/>
        <v>51932.155274999997</v>
      </c>
      <c r="EJ20" s="114">
        <f>DQ20+DT20+DW20+DZ20+EC20+EF20+EG20</f>
        <v>0</v>
      </c>
      <c r="EK20" s="14">
        <f t="shared" si="62"/>
        <v>-207728.62109999999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3215861.2460000003</v>
      </c>
      <c r="D21" s="16">
        <f>SUM(D10:D20)</f>
        <v>1289445.6755000001</v>
      </c>
      <c r="E21" s="25">
        <f>DL21+EH21-ED21</f>
        <v>14883553.211300001</v>
      </c>
      <c r="F21" s="25">
        <f>DM21+EI21-EE21</f>
        <v>3720888.3028250001</v>
      </c>
      <c r="G21" s="16">
        <f>SUM(G10:G20)</f>
        <v>3108592.7644000002</v>
      </c>
      <c r="H21" s="12">
        <f t="shared" si="1"/>
        <v>83.544371972678448</v>
      </c>
      <c r="I21" s="12">
        <f t="shared" si="2"/>
        <v>20.886092993169612</v>
      </c>
      <c r="J21" s="16">
        <f>SUM(J10:J20)</f>
        <v>5554231.2589999996</v>
      </c>
      <c r="K21" s="16">
        <f>SUM(K10:K20)</f>
        <v>1388557.7814166669</v>
      </c>
      <c r="L21" s="16">
        <f>SUM(L10:L20)</f>
        <v>1181698.8633999997</v>
      </c>
      <c r="M21" s="12">
        <f t="shared" si="6"/>
        <v>85.102606403197655</v>
      </c>
      <c r="N21" s="12">
        <f t="shared" si="7"/>
        <v>21.275651090062034</v>
      </c>
      <c r="O21" s="24">
        <f>SUM(O10:O20)</f>
        <v>1325947.5</v>
      </c>
      <c r="P21" s="33">
        <f>O21/12*3</f>
        <v>331486.875</v>
      </c>
      <c r="Q21" s="33">
        <f>V21+AA21+AF21</f>
        <v>262558.44949999993</v>
      </c>
      <c r="R21" s="12">
        <f t="shared" si="9"/>
        <v>79.206288182601483</v>
      </c>
      <c r="S21" s="11">
        <f t="shared" si="10"/>
        <v>19.801572045650371</v>
      </c>
      <c r="T21" s="24">
        <f>SUM(T10:T20)</f>
        <v>566764</v>
      </c>
      <c r="U21" s="33">
        <f>T21/12*3</f>
        <v>141691</v>
      </c>
      <c r="V21" s="24">
        <f>SUM(V10:V20)</f>
        <v>195840.73749999993</v>
      </c>
      <c r="W21" s="12">
        <f>V21/U21*100</f>
        <v>138.21677982370082</v>
      </c>
      <c r="X21" s="11">
        <f t="shared" si="11"/>
        <v>34.554194955925205</v>
      </c>
      <c r="Y21" s="24">
        <f>SUM(Y10:Y20)</f>
        <v>95417</v>
      </c>
      <c r="Z21" s="24">
        <f>SUM(Z10:Z20)</f>
        <v>23854.25</v>
      </c>
      <c r="AA21" s="24">
        <f>SUM(AA10:AA20)</f>
        <v>23917.919000000002</v>
      </c>
      <c r="AB21" s="24" t="e">
        <f t="shared" ref="AB21:AF21" si="63">SUM(AB10:AB20)</f>
        <v>#DIV/0!</v>
      </c>
      <c r="AC21" s="24" t="e">
        <f t="shared" si="63"/>
        <v>#DIV/0!</v>
      </c>
      <c r="AD21" s="24">
        <f t="shared" si="63"/>
        <v>663766.5</v>
      </c>
      <c r="AE21" s="24">
        <f t="shared" si="63"/>
        <v>165941.625</v>
      </c>
      <c r="AF21" s="24">
        <f t="shared" si="63"/>
        <v>42799.792999999998</v>
      </c>
      <c r="AG21" s="12">
        <f t="shared" si="27"/>
        <v>25.792077786390244</v>
      </c>
      <c r="AH21" s="11">
        <f>AF21/AD21*100</f>
        <v>6.4480194465975611</v>
      </c>
      <c r="AI21" s="24">
        <f>SUM(AI10:AI20)</f>
        <v>1642357.5000000002</v>
      </c>
      <c r="AJ21" s="33">
        <f>AI21/12*3</f>
        <v>410589.37500000012</v>
      </c>
      <c r="AK21" s="24">
        <f>SUM(AK10:AK20)</f>
        <v>377384.76630000002</v>
      </c>
      <c r="AL21" s="12">
        <f>AK21/AJ21*100</f>
        <v>91.912940099825988</v>
      </c>
      <c r="AM21" s="11">
        <f>AK21/AI21*100</f>
        <v>22.978235024956501</v>
      </c>
      <c r="AN21" s="24">
        <f>SUM(AN10:AN20)</f>
        <v>243294.1</v>
      </c>
      <c r="AO21" s="33">
        <f>AN21/12*3</f>
        <v>60823.525000000009</v>
      </c>
      <c r="AP21" s="24">
        <f>SUM(AP10:AP20)</f>
        <v>110490.68900000001</v>
      </c>
      <c r="AQ21" s="12">
        <f>AP21/AO21*100</f>
        <v>181.65781907576059</v>
      </c>
      <c r="AR21" s="11">
        <f>AP21/AN21*100</f>
        <v>45.414454768940146</v>
      </c>
      <c r="AS21" s="24">
        <f>SUM(AS10:AS20)</f>
        <v>88400</v>
      </c>
      <c r="AT21" s="33">
        <f>AS21/12*3</f>
        <v>22100</v>
      </c>
      <c r="AU21" s="24">
        <f>SUM(AU10:AU20)</f>
        <v>20295.599999999999</v>
      </c>
      <c r="AV21" s="12">
        <f>AU21/AT21*100</f>
        <v>91.835294117647052</v>
      </c>
      <c r="AW21" s="11">
        <f>AU21/AS21*100</f>
        <v>22.958823529411763</v>
      </c>
      <c r="AX21" s="24">
        <f>SUM(AX10:AX20)</f>
        <v>0</v>
      </c>
      <c r="AY21" s="33">
        <f>AX21/12*3</f>
        <v>0</v>
      </c>
      <c r="AZ21" s="19">
        <v>0</v>
      </c>
      <c r="BA21" s="24">
        <f>SUM(BA10:BA20)</f>
        <v>0</v>
      </c>
      <c r="BB21" s="33">
        <f>BA21/12*3</f>
        <v>0</v>
      </c>
      <c r="BC21" s="19">
        <f>SUM(BC10:BC20)</f>
        <v>0</v>
      </c>
      <c r="BD21" s="24">
        <f>SUM(BD10:BD20)</f>
        <v>6193926</v>
      </c>
      <c r="BE21" s="33">
        <f>BD21/12*3</f>
        <v>1548481.5</v>
      </c>
      <c r="BF21" s="19">
        <f>SUM(BF10:BF20)</f>
        <v>1544733.9000000001</v>
      </c>
      <c r="BG21" s="24">
        <f>SUM(BG10:BG20)</f>
        <v>0</v>
      </c>
      <c r="BH21" s="33">
        <f>BG21/12*3</f>
        <v>0</v>
      </c>
      <c r="BI21" s="33">
        <f>BH21/12*12</f>
        <v>0</v>
      </c>
      <c r="BJ21" s="24">
        <f>SUM(BJ10:BJ20)</f>
        <v>29101.3</v>
      </c>
      <c r="BK21" s="33">
        <f>BJ21/12*3</f>
        <v>7275.3249999999989</v>
      </c>
      <c r="BL21" s="19">
        <f>SUM(BL10:BL20)</f>
        <v>5648.1059999999998</v>
      </c>
      <c r="BM21" s="24">
        <f>SUM(BM10:BM20)</f>
        <v>0</v>
      </c>
      <c r="BN21" s="33">
        <f>BM21/12*3</f>
        <v>0</v>
      </c>
      <c r="BO21" s="24">
        <f>SUM(BO10:BO20)</f>
        <v>0</v>
      </c>
      <c r="BP21" s="24">
        <f>SUM(BP10:BP20)</f>
        <v>0</v>
      </c>
      <c r="BQ21" s="33">
        <f>BP21/12*3</f>
        <v>0</v>
      </c>
      <c r="BR21" s="24">
        <f>SUM(BR10:BR20)</f>
        <v>0</v>
      </c>
      <c r="BS21" s="24">
        <f>SUM(BS10:BS20)</f>
        <v>261753.55899999998</v>
      </c>
      <c r="BT21" s="24">
        <f t="shared" ref="BT21" si="64">SUM(BT10:BT20)</f>
        <v>65438.389749999995</v>
      </c>
      <c r="BU21" s="24">
        <f>SUM(BU10:BU20)</f>
        <v>44680.169000000002</v>
      </c>
      <c r="BV21" s="12">
        <f t="shared" si="13"/>
        <v>68.278221959152049</v>
      </c>
      <c r="BW21" s="11">
        <f t="shared" si="14"/>
        <v>17.069555489788012</v>
      </c>
      <c r="BX21" s="24">
        <f>SUM(BX10:BX20)</f>
        <v>178345.55899999998</v>
      </c>
      <c r="BY21" s="33">
        <f>BX21/12*3</f>
        <v>44586.389749999995</v>
      </c>
      <c r="BZ21" s="20">
        <f>SUM(BZ10:BZ20)</f>
        <v>28828.017000000003</v>
      </c>
      <c r="CA21" s="24">
        <f>SUM(CA10:CA20)</f>
        <v>28099.1</v>
      </c>
      <c r="CB21" s="33">
        <f>CA21/12*3</f>
        <v>7024.7749999999996</v>
      </c>
      <c r="CC21" s="20">
        <f>SUM(CC10:CC20)</f>
        <v>7342.2610000000004</v>
      </c>
      <c r="CD21" s="24">
        <f>SUM(CD10:CD20)</f>
        <v>3000</v>
      </c>
      <c r="CE21" s="33">
        <f>CD21/12*3</f>
        <v>750</v>
      </c>
      <c r="CF21" s="19">
        <f>SUM(CF10:CF20)</f>
        <v>190</v>
      </c>
      <c r="CG21" s="24">
        <f>SUM(CG10:CG20)</f>
        <v>52308.899999999994</v>
      </c>
      <c r="CH21" s="33">
        <f>CG21/12*3</f>
        <v>13077.224999999999</v>
      </c>
      <c r="CI21" s="19">
        <f>SUM(CI10:CI20)</f>
        <v>8319.8909999999996</v>
      </c>
      <c r="CJ21" s="24">
        <f>SUM(CJ10:CJ20)</f>
        <v>0</v>
      </c>
      <c r="CK21" s="33">
        <f>CJ21/12*3</f>
        <v>0</v>
      </c>
      <c r="CL21" s="24">
        <f>SUM(CL10:CL20)</f>
        <v>0</v>
      </c>
      <c r="CM21" s="24">
        <f>SUM(CM10:CM20)</f>
        <v>11037</v>
      </c>
      <c r="CN21" s="33">
        <f>CM21/12*3</f>
        <v>2759.25</v>
      </c>
      <c r="CO21" s="19">
        <f>SUM(CO10:CO20)</f>
        <v>2537.2559999999999</v>
      </c>
      <c r="CP21" s="24">
        <f>SUM(CP10:CP20)</f>
        <v>22940</v>
      </c>
      <c r="CQ21" s="33">
        <f>CP21/12*3</f>
        <v>5735</v>
      </c>
      <c r="CR21" s="19">
        <f>SUM(CR10:CR20)</f>
        <v>3643.6489999999999</v>
      </c>
      <c r="CS21" s="24">
        <f>SUM(CS10:CS20)</f>
        <v>1358052.8</v>
      </c>
      <c r="CT21" s="33">
        <f>CS21/12*3</f>
        <v>339513.2</v>
      </c>
      <c r="CU21" s="19">
        <f>SUM(CU10:CU20)</f>
        <v>250495.9032</v>
      </c>
      <c r="CV21" s="24">
        <f>SUM(CV10:CV20)</f>
        <v>607706.4</v>
      </c>
      <c r="CW21" s="33">
        <f>CV21/12*3</f>
        <v>151926.6</v>
      </c>
      <c r="CX21" s="51">
        <f>SUM(CX10:CX20)</f>
        <v>119285.77519999999</v>
      </c>
      <c r="CY21" s="24">
        <f>SUM(CY10:CY20)</f>
        <v>251085</v>
      </c>
      <c r="CZ21" s="33">
        <f>CY21/12*3</f>
        <v>62771.25</v>
      </c>
      <c r="DA21" s="19">
        <f>SUM(DA10:DA20)</f>
        <v>76743.457999999999</v>
      </c>
      <c r="DB21" s="24">
        <f>SUM(DB10:DB20)</f>
        <v>31700</v>
      </c>
      <c r="DC21" s="33">
        <f>DB21/12*3</f>
        <v>7925</v>
      </c>
      <c r="DD21" s="19">
        <f>SUM(DD10:DD20)</f>
        <v>3636</v>
      </c>
      <c r="DE21" s="24">
        <f>SUM(DE10:DE20)</f>
        <v>0</v>
      </c>
      <c r="DF21" s="33">
        <f>DE21/12*3</f>
        <v>0</v>
      </c>
      <c r="DG21" s="114">
        <f>SUM(DG10:DG20)</f>
        <v>122.5</v>
      </c>
      <c r="DH21" s="24">
        <f>SUM(DH10:DH20)</f>
        <v>328700.79999999999</v>
      </c>
      <c r="DI21" s="33">
        <f>DH21/12*3</f>
        <v>82175.199999999997</v>
      </c>
      <c r="DJ21" s="114">
        <f>SUM(DJ10:DJ20)</f>
        <v>31770.179400000001</v>
      </c>
      <c r="DK21" s="114">
        <f>SUM(DK10:DK20)</f>
        <v>1500</v>
      </c>
      <c r="DL21" s="24">
        <f>SUM(DL10:DL20)</f>
        <v>11788295.559</v>
      </c>
      <c r="DM21" s="33">
        <f>DL21/12*3</f>
        <v>2947073.8897500001</v>
      </c>
      <c r="DN21" s="20">
        <f>V21+AA21+AK21+AP21+AU21+AZ21+BC21+BF21+BI21+BL21+BO21+BR21+BZ21+CC21+CF21+CI21+CL21+CO21+CR21+CU21+DA21+DD21+DG21+DJ21+DK21</f>
        <v>2693440.8324000002</v>
      </c>
      <c r="DO21" s="24">
        <f>SUM(DO10:DO20)</f>
        <v>0</v>
      </c>
      <c r="DP21" s="33">
        <f>DO21/12*3</f>
        <v>0</v>
      </c>
      <c r="DQ21" s="24">
        <f>SUM(DQ10:DQ20)</f>
        <v>0</v>
      </c>
      <c r="DR21" s="24">
        <f>SUM(DR10:DR20)</f>
        <v>3095257.6523000002</v>
      </c>
      <c r="DS21" s="33">
        <f>DR21/12*3</f>
        <v>773814.41307500005</v>
      </c>
      <c r="DT21" s="114">
        <f>SUM(DT10:DT20)</f>
        <v>373852.13900000002</v>
      </c>
      <c r="DU21" s="24">
        <f>SUM(DU10:DU20)</f>
        <v>0</v>
      </c>
      <c r="DV21" s="33">
        <f>DU21/12*3</f>
        <v>0</v>
      </c>
      <c r="DW21" s="19">
        <f>SUM(DW10:DW20)</f>
        <v>0</v>
      </c>
      <c r="DX21" s="24">
        <f>SUM(DX10:DX20)</f>
        <v>0</v>
      </c>
      <c r="DY21" s="33">
        <f>DX21/12*3</f>
        <v>0</v>
      </c>
      <c r="DZ21" s="19">
        <f>SUM(DZ10:DZ20)</f>
        <v>0</v>
      </c>
      <c r="EA21" s="24">
        <f>SUM(EA10:EA20)</f>
        <v>0</v>
      </c>
      <c r="EB21" s="33">
        <f>EA21/12*3</f>
        <v>0</v>
      </c>
      <c r="EC21" s="19">
        <f>SUM(EC10:EC20)</f>
        <v>0</v>
      </c>
      <c r="ED21" s="24">
        <f>SUM(ED10:ED20)</f>
        <v>482099.30000000005</v>
      </c>
      <c r="EE21" s="33">
        <f>ED21/12*3</f>
        <v>120524.82500000001</v>
      </c>
      <c r="EF21" s="19">
        <f>SUM(EF10:EF20)</f>
        <v>0</v>
      </c>
      <c r="EG21" s="24">
        <f>SUM(EG10:EG20)</f>
        <v>0</v>
      </c>
      <c r="EH21" s="24">
        <f>SUM(EH10:EH20)</f>
        <v>3577356.9523000005</v>
      </c>
      <c r="EI21" s="33">
        <f>EH21/12*3</f>
        <v>894339.23807500012</v>
      </c>
      <c r="EJ21" s="114">
        <f>DQ21+DT21+DW21+DZ21+EC21+EF21+EG21</f>
        <v>373852.13900000002</v>
      </c>
      <c r="EK21" s="24">
        <f>SUM(EK10:EK20)</f>
        <v>-2196113.1823</v>
      </c>
    </row>
    <row r="22" spans="1:141" hidden="1" x14ac:dyDescent="0.3">
      <c r="E22" s="52"/>
      <c r="F22" s="33">
        <f>E22/12*3</f>
        <v>0</v>
      </c>
      <c r="G22" s="52"/>
      <c r="J22" s="108">
        <f>J21/E21*100</f>
        <v>37.317911792615995</v>
      </c>
      <c r="Z22" s="33">
        <f>Y22/12*3</f>
        <v>0</v>
      </c>
      <c r="AJ22" s="33">
        <f>AI22/12*6</f>
        <v>0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1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J23" s="33">
        <f>AI23/12*6</f>
        <v>0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1" hidden="1" x14ac:dyDescent="0.3">
      <c r="F24" s="33">
        <f>E24/12*3</f>
        <v>0</v>
      </c>
      <c r="Z24" s="33">
        <f>Y24/12*3</f>
        <v>0</v>
      </c>
      <c r="AJ24" s="33">
        <f>AI24/12*6</f>
        <v>0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1" x14ac:dyDescent="0.3">
      <c r="L25" s="52"/>
      <c r="O25" s="52"/>
      <c r="P25" s="52"/>
      <c r="Q25" s="52"/>
      <c r="EH25" s="52"/>
    </row>
    <row r="27" spans="1:141" x14ac:dyDescent="0.3">
      <c r="AI27" s="52"/>
      <c r="AJ27" s="52"/>
      <c r="AK27" s="52"/>
    </row>
  </sheetData>
  <protectedRanges>
    <protectedRange sqref="BZ21" name="Range5_1_1_1_2_1_1_2_1_1_1_2_1_1_1"/>
    <protectedRange sqref="DG21" name="Range5_1_15"/>
    <protectedRange sqref="DJ21:DK21" name="Range5_1_16"/>
    <protectedRange sqref="DT21" name="Range6_1_3"/>
    <protectedRange sqref="W10:W20" name="Range4_5_1_2_1_1_1_1_1_1_1_1_1_1"/>
    <protectedRange sqref="AB10:AB20 AG10:AG21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 x14ac:dyDescent="0.2">
      <c r="A4" s="53"/>
      <c r="B4" s="206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 x14ac:dyDescent="0.2">
      <c r="A5" s="54"/>
      <c r="B5" s="207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 x14ac:dyDescent="0.2">
      <c r="A6" s="54"/>
      <c r="B6" s="207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 x14ac:dyDescent="0.2">
      <c r="A7" s="54"/>
      <c r="B7" s="208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136762</v>
      </c>
      <c r="D8" s="100">
        <f>Ekamut!P10</f>
        <v>34190.5</v>
      </c>
      <c r="E8" s="100">
        <f>Ekamut!Q10</f>
        <v>11168.30099999999</v>
      </c>
      <c r="F8" s="100">
        <f>Ekamut!S10</f>
        <v>8.1662311168306907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16900</v>
      </c>
      <c r="L8" s="59">
        <f>Ekamut!Z10</f>
        <v>4225</v>
      </c>
      <c r="M8" s="59">
        <f>Ekamut!AA10</f>
        <v>1186.9760000000001</v>
      </c>
      <c r="N8" s="59">
        <f>Ekamut!AC10</f>
        <v>7.0235266272189358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302600.5</v>
      </c>
      <c r="D9" s="100">
        <f>Ekamut!P11</f>
        <v>75650.125</v>
      </c>
      <c r="E9" s="100">
        <f>Ekamut!Q11</f>
        <v>44971.786499999958</v>
      </c>
      <c r="F9" s="100">
        <f>Ekamut!S11</f>
        <v>14.861768734684826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0</v>
      </c>
      <c r="L9" s="59">
        <f>Ekamut!Z11</f>
        <v>0</v>
      </c>
      <c r="M9" s="59">
        <f>Ekamut!AA11</f>
        <v>4306.3199999999988</v>
      </c>
      <c r="N9" s="59" t="e">
        <f>Ekamut!AC11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16503.5</v>
      </c>
      <c r="D10" s="100">
        <f>Ekamut!P12</f>
        <v>4125.875</v>
      </c>
      <c r="E10" s="100">
        <f>Ekamut!Q12</f>
        <v>3875.6679999999965</v>
      </c>
      <c r="F10" s="100">
        <f>Ekamut!S12</f>
        <v>23.483915533068721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315.47000000000003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164877</v>
      </c>
      <c r="D11" s="100">
        <f>Ekamut!P13</f>
        <v>41219.25</v>
      </c>
      <c r="E11" s="100">
        <f>Ekamut!Q13</f>
        <v>26709.734999999993</v>
      </c>
      <c r="F11" s="100">
        <f>Ekamut!S13</f>
        <v>16.199794392183257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26860</v>
      </c>
      <c r="L11" s="59">
        <f>Ekamut!Z13</f>
        <v>6715</v>
      </c>
      <c r="M11" s="59">
        <f>Ekamut!AA13</f>
        <v>6750.87</v>
      </c>
      <c r="N11" s="59">
        <f>Ekamut!AC13</f>
        <v>25.133544303797468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231277</v>
      </c>
      <c r="D12" s="100">
        <f>Ekamut!P14</f>
        <v>57819.25</v>
      </c>
      <c r="E12" s="100">
        <f>Ekamut!Q14</f>
        <v>122870.37099999998</v>
      </c>
      <c r="F12" s="100">
        <f>Ekamut!S14</f>
        <v>53.126930477306423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16357</v>
      </c>
      <c r="L12" s="59">
        <f>Ekamut!Z14</f>
        <v>4089.25</v>
      </c>
      <c r="M12" s="59">
        <f>Ekamut!AA14</f>
        <v>1803.6079999999999</v>
      </c>
      <c r="N12" s="59">
        <f>Ekamut!AC14</f>
        <v>11.026520755639787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131400</v>
      </c>
      <c r="D13" s="100">
        <f>Ekamut!P15</f>
        <v>32850</v>
      </c>
      <c r="E13" s="100">
        <f>Ekamut!Q15</f>
        <v>11879.480999999996</v>
      </c>
      <c r="F13" s="100">
        <f>Ekamut!S15</f>
        <v>9.0407009132420058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0</v>
      </c>
      <c r="L13" s="59">
        <f>Ekamut!Z15</f>
        <v>0</v>
      </c>
      <c r="M13" s="59">
        <f>Ekamut!AA15</f>
        <v>1960.01</v>
      </c>
      <c r="N13" s="59" t="e">
        <f>Ekamut!AC15</f>
        <v>#DIV/0!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104400.00000000006</v>
      </c>
      <c r="D14" s="100">
        <f>Ekamut!P16</f>
        <v>26100.000000000015</v>
      </c>
      <c r="E14" s="100">
        <f>Ekamut!Q16</f>
        <v>8913.4390000000003</v>
      </c>
      <c r="F14" s="100">
        <f>Ekamut!S16</f>
        <v>8.5377768199233675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18500</v>
      </c>
      <c r="L14" s="59">
        <f>Ekamut!Z16</f>
        <v>4625</v>
      </c>
      <c r="M14" s="59">
        <f>Ekamut!AA16</f>
        <v>1642.817</v>
      </c>
      <c r="N14" s="59">
        <f>Ekamut!AC16</f>
        <v>8.8800918918918921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35100</v>
      </c>
      <c r="D15" s="100">
        <f>Ekamut!P17</f>
        <v>8775</v>
      </c>
      <c r="E15" s="100">
        <f>Ekamut!Q17</f>
        <v>4036.4419999999973</v>
      </c>
      <c r="F15" s="100">
        <f>Ekamut!S17</f>
        <v>11.49983475783475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10600</v>
      </c>
      <c r="L15" s="59">
        <f>Ekamut!Z17</f>
        <v>2650</v>
      </c>
      <c r="M15" s="59">
        <f>Ekamut!AA17</f>
        <v>1399.7460000000001</v>
      </c>
      <c r="N15" s="59">
        <f>Ekamut!AC17</f>
        <v>13.205150943396227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20500</v>
      </c>
      <c r="D16" s="100">
        <f>Ekamut!P18</f>
        <v>5125</v>
      </c>
      <c r="E16" s="100">
        <f>Ekamut!Q18</f>
        <v>5128.5120000000006</v>
      </c>
      <c r="F16" s="100">
        <f>Ekamut!S18</f>
        <v>25.017131707317077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1401.4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39272</v>
      </c>
      <c r="D17" s="100">
        <f>Ekamut!P19</f>
        <v>9818</v>
      </c>
      <c r="E17" s="100">
        <f>Ekamut!Q19</f>
        <v>5964.2509999999966</v>
      </c>
      <c r="F17" s="100">
        <f>Ekamut!S19</f>
        <v>15.187031472805042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2000</v>
      </c>
      <c r="L17" s="59">
        <f>Ekamut!Z19</f>
        <v>500</v>
      </c>
      <c r="M17" s="59">
        <f>Ekamut!AA19</f>
        <v>1150.482</v>
      </c>
      <c r="N17" s="59">
        <f>Ekamut!AC19</f>
        <v>57.524099999999997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143255.5</v>
      </c>
      <c r="D18" s="100">
        <f>Ekamut!P20</f>
        <v>35813.875</v>
      </c>
      <c r="E18" s="100">
        <f>Ekamut!Q20</f>
        <v>17040.463000000007</v>
      </c>
      <c r="F18" s="100">
        <f>Ekamut!S20</f>
        <v>11.895154461783322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4200</v>
      </c>
      <c r="L18" s="59">
        <f>Ekamut!Z20</f>
        <v>1050</v>
      </c>
      <c r="M18" s="59">
        <f>Ekamut!AA20</f>
        <v>2000.22</v>
      </c>
      <c r="N18" s="59">
        <f>Ekamut!AC20</f>
        <v>47.624285714285712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19.801572045650371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Ekamut!AC21</f>
        <v>#DIV/0!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6" t="s">
        <v>149</v>
      </c>
      <c r="B1" s="246"/>
      <c r="C1" s="246"/>
      <c r="D1" s="246"/>
    </row>
    <row r="2" spans="1:4" s="9" customFormat="1" ht="13.15" customHeight="1" x14ac:dyDescent="0.3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 x14ac:dyDescent="0.3">
      <c r="A3" s="251"/>
      <c r="B3" s="248"/>
      <c r="C3" s="248"/>
      <c r="D3" s="248"/>
    </row>
    <row r="4" spans="1:4" s="9" customFormat="1" ht="13.15" customHeight="1" x14ac:dyDescent="0.3">
      <c r="A4" s="251"/>
      <c r="B4" s="248"/>
      <c r="C4" s="248"/>
      <c r="D4" s="248"/>
    </row>
    <row r="5" spans="1:4" s="10" customFormat="1" ht="13.15" customHeight="1" x14ac:dyDescent="0.3">
      <c r="A5" s="251"/>
      <c r="B5" s="248"/>
      <c r="C5" s="248"/>
      <c r="D5" s="248"/>
    </row>
    <row r="6" spans="1:4" s="27" customFormat="1" ht="28.15" customHeight="1" x14ac:dyDescent="0.25">
      <c r="A6" s="252"/>
      <c r="B6" s="249"/>
      <c r="C6" s="249"/>
      <c r="D6" s="249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4" t="s">
        <v>44</v>
      </c>
      <c r="B80" s="245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 x14ac:dyDescent="0.3">
      <c r="A2" s="256"/>
      <c r="B2" s="256"/>
      <c r="C2" s="256"/>
      <c r="D2" s="256"/>
      <c r="E2" s="256"/>
      <c r="F2" s="256"/>
      <c r="G2" s="256"/>
    </row>
    <row r="3" spans="1:7" ht="105.6" customHeight="1" x14ac:dyDescent="0.3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8" t="s">
        <v>11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9" t="s">
        <v>143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R2" s="5"/>
      <c r="S2" s="5"/>
      <c r="U2" s="190"/>
      <c r="V2" s="190"/>
      <c r="W2" s="190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9" t="s">
        <v>12</v>
      </c>
      <c r="N3" s="189"/>
      <c r="O3" s="189"/>
      <c r="P3" s="189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3" t="s">
        <v>6</v>
      </c>
      <c r="B4" s="203" t="s">
        <v>10</v>
      </c>
      <c r="C4" s="209" t="s">
        <v>4</v>
      </c>
      <c r="D4" s="87"/>
      <c r="E4" s="209" t="s">
        <v>5</v>
      </c>
      <c r="F4" s="212" t="s">
        <v>13</v>
      </c>
      <c r="G4" s="213"/>
      <c r="H4" s="213"/>
      <c r="I4" s="213"/>
      <c r="J4" s="214"/>
      <c r="K4" s="191" t="s">
        <v>45</v>
      </c>
      <c r="L4" s="192"/>
      <c r="M4" s="192"/>
      <c r="N4" s="192"/>
      <c r="O4" s="193"/>
      <c r="P4" s="156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8"/>
      <c r="DG4" s="165" t="s">
        <v>14</v>
      </c>
      <c r="DH4" s="167" t="s">
        <v>15</v>
      </c>
      <c r="DI4" s="168"/>
      <c r="DJ4" s="169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57" t="s">
        <v>16</v>
      </c>
      <c r="ED4" s="141" t="s">
        <v>17</v>
      </c>
      <c r="EE4" s="142"/>
      <c r="EF4" s="143"/>
    </row>
    <row r="5" spans="1:136" s="9" customFormat="1" ht="15" customHeight="1" x14ac:dyDescent="0.3">
      <c r="A5" s="204"/>
      <c r="B5" s="204"/>
      <c r="C5" s="210"/>
      <c r="D5" s="88"/>
      <c r="E5" s="210"/>
      <c r="F5" s="215"/>
      <c r="G5" s="216"/>
      <c r="H5" s="216"/>
      <c r="I5" s="216"/>
      <c r="J5" s="217"/>
      <c r="K5" s="194"/>
      <c r="L5" s="195"/>
      <c r="M5" s="195"/>
      <c r="N5" s="195"/>
      <c r="O5" s="196"/>
      <c r="P5" s="150" t="s">
        <v>7</v>
      </c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2"/>
      <c r="AW5" s="134" t="s">
        <v>2</v>
      </c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26" t="s">
        <v>8</v>
      </c>
      <c r="BM5" s="127"/>
      <c r="BN5" s="127"/>
      <c r="BO5" s="153" t="s">
        <v>18</v>
      </c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5"/>
      <c r="CF5" s="159" t="s">
        <v>0</v>
      </c>
      <c r="CG5" s="160"/>
      <c r="CH5" s="160"/>
      <c r="CI5" s="160"/>
      <c r="CJ5" s="160"/>
      <c r="CK5" s="160"/>
      <c r="CL5" s="160"/>
      <c r="CM5" s="160"/>
      <c r="CN5" s="161"/>
      <c r="CO5" s="153" t="s">
        <v>1</v>
      </c>
      <c r="CP5" s="154"/>
      <c r="CQ5" s="154"/>
      <c r="CR5" s="154"/>
      <c r="CS5" s="154"/>
      <c r="CT5" s="154"/>
      <c r="CU5" s="154"/>
      <c r="CV5" s="154"/>
      <c r="CW5" s="154"/>
      <c r="CX5" s="134" t="s">
        <v>19</v>
      </c>
      <c r="CY5" s="134"/>
      <c r="CZ5" s="134"/>
      <c r="DA5" s="126" t="s">
        <v>20</v>
      </c>
      <c r="DB5" s="127"/>
      <c r="DC5" s="128"/>
      <c r="DD5" s="126" t="s">
        <v>21</v>
      </c>
      <c r="DE5" s="127"/>
      <c r="DF5" s="128"/>
      <c r="DG5" s="165"/>
      <c r="DH5" s="170"/>
      <c r="DI5" s="171"/>
      <c r="DJ5" s="172"/>
      <c r="DK5" s="120"/>
      <c r="DL5" s="120"/>
      <c r="DM5" s="121"/>
      <c r="DN5" s="121"/>
      <c r="DO5" s="121"/>
      <c r="DP5" s="121"/>
      <c r="DQ5" s="126" t="s">
        <v>22</v>
      </c>
      <c r="DR5" s="127"/>
      <c r="DS5" s="128"/>
      <c r="DT5" s="132"/>
      <c r="DU5" s="133"/>
      <c r="DV5" s="133"/>
      <c r="DW5" s="133"/>
      <c r="DX5" s="133"/>
      <c r="DY5" s="133"/>
      <c r="DZ5" s="133"/>
      <c r="EA5" s="133"/>
      <c r="EB5" s="133"/>
      <c r="EC5" s="259"/>
      <c r="ED5" s="144"/>
      <c r="EE5" s="145"/>
      <c r="EF5" s="146"/>
    </row>
    <row r="6" spans="1:136" s="9" customFormat="1" ht="119.25" customHeight="1" x14ac:dyDescent="0.3">
      <c r="A6" s="204"/>
      <c r="B6" s="204"/>
      <c r="C6" s="210"/>
      <c r="D6" s="88"/>
      <c r="E6" s="210"/>
      <c r="F6" s="218"/>
      <c r="G6" s="219"/>
      <c r="H6" s="219"/>
      <c r="I6" s="219"/>
      <c r="J6" s="220"/>
      <c r="K6" s="197"/>
      <c r="L6" s="198"/>
      <c r="M6" s="198"/>
      <c r="N6" s="198"/>
      <c r="O6" s="199"/>
      <c r="P6" s="162" t="s">
        <v>23</v>
      </c>
      <c r="Q6" s="163"/>
      <c r="R6" s="163"/>
      <c r="S6" s="163"/>
      <c r="T6" s="164"/>
      <c r="U6" s="176" t="s">
        <v>24</v>
      </c>
      <c r="V6" s="177"/>
      <c r="W6" s="177"/>
      <c r="X6" s="177"/>
      <c r="Y6" s="178"/>
      <c r="Z6" s="176" t="s">
        <v>25</v>
      </c>
      <c r="AA6" s="177"/>
      <c r="AB6" s="177"/>
      <c r="AC6" s="177"/>
      <c r="AD6" s="178"/>
      <c r="AE6" s="176" t="s">
        <v>26</v>
      </c>
      <c r="AF6" s="177"/>
      <c r="AG6" s="177"/>
      <c r="AH6" s="177"/>
      <c r="AI6" s="178"/>
      <c r="AJ6" s="176" t="s">
        <v>27</v>
      </c>
      <c r="AK6" s="177"/>
      <c r="AL6" s="177"/>
      <c r="AM6" s="177"/>
      <c r="AN6" s="178"/>
      <c r="AO6" s="176" t="s">
        <v>28</v>
      </c>
      <c r="AP6" s="177"/>
      <c r="AQ6" s="177"/>
      <c r="AR6" s="177"/>
      <c r="AS6" s="178"/>
      <c r="AT6" s="179" t="s">
        <v>29</v>
      </c>
      <c r="AU6" s="179"/>
      <c r="AV6" s="179"/>
      <c r="AW6" s="184" t="s">
        <v>30</v>
      </c>
      <c r="AX6" s="185"/>
      <c r="AY6" s="185"/>
      <c r="AZ6" s="184" t="s">
        <v>31</v>
      </c>
      <c r="BA6" s="185"/>
      <c r="BB6" s="186"/>
      <c r="BC6" s="180" t="s">
        <v>32</v>
      </c>
      <c r="BD6" s="181"/>
      <c r="BE6" s="187"/>
      <c r="BF6" s="180" t="s">
        <v>33</v>
      </c>
      <c r="BG6" s="181"/>
      <c r="BH6" s="181"/>
      <c r="BI6" s="222" t="s">
        <v>34</v>
      </c>
      <c r="BJ6" s="223"/>
      <c r="BK6" s="223"/>
      <c r="BL6" s="129"/>
      <c r="BM6" s="130"/>
      <c r="BN6" s="130"/>
      <c r="BO6" s="200" t="s">
        <v>35</v>
      </c>
      <c r="BP6" s="201"/>
      <c r="BQ6" s="201"/>
      <c r="BR6" s="201"/>
      <c r="BS6" s="202"/>
      <c r="BT6" s="166" t="s">
        <v>36</v>
      </c>
      <c r="BU6" s="166"/>
      <c r="BV6" s="166"/>
      <c r="BW6" s="166" t="s">
        <v>37</v>
      </c>
      <c r="BX6" s="166"/>
      <c r="BY6" s="166"/>
      <c r="BZ6" s="166" t="s">
        <v>38</v>
      </c>
      <c r="CA6" s="166"/>
      <c r="CB6" s="166"/>
      <c r="CC6" s="166" t="s">
        <v>39</v>
      </c>
      <c r="CD6" s="166"/>
      <c r="CE6" s="166"/>
      <c r="CF6" s="166" t="s">
        <v>46</v>
      </c>
      <c r="CG6" s="166"/>
      <c r="CH6" s="166"/>
      <c r="CI6" s="159" t="s">
        <v>47</v>
      </c>
      <c r="CJ6" s="160"/>
      <c r="CK6" s="160"/>
      <c r="CL6" s="166" t="s">
        <v>40</v>
      </c>
      <c r="CM6" s="166"/>
      <c r="CN6" s="166"/>
      <c r="CO6" s="182" t="s">
        <v>41</v>
      </c>
      <c r="CP6" s="183"/>
      <c r="CQ6" s="160"/>
      <c r="CR6" s="166" t="s">
        <v>42</v>
      </c>
      <c r="CS6" s="166"/>
      <c r="CT6" s="166"/>
      <c r="CU6" s="159" t="s">
        <v>48</v>
      </c>
      <c r="CV6" s="160"/>
      <c r="CW6" s="160"/>
      <c r="CX6" s="134"/>
      <c r="CY6" s="134"/>
      <c r="CZ6" s="134"/>
      <c r="DA6" s="129"/>
      <c r="DB6" s="130"/>
      <c r="DC6" s="131"/>
      <c r="DD6" s="129"/>
      <c r="DE6" s="130"/>
      <c r="DF6" s="131"/>
      <c r="DG6" s="165"/>
      <c r="DH6" s="173"/>
      <c r="DI6" s="174"/>
      <c r="DJ6" s="175"/>
      <c r="DK6" s="126" t="s">
        <v>49</v>
      </c>
      <c r="DL6" s="127"/>
      <c r="DM6" s="128"/>
      <c r="DN6" s="126" t="s">
        <v>50</v>
      </c>
      <c r="DO6" s="127"/>
      <c r="DP6" s="128"/>
      <c r="DQ6" s="129"/>
      <c r="DR6" s="130"/>
      <c r="DS6" s="131"/>
      <c r="DT6" s="126" t="s">
        <v>51</v>
      </c>
      <c r="DU6" s="127"/>
      <c r="DV6" s="128"/>
      <c r="DW6" s="126" t="s">
        <v>52</v>
      </c>
      <c r="DX6" s="127"/>
      <c r="DY6" s="128"/>
      <c r="DZ6" s="124" t="s">
        <v>53</v>
      </c>
      <c r="EA6" s="125"/>
      <c r="EB6" s="125"/>
      <c r="EC6" s="258"/>
      <c r="ED6" s="147"/>
      <c r="EE6" s="148"/>
      <c r="EF6" s="149"/>
    </row>
    <row r="7" spans="1:136" s="10" customFormat="1" ht="36" customHeight="1" x14ac:dyDescent="0.3">
      <c r="A7" s="204"/>
      <c r="B7" s="204"/>
      <c r="C7" s="210"/>
      <c r="D7" s="88"/>
      <c r="E7" s="210"/>
      <c r="F7" s="122" t="s">
        <v>43</v>
      </c>
      <c r="G7" s="138" t="s">
        <v>55</v>
      </c>
      <c r="H7" s="139"/>
      <c r="I7" s="139"/>
      <c r="J7" s="140"/>
      <c r="K7" s="122" t="s">
        <v>43</v>
      </c>
      <c r="L7" s="138" t="s">
        <v>55</v>
      </c>
      <c r="M7" s="139"/>
      <c r="N7" s="139"/>
      <c r="O7" s="140"/>
      <c r="P7" s="122" t="s">
        <v>43</v>
      </c>
      <c r="Q7" s="138" t="s">
        <v>55</v>
      </c>
      <c r="R7" s="139"/>
      <c r="S7" s="139"/>
      <c r="T7" s="140"/>
      <c r="U7" s="122" t="s">
        <v>43</v>
      </c>
      <c r="V7" s="138" t="s">
        <v>55</v>
      </c>
      <c r="W7" s="139"/>
      <c r="X7" s="139"/>
      <c r="Y7" s="140"/>
      <c r="Z7" s="122" t="s">
        <v>43</v>
      </c>
      <c r="AA7" s="138" t="s">
        <v>55</v>
      </c>
      <c r="AB7" s="139"/>
      <c r="AC7" s="139"/>
      <c r="AD7" s="140"/>
      <c r="AE7" s="122" t="s">
        <v>43</v>
      </c>
      <c r="AF7" s="138" t="s">
        <v>55</v>
      </c>
      <c r="AG7" s="139"/>
      <c r="AH7" s="139"/>
      <c r="AI7" s="140"/>
      <c r="AJ7" s="122" t="s">
        <v>43</v>
      </c>
      <c r="AK7" s="138" t="s">
        <v>55</v>
      </c>
      <c r="AL7" s="139"/>
      <c r="AM7" s="139"/>
      <c r="AN7" s="140"/>
      <c r="AO7" s="122" t="s">
        <v>43</v>
      </c>
      <c r="AP7" s="138" t="s">
        <v>55</v>
      </c>
      <c r="AQ7" s="139"/>
      <c r="AR7" s="139"/>
      <c r="AS7" s="140"/>
      <c r="AT7" s="122" t="s">
        <v>43</v>
      </c>
      <c r="AU7" s="135" t="s">
        <v>55</v>
      </c>
      <c r="AV7" s="136"/>
      <c r="AW7" s="122" t="s">
        <v>43</v>
      </c>
      <c r="AX7" s="135" t="s">
        <v>55</v>
      </c>
      <c r="AY7" s="136"/>
      <c r="AZ7" s="122" t="s">
        <v>43</v>
      </c>
      <c r="BA7" s="135" t="s">
        <v>55</v>
      </c>
      <c r="BB7" s="136"/>
      <c r="BC7" s="122" t="s">
        <v>43</v>
      </c>
      <c r="BD7" s="135" t="s">
        <v>55</v>
      </c>
      <c r="BE7" s="136"/>
      <c r="BF7" s="122" t="s">
        <v>43</v>
      </c>
      <c r="BG7" s="135" t="s">
        <v>55</v>
      </c>
      <c r="BH7" s="136"/>
      <c r="BI7" s="122" t="s">
        <v>43</v>
      </c>
      <c r="BJ7" s="135" t="s">
        <v>55</v>
      </c>
      <c r="BK7" s="136"/>
      <c r="BL7" s="122" t="s">
        <v>43</v>
      </c>
      <c r="BM7" s="135" t="s">
        <v>55</v>
      </c>
      <c r="BN7" s="136"/>
      <c r="BO7" s="122" t="s">
        <v>43</v>
      </c>
      <c r="BP7" s="135" t="s">
        <v>55</v>
      </c>
      <c r="BQ7" s="224"/>
      <c r="BR7" s="224"/>
      <c r="BS7" s="136"/>
      <c r="BT7" s="122" t="s">
        <v>43</v>
      </c>
      <c r="BU7" s="135" t="s">
        <v>55</v>
      </c>
      <c r="BV7" s="136"/>
      <c r="BW7" s="122" t="s">
        <v>43</v>
      </c>
      <c r="BX7" s="135" t="s">
        <v>55</v>
      </c>
      <c r="BY7" s="136"/>
      <c r="BZ7" s="122" t="s">
        <v>43</v>
      </c>
      <c r="CA7" s="135" t="s">
        <v>55</v>
      </c>
      <c r="CB7" s="136"/>
      <c r="CC7" s="122" t="s">
        <v>43</v>
      </c>
      <c r="CD7" s="135" t="s">
        <v>55</v>
      </c>
      <c r="CE7" s="136"/>
      <c r="CF7" s="122" t="s">
        <v>43</v>
      </c>
      <c r="CG7" s="135" t="s">
        <v>55</v>
      </c>
      <c r="CH7" s="136"/>
      <c r="CI7" s="122" t="s">
        <v>43</v>
      </c>
      <c r="CJ7" s="135" t="s">
        <v>55</v>
      </c>
      <c r="CK7" s="136"/>
      <c r="CL7" s="122" t="s">
        <v>43</v>
      </c>
      <c r="CM7" s="135" t="s">
        <v>55</v>
      </c>
      <c r="CN7" s="136"/>
      <c r="CO7" s="122" t="s">
        <v>43</v>
      </c>
      <c r="CP7" s="135" t="s">
        <v>55</v>
      </c>
      <c r="CQ7" s="136"/>
      <c r="CR7" s="122" t="s">
        <v>43</v>
      </c>
      <c r="CS7" s="135" t="s">
        <v>55</v>
      </c>
      <c r="CT7" s="136"/>
      <c r="CU7" s="122" t="s">
        <v>43</v>
      </c>
      <c r="CV7" s="135" t="s">
        <v>55</v>
      </c>
      <c r="CW7" s="136"/>
      <c r="CX7" s="122" t="s">
        <v>43</v>
      </c>
      <c r="CY7" s="135" t="s">
        <v>55</v>
      </c>
      <c r="CZ7" s="136"/>
      <c r="DA7" s="122" t="s">
        <v>43</v>
      </c>
      <c r="DB7" s="135" t="s">
        <v>55</v>
      </c>
      <c r="DC7" s="136"/>
      <c r="DD7" s="122" t="s">
        <v>43</v>
      </c>
      <c r="DE7" s="135" t="s">
        <v>55</v>
      </c>
      <c r="DF7" s="136"/>
      <c r="DG7" s="137" t="s">
        <v>9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35" t="s">
        <v>55</v>
      </c>
      <c r="DY7" s="136"/>
      <c r="DZ7" s="122" t="s">
        <v>43</v>
      </c>
      <c r="EA7" s="138" t="s">
        <v>55</v>
      </c>
      <c r="EB7" s="140"/>
      <c r="EC7" s="257" t="s">
        <v>9</v>
      </c>
      <c r="ED7" s="122" t="s">
        <v>43</v>
      </c>
      <c r="EE7" s="135" t="s">
        <v>55</v>
      </c>
      <c r="EF7" s="136"/>
    </row>
    <row r="8" spans="1:136" s="27" customFormat="1" ht="101.25" customHeight="1" x14ac:dyDescent="0.25">
      <c r="A8" s="205"/>
      <c r="B8" s="205"/>
      <c r="C8" s="211"/>
      <c r="D8" s="89"/>
      <c r="E8" s="211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7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8" t="s">
        <v>11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9" t="s">
        <v>143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Q2" s="5"/>
      <c r="R2" s="5"/>
      <c r="T2" s="190"/>
      <c r="U2" s="190"/>
      <c r="V2" s="19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9" t="s">
        <v>12</v>
      </c>
      <c r="M3" s="189"/>
      <c r="N3" s="189"/>
      <c r="O3" s="18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91" t="s">
        <v>45</v>
      </c>
      <c r="K4" s="192"/>
      <c r="L4" s="192"/>
      <c r="M4" s="192"/>
      <c r="N4" s="193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65" t="s">
        <v>14</v>
      </c>
      <c r="DG4" s="167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57" t="s">
        <v>16</v>
      </c>
      <c r="EA4" s="260" t="s">
        <v>232</v>
      </c>
    </row>
    <row r="5" spans="1:131" s="9" customFormat="1" ht="15" customHeight="1" x14ac:dyDescent="0.3">
      <c r="A5" s="204"/>
      <c r="B5" s="207"/>
      <c r="C5" s="210"/>
      <c r="D5" s="210"/>
      <c r="E5" s="215"/>
      <c r="F5" s="216"/>
      <c r="G5" s="216"/>
      <c r="H5" s="216"/>
      <c r="I5" s="217"/>
      <c r="J5" s="194"/>
      <c r="K5" s="195"/>
      <c r="L5" s="195"/>
      <c r="M5" s="195"/>
      <c r="N5" s="196"/>
      <c r="O5" s="150" t="s">
        <v>7</v>
      </c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2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5"/>
      <c r="DG5" s="170"/>
      <c r="DH5" s="120"/>
      <c r="DI5" s="120"/>
      <c r="DJ5" s="121"/>
      <c r="DK5" s="121"/>
      <c r="DL5" s="121"/>
      <c r="DM5" s="121"/>
      <c r="DN5" s="126" t="s">
        <v>22</v>
      </c>
      <c r="DO5" s="127"/>
      <c r="DP5" s="128"/>
      <c r="DQ5" s="132"/>
      <c r="DR5" s="133"/>
      <c r="DS5" s="133"/>
      <c r="DT5" s="133"/>
      <c r="DU5" s="133"/>
      <c r="DV5" s="133"/>
      <c r="DW5" s="133"/>
      <c r="DX5" s="133"/>
      <c r="DY5" s="133"/>
      <c r="DZ5" s="259"/>
      <c r="EA5" s="260"/>
    </row>
    <row r="6" spans="1:131" s="9" customFormat="1" ht="119.25" customHeight="1" x14ac:dyDescent="0.3">
      <c r="A6" s="204"/>
      <c r="B6" s="207"/>
      <c r="C6" s="210"/>
      <c r="D6" s="210"/>
      <c r="E6" s="218"/>
      <c r="F6" s="219"/>
      <c r="G6" s="219"/>
      <c r="H6" s="219"/>
      <c r="I6" s="220"/>
      <c r="J6" s="197"/>
      <c r="K6" s="198"/>
      <c r="L6" s="198"/>
      <c r="M6" s="198"/>
      <c r="N6" s="199"/>
      <c r="O6" s="162" t="s">
        <v>23</v>
      </c>
      <c r="P6" s="163"/>
      <c r="Q6" s="163"/>
      <c r="R6" s="163"/>
      <c r="S6" s="164"/>
      <c r="T6" s="176" t="s">
        <v>24</v>
      </c>
      <c r="U6" s="177"/>
      <c r="V6" s="177"/>
      <c r="W6" s="177"/>
      <c r="X6" s="178"/>
      <c r="Y6" s="176" t="s">
        <v>25</v>
      </c>
      <c r="Z6" s="177"/>
      <c r="AA6" s="177"/>
      <c r="AB6" s="177"/>
      <c r="AC6" s="178"/>
      <c r="AD6" s="176" t="s">
        <v>26</v>
      </c>
      <c r="AE6" s="177"/>
      <c r="AF6" s="177"/>
      <c r="AG6" s="177"/>
      <c r="AH6" s="178"/>
      <c r="AI6" s="176" t="s">
        <v>27</v>
      </c>
      <c r="AJ6" s="177"/>
      <c r="AK6" s="177"/>
      <c r="AL6" s="177"/>
      <c r="AM6" s="178"/>
      <c r="AN6" s="176" t="s">
        <v>28</v>
      </c>
      <c r="AO6" s="177"/>
      <c r="AP6" s="177"/>
      <c r="AQ6" s="177"/>
      <c r="AR6" s="178"/>
      <c r="AS6" s="179" t="s">
        <v>29</v>
      </c>
      <c r="AT6" s="179"/>
      <c r="AU6" s="179"/>
      <c r="AV6" s="184" t="s">
        <v>30</v>
      </c>
      <c r="AW6" s="185"/>
      <c r="AX6" s="185"/>
      <c r="AY6" s="184" t="s">
        <v>31</v>
      </c>
      <c r="AZ6" s="185"/>
      <c r="BA6" s="186"/>
      <c r="BB6" s="180" t="s">
        <v>32</v>
      </c>
      <c r="BC6" s="181"/>
      <c r="BD6" s="187"/>
      <c r="BE6" s="180" t="s">
        <v>33</v>
      </c>
      <c r="BF6" s="181"/>
      <c r="BG6" s="181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6" t="s">
        <v>36</v>
      </c>
      <c r="BT6" s="166"/>
      <c r="BU6" s="166"/>
      <c r="BV6" s="166" t="s">
        <v>37</v>
      </c>
      <c r="BW6" s="166"/>
      <c r="BX6" s="166"/>
      <c r="BY6" s="166" t="s">
        <v>38</v>
      </c>
      <c r="BZ6" s="166"/>
      <c r="CA6" s="166"/>
      <c r="CB6" s="166" t="s">
        <v>39</v>
      </c>
      <c r="CC6" s="166"/>
      <c r="CD6" s="166"/>
      <c r="CE6" s="166" t="s">
        <v>46</v>
      </c>
      <c r="CF6" s="166"/>
      <c r="CG6" s="166"/>
      <c r="CH6" s="159" t="s">
        <v>47</v>
      </c>
      <c r="CI6" s="160"/>
      <c r="CJ6" s="160"/>
      <c r="CK6" s="166" t="s">
        <v>40</v>
      </c>
      <c r="CL6" s="166"/>
      <c r="CM6" s="166"/>
      <c r="CN6" s="182" t="s">
        <v>41</v>
      </c>
      <c r="CO6" s="183"/>
      <c r="CP6" s="160"/>
      <c r="CQ6" s="166" t="s">
        <v>42</v>
      </c>
      <c r="CR6" s="166"/>
      <c r="CS6" s="166"/>
      <c r="CT6" s="159" t="s">
        <v>48</v>
      </c>
      <c r="CU6" s="160"/>
      <c r="CV6" s="160"/>
      <c r="CW6" s="134"/>
      <c r="CX6" s="134"/>
      <c r="CY6" s="134"/>
      <c r="CZ6" s="129"/>
      <c r="DA6" s="130"/>
      <c r="DB6" s="131"/>
      <c r="DC6" s="129"/>
      <c r="DD6" s="130"/>
      <c r="DE6" s="131"/>
      <c r="DF6" s="165"/>
      <c r="DG6" s="173"/>
      <c r="DH6" s="126" t="s">
        <v>49</v>
      </c>
      <c r="DI6" s="127"/>
      <c r="DJ6" s="128"/>
      <c r="DK6" s="126" t="s">
        <v>50</v>
      </c>
      <c r="DL6" s="127"/>
      <c r="DM6" s="128"/>
      <c r="DN6" s="129"/>
      <c r="DO6" s="130"/>
      <c r="DP6" s="131"/>
      <c r="DQ6" s="126" t="s">
        <v>51</v>
      </c>
      <c r="DR6" s="127"/>
      <c r="DS6" s="128"/>
      <c r="DT6" s="126" t="s">
        <v>52</v>
      </c>
      <c r="DU6" s="127"/>
      <c r="DV6" s="128"/>
      <c r="DW6" s="124" t="s">
        <v>53</v>
      </c>
      <c r="DX6" s="125"/>
      <c r="DY6" s="125"/>
      <c r="DZ6" s="258"/>
      <c r="EA6" s="260"/>
    </row>
    <row r="7" spans="1:131" s="10" customFormat="1" ht="36" customHeight="1" x14ac:dyDescent="0.3">
      <c r="A7" s="204"/>
      <c r="B7" s="207"/>
      <c r="C7" s="210"/>
      <c r="D7" s="210"/>
      <c r="E7" s="122" t="s">
        <v>43</v>
      </c>
      <c r="F7" s="138" t="s">
        <v>55</v>
      </c>
      <c r="G7" s="139"/>
      <c r="H7" s="139"/>
      <c r="I7" s="140"/>
      <c r="J7" s="122" t="s">
        <v>43</v>
      </c>
      <c r="K7" s="138" t="s">
        <v>55</v>
      </c>
      <c r="L7" s="139"/>
      <c r="M7" s="139"/>
      <c r="N7" s="140"/>
      <c r="O7" s="122" t="s">
        <v>43</v>
      </c>
      <c r="P7" s="138" t="s">
        <v>55</v>
      </c>
      <c r="Q7" s="139"/>
      <c r="R7" s="139"/>
      <c r="S7" s="140"/>
      <c r="T7" s="122" t="s">
        <v>43</v>
      </c>
      <c r="U7" s="138" t="s">
        <v>55</v>
      </c>
      <c r="V7" s="139"/>
      <c r="W7" s="139"/>
      <c r="X7" s="140"/>
      <c r="Y7" s="122" t="s">
        <v>43</v>
      </c>
      <c r="Z7" s="138" t="s">
        <v>55</v>
      </c>
      <c r="AA7" s="139"/>
      <c r="AB7" s="139"/>
      <c r="AC7" s="140"/>
      <c r="AD7" s="122" t="s">
        <v>43</v>
      </c>
      <c r="AE7" s="138" t="s">
        <v>55</v>
      </c>
      <c r="AF7" s="139"/>
      <c r="AG7" s="139"/>
      <c r="AH7" s="140"/>
      <c r="AI7" s="122" t="s">
        <v>43</v>
      </c>
      <c r="AJ7" s="138" t="s">
        <v>55</v>
      </c>
      <c r="AK7" s="139"/>
      <c r="AL7" s="139"/>
      <c r="AM7" s="140"/>
      <c r="AN7" s="122" t="s">
        <v>43</v>
      </c>
      <c r="AO7" s="138" t="s">
        <v>55</v>
      </c>
      <c r="AP7" s="139"/>
      <c r="AQ7" s="139"/>
      <c r="AR7" s="140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38" t="s">
        <v>55</v>
      </c>
      <c r="DY7" s="140"/>
      <c r="DZ7" s="257" t="s">
        <v>9</v>
      </c>
      <c r="EA7" s="122" t="s">
        <v>43</v>
      </c>
    </row>
    <row r="8" spans="1:131" s="27" customFormat="1" ht="101.25" customHeight="1" x14ac:dyDescent="0.25">
      <c r="A8" s="205"/>
      <c r="B8" s="208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1" t="s">
        <v>44</v>
      </c>
      <c r="B82" s="26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8" t="s">
        <v>11</v>
      </c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9" t="s">
        <v>143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Q2" s="5"/>
      <c r="R2" s="5"/>
      <c r="T2" s="190"/>
      <c r="U2" s="190"/>
      <c r="V2" s="19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9" t="s">
        <v>12</v>
      </c>
      <c r="M3" s="189"/>
      <c r="N3" s="189"/>
      <c r="O3" s="18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3" t="s">
        <v>6</v>
      </c>
      <c r="B4" s="203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91" t="s">
        <v>45</v>
      </c>
      <c r="K4" s="192"/>
      <c r="L4" s="192"/>
      <c r="M4" s="192"/>
      <c r="N4" s="193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65" t="s">
        <v>14</v>
      </c>
      <c r="DG4" s="167" t="s">
        <v>15</v>
      </c>
      <c r="DH4" s="168"/>
      <c r="DI4" s="169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165" t="s">
        <v>16</v>
      </c>
      <c r="EC4" s="141" t="s">
        <v>17</v>
      </c>
      <c r="ED4" s="142"/>
      <c r="EE4" s="143"/>
    </row>
    <row r="5" spans="1:136" s="9" customFormat="1" ht="15" customHeight="1" x14ac:dyDescent="0.3">
      <c r="A5" s="204"/>
      <c r="B5" s="204"/>
      <c r="C5" s="210"/>
      <c r="D5" s="210"/>
      <c r="E5" s="215"/>
      <c r="F5" s="216"/>
      <c r="G5" s="216"/>
      <c r="H5" s="216"/>
      <c r="I5" s="217"/>
      <c r="J5" s="194"/>
      <c r="K5" s="195"/>
      <c r="L5" s="195"/>
      <c r="M5" s="195"/>
      <c r="N5" s="196"/>
      <c r="O5" s="150" t="s">
        <v>7</v>
      </c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2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5"/>
      <c r="DG5" s="170"/>
      <c r="DH5" s="171"/>
      <c r="DI5" s="172"/>
      <c r="DJ5" s="120"/>
      <c r="DK5" s="120"/>
      <c r="DL5" s="121"/>
      <c r="DM5" s="121"/>
      <c r="DN5" s="121"/>
      <c r="DO5" s="121"/>
      <c r="DP5" s="126" t="s">
        <v>22</v>
      </c>
      <c r="DQ5" s="127"/>
      <c r="DR5" s="128"/>
      <c r="DS5" s="132"/>
      <c r="DT5" s="133"/>
      <c r="DU5" s="133"/>
      <c r="DV5" s="133"/>
      <c r="DW5" s="133"/>
      <c r="DX5" s="133"/>
      <c r="DY5" s="133"/>
      <c r="DZ5" s="133"/>
      <c r="EA5" s="133"/>
      <c r="EB5" s="165"/>
      <c r="EC5" s="144"/>
      <c r="ED5" s="145"/>
      <c r="EE5" s="146"/>
    </row>
    <row r="6" spans="1:136" s="9" customFormat="1" ht="119.25" customHeight="1" x14ac:dyDescent="0.3">
      <c r="A6" s="204"/>
      <c r="B6" s="204"/>
      <c r="C6" s="210"/>
      <c r="D6" s="210"/>
      <c r="E6" s="218"/>
      <c r="F6" s="219"/>
      <c r="G6" s="219"/>
      <c r="H6" s="219"/>
      <c r="I6" s="220"/>
      <c r="J6" s="197"/>
      <c r="K6" s="198"/>
      <c r="L6" s="198"/>
      <c r="M6" s="198"/>
      <c r="N6" s="199"/>
      <c r="O6" s="162" t="s">
        <v>23</v>
      </c>
      <c r="P6" s="163"/>
      <c r="Q6" s="163"/>
      <c r="R6" s="163"/>
      <c r="S6" s="164"/>
      <c r="T6" s="176" t="s">
        <v>24</v>
      </c>
      <c r="U6" s="177"/>
      <c r="V6" s="177"/>
      <c r="W6" s="177"/>
      <c r="X6" s="178"/>
      <c r="Y6" s="176" t="s">
        <v>25</v>
      </c>
      <c r="Z6" s="177"/>
      <c r="AA6" s="177"/>
      <c r="AB6" s="177"/>
      <c r="AC6" s="178"/>
      <c r="AD6" s="176" t="s">
        <v>26</v>
      </c>
      <c r="AE6" s="177"/>
      <c r="AF6" s="177"/>
      <c r="AG6" s="177"/>
      <c r="AH6" s="178"/>
      <c r="AI6" s="176" t="s">
        <v>27</v>
      </c>
      <c r="AJ6" s="177"/>
      <c r="AK6" s="177"/>
      <c r="AL6" s="177"/>
      <c r="AM6" s="178"/>
      <c r="AN6" s="176" t="s">
        <v>28</v>
      </c>
      <c r="AO6" s="177"/>
      <c r="AP6" s="177"/>
      <c r="AQ6" s="177"/>
      <c r="AR6" s="178"/>
      <c r="AS6" s="179" t="s">
        <v>29</v>
      </c>
      <c r="AT6" s="179"/>
      <c r="AU6" s="179"/>
      <c r="AV6" s="184" t="s">
        <v>30</v>
      </c>
      <c r="AW6" s="185"/>
      <c r="AX6" s="185"/>
      <c r="AY6" s="184" t="s">
        <v>31</v>
      </c>
      <c r="AZ6" s="185"/>
      <c r="BA6" s="186"/>
      <c r="BB6" s="180" t="s">
        <v>32</v>
      </c>
      <c r="BC6" s="181"/>
      <c r="BD6" s="187"/>
      <c r="BE6" s="180" t="s">
        <v>33</v>
      </c>
      <c r="BF6" s="181"/>
      <c r="BG6" s="181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6" t="s">
        <v>36</v>
      </c>
      <c r="BT6" s="166"/>
      <c r="BU6" s="166"/>
      <c r="BV6" s="166" t="s">
        <v>37</v>
      </c>
      <c r="BW6" s="166"/>
      <c r="BX6" s="166"/>
      <c r="BY6" s="166" t="s">
        <v>38</v>
      </c>
      <c r="BZ6" s="166"/>
      <c r="CA6" s="166"/>
      <c r="CB6" s="166" t="s">
        <v>39</v>
      </c>
      <c r="CC6" s="166"/>
      <c r="CD6" s="166"/>
      <c r="CE6" s="166" t="s">
        <v>46</v>
      </c>
      <c r="CF6" s="166"/>
      <c r="CG6" s="166"/>
      <c r="CH6" s="159" t="s">
        <v>47</v>
      </c>
      <c r="CI6" s="160"/>
      <c r="CJ6" s="160"/>
      <c r="CK6" s="166" t="s">
        <v>40</v>
      </c>
      <c r="CL6" s="166"/>
      <c r="CM6" s="166"/>
      <c r="CN6" s="182" t="s">
        <v>41</v>
      </c>
      <c r="CO6" s="183"/>
      <c r="CP6" s="160"/>
      <c r="CQ6" s="166" t="s">
        <v>42</v>
      </c>
      <c r="CR6" s="166"/>
      <c r="CS6" s="166"/>
      <c r="CT6" s="159" t="s">
        <v>48</v>
      </c>
      <c r="CU6" s="160"/>
      <c r="CV6" s="160"/>
      <c r="CW6" s="134"/>
      <c r="CX6" s="134"/>
      <c r="CY6" s="134"/>
      <c r="CZ6" s="129"/>
      <c r="DA6" s="130"/>
      <c r="DB6" s="131"/>
      <c r="DC6" s="129"/>
      <c r="DD6" s="130"/>
      <c r="DE6" s="131"/>
      <c r="DF6" s="165"/>
      <c r="DG6" s="173"/>
      <c r="DH6" s="174"/>
      <c r="DI6" s="175"/>
      <c r="DJ6" s="126" t="s">
        <v>49</v>
      </c>
      <c r="DK6" s="127"/>
      <c r="DL6" s="128"/>
      <c r="DM6" s="126" t="s">
        <v>50</v>
      </c>
      <c r="DN6" s="127"/>
      <c r="DO6" s="128"/>
      <c r="DP6" s="129"/>
      <c r="DQ6" s="130"/>
      <c r="DR6" s="131"/>
      <c r="DS6" s="126" t="s">
        <v>51</v>
      </c>
      <c r="DT6" s="127"/>
      <c r="DU6" s="128"/>
      <c r="DV6" s="126" t="s">
        <v>52</v>
      </c>
      <c r="DW6" s="127"/>
      <c r="DX6" s="128"/>
      <c r="DY6" s="124" t="s">
        <v>53</v>
      </c>
      <c r="DZ6" s="125"/>
      <c r="EA6" s="125"/>
      <c r="EB6" s="165"/>
      <c r="EC6" s="147"/>
      <c r="ED6" s="148"/>
      <c r="EE6" s="149"/>
    </row>
    <row r="7" spans="1:136" s="10" customFormat="1" ht="36" customHeight="1" x14ac:dyDescent="0.3">
      <c r="A7" s="204"/>
      <c r="B7" s="204"/>
      <c r="C7" s="210"/>
      <c r="D7" s="210"/>
      <c r="E7" s="122" t="s">
        <v>43</v>
      </c>
      <c r="F7" s="138" t="s">
        <v>55</v>
      </c>
      <c r="G7" s="139"/>
      <c r="H7" s="139"/>
      <c r="I7" s="140"/>
      <c r="J7" s="122" t="s">
        <v>43</v>
      </c>
      <c r="K7" s="138" t="s">
        <v>55</v>
      </c>
      <c r="L7" s="139"/>
      <c r="M7" s="139"/>
      <c r="N7" s="140"/>
      <c r="O7" s="122" t="s">
        <v>43</v>
      </c>
      <c r="P7" s="138" t="s">
        <v>55</v>
      </c>
      <c r="Q7" s="139"/>
      <c r="R7" s="139"/>
      <c r="S7" s="140"/>
      <c r="T7" s="122" t="s">
        <v>43</v>
      </c>
      <c r="U7" s="138" t="s">
        <v>55</v>
      </c>
      <c r="V7" s="139"/>
      <c r="W7" s="139"/>
      <c r="X7" s="140"/>
      <c r="Y7" s="122" t="s">
        <v>43</v>
      </c>
      <c r="Z7" s="138" t="s">
        <v>55</v>
      </c>
      <c r="AA7" s="139"/>
      <c r="AB7" s="139"/>
      <c r="AC7" s="140"/>
      <c r="AD7" s="122" t="s">
        <v>43</v>
      </c>
      <c r="AE7" s="138" t="s">
        <v>55</v>
      </c>
      <c r="AF7" s="139"/>
      <c r="AG7" s="139"/>
      <c r="AH7" s="140"/>
      <c r="AI7" s="122" t="s">
        <v>43</v>
      </c>
      <c r="AJ7" s="138" t="s">
        <v>55</v>
      </c>
      <c r="AK7" s="139"/>
      <c r="AL7" s="139"/>
      <c r="AM7" s="140"/>
      <c r="AN7" s="122" t="s">
        <v>43</v>
      </c>
      <c r="AO7" s="138" t="s">
        <v>55</v>
      </c>
      <c r="AP7" s="139"/>
      <c r="AQ7" s="139"/>
      <c r="AR7" s="140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35" t="s">
        <v>55</v>
      </c>
      <c r="DI7" s="136"/>
      <c r="DJ7" s="122" t="s">
        <v>43</v>
      </c>
      <c r="DK7" s="135" t="s">
        <v>55</v>
      </c>
      <c r="DL7" s="136"/>
      <c r="DM7" s="122" t="s">
        <v>43</v>
      </c>
      <c r="DN7" s="135" t="s">
        <v>55</v>
      </c>
      <c r="DO7" s="136"/>
      <c r="DP7" s="122" t="s">
        <v>43</v>
      </c>
      <c r="DQ7" s="135" t="s">
        <v>55</v>
      </c>
      <c r="DR7" s="136"/>
      <c r="DS7" s="122" t="s">
        <v>43</v>
      </c>
      <c r="DT7" s="135" t="s">
        <v>55</v>
      </c>
      <c r="DU7" s="136"/>
      <c r="DV7" s="122" t="s">
        <v>43</v>
      </c>
      <c r="DW7" s="135" t="s">
        <v>55</v>
      </c>
      <c r="DX7" s="136"/>
      <c r="DY7" s="122" t="s">
        <v>43</v>
      </c>
      <c r="DZ7" s="135" t="s">
        <v>55</v>
      </c>
      <c r="EA7" s="136"/>
      <c r="EB7" s="165" t="s">
        <v>9</v>
      </c>
      <c r="EC7" s="122" t="s">
        <v>43</v>
      </c>
      <c r="ED7" s="135" t="s">
        <v>55</v>
      </c>
      <c r="EE7" s="136"/>
    </row>
    <row r="8" spans="1:136" s="27" customFormat="1" ht="101.25" customHeight="1" x14ac:dyDescent="0.25">
      <c r="A8" s="205"/>
      <c r="B8" s="205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5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6" t="s">
        <v>6</v>
      </c>
      <c r="B2" s="206" t="s">
        <v>10</v>
      </c>
      <c r="C2" s="224"/>
      <c r="D2" s="224"/>
      <c r="E2" s="224"/>
    </row>
    <row r="3" spans="1:5" s="9" customFormat="1" ht="15" customHeight="1" x14ac:dyDescent="0.3">
      <c r="A3" s="207"/>
      <c r="B3" s="207"/>
      <c r="C3" s="224"/>
      <c r="D3" s="224"/>
      <c r="E3" s="224"/>
    </row>
    <row r="4" spans="1:5" s="9" customFormat="1" ht="119.25" customHeight="1" x14ac:dyDescent="0.3">
      <c r="A4" s="207"/>
      <c r="B4" s="207"/>
      <c r="C4" s="265" t="s">
        <v>42</v>
      </c>
      <c r="D4" s="265"/>
      <c r="E4" s="265"/>
    </row>
    <row r="5" spans="1:5" s="10" customFormat="1" ht="36" customHeight="1" x14ac:dyDescent="0.3">
      <c r="A5" s="207"/>
      <c r="B5" s="207"/>
      <c r="C5" s="263" t="s">
        <v>43</v>
      </c>
      <c r="D5" s="135" t="s">
        <v>55</v>
      </c>
      <c r="E5" s="136"/>
    </row>
    <row r="6" spans="1:5" s="27" customFormat="1" ht="101.25" customHeight="1" x14ac:dyDescent="0.25">
      <c r="A6" s="208"/>
      <c r="B6" s="208"/>
      <c r="C6" s="264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2021-02-12T10:41:28Z</cp:lastPrinted>
  <dcterms:created xsi:type="dcterms:W3CDTF">2002-03-15T09:46:46Z</dcterms:created>
  <dcterms:modified xsi:type="dcterms:W3CDTF">2022-06-01T05:49:50Z</dcterms:modified>
</cp:coreProperties>
</file>