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a.sargsyan\Desktop\Նախարարության հաշվետ․ 06\"/>
    </mc:Choice>
  </mc:AlternateContent>
  <xr:revisionPtr revIDLastSave="0" documentId="13_ncr:201_{F68A371F-133D-45A9-968E-B7C24BA9E82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5" i="26" l="1"/>
  <c r="O15" i="26"/>
  <c r="K15" i="26"/>
  <c r="I15" i="26"/>
  <c r="S14" i="26" l="1"/>
  <c r="W14" i="26" l="1"/>
  <c r="Y14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Y22" i="26" s="1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<sst xmlns="http://schemas.openxmlformats.org/spreadsheetml/2006/main" count="87" uniqueCount="45">
  <si>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</si>
  <si>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</si>
  <si>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</si>
  <si>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</si>
  <si>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</si>
  <si>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</si>
  <si>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</si>
  <si>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</si>
  <si>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</si>
  <si>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</si>
  <si>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</si>
  <si>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</si>
  <si>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</si>
  <si>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</si>
  <si>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</si>
  <si>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</si>
  <si>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</si>
  <si>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</si>
  <si>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</si>
  <si>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</si>
  <si>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</si>
  <si>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</si>
  <si>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</si>
  <si>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</si>
  <si>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</si>
  <si>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</si>
  <si>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</si>
  <si>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</si>
  <si>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</si>
  <si>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</si>
  <si>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</si>
  <si>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</si>
  <si>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</si>
  <si>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</si>
  <si>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</si>
  <si>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*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</si>
  <si>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</si>
  <si>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</si>
  <si>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</si>
  <si>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</si>
  <si>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 xml:space="preserve">Մայիս </t>
  </si>
  <si>
    <t>Հունիս *</t>
  </si>
  <si>
    <t>2020թ.  Հունվար - հունիս ամիսներին արտահանված  և  ներմուծված  էլ.էներգիայի  վերաբերյալ</t>
  </si>
  <si>
    <t>որն էլ հաշվետվության ներկայացման պահին իրականացված չէ։</t>
  </si>
  <si>
    <t xml:space="preserve">Էներգաիմպեքսի կողմից Վրաստանից  ներկրած էլ․էներիգիայի արժեքը հաշվարկված չէ, քանի որ պայմանագրի համաձայն հաշվարկվում է մաքսային հայտարարագրի օրվա ԿԲ-ի փոխարժույթով,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</si>
</sst>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2" fontId="4" fillId="2" borderId="2" xfId="0" applyNumberFormat="1" applyFont="1" applyFill="1" applyBorder="1"/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topLeftCell="A16" zoomScale="120" zoomScaleNormal="120" workbookViewId="0">
      <selection activeCell="K28" sqref="K28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6" ht="19.5" customHeight="1" x14ac:dyDescent="0.35">
      <c r="A3" s="65" t="s">
        <v>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66" t="s">
        <v>1</v>
      </c>
      <c r="D5" s="67"/>
      <c r="E5" s="67"/>
      <c r="F5" s="67"/>
      <c r="G5" s="67"/>
      <c r="H5" s="67"/>
      <c r="I5" s="67"/>
      <c r="J5" s="67"/>
      <c r="K5" s="67"/>
      <c r="L5" s="67"/>
      <c r="M5" s="68"/>
      <c r="N5" s="66" t="s">
        <v>2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6" ht="18.75" customHeight="1" x14ac:dyDescent="0.25">
      <c r="A6" s="2"/>
      <c r="B6" s="2"/>
      <c r="C6" s="69" t="s">
        <v>6</v>
      </c>
      <c r="D6" s="70"/>
      <c r="E6" s="71" t="s">
        <v>36</v>
      </c>
      <c r="F6" s="72"/>
      <c r="G6" s="69" t="s">
        <v>23</v>
      </c>
      <c r="H6" s="75"/>
      <c r="I6" s="70"/>
      <c r="J6" s="76" t="s">
        <v>24</v>
      </c>
      <c r="K6" s="77"/>
      <c r="L6" s="51" t="s">
        <v>7</v>
      </c>
      <c r="M6" s="52"/>
      <c r="N6" s="69" t="s">
        <v>33</v>
      </c>
      <c r="O6" s="70"/>
      <c r="P6" s="69" t="s">
        <v>29</v>
      </c>
      <c r="Q6" s="70"/>
      <c r="R6" s="69" t="s">
        <v>28</v>
      </c>
      <c r="S6" s="70"/>
      <c r="T6" s="69" t="s">
        <v>29</v>
      </c>
      <c r="U6" s="70"/>
      <c r="V6" s="76" t="s">
        <v>31</v>
      </c>
      <c r="W6" s="77"/>
      <c r="X6" s="51" t="s">
        <v>7</v>
      </c>
      <c r="Y6" s="52"/>
    </row>
    <row r="7" spans="1:26" ht="18" customHeight="1" x14ac:dyDescent="0.25">
      <c r="A7" s="2" t="s">
        <v>3</v>
      </c>
      <c r="B7" s="28" t="s">
        <v>4</v>
      </c>
      <c r="C7" s="55" t="s">
        <v>26</v>
      </c>
      <c r="D7" s="56"/>
      <c r="E7" s="73"/>
      <c r="F7" s="74"/>
      <c r="G7" s="55" t="s">
        <v>5</v>
      </c>
      <c r="H7" s="58"/>
      <c r="I7" s="56"/>
      <c r="J7" s="78"/>
      <c r="K7" s="79"/>
      <c r="L7" s="53"/>
      <c r="M7" s="54"/>
      <c r="N7" s="55" t="s">
        <v>5</v>
      </c>
      <c r="O7" s="56"/>
      <c r="P7" s="55" t="s">
        <v>32</v>
      </c>
      <c r="Q7" s="56"/>
      <c r="R7" s="55" t="s">
        <v>26</v>
      </c>
      <c r="S7" s="56"/>
      <c r="T7" s="55" t="s">
        <v>30</v>
      </c>
      <c r="U7" s="56"/>
      <c r="V7" s="78"/>
      <c r="W7" s="79"/>
      <c r="X7" s="53"/>
      <c r="Y7" s="54"/>
    </row>
    <row r="8" spans="1:26" ht="25.5" customHeight="1" x14ac:dyDescent="0.25">
      <c r="A8" s="2"/>
      <c r="B8" s="2"/>
      <c r="C8" s="17" t="s">
        <v>17</v>
      </c>
      <c r="D8" s="18" t="s">
        <v>18</v>
      </c>
      <c r="E8" s="17" t="s">
        <v>17</v>
      </c>
      <c r="F8" s="17" t="s">
        <v>18</v>
      </c>
      <c r="G8" s="59" t="s">
        <v>22</v>
      </c>
      <c r="H8" s="60"/>
      <c r="I8" s="18" t="s">
        <v>18</v>
      </c>
      <c r="J8" s="17" t="s">
        <v>17</v>
      </c>
      <c r="K8" s="18" t="s">
        <v>18</v>
      </c>
      <c r="L8" s="21" t="s">
        <v>17</v>
      </c>
      <c r="M8" s="22" t="s">
        <v>18</v>
      </c>
      <c r="N8" s="17" t="s">
        <v>17</v>
      </c>
      <c r="O8" s="18" t="s">
        <v>18</v>
      </c>
      <c r="P8" s="17" t="s">
        <v>17</v>
      </c>
      <c r="Q8" s="17" t="s">
        <v>18</v>
      </c>
      <c r="R8" s="17" t="s">
        <v>17</v>
      </c>
      <c r="S8" s="17" t="s">
        <v>18</v>
      </c>
      <c r="T8" s="17" t="s">
        <v>17</v>
      </c>
      <c r="U8" s="17" t="s">
        <v>18</v>
      </c>
      <c r="V8" s="17" t="s">
        <v>17</v>
      </c>
      <c r="W8" s="18" t="s">
        <v>18</v>
      </c>
      <c r="X8" s="21" t="s">
        <v>17</v>
      </c>
      <c r="Y8" s="27" t="s">
        <v>18</v>
      </c>
    </row>
    <row r="9" spans="1:26" ht="27.75" customHeight="1" x14ac:dyDescent="0.25">
      <c r="A9" s="3"/>
      <c r="B9" s="3"/>
      <c r="C9" s="32" t="s">
        <v>19</v>
      </c>
      <c r="D9" s="33" t="s">
        <v>20</v>
      </c>
      <c r="E9" s="32" t="s">
        <v>19</v>
      </c>
      <c r="F9" s="32" t="s">
        <v>20</v>
      </c>
      <c r="G9" s="48" t="s">
        <v>38</v>
      </c>
      <c r="H9" s="34" t="s">
        <v>27</v>
      </c>
      <c r="I9" s="33" t="s">
        <v>20</v>
      </c>
      <c r="J9" s="32" t="s">
        <v>19</v>
      </c>
      <c r="K9" s="33" t="s">
        <v>20</v>
      </c>
      <c r="L9" s="35" t="s">
        <v>19</v>
      </c>
      <c r="M9" s="36" t="s">
        <v>20</v>
      </c>
      <c r="N9" s="32" t="s">
        <v>19</v>
      </c>
      <c r="O9" s="33" t="s">
        <v>20</v>
      </c>
      <c r="P9" s="32" t="s">
        <v>19</v>
      </c>
      <c r="Q9" s="32" t="s">
        <v>20</v>
      </c>
      <c r="R9" s="32" t="s">
        <v>19</v>
      </c>
      <c r="S9" s="32" t="s">
        <v>20</v>
      </c>
      <c r="T9" s="32" t="s">
        <v>19</v>
      </c>
      <c r="U9" s="32" t="s">
        <v>20</v>
      </c>
      <c r="V9" s="32" t="s">
        <v>19</v>
      </c>
      <c r="W9" s="33" t="s">
        <v>20</v>
      </c>
      <c r="X9" s="35" t="s">
        <v>19</v>
      </c>
      <c r="Y9" s="37" t="s">
        <v>20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>J12*21.1571</f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>N12*16.144</f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>V12*21.1571</f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>J13*21.1571</f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>N13*16.144</f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>V13*21.1571</f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40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>J14*21.1571</f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>N14*16.144</f>
        <v>2.9592597759999997</v>
      </c>
      <c r="P14" s="29">
        <v>0</v>
      </c>
      <c r="Q14" s="29">
        <v>0</v>
      </c>
      <c r="R14" s="13">
        <v>24.773810000000001</v>
      </c>
      <c r="S14" s="50">
        <f>0.03667*480.33*R14</f>
        <v>436.35848444819101</v>
      </c>
      <c r="T14" s="29">
        <v>0</v>
      </c>
      <c r="U14" s="29">
        <v>0</v>
      </c>
      <c r="V14" s="14">
        <v>49.894042800000001</v>
      </c>
      <c r="W14" s="13">
        <f>V14*21.1571</f>
        <v>1055.6132529238801</v>
      </c>
      <c r="X14" s="40">
        <f t="shared" si="4"/>
        <v>74.851156799999998</v>
      </c>
      <c r="Y14" s="40">
        <f>Q14+W14+O14+S14+U14</f>
        <v>1494.9309971480711</v>
      </c>
      <c r="Z14" s="41"/>
    </row>
    <row r="15" spans="1:26" ht="17.25" customHeight="1" x14ac:dyDescent="0.3">
      <c r="A15" s="10">
        <v>6</v>
      </c>
      <c r="B15" s="11" t="s">
        <v>41</v>
      </c>
      <c r="C15" s="16">
        <v>0</v>
      </c>
      <c r="D15" s="29">
        <v>0</v>
      </c>
      <c r="E15" s="16">
        <v>0</v>
      </c>
      <c r="F15" s="29">
        <v>0</v>
      </c>
      <c r="G15" s="12">
        <v>98.857453000000007</v>
      </c>
      <c r="H15" s="16">
        <v>0</v>
      </c>
      <c r="I15" s="13">
        <f>(165/3/1000*482.36*98.049536)+(165/3.05/1000*483*0.807917)+H15*16.144</f>
        <v>2622.3450540465706</v>
      </c>
      <c r="J15" s="12">
        <v>0.82862919999999995</v>
      </c>
      <c r="K15" s="13">
        <f>J15*21.1571</f>
        <v>17.531390847319997</v>
      </c>
      <c r="L15" s="23">
        <f t="shared" si="1"/>
        <v>99.686082200000001</v>
      </c>
      <c r="M15" s="23">
        <f t="shared" si="2"/>
        <v>2639.8764448938905</v>
      </c>
      <c r="N15" s="12">
        <v>0.95145400000000002</v>
      </c>
      <c r="O15" s="13">
        <f>N15*16.144</f>
        <v>15.360273375999999</v>
      </c>
      <c r="P15" s="29">
        <v>0</v>
      </c>
      <c r="Q15" s="29">
        <v>0</v>
      </c>
      <c r="R15" s="13">
        <v>26.386312</v>
      </c>
      <c r="S15" s="29"/>
      <c r="T15" s="29">
        <v>0</v>
      </c>
      <c r="U15" s="29">
        <v>0</v>
      </c>
      <c r="V15" s="14">
        <v>32.598738599999997</v>
      </c>
      <c r="W15" s="13">
        <f>V15*21.1571</f>
        <v>689.69477243405993</v>
      </c>
      <c r="X15" s="40">
        <f t="shared" si="4"/>
        <v>59.936504599999992</v>
      </c>
      <c r="Y15" s="40">
        <f t="shared" si="5"/>
        <v>705.05504581005994</v>
      </c>
      <c r="Z15" s="41"/>
    </row>
    <row r="16" spans="1:26" ht="17.25" customHeight="1" x14ac:dyDescent="0.3">
      <c r="A16" s="10">
        <v>7</v>
      </c>
      <c r="B16" s="11" t="s">
        <v>12</v>
      </c>
      <c r="C16" s="16"/>
      <c r="D16" s="29"/>
      <c r="E16" s="16"/>
      <c r="F16" s="29"/>
      <c r="G16" s="12"/>
      <c r="H16" s="16"/>
      <c r="I16" s="13"/>
      <c r="J16" s="12"/>
      <c r="K16" s="13"/>
      <c r="L16" s="23">
        <f t="shared" si="1"/>
        <v>0</v>
      </c>
      <c r="M16" s="23">
        <f t="shared" si="2"/>
        <v>0</v>
      </c>
      <c r="N16" s="12"/>
      <c r="O16" s="13"/>
      <c r="P16" s="29"/>
      <c r="Q16" s="29"/>
      <c r="R16" s="29"/>
      <c r="S16" s="29"/>
      <c r="T16" s="29"/>
      <c r="U16" s="29"/>
      <c r="V16" s="14"/>
      <c r="W16" s="13"/>
      <c r="X16" s="40">
        <f t="shared" si="4"/>
        <v>0</v>
      </c>
      <c r="Y16" s="40">
        <f t="shared" si="5"/>
        <v>0</v>
      </c>
    </row>
    <row r="17" spans="1:25" ht="17.25" customHeight="1" x14ac:dyDescent="0.3">
      <c r="A17" s="10">
        <v>8</v>
      </c>
      <c r="B17" s="11" t="s">
        <v>34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40">
        <f t="shared" si="4"/>
        <v>0</v>
      </c>
      <c r="Y17" s="40">
        <f t="shared" si="5"/>
        <v>0</v>
      </c>
    </row>
    <row r="18" spans="1:25" ht="17.25" customHeight="1" x14ac:dyDescent="0.3">
      <c r="A18" s="10">
        <v>9</v>
      </c>
      <c r="B18" s="11" t="s">
        <v>13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40">
        <f t="shared" si="4"/>
        <v>0</v>
      </c>
      <c r="Y18" s="40">
        <f t="shared" si="5"/>
        <v>0</v>
      </c>
    </row>
    <row r="19" spans="1:25" ht="17.25" customHeight="1" x14ac:dyDescent="0.3">
      <c r="A19" s="10">
        <v>10</v>
      </c>
      <c r="B19" s="11" t="s">
        <v>14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40">
        <f t="shared" si="4"/>
        <v>0</v>
      </c>
      <c r="Y19" s="40">
        <f t="shared" si="5"/>
        <v>0</v>
      </c>
    </row>
    <row r="20" spans="1:25" ht="17.25" customHeight="1" x14ac:dyDescent="0.3">
      <c r="A20" s="10">
        <v>11</v>
      </c>
      <c r="B20" s="11" t="s">
        <v>15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40">
        <f t="shared" si="4"/>
        <v>0</v>
      </c>
      <c r="Y20" s="40">
        <f t="shared" si="5"/>
        <v>0</v>
      </c>
    </row>
    <row r="21" spans="1:25" ht="17.25" customHeight="1" x14ac:dyDescent="0.3">
      <c r="A21" s="10">
        <v>12</v>
      </c>
      <c r="B21" s="11" t="s">
        <v>16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6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40">
        <f>P21+V21+N21+R21+T21</f>
        <v>0</v>
      </c>
      <c r="Y21" s="40">
        <f>Q21+W21+O21+S21+U21</f>
        <v>0</v>
      </c>
    </row>
    <row r="22" spans="1:25" ht="24.75" customHeight="1" x14ac:dyDescent="0.3">
      <c r="A22" s="61" t="s">
        <v>25</v>
      </c>
      <c r="B22" s="62"/>
      <c r="C22" s="24">
        <f>SUM(C10:C21)</f>
        <v>0</v>
      </c>
      <c r="D22" s="24">
        <f t="shared" ref="D22:K22" si="7">SUM(D10:D21)</f>
        <v>0</v>
      </c>
      <c r="E22" s="24">
        <f t="shared" si="7"/>
        <v>0</v>
      </c>
      <c r="F22" s="24">
        <f t="shared" si="7"/>
        <v>0</v>
      </c>
      <c r="G22" s="25">
        <f t="shared" si="7"/>
        <v>688.64426700000001</v>
      </c>
      <c r="H22" s="24">
        <f t="shared" si="7"/>
        <v>121.14062199999999</v>
      </c>
      <c r="I22" s="24">
        <f t="shared" si="7"/>
        <v>16930.208339097226</v>
      </c>
      <c r="J22" s="25">
        <f t="shared" si="7"/>
        <v>20.524154799999998</v>
      </c>
      <c r="K22" s="25">
        <f t="shared" si="7"/>
        <v>434.63487515395997</v>
      </c>
      <c r="L22" s="23">
        <f>C22+G22+J22+E22</f>
        <v>709.16842180000003</v>
      </c>
      <c r="M22" s="23">
        <f>D22+I22+K22+F22</f>
        <v>17364.843214251185</v>
      </c>
      <c r="N22" s="25">
        <f t="shared" ref="N22:W22" si="8">SUM(N10:N21)</f>
        <v>14.958602999999998</v>
      </c>
      <c r="O22" s="24">
        <f t="shared" si="8"/>
        <v>248.358481858</v>
      </c>
      <c r="P22" s="25">
        <f t="shared" si="8"/>
        <v>0</v>
      </c>
      <c r="Q22" s="24">
        <f>SUM(Q10:Q21)</f>
        <v>0</v>
      </c>
      <c r="R22" s="25">
        <f>SUM(R10:R21)</f>
        <v>51.544621000000006</v>
      </c>
      <c r="S22" s="24">
        <f t="shared" si="8"/>
        <v>448.34101128419098</v>
      </c>
      <c r="T22" s="25">
        <f>SUM(T10:T21)</f>
        <v>0</v>
      </c>
      <c r="U22" s="25">
        <f>SUM(U10:U21)</f>
        <v>0</v>
      </c>
      <c r="V22" s="25">
        <f t="shared" si="8"/>
        <v>133.69088619999999</v>
      </c>
      <c r="W22" s="25">
        <f t="shared" si="8"/>
        <v>2828.9004908841798</v>
      </c>
      <c r="X22" s="26">
        <f>SUM(X10:X21)</f>
        <v>200.19411020000001</v>
      </c>
      <c r="Y22" s="23">
        <f>SUM(Y10:Y21)</f>
        <v>3525.5999840263712</v>
      </c>
    </row>
    <row r="23" spans="1:25" ht="16.5" customHeight="1" x14ac:dyDescent="0.25">
      <c r="A23" s="49" t="s">
        <v>35</v>
      </c>
      <c r="B23" s="1" t="s">
        <v>44</v>
      </c>
      <c r="G23" s="4"/>
      <c r="H23" s="4"/>
      <c r="L23" s="31"/>
      <c r="N23" s="4"/>
      <c r="O23" s="4"/>
      <c r="P23" s="4"/>
      <c r="W23" s="5"/>
      <c r="X23" s="5"/>
    </row>
    <row r="24" spans="1:25" x14ac:dyDescent="0.25">
      <c r="B24" s="1" t="s">
        <v>43</v>
      </c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37</v>
      </c>
    </row>
    <row r="34" spans="4:26" s="6" customFormat="1" ht="16.5" x14ac:dyDescent="0.3">
      <c r="D34" s="19"/>
      <c r="E34" s="19"/>
      <c r="F34" s="1"/>
      <c r="G34" s="1"/>
      <c r="H34" s="1" t="s">
        <v>39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63" t="s">
        <v>21</v>
      </c>
      <c r="R35" s="63"/>
      <c r="S35" s="63"/>
      <c r="T35" s="63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57"/>
      <c r="L40" s="57"/>
      <c r="M40" s="57"/>
      <c r="N40" s="57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  <mergeCell ref="X6:Y7"/>
    <mergeCell ref="P7:Q7"/>
    <mergeCell ref="K40:N40"/>
    <mergeCell ref="C7:D7"/>
    <mergeCell ref="G7:I7"/>
    <mergeCell ref="N7:O7"/>
    <mergeCell ref="R7:S7"/>
    <mergeCell ref="G8:H8"/>
    <mergeCell ref="T7:U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dfu6TFgDzpjEpW4RO1RXjpsLGkNznOrU12tNiduPfuE=</DigestValue>
    </Reference>
    <Reference Type="http://www.w3.org/2000/09/xmldsig#Object" URI="#idOfficeObject">
      <DigestMethod Algorithm="http://www.w3.org/2001/04/xmlenc#sha256"/>
      <DigestValue>fuve1+J5Yp3leiNoHc0XUer/jOmSSMtQ7gysAT0G/oE=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X0IOVG6itg9i+gEFW74+UwAYqFDJC8FOT5VNVwCLgKc=</DigestValue>
    </Reference>
    <Reference Type="http://www.w3.org/2000/09/xmldsig#Object" URI="#idValidSigLnImg">
      <DigestMethod Algorithm="http://www.w3.org/2001/04/xmlenc#sha256"/>
      <DigestValue>6JvGbWAB0ygfhRO0NRSOiYjOJyXwz0X2XyA3yeifVJ4=</DigestValue>
    </Reference>
    <Reference Type="http://www.w3.org/2000/09/xmldsig#Object" URI="#idInvalidSigLnImg">
      <DigestMethod Algorithm="http://www.w3.org/2001/04/xmlenc#sha256"/>
      <DigestValue>giL57c4ayNSoz02lw19UAVGWGgkQbYX73wQVwDZR5YI=</DigestValue>
    </Reference>
  </SignedInfo>
  <SignatureValue>gJz+J30vbxhDikUahMEo0pJ0hIYSbXCsr51dsX7YBFTz3DYD3JxftJQpQy2QZoUYG+5d8J4/9rJz
IVAhmMpAL0Gk2KqUGaPf5cWeRBJkb4/DD9P0tM6Uo7b2NRSuABa3fIy+TqJ+P56eOgF7hLl1kM60
n+ioEJf7ZTCO9J2lfcoJYjZ3C6n4HZRgAhYYCMAJeAGCaGfnb0r4RuNDlLtZdUnD0XuB7IArfjY7
K2YZMfDd9KjdMou7HoP50a3bJspsSSCacObbGSiHbN/nHzYrMOWGZchG9bsyZ+OqTn5nGkRNTYt0
Jt/YzHny8NWFPoCYg8vroO3cQ4A6P0AdaSw4MA==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V4TxNvHvHZDO39PzjlWMMZ+Aj0R2AZHr24yKEfzC97o=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LDaKx3dEtWg8h9KgUjoEXzYOdYFbn7f2cTwyOVlo69Q=</DigestValue>
      </Reference>
      <Reference URI="/xl/media/image1.emf?ContentType=image/x-emf">
        <DigestMethod Algorithm="http://www.w3.org/2001/04/xmlenc#sha256"/>
        <DigestValue>/HJmDQMGDXbwTfj0rF1UGK6PPVv9LqwiubbSHq+9P20=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dzj8ON0ndbhAtTi32tSEfStw4KMhFaFMP19Sk7ci384=</DigestValue>
      </Reference>
      <Reference URI="/xl/styles.xml?ContentType=application/vnd.openxmlformats-officedocument.spreadsheetml.styles+xml">
        <DigestMethod Algorithm="http://www.w3.org/2001/04/xmlenc#sha256"/>
        <DigestValue>EWSw/eecSMfXMJxkOGLMtkb7IAyw1E3AcoYskYCfeW4=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YogkjNCB5mCFXN+77yT1GDM6GIrKKdPW1C/gDAsobzs=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i8V2LzRiLAJGzhGtReNPsjugGGmGcTgXq30FgMVLJGk=</DigestValue>
      </Reference>
      <Reference URI="/xl/worksheets/sheet2.xml?ContentType=application/vnd.openxmlformats-officedocument.spreadsheetml.worksheet+xml">
        <DigestMethod Algorithm="http://www.w3.org/2001/04/xmlenc#sha256"/>
        <DigestValue>AhIwdNEJXvhgmdiEglUn04mLV9RxoGvui/4L2Spnf28=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2020-07-10T09:03:21Z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16.0.13001/20</OfficeVersion>
          <ApplicationVersion>16.0.13001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2020-07-10T09:03:21Z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CRnCQAAAAkAAABwv2MDQEmAdg7QlmfohIYAGPieAwAAAACF/5PHyN2hBEjeoQQsqphnd22R1+C/YwPt7SVnAgIAAIS/YwMlAAAAoAAAAGAAAAAAAAAAAAAAACxRoAS3bZHX/////7TVkWWN7iVnIMFjA4nYynVwv2MDAAAAAAAAynUCAAAA9f///wAAAAAAAAAAAAAAAJABAAAAAAABAAAAAHMAZQBnAG8AZQAgAHUAaQCy/zh61L9jAxGme3cAAIB2yL9jAwAAAADQv2MDAAAAAGrCJGcAAIB2AAAAABMAFAAO0JZnQEmAdui/YwM0X111AACAdg7QlmdqwiRnZHYACAAAAAAlAAAADAAAAAEAAAAYAAAADAAAAAAAAAASAAAADAAAAAEAAAAeAAAAGAAAAL8AAAAEAAAA9wAAABEAAAAlAAAADAAAAAEAAABUAAAAiAAAAMAAAAAEAAAA9QAAABAAAAABAAAAAMDGQb6ExkHAAAAABAAAAAoAAABMAAAAAAAAAAAAAAAAAAAA//////////9gAAAAMQAwAC4AMAA3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jA15U5XfQuWMD/lTldwkAAAAY+J4DKVXldxy6YwMY+J4D5M+WZwAAAADkz5ZnlbDgdxj4ngMAAAAAAAAAAAAAAAAAAAAAcASfAwAAAAAAAAAAAAAAAAAAAAAAAAAAAAAAAAAAAAAAAAAAAAAAAAAAAAAAAAAAAAAAAAAAAAAAAAAAAAAAABhP5BhO+Th6xLpjA/Is4HcAAAAAAQAAABy6YwP//wAAAAAAAKwv4HesL+B3gLpjA/S6YwP4umMDAAAAAAAAAAAWNHx3asIkZ1QGqf8HAAAALLtjAxBacncB2AAALLtjAwAAAAAAAAAAAAAAAAAAAAAAAAAAQE/kG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IDXdnKdVAdfwAAlGIDAAAAAO6t4Heoddhm7q3gdwAAAAAAAAAAIAAAAOC6Th7Ek2IDM+MVaAAAngMAAAAAIAAAAICYYgOgDwAAQJhiA6qhf2YgAAAAAQAAALWHf2YNixWl4LpOHgT5kGXslGIDsJViA4nYynUAlGIDBAAAAAAAynX05eFm4P///wAAAAAAAAAAAAAAAJABAAAAAAABAAAAAGEAcgBpAGEAbAAAAAAAAAAAAAAAAAAAAAAAAAAAAAAAAAAAABY0fHcAAAAAVAap/wYAAABklWIDEFpydwHYAABklWIDAAAAAAAAAAAAAAAAAAAAAAAAAACQithm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YAwoGgAAAACIlGMDrJvKdd4QAABglGMDOCtTCGAMKBo2EiFhAAAAADYSYf//////HDQAACFhAQBgDCgaAAAAAN4QVv//////HDQAAApWCgBMhD0KAAAAALxYd3YesMx1NhIhYcwLuBkBAAAA/////wAAAAC4u1IIAABjAwAAAAC4u1IIWFdQGS+wzHU2EiFhAPwAAAEAAADMC7gZuLtSCAAAAAAA3AAAAQAAAAAAAAA2EmEAAQAAAAAAAADImGMDNhJh//////8cNAAAIWEBAGAMKBoAAAAACgAAAFhXUBnEs1IINhIhYT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UAQAAAAcKDQcKDQcJDQ4WMShFrjFU1TJV1gECBAIDBAECBQoRKyZBowsTMQABAAAAfqbJd6PIeqDCQFZ4JTd0Lk/HMVPSGy5uFiE4GypVJ0KnHjN9AAABYwM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2MDAAAAweD02+35gsLqZ5q6Jz1jNEJyOUZ4qamp+/v7////wdPeVnCJAQECiAQAAACv1/Ho8/ubzu6CwuqMudS3u769vb3////////////L5fZymsABAgMWaAAAAK/X8fz9/uLx+snk9uTy+vz9/v///////////////8vl9nKawAECAxEZ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kZwkAAAAJAAAAcL9jA0BJgHYO0JZn6ISGABj4ngMAAAAAhf+Tx8jdoQRI3qEELKqYZ3dtkdfgv2MD7e0lZwICAACEv2MDJQAAAKAAAABgAAAAAAAAAAAAAAAsUaAEt22R1/////+01ZFlje4lZyDBYwOJ2Mp1cL9jAwAAAAAAAMp1AgAAAPX///8AAAAAAAAAAAAAAACQAQAAAAAAAQAAAABzAGUAZwBvAGUAIAB1AGkAsv84etS/YwMRpnt3AACAdsi/YwMAAAAA0L9jAwAAAABqwiRnAACAdgAAAAATABQADtCWZ0BJgHbov2MDNF9ddQAAgHYO0JZnasIkZ2R2AAgAAAAAJQAAAAwAAAABAAAAGAAAAAwAAAD/AAAAEgAAAAwAAAABAAAAHgAAABgAAAAiAAAABAAAAHoAAAARAAAAJQAAAAwAAAABAAAAVAAAALQAAAAjAAAABAAAAHgAAAAQAAAAAQAAAADAxkG+hMZBIwAAAAQAAAARAAAATAAAAAAAAAAAAAAAAAAAAP//////////cAAAAEkAbgB2AGEAbABpAGQAIABzAGkAZwBuAGEAdAB1AHIAZQBEMQ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jA15U5XfQuWMD/lTldwkAAAAY+J4DKVXldxy6YwMY+J4D5M+WZwAAAADkz5ZnlbDgdxj4ngMAAAAAAAAAAAAAAAAAAAAAcASfAwAAAAAAAAAAAAAAAAAAAAAAAAAAAAAAAAAAAAAAAAAAAAAAAAAAAAAAAAAAAAAAAAAAAAAAAAAAAAAAABhP5BhO+Th6xLpjA/Is4HcAAAAAAQAAABy6YwP//wAAAAAAAKwv4HesL+B3gLpjA/S6YwP4umMDAAAAAAAAAAAWNHx3asIkZ1QGqf8HAAAALLtjAxBacncB2AAALLtjAwAAAAAAAAAAAAAAAAAAAAAAAAAAQE/kG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IDXdnKdVAdfwAAlGIDAAAAAO6t4Heoddhm7q3gdwAAAAAAAAAAIAAAAOC6Th7Ek2IDM+MVaAAAngMAAAAAIAAAAICYYgOgDwAAQJhiA6qhf2YgAAAAAQAAALWHf2YNixWl4LpOHgT5kGXslGIDsJViA4nYynUAlGIDBAAAAAAAynX05eFm4P///wAAAAAAAAAAAAAAAJABAAAAAAABAAAAAGEAcgBpAGEAbAAAAAAAAAAAAAAAAAAAAAAAAAAAAAAAAAAAABY0fHcAAAAAVAap/wYAAABklWIDEFpydwHYAABklWIDAAAAAAAAAAAAAAAAAAAAAAAAAACQithm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YAwoGgAAAACIlGMDrJvKdd4QAABglGMDOCtTCGAMKBqUDiHAAAAAAJQOwP//////HDQAACHAAQBgDCgaAAAAAN4QVv//////HDQAAApWCgBMhD0KAAAAALxYd3YesMx1lA4hwMwLuBkBAAAA/////wAAAABYf1IIAABjAwAAAABYf1IIWFdQGS+wzHWUDiHAAPwAAAEAAADMC7gZWH9SCAAAAAAA3AAAAQAAAAAAAACUDsAAAQAAAAAAAADImGMDlA7A//////8cNAAAIcABAGAMKBoAAAAAEQAAAFhXUBk4d1IIlA4hwF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https://mul2-mta.gov.am/tasks/98378/oneclick/f3ea7dcf8836248fdb9eaf83b1a06b50383c738de0310abc4fe023ee88703c1c.xlsx?token=c953d18b83b528c8285b19b4b25b8333</cp:keywords>
</cp:coreProperties>
</file>