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ara.sargsyan\Desktop\Նախարար հաշվետ\"/>
    </mc:Choice>
  </mc:AlternateContent>
  <xr:revisionPtr revIDLastSave="0" documentId="13_ncr:201_{80424DD1-7F11-414D-A959-86F09D4BF03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0-03" sheetId="26" r:id="rId1"/>
    <sheet name="Лист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2" i="26" l="1"/>
  <c r="O12" i="26"/>
  <c r="K12" i="26" l="1"/>
  <c r="I12" i="26" l="1"/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Y14" i="26"/>
  <c r="L14" i="26"/>
  <c r="M14" i="26"/>
  <c r="X13" i="26"/>
  <c r="Y13" i="26"/>
  <c r="L13" i="26"/>
  <c r="M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10" i="26" l="1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Y22" i="26" l="1"/>
  <c r="M22" i="26"/>
</calcChain>
</file>

<file path=xl/sharedStrings.xml><?xml version="1.0" encoding="utf-8"?>
<sst xmlns="http://schemas.openxmlformats.org/spreadsheetml/2006/main" count="84" uniqueCount="42">
  <si>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</si>
  <si>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</si>
  <si>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</si>
  <si>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</si>
  <si>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</si>
  <si>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</si>
  <si>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</si>
  <si>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</si>
  <si>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</si>
  <si>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</si>
  <si>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</si>
  <si>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Մայիս</t>
  </si>
  <si>
    <t>Հունիս</t>
  </si>
  <si>
    <t>Հուլիս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</si>
  <si>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</si>
  <si>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</si>
  <si>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</si>
  <si>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</si>
  <si>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</si>
  <si>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</si>
  <si>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</si>
  <si>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</si>
  <si>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</si>
  <si>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</si>
  <si>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</si>
  <si>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</si>
  <si>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</si>
  <si>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</si>
  <si>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</si>
  <si>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</si>
  <si>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</si>
  <si>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</si>
  <si>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</si>
  <si>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</si>
  <si>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</si>
  <si>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Օգոստոս</t>
  </si>
  <si>
    <t>Վրաստան՝   Էներգաիմպեքս  վթարային</t>
  </si>
  <si>
    <t>Ապրիլ*</t>
  </si>
  <si>
    <t xml:space="preserve">Գլխավոր տնօրենի  </t>
  </si>
  <si>
    <t>Ընդ․ արտահ</t>
  </si>
  <si>
    <t>պարտականությունները կատարող  Գագիկ Ղազարյան</t>
  </si>
  <si>
    <t>2020թ.  Հունվար - մարտ ամիսներին արտահանված  և  ներմուծված  էլ.էներգիայի 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</si>
</sst>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B68F-AE9F-4DCC-B6F5-F31D77341141}">
  <sheetPr codeName="Лист1"/>
  <dimension ref="A2:Z42"/>
  <sheetViews>
    <sheetView showGridLines="0" tabSelected="1" zoomScale="120" zoomScaleNormal="120" workbookViewId="0">
      <selection activeCell="E16" sqref="E16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5.85546875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8" customWidth="1"/>
    <col min="27" max="16384" width="9.140625" style="1"/>
  </cols>
  <sheetData>
    <row r="2" spans="1:26" ht="19.5" x14ac:dyDescent="0.3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9.5" customHeight="1" x14ac:dyDescent="0.35">
      <c r="A3" s="63" t="s">
        <v>41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64" t="s">
        <v>1</v>
      </c>
      <c r="D5" s="65"/>
      <c r="E5" s="65"/>
      <c r="F5" s="65"/>
      <c r="G5" s="65"/>
      <c r="H5" s="65"/>
      <c r="I5" s="65"/>
      <c r="J5" s="65"/>
      <c r="K5" s="65"/>
      <c r="L5" s="65"/>
      <c r="M5" s="66"/>
      <c r="N5" s="64" t="s">
        <v>2</v>
      </c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</row>
    <row r="6" spans="1:26" ht="18.75" customHeight="1" x14ac:dyDescent="0.25">
      <c r="A6" s="2"/>
      <c r="B6" s="2"/>
      <c r="C6" s="67" t="s">
        <v>6</v>
      </c>
      <c r="D6" s="68"/>
      <c r="E6" s="69" t="s">
        <v>36</v>
      </c>
      <c r="F6" s="70"/>
      <c r="G6" s="67" t="s">
        <v>24</v>
      </c>
      <c r="H6" s="73"/>
      <c r="I6" s="68"/>
      <c r="J6" s="74" t="s">
        <v>25</v>
      </c>
      <c r="K6" s="75"/>
      <c r="L6" s="49" t="s">
        <v>7</v>
      </c>
      <c r="M6" s="50"/>
      <c r="N6" s="67" t="s">
        <v>34</v>
      </c>
      <c r="O6" s="68"/>
      <c r="P6" s="67" t="s">
        <v>30</v>
      </c>
      <c r="Q6" s="68"/>
      <c r="R6" s="67" t="s">
        <v>29</v>
      </c>
      <c r="S6" s="68"/>
      <c r="T6" s="67" t="s">
        <v>30</v>
      </c>
      <c r="U6" s="68"/>
      <c r="V6" s="74" t="s">
        <v>32</v>
      </c>
      <c r="W6" s="75"/>
      <c r="X6" s="49" t="s">
        <v>7</v>
      </c>
      <c r="Y6" s="50"/>
    </row>
    <row r="7" spans="1:26" ht="18" customHeight="1" x14ac:dyDescent="0.25">
      <c r="A7" s="2" t="s">
        <v>3</v>
      </c>
      <c r="B7" s="28" t="s">
        <v>4</v>
      </c>
      <c r="C7" s="53" t="s">
        <v>27</v>
      </c>
      <c r="D7" s="54"/>
      <c r="E7" s="71"/>
      <c r="F7" s="72"/>
      <c r="G7" s="53" t="s">
        <v>5</v>
      </c>
      <c r="H7" s="56"/>
      <c r="I7" s="54"/>
      <c r="J7" s="76"/>
      <c r="K7" s="77"/>
      <c r="L7" s="51"/>
      <c r="M7" s="52"/>
      <c r="N7" s="53" t="s">
        <v>5</v>
      </c>
      <c r="O7" s="54"/>
      <c r="P7" s="53" t="s">
        <v>33</v>
      </c>
      <c r="Q7" s="54"/>
      <c r="R7" s="53" t="s">
        <v>27</v>
      </c>
      <c r="S7" s="54"/>
      <c r="T7" s="53" t="s">
        <v>31</v>
      </c>
      <c r="U7" s="54"/>
      <c r="V7" s="76"/>
      <c r="W7" s="77"/>
      <c r="X7" s="51"/>
      <c r="Y7" s="52"/>
    </row>
    <row r="8" spans="1:26" ht="25.5" customHeight="1" x14ac:dyDescent="0.25">
      <c r="A8" s="2"/>
      <c r="B8" s="2"/>
      <c r="C8" s="17" t="s">
        <v>18</v>
      </c>
      <c r="D8" s="18" t="s">
        <v>19</v>
      </c>
      <c r="E8" s="17" t="s">
        <v>18</v>
      </c>
      <c r="F8" s="17" t="s">
        <v>19</v>
      </c>
      <c r="G8" s="57" t="s">
        <v>23</v>
      </c>
      <c r="H8" s="58"/>
      <c r="I8" s="18" t="s">
        <v>19</v>
      </c>
      <c r="J8" s="17" t="s">
        <v>18</v>
      </c>
      <c r="K8" s="18" t="s">
        <v>19</v>
      </c>
      <c r="L8" s="21" t="s">
        <v>18</v>
      </c>
      <c r="M8" s="22" t="s">
        <v>19</v>
      </c>
      <c r="N8" s="17" t="s">
        <v>18</v>
      </c>
      <c r="O8" s="18" t="s">
        <v>19</v>
      </c>
      <c r="P8" s="17" t="s">
        <v>18</v>
      </c>
      <c r="Q8" s="17" t="s">
        <v>19</v>
      </c>
      <c r="R8" s="17" t="s">
        <v>18</v>
      </c>
      <c r="S8" s="17" t="s">
        <v>19</v>
      </c>
      <c r="T8" s="17" t="s">
        <v>18</v>
      </c>
      <c r="U8" s="17" t="s">
        <v>19</v>
      </c>
      <c r="V8" s="17" t="s">
        <v>18</v>
      </c>
      <c r="W8" s="18" t="s">
        <v>19</v>
      </c>
      <c r="X8" s="21" t="s">
        <v>18</v>
      </c>
      <c r="Y8" s="27" t="s">
        <v>19</v>
      </c>
    </row>
    <row r="9" spans="1:26" ht="27.75" customHeight="1" x14ac:dyDescent="0.25">
      <c r="A9" s="3"/>
      <c r="B9" s="3"/>
      <c r="C9" s="32" t="s">
        <v>20</v>
      </c>
      <c r="D9" s="33" t="s">
        <v>21</v>
      </c>
      <c r="E9" s="32" t="s">
        <v>20</v>
      </c>
      <c r="F9" s="32" t="s">
        <v>21</v>
      </c>
      <c r="G9" s="48" t="s">
        <v>39</v>
      </c>
      <c r="H9" s="34" t="s">
        <v>28</v>
      </c>
      <c r="I9" s="33" t="s">
        <v>21</v>
      </c>
      <c r="J9" s="32" t="s">
        <v>20</v>
      </c>
      <c r="K9" s="33" t="s">
        <v>21</v>
      </c>
      <c r="L9" s="35" t="s">
        <v>20</v>
      </c>
      <c r="M9" s="36" t="s">
        <v>21</v>
      </c>
      <c r="N9" s="32" t="s">
        <v>20</v>
      </c>
      <c r="O9" s="33" t="s">
        <v>21</v>
      </c>
      <c r="P9" s="32" t="s">
        <v>20</v>
      </c>
      <c r="Q9" s="32" t="s">
        <v>21</v>
      </c>
      <c r="R9" s="32" t="s">
        <v>20</v>
      </c>
      <c r="S9" s="32" t="s">
        <v>21</v>
      </c>
      <c r="T9" s="32" t="s">
        <v>20</v>
      </c>
      <c r="U9" s="32" t="s">
        <v>21</v>
      </c>
      <c r="V9" s="32" t="s">
        <v>20</v>
      </c>
      <c r="W9" s="33" t="s">
        <v>21</v>
      </c>
      <c r="X9" s="35" t="s">
        <v>20</v>
      </c>
      <c r="Y9" s="37" t="s">
        <v>21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39">
        <f t="shared" ref="X10:X20" si="4">P10+V10+N10+R10+T10</f>
        <v>15.423388599999999</v>
      </c>
      <c r="Y10" s="39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>V11*21.1571</f>
        <v>162.01562173104</v>
      </c>
      <c r="X11" s="39">
        <f t="shared" si="4"/>
        <v>9.6901343999999998</v>
      </c>
      <c r="Y11" s="39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>
        <v>0</v>
      </c>
      <c r="D12" s="29">
        <v>0</v>
      </c>
      <c r="E12" s="16">
        <v>0</v>
      </c>
      <c r="F12" s="29">
        <v>0</v>
      </c>
      <c r="G12" s="12">
        <v>92.451211000000001</v>
      </c>
      <c r="H12" s="16">
        <v>0</v>
      </c>
      <c r="I12" s="13">
        <f>(165/3/1000*504.47*45.889215)+(165/3.05/1000*478.33*46.561996)+H12*16.144</f>
        <v>2478.1139400084712</v>
      </c>
      <c r="J12" s="12">
        <v>3.1058444000000001</v>
      </c>
      <c r="K12" s="13">
        <f>J12*21.1571</f>
        <v>65.710660555239997</v>
      </c>
      <c r="L12" s="23">
        <f t="shared" si="1"/>
        <v>95.557055399999996</v>
      </c>
      <c r="M12" s="23">
        <f t="shared" si="2"/>
        <v>2543.8246005637111</v>
      </c>
      <c r="N12" s="12">
        <v>4.2873700000000001</v>
      </c>
      <c r="O12" s="13">
        <f>N12*16.144</f>
        <v>69.215301279999991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4">
        <v>12.169151599999999</v>
      </c>
      <c r="W12" s="13">
        <f>V12*21.1571</f>
        <v>257.46395731635999</v>
      </c>
      <c r="X12" s="39">
        <f t="shared" si="4"/>
        <v>16.456521599999999</v>
      </c>
      <c r="Y12" s="39">
        <f t="shared" si="5"/>
        <v>326.67925859636</v>
      </c>
    </row>
    <row r="13" spans="1:26" ht="17.25" customHeight="1" x14ac:dyDescent="0.3">
      <c r="A13" s="10">
        <v>4</v>
      </c>
      <c r="B13" s="11" t="s">
        <v>37</v>
      </c>
      <c r="C13" s="16"/>
      <c r="D13" s="29"/>
      <c r="E13" s="16"/>
      <c r="F13" s="29"/>
      <c r="G13" s="12"/>
      <c r="H13" s="16"/>
      <c r="I13" s="13"/>
      <c r="J13" s="12"/>
      <c r="K13" s="13"/>
      <c r="L13" s="23">
        <f t="shared" si="1"/>
        <v>0</v>
      </c>
      <c r="M13" s="23">
        <f t="shared" si="2"/>
        <v>0</v>
      </c>
      <c r="N13" s="12"/>
      <c r="O13" s="13"/>
      <c r="P13" s="29"/>
      <c r="Q13" s="29"/>
      <c r="R13" s="29"/>
      <c r="S13" s="29"/>
      <c r="T13" s="29"/>
      <c r="U13" s="29"/>
      <c r="V13" s="14"/>
      <c r="W13" s="13"/>
      <c r="X13" s="39">
        <f t="shared" si="4"/>
        <v>0</v>
      </c>
      <c r="Y13" s="39">
        <f t="shared" si="5"/>
        <v>0</v>
      </c>
    </row>
    <row r="14" spans="1:26" ht="17.25" customHeight="1" x14ac:dyDescent="0.3">
      <c r="A14" s="10">
        <v>5</v>
      </c>
      <c r="B14" s="11" t="s">
        <v>11</v>
      </c>
      <c r="C14" s="16"/>
      <c r="D14" s="29"/>
      <c r="E14" s="16"/>
      <c r="F14" s="29"/>
      <c r="G14" s="12"/>
      <c r="H14" s="16"/>
      <c r="I14" s="13"/>
      <c r="J14" s="12"/>
      <c r="K14" s="13"/>
      <c r="L14" s="23">
        <f t="shared" si="1"/>
        <v>0</v>
      </c>
      <c r="M14" s="23">
        <f t="shared" si="2"/>
        <v>0</v>
      </c>
      <c r="N14" s="12"/>
      <c r="O14" s="13"/>
      <c r="P14" s="29"/>
      <c r="Q14" s="29"/>
      <c r="R14" s="29"/>
      <c r="S14" s="29"/>
      <c r="T14" s="29"/>
      <c r="U14" s="29"/>
      <c r="V14" s="14"/>
      <c r="W14" s="13"/>
      <c r="X14" s="39">
        <f t="shared" si="4"/>
        <v>0</v>
      </c>
      <c r="Y14" s="39">
        <f t="shared" si="5"/>
        <v>0</v>
      </c>
      <c r="Z14" s="40"/>
    </row>
    <row r="15" spans="1:26" ht="17.25" customHeight="1" x14ac:dyDescent="0.3">
      <c r="A15" s="10">
        <v>6</v>
      </c>
      <c r="B15" s="11" t="s">
        <v>12</v>
      </c>
      <c r="C15" s="16"/>
      <c r="D15" s="29"/>
      <c r="E15" s="16"/>
      <c r="F15" s="29"/>
      <c r="G15" s="12"/>
      <c r="H15" s="16"/>
      <c r="I15" s="13"/>
      <c r="J15" s="12"/>
      <c r="K15" s="13"/>
      <c r="L15" s="23">
        <f t="shared" si="1"/>
        <v>0</v>
      </c>
      <c r="M15" s="23">
        <f t="shared" si="2"/>
        <v>0</v>
      </c>
      <c r="N15" s="12"/>
      <c r="O15" s="13"/>
      <c r="P15" s="29"/>
      <c r="Q15" s="29"/>
      <c r="R15" s="29"/>
      <c r="S15" s="29"/>
      <c r="T15" s="29"/>
      <c r="U15" s="29"/>
      <c r="V15" s="14"/>
      <c r="W15" s="13"/>
      <c r="X15" s="39">
        <f t="shared" si="4"/>
        <v>0</v>
      </c>
      <c r="Y15" s="39">
        <f t="shared" si="5"/>
        <v>0</v>
      </c>
      <c r="Z15" s="40"/>
    </row>
    <row r="16" spans="1:26" ht="17.25" customHeight="1" x14ac:dyDescent="0.3">
      <c r="A16" s="10">
        <v>7</v>
      </c>
      <c r="B16" s="11" t="s">
        <v>13</v>
      </c>
      <c r="C16" s="16"/>
      <c r="D16" s="29"/>
      <c r="E16" s="16"/>
      <c r="F16" s="29"/>
      <c r="G16" s="12"/>
      <c r="H16" s="16"/>
      <c r="I16" s="13"/>
      <c r="J16" s="12"/>
      <c r="K16" s="13"/>
      <c r="L16" s="23">
        <f t="shared" si="1"/>
        <v>0</v>
      </c>
      <c r="M16" s="23">
        <f t="shared" si="2"/>
        <v>0</v>
      </c>
      <c r="N16" s="12"/>
      <c r="O16" s="13"/>
      <c r="P16" s="29"/>
      <c r="Q16" s="29"/>
      <c r="R16" s="29"/>
      <c r="S16" s="29"/>
      <c r="T16" s="29"/>
      <c r="U16" s="29"/>
      <c r="V16" s="14"/>
      <c r="W16" s="13"/>
      <c r="X16" s="39">
        <f t="shared" si="4"/>
        <v>0</v>
      </c>
      <c r="Y16" s="39">
        <f t="shared" si="5"/>
        <v>0</v>
      </c>
    </row>
    <row r="17" spans="1:25" ht="17.25" customHeight="1" x14ac:dyDescent="0.3">
      <c r="A17" s="10">
        <v>8</v>
      </c>
      <c r="B17" s="11" t="s">
        <v>35</v>
      </c>
      <c r="C17" s="16"/>
      <c r="D17" s="29"/>
      <c r="E17" s="16"/>
      <c r="F17" s="29"/>
      <c r="G17" s="12"/>
      <c r="H17" s="16"/>
      <c r="I17" s="13"/>
      <c r="J17" s="12"/>
      <c r="K17" s="13"/>
      <c r="L17" s="23">
        <f t="shared" si="1"/>
        <v>0</v>
      </c>
      <c r="M17" s="23">
        <f t="shared" si="2"/>
        <v>0</v>
      </c>
      <c r="N17" s="12"/>
      <c r="O17" s="13"/>
      <c r="P17" s="29"/>
      <c r="Q17" s="29"/>
      <c r="R17" s="29"/>
      <c r="S17" s="29"/>
      <c r="T17" s="29"/>
      <c r="U17" s="29"/>
      <c r="V17" s="14"/>
      <c r="W17" s="13"/>
      <c r="X17" s="39">
        <f t="shared" si="4"/>
        <v>0</v>
      </c>
      <c r="Y17" s="39">
        <f t="shared" si="5"/>
        <v>0</v>
      </c>
    </row>
    <row r="18" spans="1:25" ht="17.25" customHeight="1" x14ac:dyDescent="0.3">
      <c r="A18" s="10">
        <v>9</v>
      </c>
      <c r="B18" s="11" t="s">
        <v>14</v>
      </c>
      <c r="C18" s="16"/>
      <c r="D18" s="29"/>
      <c r="E18" s="16"/>
      <c r="F18" s="29"/>
      <c r="G18" s="12"/>
      <c r="H18" s="16"/>
      <c r="I18" s="13"/>
      <c r="J18" s="12"/>
      <c r="K18" s="13"/>
      <c r="L18" s="23">
        <f t="shared" si="1"/>
        <v>0</v>
      </c>
      <c r="M18" s="23">
        <f t="shared" si="2"/>
        <v>0</v>
      </c>
      <c r="N18" s="12"/>
      <c r="O18" s="13"/>
      <c r="P18" s="29"/>
      <c r="Q18" s="29"/>
      <c r="R18" s="29"/>
      <c r="S18" s="29"/>
      <c r="T18" s="29"/>
      <c r="U18" s="29"/>
      <c r="V18" s="14"/>
      <c r="W18" s="13"/>
      <c r="X18" s="39">
        <f t="shared" si="4"/>
        <v>0</v>
      </c>
      <c r="Y18" s="39">
        <f t="shared" si="5"/>
        <v>0</v>
      </c>
    </row>
    <row r="19" spans="1:25" ht="17.25" customHeight="1" x14ac:dyDescent="0.3">
      <c r="A19" s="10">
        <v>10</v>
      </c>
      <c r="B19" s="11" t="s">
        <v>15</v>
      </c>
      <c r="C19" s="16"/>
      <c r="D19" s="29"/>
      <c r="E19" s="16"/>
      <c r="F19" s="29"/>
      <c r="G19" s="12"/>
      <c r="H19" s="16"/>
      <c r="I19" s="13"/>
      <c r="J19" s="12"/>
      <c r="K19" s="13"/>
      <c r="L19" s="23">
        <f t="shared" si="1"/>
        <v>0</v>
      </c>
      <c r="M19" s="23">
        <f t="shared" si="2"/>
        <v>0</v>
      </c>
      <c r="N19" s="12"/>
      <c r="O19" s="13"/>
      <c r="P19" s="29"/>
      <c r="Q19" s="29"/>
      <c r="R19" s="29"/>
      <c r="S19" s="29"/>
      <c r="T19" s="29"/>
      <c r="U19" s="29"/>
      <c r="V19" s="14"/>
      <c r="W19" s="13"/>
      <c r="X19" s="39">
        <f t="shared" si="4"/>
        <v>0</v>
      </c>
      <c r="Y19" s="39">
        <f t="shared" si="5"/>
        <v>0</v>
      </c>
    </row>
    <row r="20" spans="1:25" ht="17.25" customHeight="1" x14ac:dyDescent="0.3">
      <c r="A20" s="10">
        <v>11</v>
      </c>
      <c r="B20" s="11" t="s">
        <v>16</v>
      </c>
      <c r="C20" s="16"/>
      <c r="D20" s="29"/>
      <c r="E20" s="16"/>
      <c r="F20" s="29"/>
      <c r="G20" s="12"/>
      <c r="H20" s="16"/>
      <c r="I20" s="13"/>
      <c r="J20" s="12"/>
      <c r="K20" s="13"/>
      <c r="L20" s="23">
        <f t="shared" si="1"/>
        <v>0</v>
      </c>
      <c r="M20" s="23">
        <f t="shared" si="2"/>
        <v>0</v>
      </c>
      <c r="N20" s="12"/>
      <c r="O20" s="13"/>
      <c r="P20" s="29"/>
      <c r="Q20" s="29"/>
      <c r="R20" s="29"/>
      <c r="S20" s="29"/>
      <c r="T20" s="29"/>
      <c r="U20" s="29"/>
      <c r="V20" s="14"/>
      <c r="W20" s="13"/>
      <c r="X20" s="39">
        <f t="shared" si="4"/>
        <v>0</v>
      </c>
      <c r="Y20" s="39">
        <f t="shared" si="5"/>
        <v>0</v>
      </c>
    </row>
    <row r="21" spans="1:25" ht="17.25" customHeight="1" x14ac:dyDescent="0.3">
      <c r="A21" s="10">
        <v>12</v>
      </c>
      <c r="B21" s="11" t="s">
        <v>17</v>
      </c>
      <c r="C21" s="16"/>
      <c r="D21" s="29"/>
      <c r="E21" s="16"/>
      <c r="F21" s="29"/>
      <c r="G21" s="12"/>
      <c r="H21" s="16"/>
      <c r="I21" s="13"/>
      <c r="J21" s="12"/>
      <c r="K21" s="13"/>
      <c r="L21" s="23">
        <f>C21+G21+J21</f>
        <v>0</v>
      </c>
      <c r="M21" s="23">
        <f t="shared" ref="M21" si="6">D21+I21+K21</f>
        <v>0</v>
      </c>
      <c r="N21" s="12"/>
      <c r="O21" s="13"/>
      <c r="P21" s="29"/>
      <c r="Q21" s="29"/>
      <c r="R21" s="29"/>
      <c r="S21" s="29"/>
      <c r="T21" s="29"/>
      <c r="U21" s="29"/>
      <c r="V21" s="14"/>
      <c r="W21" s="13"/>
      <c r="X21" s="39">
        <f>P21+V21+N21+R21+T21</f>
        <v>0</v>
      </c>
      <c r="Y21" s="39">
        <f>Q21+W21+O21+S21+U21</f>
        <v>0</v>
      </c>
    </row>
    <row r="22" spans="1:25" ht="24.75" customHeight="1" x14ac:dyDescent="0.3">
      <c r="A22" s="59" t="s">
        <v>26</v>
      </c>
      <c r="B22" s="60"/>
      <c r="C22" s="24">
        <f>SUM(C10:C21)</f>
        <v>0</v>
      </c>
      <c r="D22" s="24">
        <f t="shared" ref="D22:K22" si="7">SUM(D10:D21)</f>
        <v>0</v>
      </c>
      <c r="E22" s="24">
        <f t="shared" si="7"/>
        <v>0</v>
      </c>
      <c r="F22" s="24">
        <f t="shared" si="7"/>
        <v>0</v>
      </c>
      <c r="G22" s="25">
        <f t="shared" si="7"/>
        <v>301.77768800000001</v>
      </c>
      <c r="H22" s="24">
        <f t="shared" si="7"/>
        <v>0</v>
      </c>
      <c r="I22" s="24">
        <f t="shared" si="7"/>
        <v>7945.0864144304051</v>
      </c>
      <c r="J22" s="25">
        <f t="shared" si="7"/>
        <v>17.336299999999998</v>
      </c>
      <c r="K22" s="25">
        <f t="shared" si="7"/>
        <v>367.18911236487997</v>
      </c>
      <c r="L22" s="23">
        <f>C22+G22+J22+E22</f>
        <v>319.11398800000001</v>
      </c>
      <c r="M22" s="23">
        <f>D22+I22+K22+F22</f>
        <v>8312.2755267952853</v>
      </c>
      <c r="N22" s="25">
        <f t="shared" ref="N22:W22" si="8">SUM(N10:N21)</f>
        <v>13.819068999999999</v>
      </c>
      <c r="O22" s="24">
        <f t="shared" si="8"/>
        <v>229.96184496199999</v>
      </c>
      <c r="P22" s="25">
        <f t="shared" si="8"/>
        <v>0</v>
      </c>
      <c r="Q22" s="24">
        <f>SUM(Q10:Q21)</f>
        <v>0</v>
      </c>
      <c r="R22" s="25">
        <f>SUM(R10:R21)</f>
        <v>0.38449899999999998</v>
      </c>
      <c r="S22" s="24">
        <f t="shared" si="8"/>
        <v>11.982526836</v>
      </c>
      <c r="T22" s="25">
        <f>SUM(T10:T21)</f>
        <v>0</v>
      </c>
      <c r="U22" s="25">
        <f>SUM(U10:U21)</f>
        <v>0</v>
      </c>
      <c r="V22" s="25">
        <f t="shared" si="8"/>
        <v>27.366476599999999</v>
      </c>
      <c r="W22" s="25">
        <f t="shared" si="8"/>
        <v>579.3843245360199</v>
      </c>
      <c r="X22" s="26">
        <f>SUM(X10:X21)</f>
        <v>41.570044600000003</v>
      </c>
      <c r="Y22" s="23">
        <f>SUM(Y10:Y21)</f>
        <v>821.32869633402004</v>
      </c>
    </row>
    <row r="23" spans="1:25" ht="16.5" customHeight="1" x14ac:dyDescent="0.25">
      <c r="A23" s="42"/>
      <c r="G23" s="4"/>
      <c r="H23" s="4"/>
      <c r="L23" s="31"/>
      <c r="N23" s="4"/>
      <c r="O23" s="4"/>
      <c r="P23" s="4"/>
      <c r="W23" s="5"/>
      <c r="X23" s="5"/>
    </row>
    <row r="24" spans="1:25" x14ac:dyDescent="0.25"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8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38</v>
      </c>
    </row>
    <row r="34" spans="4:26" s="6" customFormat="1" ht="16.5" x14ac:dyDescent="0.3">
      <c r="D34" s="19"/>
      <c r="E34" s="19"/>
      <c r="F34" s="1"/>
      <c r="G34" s="1"/>
      <c r="H34" s="1" t="s">
        <v>40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1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61" t="s">
        <v>22</v>
      </c>
      <c r="R35" s="61"/>
      <c r="S35" s="61"/>
      <c r="T35" s="61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55"/>
      <c r="L40" s="55"/>
      <c r="M40" s="55"/>
      <c r="N40" s="55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  <mergeCell ref="X6:Y7"/>
    <mergeCell ref="P7:Q7"/>
    <mergeCell ref="K40:N40"/>
    <mergeCell ref="C7:D7"/>
    <mergeCell ref="G7:I7"/>
    <mergeCell ref="N7:O7"/>
    <mergeCell ref="R7:S7"/>
    <mergeCell ref="G8:H8"/>
    <mergeCell ref="T7:U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BE8-A56D-45A5-8E5E-42A1BE81F5FE}">
  <sheetPr codeName="Лист5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rvBLgy92Bfoh3m+xd1rllPUxhdnYVrPX6M2NZlg/udY=</DigestValue>
    </Reference>
    <Reference Type="http://www.w3.org/2000/09/xmldsig#Object" URI="#idOfficeObject">
      <DigestMethod Algorithm="http://www.w3.org/2001/04/xmlenc#sha256"/>
      <DigestValue>uwo66Noz1CdYnYBY44b6jHsAeYA0P0sxhs8+Z1BBd9c=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vYtQIEHeod+qZ5NJ5mecKA2AJycRWKG8wlKbocGfucA=</DigestValue>
    </Reference>
    <Reference Type="http://www.w3.org/2000/09/xmldsig#Object" URI="#idValidSigLnImg">
      <DigestMethod Algorithm="http://www.w3.org/2001/04/xmlenc#sha256"/>
      <DigestValue>Fyd6p2aGst8rSAsr6PReR6jDH5sQ4zBGMPL7nUsfEps=</DigestValue>
    </Reference>
    <Reference Type="http://www.w3.org/2000/09/xmldsig#Object" URI="#idInvalidSigLnImg">
      <DigestMethod Algorithm="http://www.w3.org/2001/04/xmlenc#sha256"/>
      <DigestValue>7XfvTwM4n2pkzACO6zfM2nKdqBw/RCljJ1DIR/PNtRg=</DigestValue>
    </Reference>
  </SignedInfo>
  <SignatureValue>Mcijgs8pWyceiV0lTzVXITaOR1it7N11LNf6ctu4RtoEm4GIvV/7YW2oz9hTx2OUa8+iQOHOMxDR
35DRPyJ8R3BgdzMMS4t84xPqDrz5XvAxH/SghqXQi0z+w6B0droixa+mmhUmK1BNQYht0kEHBpTm
HiXCsnFyZylj7r188PKQ+a2owcYfWX23q3275X9x4eRYcPkH7iok8GKuvzGMOKSfZzEYDTA23Mvm
WLl2f2MqDFuGZOlhmaWR+hg1PzFmMV2bajXDibdb7lwhzZhowOqVxMeQzrFopwMpmRN5QTTJ9cau
GOUc6ujHc1+nUfawFL3SnYxc6hk80LCmfsYUhg==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3VoRaw5VwnI58aWUx4b/X00jtT35B4EmGv4IcMXeeiU=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LDaKx3dEtWg8h9KgUjoEXzYOdYFbn7f2cTwyOVlo69Q=</DigestValue>
      </Reference>
      <Reference URI="/xl/media/image1.emf?ContentType=image/x-emf">
        <DigestMethod Algorithm="http://www.w3.org/2001/04/xmlenc#sha256"/>
        <DigestValue>PlRIejy6229s40j/22pRojuLu964axUSrv/XuSmPUxo=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gQ9z2gZJRusfXzbU5uYSOolXGkn8Pfm+o1vCJfAWyKU=</DigestValue>
      </Reference>
      <Reference URI="/xl/sharedStrings.xml?ContentType=application/vnd.openxmlformats-officedocument.spreadsheetml.sharedStrings+xml">
        <DigestMethod Algorithm="http://www.w3.org/2001/04/xmlenc#sha256"/>
        <DigestValue>XQ0PhUPD5s3Dk9SdM0m6Dd00/K+dG7ecyOpro6QtHQ8=</DigestValue>
      </Reference>
      <Reference URI="/xl/styles.xml?ContentType=application/vnd.openxmlformats-officedocument.spreadsheetml.styles+xml">
        <DigestMethod Algorithm="http://www.w3.org/2001/04/xmlenc#sha256"/>
        <DigestValue>9FpkNnKixSi6TRUXUnOLa0xVYtEUCpkHi+QyUKKW44I=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hBScm6yssMrj4G7Xe0EB93gnTdGFs6K0CYhQMpfKvy8=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VA0xaOuURx8778EKoVq8ZLXmWz+dVdAzFBj0A7CECW8=</DigestValue>
      </Reference>
      <Reference URI="/xl/worksheets/sheet2.xml?ContentType=application/vnd.openxmlformats-officedocument.spreadsheetml.worksheet+xml">
        <DigestMethod Algorithm="http://www.w3.org/2001/04/xmlenc#sha256"/>
        <DigestValue>xnD0h8o38CW7tQZeFJ4x2QgyJLymwr4tRaNw6T1SnCQ=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2020-04-10T09:33:02Z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{4C862C02-639E-4DF4-8C57-491DED64ACC2}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16.0.12527/19</OfficeVersion>
          <ApplicationVersion>16.0.12527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2020-04-10T09:33:02Z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HBiCQAAAAkAAACYw08AQEmxdT7M12ICAgAAEPGTACUAAACgAAAAYAAAAAAAAAAAAAAAFEY9BLHug/b/////wMRPAF4LcmLoXrAHAACTAAEAAACcL7MAgHG8BwIAAAABAAAAAwAAAMUp8EYYxE8ASMVPAInYTXaYw08AAAAAAAAATXZoxE8A9f///wAAAAAAAAAAAAAAAJABAAAAAAABAAAAAHMAZQBnAG8AZQAgAHUAaQCVm5y6/MNPABGmTHUAALF18MNPAAAAAAD4w08AAAAAAITbcGIAALF1AAAAABMAFAA+zNdiQEmxdRDETwA0X711AACxdT7M12KE23BiZHYACAAAAAAlAAAADAAAAAEAAAAYAAAADAAAAAAAAAASAAAADAAAAAEAAAAeAAAAGAAAAL8AAAAEAAAA9wAAABEAAAAlAAAADAAAAAEAAABUAAAAiAAAAMAAAAAEAAAA9QAAABAAAAABAAAAAMDGQb6ExkHAAAAABAAAAAoAAABMAAAAAAAAAAAAAAAAAAAA//////////9gAAAAMQAwAC4AMAA0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BPAF5UMXfgvU8A/lQxdwkAAAAQ8ZMAKVUxdyy+TwAQ8ZMAFMzXYgAAAAAUzNdilbAsdxDxkwAAAAAAAAAAAAAAAAAAAAAAsPqTAAAAAAAAAAAAAAAAAAAAAAAAAAAAAAAAAAAAAAAAAAAAAAAAAAAAAAAAAAAAAAAAAAAAAAAAAAAAAAAAAKCewhgx5Zy61L5PAPIsLHcAAAAAAQAAACy+TwD//wAAAAAAAKwvLHesLyx3Am0xdwS/TwAIv08AAAAAAAAAAAAWNE11hNtwYlQGmP8HAAAAPL9PABBaQ3UB2AAAPL9P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E4AXdlNdukpdCoYlE4AAAAAAP////8YmE4AtK3AYVkidCq4BSBi6rDAYXB0KQQgTAAAcJQ0GQAAAABMlE4AuAUgYv////8UAAAAbELCYWyYTgAoxGsZlK7CYUEudCpnDgRwAAAAAEV+8UaaDMJhyJVOAInYTXYYlE4ABAAAAAAATXYFLnQq4P///wAAAAAAAAAAAAAAAJABAAAAAAABAAAAAGEAcgBpAGEAbAAAAAAAAAAAAAAAAAAAAAAAAAAAAAAAAAAAABY0TXUAAAAAVAaY/wYAAAB8lU4AEFpDdQHYAAB8lU4AAAAAAAAAAAAAAAAAAAAAAAAAAADoJi8ZZHYACAAAAAAlAAAADAAAAAMAAAAYAAAADAAAAAAAAAASAAAADAAAAAEAAAAWAAAADAAAAAgAAABUAAAAVAAAAAoAAAAnAAAAHgAAAEoAAAABAAAAAMDGQb6ExkEKAAAASwAAAAEAAABMAAAABAAAAAkAAAAnAAAAIAAAAEsAAABQAAAAWAByD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KhmMmE8AAQAAAMAVARTAFRT//////2AMIxoAAAAAiJRPAKybTXbjEAAAYJRPAABLxwdgDCMaqA8htQAAAACoD7X//////zQvAAAhtQEAYAwjGgAAAADjENb//////zQvAAAK1goA0Na6GAAAAAC8WBt1HrBPdqgPIbXUzcAYAAAAAP////8AAAAAAIE2GciYTwAAAAAAAIE2Gch5qxkvsE92qA8htQD8AAABAAAA1M3AGACBNhkAAAAAANwAAAAAAAAAAAAAqA+1AAEAAAAA2AAAyJhPAKgPtf//////NC8AACG1AQBgDCMaAAAAAGx5NhkQlU8ACgAAAMh5qx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pGQAAAAcKDQcKDQcJDQ4WMShFrjFU1TJV1gECBAIDBAECBQoRKyZBowsTMcoHAAAAfqbJd6PIeqDCQFZ4JTd0Lk/HMVPSGy5uFiE4GypVJ0KnHjN9AAABKRkAAACcz+7S6ffb7fnC0t1haH0hMm8aLXIuT8ggOIwoRKslP58cK08AAAHKBwAAAMHg9P///////////+bm5k9SXjw/SzBRzTFU0y1NwSAyVzFGXwEBAlkZCA8mnM/u69/SvI9jt4tgjIR9FBosDBEjMVTUMlXWMVPRKUSeDxk4AAAAygcAAADT6ff///////+Tk5MjK0krSbkvUcsuT8YVJFoTIFIrSbgtTcEQHEeJGQAAAJzP7vT6/bTa8kRleixHhy1Nwi5PxiQtTnBwcJKSki81SRwtZAgOI8oHAAAAweD02+35gsLqZ5q6Jz1jNEJyOUZ4qamp+/v7////wdPeVnCJAQECiRkAAACv1/Ho8/ubzu6CwuqMudS3u769vb3////////////L5fZymsABAgPKBwAAAK/X8fz9/uLx+snk9uTy+vz9/v///////////////8vl9nKawAECA4kZAAAAotHvtdryxOL1xOL1tdry0+r32+350+r3tdryxOL1pdPvc5rAAQIDygcAAABpj7ZnjrZqj7Zqj7ZnjrZtkbdukrdtkbdnjrZqj7ZojrZ3rdUCAwSNGQAAAAAAAAAAAAAAAAAAAAAAAAAAAAAAAAAAAAAAAAAAAAAAAAAAAAAAAMoH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wYgkAAAAJAAAAmMNPAEBJsXU+zNdiAgIAABDxkwAlAAAAoAAAAGAAAAAAAAAAAAAAABRGPQSx7oP2/////8DETwBeC3Ji6F6wBwAAkwABAAAAnC+zAIBxvAcCAAAAAQAAAAMAAADFKfBGGMRPAEjFTwCJ2E12mMNPAAAAAAAAAE12aMRPAPX///8AAAAAAAAAAAAAAACQAQAAAAAAAQAAAABzAGUAZwBvAGUAIAB1AGkAlZucuvzDTwARpkx1AACxdfDDTwAAAAAA+MNPAAAAAACE23BiAACxdQAAAAATABQAPszXYkBJsXUQxE8ANF+9dQAAsXU+zNdihNtwYm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BPAF5UMXfgvU8A/lQxdwkAAAAQ8ZMAKVUxdyy+TwAQ8ZMAFMzXYgAAAAAUzNdilbAsdxDxkwAAAAAAAAAAAAAAAAAAAAAAsPqTAAAAAAAAAAAAAAAAAAAAAAAAAAAAAAAAAAAAAAAAAAAAAAAAAAAAAAAAAAAAAAAAAAAAAAAAAAAAAAAAAKCewhgx5Zy61L5PAPIsLHcAAAAAAQAAACy+TwD//wAAAAAAAKwvLHesLyx3Am0xdwS/TwAIv08AAAAAAAAAAAAWNE11hNtwYlQGmP8HAAAAPL9PABBaQ3UB2AAAPL9PAAAAAAAAAAAAAAAAAAAAAAAAAAAAK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E4AXdlNdukpdCoYlE4AAAAAAP////8YmE4AtK3AYVkidCq4BSBi6rDAYXB0KQQgTAAAcJQ0GQAAAABMlE4AuAUgYv////8UAAAAbELCYWyYTgAoxGsZlK7CYUEudCpnDgRwAAAAAEV+8UaaDMJhyJVOAInYTXYYlE4ABAAAAAAATXYFLnQq4P///wAAAAAAAAAAAAAAAJABAAAAAAABAAAAAGEAcgBpAGEAbAAAAAAAAAAAAAAAAAAAAAAAAAAAAAAAAAAAABY0TXUAAAAAVAaY/wYAAAB8lU4AEFpDdQHYAAB8lU4AAAAAAAAAAAAAAAAAAAAAAAAAAADoJi8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xRiMmE8AAQAAADEHATsxBzv//////2AMIxoAAAAAiJRPAKybTXbjEAAAYJRPAABLxwdgDCMamxQhmgAAAACbFJr//////zQvAAAhmgEAYAwjGgAAAADjENb//////zQvAAAK1goA0Na6GAAAAAC8WBt1HrBPdpsUIZrUzcAYAAAAAP////8AAAAAsMQ2GciYTwAAAAAAsMQ2GWiFqxkvsE92mxQhmgD8AAABAAAA1M3AGLDENhkAAAAAANwAAAAAAAAAAAAAmxSaAAEAAAAA2AAAyJhPAJsUmv//////NC8AACGaAQBgDCMaAAAAAAC9NhkQlU8AEQAAAGiFqx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2020-03</vt:lpstr>
      <vt:lpstr>Лист1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https://mul2-mta.gov.am/tasks/48022/oneclick/hashvetvutyun 2020-03.xlsx?token=f385aac47f1e3997d366282d48e95545</cp:keywords>
</cp:coreProperties>
</file>