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-165" yWindow="-60" windowWidth="19140" windowHeight="7050"/>
  </bookViews>
  <sheets>
    <sheet name="Նախարարի ապարատ 2017" sheetId="1" r:id="rId1"/>
    <sheet name="Նախարարության ապարատ 2017" sheetId="2" r:id="rId2"/>
  </sheets>
  <definedNames>
    <definedName name="_xlnm.Print_Titles" localSheetId="0">'Նախարարի ապարատ 2017'!$11:$12</definedName>
    <definedName name="_xlnm.Print_Titles" localSheetId="1">'Նախարարության ապարատ 2017'!$8:$9</definedName>
  </definedNames>
  <calcPr calcId="125725"/>
</workbook>
</file>

<file path=xl/calcChain.xml><?xml version="1.0" encoding="utf-8"?>
<calcChain xmlns="http://schemas.openxmlformats.org/spreadsheetml/2006/main">
  <c r="G20" i="2"/>
  <c r="F20"/>
  <c r="E20"/>
  <c r="D20" l="1"/>
  <c r="G40"/>
  <c r="G38" s="1"/>
  <c r="G34"/>
  <c r="G27"/>
  <c r="D40"/>
  <c r="D34"/>
  <c r="D27"/>
  <c r="C59"/>
  <c r="C60"/>
  <c r="C61"/>
  <c r="C62"/>
  <c r="C63"/>
  <c r="D56"/>
  <c r="E56"/>
  <c r="F56"/>
  <c r="G56"/>
  <c r="C58"/>
  <c r="C56" s="1"/>
  <c r="C55"/>
  <c r="C54"/>
  <c r="C52"/>
  <c r="C44"/>
  <c r="C45"/>
  <c r="C46"/>
  <c r="C47"/>
  <c r="C48"/>
  <c r="C49"/>
  <c r="C50"/>
  <c r="C51"/>
  <c r="C41"/>
  <c r="C42"/>
  <c r="C43"/>
  <c r="C35"/>
  <c r="H32" s="1"/>
  <c r="C22"/>
  <c r="D18"/>
  <c r="E18"/>
  <c r="F18"/>
  <c r="G18"/>
  <c r="C20"/>
  <c r="F40"/>
  <c r="E40"/>
  <c r="D38"/>
  <c r="E38"/>
  <c r="F38"/>
  <c r="F34"/>
  <c r="E34"/>
  <c r="D25"/>
  <c r="F27"/>
  <c r="E27"/>
  <c r="E25" s="1"/>
  <c r="E80" s="1"/>
  <c r="E79" s="1"/>
  <c r="G25"/>
  <c r="E16" l="1"/>
  <c r="E14" s="1"/>
  <c r="F25"/>
  <c r="F80" s="1"/>
  <c r="D80"/>
  <c r="D79" s="1"/>
  <c r="F16"/>
  <c r="F14" s="1"/>
  <c r="G80"/>
  <c r="G79" s="1"/>
  <c r="G16"/>
  <c r="G14" s="1"/>
  <c r="D16"/>
  <c r="D14" s="1"/>
  <c r="C18"/>
  <c r="C40"/>
  <c r="C38" s="1"/>
  <c r="C34"/>
  <c r="H31" s="1"/>
  <c r="C27"/>
  <c r="C25" s="1"/>
  <c r="C80" s="1"/>
  <c r="C79" s="1"/>
  <c r="G86"/>
  <c r="H83" s="1"/>
  <c r="G85"/>
  <c r="H82" s="1"/>
  <c r="H81"/>
  <c r="G83"/>
  <c r="H80" s="1"/>
  <c r="H79"/>
  <c r="F81"/>
  <c r="E81"/>
  <c r="D81"/>
  <c r="D87" s="1"/>
  <c r="C81"/>
  <c r="E87"/>
  <c r="H75"/>
  <c r="H74"/>
  <c r="H73"/>
  <c r="H72"/>
  <c r="H71"/>
  <c r="H70"/>
  <c r="H69"/>
  <c r="H68"/>
  <c r="H67"/>
  <c r="H66"/>
  <c r="H65"/>
  <c r="H64"/>
  <c r="H63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H33"/>
  <c r="H30"/>
  <c r="H29"/>
  <c r="H28"/>
  <c r="H27"/>
  <c r="H26"/>
  <c r="H25"/>
  <c r="H23"/>
  <c r="H22"/>
  <c r="H21"/>
  <c r="H20"/>
  <c r="H19"/>
  <c r="H18"/>
  <c r="H17"/>
  <c r="H16"/>
  <c r="H14"/>
  <c r="H14" i="1"/>
  <c r="F79" i="2" l="1"/>
  <c r="F87"/>
  <c r="H76"/>
  <c r="H15"/>
  <c r="C16"/>
  <c r="C90"/>
  <c r="H24"/>
  <c r="E90"/>
  <c r="F90"/>
  <c r="G81"/>
  <c r="H78" s="1"/>
  <c r="G90"/>
  <c r="D90"/>
  <c r="H15" i="1"/>
  <c r="H17"/>
  <c r="H19"/>
  <c r="H18"/>
  <c r="H21"/>
  <c r="H22"/>
  <c r="H23"/>
  <c r="H24"/>
  <c r="H26"/>
  <c r="H28"/>
  <c r="H29"/>
  <c r="H31"/>
  <c r="H30"/>
  <c r="H33"/>
  <c r="H34"/>
  <c r="H35"/>
  <c r="H36"/>
  <c r="H37"/>
  <c r="H39"/>
  <c r="H38"/>
  <c r="H41"/>
  <c r="H42"/>
  <c r="H43"/>
  <c r="H44"/>
  <c r="H45"/>
  <c r="H46"/>
  <c r="H47"/>
  <c r="H48"/>
  <c r="H49"/>
  <c r="H50"/>
  <c r="H51"/>
  <c r="H53"/>
  <c r="H54"/>
  <c r="H55"/>
  <c r="H57"/>
  <c r="H56"/>
  <c r="H59"/>
  <c r="H60"/>
  <c r="H61"/>
  <c r="H62"/>
  <c r="H63"/>
  <c r="H64"/>
  <c r="H65"/>
  <c r="H66"/>
  <c r="H67"/>
  <c r="H68"/>
  <c r="H69"/>
  <c r="H70"/>
  <c r="H71"/>
  <c r="H73"/>
  <c r="H74"/>
  <c r="H75"/>
  <c r="H76"/>
  <c r="H77"/>
  <c r="H78"/>
  <c r="G87" i="2" l="1"/>
  <c r="C14"/>
  <c r="C87"/>
  <c r="H77"/>
  <c r="H25" i="1"/>
  <c r="H72"/>
  <c r="H52"/>
  <c r="H58"/>
  <c r="H40"/>
  <c r="H32"/>
  <c r="H20"/>
  <c r="H27"/>
  <c r="H82"/>
  <c r="H84" i="2" l="1"/>
  <c r="H79" i="1"/>
  <c r="C80"/>
  <c r="C81"/>
  <c r="D81"/>
  <c r="E81"/>
  <c r="F81"/>
  <c r="G83"/>
  <c r="H83" s="1"/>
  <c r="H84"/>
  <c r="G85"/>
  <c r="H85" s="1"/>
  <c r="G86"/>
  <c r="H86" s="1"/>
  <c r="G81" l="1"/>
  <c r="H81" s="1"/>
  <c r="H16"/>
  <c r="C87"/>
  <c r="C90"/>
  <c r="E80"/>
  <c r="E90" s="1"/>
  <c r="F80"/>
  <c r="F90" s="1"/>
  <c r="D80"/>
  <c r="D90" s="1"/>
  <c r="D87" l="1"/>
  <c r="E87"/>
  <c r="G80"/>
  <c r="F87"/>
  <c r="G90" l="1"/>
  <c r="H80"/>
  <c r="G87"/>
  <c r="H87" s="1"/>
</calcChain>
</file>

<file path=xl/sharedStrings.xml><?xml version="1.0" encoding="utf-8"?>
<sst xmlns="http://schemas.openxmlformats.org/spreadsheetml/2006/main" count="178" uniqueCount="79">
  <si>
    <t>ԸՆԴԱՄԵՆԸ  ԾԱԽՍԵՐ</t>
  </si>
  <si>
    <t xml:space="preserve">Ոչ նյութական հիմնական միջոցներ </t>
  </si>
  <si>
    <t>Այլ մեքենաներ և սարքավորումներ</t>
  </si>
  <si>
    <t>Վարչական  սարքավորումներ</t>
  </si>
  <si>
    <t xml:space="preserve">Տրանսպորտային սարքավորումներ </t>
  </si>
  <si>
    <t xml:space="preserve">այդ  թվում` </t>
  </si>
  <si>
    <t xml:space="preserve"> ՈՉ ՖԻՆԱՆՍԱԿԱՆ ԱԿՏԻՎՆԵՐԻ ԳԾՈՎ ԾԱԽՍԵՐ</t>
  </si>
  <si>
    <t>ԸՆԹԱՑԻԿ  ԾԱԽՍԵՐ</t>
  </si>
  <si>
    <t>Պահուստային միջոցներ</t>
  </si>
  <si>
    <t>Այլ  ծախսեր</t>
  </si>
  <si>
    <t>այլ</t>
  </si>
  <si>
    <t>աղբահանություն</t>
  </si>
  <si>
    <t>ավտոմեքենաների տեխզննություն և բնապահպանական վճար</t>
  </si>
  <si>
    <t>այդ  թվում`</t>
  </si>
  <si>
    <t>Պարտադիր վճարներ</t>
  </si>
  <si>
    <t>Այլ հարկեր</t>
  </si>
  <si>
    <t>Այլ նպաստներ բյուջեից</t>
  </si>
  <si>
    <t>Այլ ընթացիկ դրամաշնորհներ</t>
  </si>
  <si>
    <t>4639</t>
  </si>
  <si>
    <t>Ընթացիկ սուբվենցիաներ համայնքներին</t>
  </si>
  <si>
    <t>Ընթացիկ դրամաշնորհներ պետական կառավարման հատվածին</t>
  </si>
  <si>
    <t>Ընթացիկ դրամաշնորհներ միջազգային կազմակերպություններին</t>
  </si>
  <si>
    <t>Սուբսիդիաներ ոչ ֆինանսական պետական կազմակերպություններին</t>
  </si>
  <si>
    <t>Հատուկ նպատակային այլ նյութեր</t>
  </si>
  <si>
    <t>Կենցաղային և հանրային սննդի նյութեր</t>
  </si>
  <si>
    <t>Առողջապահական և լաբորատոր նյութեր</t>
  </si>
  <si>
    <t>4266</t>
  </si>
  <si>
    <t>Տրանսպորտային նյութեր</t>
  </si>
  <si>
    <t>Գյուղատնտեսական ապրանքներ</t>
  </si>
  <si>
    <t>Հագուստ և համազգեստ</t>
  </si>
  <si>
    <t>Գրասենյակային պիտույքներ</t>
  </si>
  <si>
    <t>Գրասենյակային նյութեր և հագուստ</t>
  </si>
  <si>
    <t>Սարքավորումների ընթացիկ նորոգում և պահպանում</t>
  </si>
  <si>
    <t>Ավտոմեքենաների ընթացիկ նորոգում և պահպանում</t>
  </si>
  <si>
    <t>Մեքենաների և սարքավորումների ընթացիկ նորոգում և պահպանում</t>
  </si>
  <si>
    <t>Շենքերի և կառույցների ընթացիկ նորոգում և պահպանում</t>
  </si>
  <si>
    <t>Մասնագիտական ծառայություններ</t>
  </si>
  <si>
    <t>Ընդհանուր բնույթի այլ ծառայություններ</t>
  </si>
  <si>
    <t>Ներկայացուցչական  ծախսեր</t>
  </si>
  <si>
    <t>Կենցաղային և հանրային սննդի ծառայություններ</t>
  </si>
  <si>
    <t>Կառավարչական ծառայություններ</t>
  </si>
  <si>
    <t>Տեղեկատվական ծառայություններ</t>
  </si>
  <si>
    <t>Աշխատակազմի մասնագիտական զարգացման ծառայություններ</t>
  </si>
  <si>
    <t>Համակարգչային ծառայություններ</t>
  </si>
  <si>
    <t>Վարչական ծառայություններ</t>
  </si>
  <si>
    <t>Արտասահմանյան գործուղումների գծով ծախսեր</t>
  </si>
  <si>
    <t>Ներքին  գործուղումներ</t>
  </si>
  <si>
    <t>Գործուղումների և շրջագայությունների ծախսեր</t>
  </si>
  <si>
    <t>Արտագերատեսչական ծախսեր</t>
  </si>
  <si>
    <t>Գույքի և սարքավորումների վարձակալություն</t>
  </si>
  <si>
    <t>Ապահովագրական ծախսեր</t>
  </si>
  <si>
    <t>Կապի ծառայություններ</t>
  </si>
  <si>
    <t xml:space="preserve">Շենքերի պահպանման ծառայություններ </t>
  </si>
  <si>
    <t>Ջրամատակարարման և ջրահեռացման ծառայություններ</t>
  </si>
  <si>
    <t>Կոմունալ ծառայություններ</t>
  </si>
  <si>
    <t>Ջեռուցման ծառայություններ</t>
  </si>
  <si>
    <t>Էլեկտրաէներգիայով ջեռուցման ծառայություններ</t>
  </si>
  <si>
    <t>Էներգետիկ ծառայություններ</t>
  </si>
  <si>
    <t xml:space="preserve"> -Այլ վարձատրություններ </t>
  </si>
  <si>
    <t>4115</t>
  </si>
  <si>
    <t xml:space="preserve"> -Քաղաքացիական, դատական և պետական ծառայողների պարգևատրում </t>
  </si>
  <si>
    <t>4113</t>
  </si>
  <si>
    <t xml:space="preserve"> - Պարգևատրումներ, դրամական խրախուսումներ և հատուկ վճարներ</t>
  </si>
  <si>
    <t xml:space="preserve">  4112</t>
  </si>
  <si>
    <t xml:space="preserve"> -Աշխատողների աշխատավարձեր և հավելավճարներ</t>
  </si>
  <si>
    <t xml:space="preserve">  4111</t>
  </si>
  <si>
    <t>ԱՇԽԱՏԱՆՔԻ  ՎԱՐՁԱՏՐՈՒԹՅՈՒՆ *</t>
  </si>
  <si>
    <t>4-րդ եռամսյակ</t>
  </si>
  <si>
    <t>3-րդ եռամսյակ</t>
  </si>
  <si>
    <t>2-րդ եռամսյակ</t>
  </si>
  <si>
    <t>1-ին եռամսյակ</t>
  </si>
  <si>
    <t>01</t>
  </si>
  <si>
    <t xml:space="preserve"> ՀՀ նախարարի աշխատակազմ </t>
  </si>
  <si>
    <t xml:space="preserve"> ՀՀ նախարարության աշխատակազմ </t>
  </si>
  <si>
    <t xml:space="preserve"> ՀՀ ՏԱՐԱԾՔԱՅԻՆ ԿԱՌԱՎԱՐՄԱՆ ԵՎ ԶԱՐԳԱՑՄԱՆ ՆԱԽԱՐԱՐՈՒԹՅՈՒՆ </t>
  </si>
  <si>
    <t>05</t>
  </si>
  <si>
    <t>04</t>
  </si>
  <si>
    <t>ՀՀ 2017 թվականի պետական բյուջեով հաստատված ՀՀ ՏԿԶ նախարարության բազային բյուջեն նախարարի աշխատակազմի մասով</t>
  </si>
  <si>
    <t>ՀՀ 2017 թվականի պետական բյուջեով հաստատված ՀՀ ՏԿԶ նախարարության բազային բյուջեն նախարարության աշխատակազմի մասով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</si>
</sst>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(* #,##0.0_);_(* \(#,##0.0\);_(* &quot;-&quot;??_);_(@_)"/>
    <numFmt numFmtId="165" formatCode="_(* #,##0.000_);_(* \(#,##0.000\);_(* &quot;-&quot;??_);_(@_)"/>
    <numFmt numFmtId="166" formatCode="0.0"/>
    <numFmt numFmtId="167" formatCode="_-* #,##0.0_-;\-* #,##0.0_-;_-* &quot;-&quot;??_-;_-@_-"/>
  </numFmts>
  <fonts count="26">
    <font>
      <sz val="10"/>
      <name val="Arial"/>
    </font>
    <font>
      <sz val="10"/>
      <color indexed="8"/>
      <name val="MS Sans Serif"/>
      <family val="2"/>
      <charset val="204"/>
    </font>
    <font>
      <sz val="10"/>
      <name val="Arial Armenian"/>
      <family val="2"/>
    </font>
    <font>
      <b/>
      <sz val="10"/>
      <name val="Arial"/>
      <family val="2"/>
    </font>
    <font>
      <b/>
      <sz val="8"/>
      <name val="Arial"/>
      <family val="2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GHEA Grapalat"/>
      <family val="3"/>
    </font>
    <font>
      <sz val="10"/>
      <name val="GHEA Grapalat"/>
      <family val="3"/>
    </font>
    <font>
      <b/>
      <sz val="9"/>
      <name val="GHEA Grapalat"/>
      <family val="3"/>
    </font>
    <font>
      <b/>
      <sz val="10"/>
      <color indexed="8"/>
      <name val="MS Sans Serif"/>
      <family val="2"/>
      <charset val="204"/>
    </font>
    <font>
      <b/>
      <sz val="10"/>
      <name val="Arial Armenian"/>
      <family val="2"/>
    </font>
    <font>
      <sz val="10"/>
      <color indexed="8"/>
      <name val="Arial Armenian"/>
      <family val="2"/>
    </font>
    <font>
      <b/>
      <sz val="10"/>
      <name val="Arial"/>
      <family val="2"/>
      <charset val="204"/>
    </font>
    <font>
      <sz val="12"/>
      <name val="GHEA Grapalat"/>
      <family val="3"/>
    </font>
    <font>
      <sz val="9"/>
      <name val="GHEA Grapalat"/>
      <family val="3"/>
    </font>
    <font>
      <b/>
      <sz val="11"/>
      <color indexed="12"/>
      <name val="GHEA Grapalat"/>
      <family val="3"/>
    </font>
    <font>
      <sz val="10"/>
      <name val="Times Armenian"/>
      <family val="1"/>
    </font>
    <font>
      <b/>
      <sz val="8"/>
      <name val="GHEA Grapalat"/>
      <family val="3"/>
    </font>
    <font>
      <sz val="10"/>
      <color theme="0"/>
      <name val="GHEA Grapalat"/>
      <family val="3"/>
    </font>
    <font>
      <sz val="10"/>
      <color indexed="8"/>
      <name val="GHEA Grapalat"/>
      <family val="3"/>
    </font>
    <font>
      <b/>
      <sz val="10"/>
      <color indexed="8"/>
      <name val="GHEA Grapalat"/>
      <family val="3"/>
    </font>
    <font>
      <b/>
      <sz val="10"/>
      <color theme="0"/>
      <name val="GHEA Grapalat"/>
      <family val="3"/>
    </font>
    <font>
      <b/>
      <sz val="8"/>
      <color theme="0"/>
      <name val="GHEA Grapalat"/>
      <family val="3"/>
    </font>
    <font>
      <b/>
      <sz val="12"/>
      <name val="GHEA Grapalat"/>
      <family val="3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43" fontId="5" fillId="0" borderId="0" applyFont="0" applyFill="0" applyBorder="0" applyAlignment="0" applyProtection="0"/>
    <xf numFmtId="0" fontId="1" fillId="0" borderId="0"/>
    <xf numFmtId="0" fontId="5" fillId="0" borderId="0"/>
    <xf numFmtId="43" fontId="5" fillId="0" borderId="0" applyFont="0" applyFill="0" applyBorder="0" applyAlignment="0" applyProtection="0"/>
    <xf numFmtId="0" fontId="2" fillId="0" borderId="0"/>
    <xf numFmtId="0" fontId="1" fillId="0" borderId="0"/>
    <xf numFmtId="0" fontId="5" fillId="0" borderId="0"/>
    <xf numFmtId="43" fontId="18" fillId="0" borderId="0" applyFont="0" applyFill="0" applyBorder="0" applyAlignment="0" applyProtection="0"/>
  </cellStyleXfs>
  <cellXfs count="86">
    <xf numFmtId="0" fontId="0" fillId="0" borderId="0" xfId="0"/>
    <xf numFmtId="0" fontId="2" fillId="0" borderId="0" xfId="2" applyFont="1"/>
    <xf numFmtId="0" fontId="3" fillId="0" borderId="0" xfId="0" applyFont="1"/>
    <xf numFmtId="0" fontId="4" fillId="0" borderId="0" xfId="0" applyFont="1"/>
    <xf numFmtId="0" fontId="5" fillId="0" borderId="0" xfId="3" applyFont="1" applyFill="1" applyAlignment="1">
      <alignment horizontal="center"/>
    </xf>
    <xf numFmtId="43" fontId="0" fillId="0" borderId="0" xfId="0" applyNumberFormat="1"/>
    <xf numFmtId="164" fontId="6" fillId="0" borderId="0" xfId="1" applyNumberFormat="1" applyFont="1" applyFill="1" applyAlignment="1">
      <alignment horizontal="center"/>
    </xf>
    <xf numFmtId="164" fontId="6" fillId="0" borderId="0" xfId="1" applyNumberFormat="1" applyFont="1"/>
    <xf numFmtId="164" fontId="7" fillId="0" borderId="0" xfId="1" applyNumberFormat="1" applyFont="1"/>
    <xf numFmtId="164" fontId="8" fillId="0" borderId="0" xfId="1" applyNumberFormat="1" applyFont="1" applyFill="1" applyBorder="1" applyAlignment="1">
      <alignment horizontal="center" wrapText="1"/>
    </xf>
    <xf numFmtId="0" fontId="8" fillId="0" borderId="0" xfId="0" applyFont="1" applyFill="1" applyBorder="1" applyAlignment="1">
      <alignment wrapText="1"/>
    </xf>
    <xf numFmtId="0" fontId="9" fillId="0" borderId="0" xfId="0" applyFont="1" applyFill="1" applyBorder="1" applyAlignment="1">
      <alignment wrapText="1"/>
    </xf>
    <xf numFmtId="43" fontId="8" fillId="2" borderId="1" xfId="4" applyNumberFormat="1" applyFont="1" applyFill="1" applyBorder="1" applyAlignment="1">
      <alignment horizontal="center" wrapText="1"/>
    </xf>
    <xf numFmtId="164" fontId="8" fillId="2" borderId="1" xfId="4" applyNumberFormat="1" applyFont="1" applyFill="1" applyBorder="1" applyAlignment="1">
      <alignment horizontal="center" wrapText="1"/>
    </xf>
    <xf numFmtId="43" fontId="8" fillId="0" borderId="1" xfId="1" applyNumberFormat="1" applyFont="1" applyFill="1" applyBorder="1" applyAlignment="1">
      <alignment horizontal="center" wrapText="1"/>
    </xf>
    <xf numFmtId="43" fontId="8" fillId="0" borderId="2" xfId="1" applyNumberFormat="1" applyFont="1" applyFill="1" applyBorder="1" applyAlignment="1">
      <alignment horizontal="center" wrapText="1"/>
    </xf>
    <xf numFmtId="164" fontId="8" fillId="0" borderId="2" xfId="1" applyNumberFormat="1" applyFont="1" applyFill="1" applyBorder="1" applyAlignment="1">
      <alignment horizontal="center" wrapText="1"/>
    </xf>
    <xf numFmtId="0" fontId="8" fillId="0" borderId="2" xfId="0" applyFont="1" applyFill="1" applyBorder="1" applyAlignment="1">
      <alignment wrapText="1"/>
    </xf>
    <xf numFmtId="0" fontId="9" fillId="0" borderId="2" xfId="0" applyFont="1" applyFill="1" applyBorder="1" applyAlignment="1">
      <alignment wrapText="1"/>
    </xf>
    <xf numFmtId="164" fontId="8" fillId="0" borderId="1" xfId="1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wrapText="1"/>
    </xf>
    <xf numFmtId="0" fontId="2" fillId="3" borderId="0" xfId="2" applyFont="1" applyFill="1"/>
    <xf numFmtId="0" fontId="10" fillId="0" borderId="1" xfId="0" applyFont="1" applyFill="1" applyBorder="1" applyAlignment="1">
      <alignment wrapText="1"/>
    </xf>
    <xf numFmtId="43" fontId="8" fillId="4" borderId="1" xfId="1" applyNumberFormat="1" applyFont="1" applyFill="1" applyBorder="1" applyAlignment="1">
      <alignment horizontal="center" wrapText="1"/>
    </xf>
    <xf numFmtId="164" fontId="8" fillId="4" borderId="1" xfId="1" applyNumberFormat="1" applyFont="1" applyFill="1" applyBorder="1" applyAlignment="1">
      <alignment horizontal="center" wrapText="1"/>
    </xf>
    <xf numFmtId="0" fontId="8" fillId="4" borderId="1" xfId="0" applyFont="1" applyFill="1" applyBorder="1" applyAlignment="1">
      <alignment wrapText="1"/>
    </xf>
    <xf numFmtId="0" fontId="2" fillId="0" borderId="0" xfId="2" applyFont="1" applyFill="1"/>
    <xf numFmtId="43" fontId="8" fillId="2" borderId="1" xfId="4" applyNumberFormat="1" applyFont="1" applyFill="1" applyBorder="1" applyAlignment="1">
      <alignment horizontal="left" wrapText="1"/>
    </xf>
    <xf numFmtId="164" fontId="8" fillId="2" borderId="1" xfId="4" applyNumberFormat="1" applyFont="1" applyFill="1" applyBorder="1" applyAlignment="1">
      <alignment horizontal="left" wrapText="1"/>
    </xf>
    <xf numFmtId="0" fontId="11" fillId="5" borderId="0" xfId="2" applyFont="1" applyFill="1"/>
    <xf numFmtId="0" fontId="12" fillId="5" borderId="0" xfId="2" applyFont="1" applyFill="1"/>
    <xf numFmtId="0" fontId="13" fillId="0" borderId="0" xfId="2" applyFont="1" applyFill="1"/>
    <xf numFmtId="0" fontId="2" fillId="5" borderId="0" xfId="2" applyFont="1" applyFill="1"/>
    <xf numFmtId="165" fontId="8" fillId="0" borderId="1" xfId="1" applyNumberFormat="1" applyFont="1" applyFill="1" applyBorder="1" applyAlignment="1">
      <alignment horizontal="center" wrapText="1"/>
    </xf>
    <xf numFmtId="0" fontId="14" fillId="5" borderId="0" xfId="2" applyFont="1" applyFill="1"/>
    <xf numFmtId="0" fontId="1" fillId="0" borderId="0" xfId="2" applyFill="1"/>
    <xf numFmtId="164" fontId="8" fillId="5" borderId="1" xfId="1" applyNumberFormat="1" applyFont="1" applyFill="1" applyBorder="1" applyAlignment="1">
      <alignment horizontal="center" wrapText="1"/>
    </xf>
    <xf numFmtId="0" fontId="8" fillId="5" borderId="1" xfId="0" applyFont="1" applyFill="1" applyBorder="1" applyAlignment="1">
      <alignment wrapText="1"/>
    </xf>
    <xf numFmtId="0" fontId="9" fillId="5" borderId="1" xfId="0" applyFont="1" applyFill="1" applyBorder="1" applyAlignment="1">
      <alignment wrapText="1"/>
    </xf>
    <xf numFmtId="164" fontId="2" fillId="0" borderId="0" xfId="2" applyNumberFormat="1" applyFont="1" applyFill="1"/>
    <xf numFmtId="166" fontId="9" fillId="0" borderId="1" xfId="0" applyNumberFormat="1" applyFont="1" applyFill="1" applyBorder="1" applyAlignment="1">
      <alignment horizontal="center" wrapText="1"/>
    </xf>
    <xf numFmtId="166" fontId="9" fillId="0" borderId="1" xfId="5" applyNumberFormat="1" applyFont="1" applyFill="1" applyBorder="1" applyAlignment="1">
      <alignment horizontal="center" wrapText="1"/>
    </xf>
    <xf numFmtId="0" fontId="1" fillId="0" borderId="0" xfId="2"/>
    <xf numFmtId="164" fontId="15" fillId="0" borderId="1" xfId="1" applyNumberFormat="1" applyFont="1" applyFill="1" applyBorder="1" applyAlignment="1">
      <alignment horizontal="center" wrapText="1"/>
    </xf>
    <xf numFmtId="164" fontId="16" fillId="3" borderId="1" xfId="1" applyNumberFormat="1" applyFont="1" applyFill="1" applyBorder="1" applyAlignment="1">
      <alignment wrapText="1"/>
    </xf>
    <xf numFmtId="164" fontId="8" fillId="3" borderId="1" xfId="1" applyNumberFormat="1" applyFont="1" applyFill="1" applyBorder="1" applyAlignment="1">
      <alignment wrapText="1"/>
    </xf>
    <xf numFmtId="164" fontId="16" fillId="0" borderId="1" xfId="1" applyNumberFormat="1" applyFont="1" applyFill="1" applyBorder="1" applyAlignment="1">
      <alignment horizontal="center" wrapText="1"/>
    </xf>
    <xf numFmtId="164" fontId="16" fillId="3" borderId="1" xfId="1" applyNumberFormat="1" applyFont="1" applyFill="1" applyBorder="1" applyAlignment="1">
      <alignment horizontal="center" vertical="center" wrapText="1"/>
    </xf>
    <xf numFmtId="164" fontId="10" fillId="3" borderId="1" xfId="1" applyNumberFormat="1" applyFont="1" applyFill="1" applyBorder="1" applyAlignment="1">
      <alignment wrapText="1"/>
    </xf>
    <xf numFmtId="0" fontId="16" fillId="0" borderId="1" xfId="0" applyFont="1" applyFill="1" applyBorder="1" applyAlignment="1">
      <alignment horizontal="center" wrapText="1"/>
    </xf>
    <xf numFmtId="0" fontId="17" fillId="0" borderId="0" xfId="0" applyFont="1"/>
    <xf numFmtId="167" fontId="8" fillId="0" borderId="1" xfId="1" applyNumberFormat="1" applyFont="1" applyBorder="1" applyAlignment="1">
      <alignment horizontal="center" wrapText="1"/>
    </xf>
    <xf numFmtId="167" fontId="8" fillId="0" borderId="1" xfId="1" applyNumberFormat="1" applyFont="1" applyFill="1" applyBorder="1" applyAlignment="1">
      <alignment horizontal="center" wrapText="1"/>
    </xf>
    <xf numFmtId="49" fontId="16" fillId="0" borderId="1" xfId="1" applyNumberFormat="1" applyFont="1" applyFill="1" applyBorder="1" applyAlignment="1">
      <alignment horizontal="center" wrapText="1"/>
    </xf>
    <xf numFmtId="4" fontId="8" fillId="0" borderId="1" xfId="1" applyNumberFormat="1" applyFont="1" applyFill="1" applyBorder="1" applyAlignment="1">
      <alignment horizontal="right" wrapText="1"/>
    </xf>
    <xf numFmtId="2" fontId="8" fillId="0" borderId="1" xfId="1" applyNumberFormat="1" applyFont="1" applyFill="1" applyBorder="1" applyAlignment="1">
      <alignment wrapText="1"/>
    </xf>
    <xf numFmtId="0" fontId="19" fillId="0" borderId="0" xfId="0" applyFont="1"/>
    <xf numFmtId="0" fontId="8" fillId="0" borderId="0" xfId="0" applyFont="1"/>
    <xf numFmtId="0" fontId="9" fillId="0" borderId="0" xfId="0" applyFont="1"/>
    <xf numFmtId="0" fontId="20" fillId="0" borderId="0" xfId="2" applyFont="1"/>
    <xf numFmtId="0" fontId="9" fillId="0" borderId="0" xfId="2" applyFont="1"/>
    <xf numFmtId="0" fontId="21" fillId="0" borderId="0" xfId="2" applyFont="1"/>
    <xf numFmtId="164" fontId="20" fillId="0" borderId="0" xfId="2" applyNumberFormat="1" applyFont="1" applyFill="1"/>
    <xf numFmtId="0" fontId="9" fillId="0" borderId="0" xfId="2" applyFont="1" applyFill="1"/>
    <xf numFmtId="0" fontId="22" fillId="5" borderId="0" xfId="2" applyFont="1" applyFill="1"/>
    <xf numFmtId="0" fontId="21" fillId="0" borderId="0" xfId="2" applyFont="1" applyFill="1"/>
    <xf numFmtId="0" fontId="8" fillId="5" borderId="0" xfId="2" applyFont="1" applyFill="1"/>
    <xf numFmtId="0" fontId="9" fillId="5" borderId="0" xfId="2" applyFont="1" applyFill="1"/>
    <xf numFmtId="0" fontId="9" fillId="3" borderId="0" xfId="2" applyFont="1" applyFill="1"/>
    <xf numFmtId="0" fontId="9" fillId="0" borderId="0" xfId="3" applyFont="1" applyFill="1" applyAlignment="1">
      <alignment horizontal="center"/>
    </xf>
    <xf numFmtId="0" fontId="20" fillId="0" borderId="0" xfId="3" applyFont="1" applyFill="1" applyAlignment="1">
      <alignment horizontal="center"/>
    </xf>
    <xf numFmtId="164" fontId="19" fillId="0" borderId="0" xfId="1" applyNumberFormat="1" applyFont="1"/>
    <xf numFmtId="164" fontId="8" fillId="0" borderId="0" xfId="1" applyNumberFormat="1" applyFont="1"/>
    <xf numFmtId="164" fontId="23" fillId="0" borderId="0" xfId="1" applyNumberFormat="1" applyFont="1" applyFill="1" applyAlignment="1">
      <alignment horizontal="center"/>
    </xf>
    <xf numFmtId="164" fontId="8" fillId="0" borderId="0" xfId="1" applyNumberFormat="1" applyFont="1" applyFill="1" applyAlignment="1">
      <alignment horizontal="center"/>
    </xf>
    <xf numFmtId="0" fontId="24" fillId="0" borderId="0" xfId="0" applyFont="1"/>
    <xf numFmtId="0" fontId="23" fillId="0" borderId="0" xfId="0" applyFont="1"/>
    <xf numFmtId="43" fontId="20" fillId="0" borderId="0" xfId="0" applyNumberFormat="1" applyFont="1"/>
    <xf numFmtId="0" fontId="8" fillId="0" borderId="0" xfId="2" applyFont="1" applyFill="1"/>
    <xf numFmtId="0" fontId="22" fillId="0" borderId="0" xfId="2" applyFont="1" applyFill="1"/>
    <xf numFmtId="0" fontId="11" fillId="0" borderId="0" xfId="2" applyFont="1" applyFill="1"/>
    <xf numFmtId="0" fontId="12" fillId="0" borderId="0" xfId="2" applyFont="1" applyFill="1"/>
    <xf numFmtId="0" fontId="14" fillId="0" borderId="0" xfId="2" applyFont="1" applyFill="1"/>
    <xf numFmtId="0" fontId="25" fillId="0" borderId="0" xfId="0" applyFont="1" applyAlignment="1">
      <alignment horizontal="center" vertical="center" wrapText="1"/>
    </xf>
    <xf numFmtId="0" fontId="25" fillId="0" borderId="0" xfId="0" applyFont="1" applyAlignment="1">
      <alignment horizontal="center" wrapText="1"/>
    </xf>
  </cellXfs>
  <cellStyles count="9">
    <cellStyle name="Comma" xfId="1" builtinId="3"/>
    <cellStyle name="Normal" xfId="0" builtinId="0"/>
    <cellStyle name="Normal 2" xfId="5"/>
    <cellStyle name="Normal_2010hatik Mara 04.03.10" xfId="3"/>
    <cellStyle name="Style 1" xfId="6"/>
    <cellStyle name="Обычный 3" xfId="7"/>
    <cellStyle name="Стиль 1" xfId="2"/>
    <cellStyle name="Финансовый 2" xfId="8"/>
    <cellStyle name="Финансовый 4" xfId="4"/>
  </cellStyles>
  <dxfs count="1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45"/>
  </sheetPr>
  <dimension ref="A2:EP103"/>
  <sheetViews>
    <sheetView tabSelected="1" workbookViewId="0">
      <selection activeCell="B92" sqref="B92"/>
    </sheetView>
  </sheetViews>
  <sheetFormatPr defaultRowHeight="14.25"/>
  <cols>
    <col min="1" max="1" width="5.28515625" style="57" bestFit="1" customWidth="1"/>
    <col min="2" max="2" width="53.140625" style="58" customWidth="1"/>
    <col min="3" max="7" width="18.42578125" style="59" customWidth="1"/>
    <col min="8" max="8" width="10.5703125" style="60" customWidth="1"/>
    <col min="9" max="146" width="9.140625" style="64"/>
    <col min="147" max="16384" width="9.140625" style="61"/>
  </cols>
  <sheetData>
    <row r="2" spans="1:146" ht="13.5">
      <c r="A2" s="84" t="s">
        <v>77</v>
      </c>
      <c r="B2" s="84"/>
      <c r="C2" s="84"/>
      <c r="D2" s="84"/>
      <c r="E2" s="84"/>
      <c r="F2" s="84"/>
      <c r="G2" s="84"/>
    </row>
    <row r="3" spans="1:146" ht="13.5">
      <c r="A3" s="84"/>
      <c r="B3" s="84"/>
      <c r="C3" s="84"/>
      <c r="D3" s="84"/>
      <c r="E3" s="84"/>
      <c r="F3" s="84"/>
      <c r="G3" s="84"/>
    </row>
    <row r="4" spans="1:146" ht="13.5">
      <c r="A4" s="84"/>
      <c r="B4" s="84"/>
      <c r="C4" s="84"/>
      <c r="D4" s="84"/>
      <c r="E4" s="84"/>
      <c r="F4" s="84"/>
      <c r="G4" s="84"/>
    </row>
    <row r="5" spans="1:146" ht="16.5">
      <c r="B5" s="51"/>
    </row>
    <row r="7" spans="1:146" ht="13.5">
      <c r="A7" s="49"/>
      <c r="B7" s="48"/>
      <c r="C7" s="50">
        <v>104001</v>
      </c>
      <c r="D7" s="50"/>
      <c r="E7" s="50"/>
      <c r="F7" s="50"/>
      <c r="G7" s="50"/>
    </row>
    <row r="8" spans="1:146" ht="13.5">
      <c r="A8" s="49"/>
      <c r="B8" s="48"/>
      <c r="C8" s="47" t="s">
        <v>71</v>
      </c>
      <c r="D8" s="47"/>
      <c r="E8" s="47"/>
      <c r="F8" s="47"/>
      <c r="G8" s="47"/>
    </row>
    <row r="9" spans="1:146" ht="13.5">
      <c r="A9" s="49"/>
      <c r="B9" s="48"/>
      <c r="C9" s="47" t="s">
        <v>71</v>
      </c>
      <c r="D9" s="47"/>
      <c r="E9" s="47"/>
      <c r="F9" s="47"/>
      <c r="G9" s="47"/>
    </row>
    <row r="10" spans="1:146" ht="13.5">
      <c r="A10" s="49"/>
      <c r="B10" s="48"/>
      <c r="C10" s="47" t="s">
        <v>71</v>
      </c>
      <c r="D10" s="47"/>
      <c r="E10" s="47"/>
      <c r="F10" s="47"/>
      <c r="G10" s="47"/>
    </row>
    <row r="11" spans="1:146" s="62" customFormat="1" ht="12.75" customHeight="1">
      <c r="A11" s="49"/>
      <c r="B11" s="48"/>
      <c r="C11" s="54" t="s">
        <v>76</v>
      </c>
      <c r="D11" s="47"/>
      <c r="E11" s="47"/>
      <c r="F11" s="47"/>
      <c r="G11" s="47"/>
      <c r="H11" s="60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/>
      <c r="AJ11" s="66"/>
      <c r="AK11" s="66"/>
      <c r="AL11" s="66"/>
      <c r="AM11" s="66"/>
      <c r="AN11" s="66"/>
      <c r="AO11" s="66"/>
      <c r="AP11" s="66"/>
      <c r="AQ11" s="66"/>
      <c r="AR11" s="66"/>
      <c r="AS11" s="66"/>
      <c r="AT11" s="66"/>
      <c r="AU11" s="66"/>
      <c r="AV11" s="66"/>
      <c r="AW11" s="66"/>
      <c r="AX11" s="66"/>
      <c r="AY11" s="66"/>
      <c r="AZ11" s="66"/>
      <c r="BA11" s="66"/>
      <c r="BB11" s="66"/>
      <c r="BC11" s="66"/>
      <c r="BD11" s="66"/>
      <c r="BE11" s="66"/>
      <c r="BF11" s="66"/>
      <c r="BG11" s="66"/>
      <c r="BH11" s="66"/>
      <c r="BI11" s="66"/>
      <c r="BJ11" s="66"/>
      <c r="BK11" s="66"/>
      <c r="BL11" s="66"/>
      <c r="BM11" s="66"/>
      <c r="BN11" s="66"/>
      <c r="BO11" s="66"/>
      <c r="BP11" s="66"/>
      <c r="BQ11" s="66"/>
      <c r="BR11" s="66"/>
      <c r="BS11" s="66"/>
      <c r="BT11" s="66"/>
      <c r="BU11" s="66"/>
      <c r="BV11" s="66"/>
      <c r="BW11" s="66"/>
      <c r="BX11" s="66"/>
      <c r="BY11" s="66"/>
      <c r="BZ11" s="66"/>
      <c r="CA11" s="66"/>
      <c r="CB11" s="66"/>
      <c r="CC11" s="66"/>
      <c r="CD11" s="66"/>
      <c r="CE11" s="66"/>
      <c r="CF11" s="66"/>
      <c r="CG11" s="66"/>
      <c r="CH11" s="66"/>
      <c r="CI11" s="66"/>
      <c r="CJ11" s="66"/>
      <c r="CK11" s="66"/>
      <c r="CL11" s="66"/>
      <c r="CM11" s="66"/>
      <c r="CN11" s="66"/>
      <c r="CO11" s="66"/>
      <c r="CP11" s="66"/>
      <c r="CQ11" s="66"/>
      <c r="CR11" s="66"/>
      <c r="CS11" s="66"/>
      <c r="CT11" s="66"/>
      <c r="CU11" s="66"/>
      <c r="CV11" s="66"/>
      <c r="CW11" s="66"/>
      <c r="CX11" s="66"/>
      <c r="CY11" s="66"/>
      <c r="CZ11" s="66"/>
      <c r="DA11" s="66"/>
      <c r="DB11" s="66"/>
      <c r="DC11" s="66"/>
      <c r="DD11" s="66"/>
      <c r="DE11" s="66"/>
      <c r="DF11" s="66"/>
      <c r="DG11" s="66"/>
      <c r="DH11" s="66"/>
      <c r="DI11" s="66"/>
      <c r="DJ11" s="66"/>
      <c r="DK11" s="66"/>
      <c r="DL11" s="66"/>
      <c r="DM11" s="66"/>
      <c r="DN11" s="66"/>
      <c r="DO11" s="66"/>
      <c r="DP11" s="66"/>
      <c r="DQ11" s="66"/>
      <c r="DR11" s="66"/>
      <c r="DS11" s="66"/>
      <c r="DT11" s="66"/>
      <c r="DU11" s="66"/>
      <c r="DV11" s="66"/>
      <c r="DW11" s="66"/>
      <c r="DX11" s="66"/>
      <c r="DY11" s="66"/>
      <c r="DZ11" s="66"/>
      <c r="EA11" s="66"/>
      <c r="EB11" s="66"/>
      <c r="EC11" s="66"/>
      <c r="ED11" s="66"/>
      <c r="EE11" s="66"/>
      <c r="EF11" s="66"/>
      <c r="EG11" s="66"/>
      <c r="EH11" s="66"/>
      <c r="EI11" s="66"/>
      <c r="EJ11" s="66"/>
      <c r="EK11" s="66"/>
      <c r="EL11" s="66"/>
      <c r="EM11" s="66"/>
      <c r="EN11" s="66"/>
      <c r="EO11" s="66"/>
      <c r="EP11" s="66"/>
    </row>
    <row r="12" spans="1:146" s="62" customFormat="1" ht="51.75">
      <c r="A12" s="46"/>
      <c r="B12" s="45" t="s">
        <v>74</v>
      </c>
      <c r="C12" s="44" t="s">
        <v>72</v>
      </c>
      <c r="D12" s="44" t="s">
        <v>70</v>
      </c>
      <c r="E12" s="44" t="s">
        <v>69</v>
      </c>
      <c r="F12" s="44" t="s">
        <v>68</v>
      </c>
      <c r="G12" s="44" t="s">
        <v>67</v>
      </c>
      <c r="H12" s="60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66"/>
      <c r="AM12" s="66"/>
      <c r="AN12" s="66"/>
      <c r="AO12" s="66"/>
      <c r="AP12" s="66"/>
      <c r="AQ12" s="66"/>
      <c r="AR12" s="66"/>
      <c r="AS12" s="66"/>
      <c r="AT12" s="66"/>
      <c r="AU12" s="66"/>
      <c r="AV12" s="66"/>
      <c r="AW12" s="66"/>
      <c r="AX12" s="66"/>
      <c r="AY12" s="66"/>
      <c r="AZ12" s="66"/>
      <c r="BA12" s="66"/>
      <c r="BB12" s="66"/>
      <c r="BC12" s="66"/>
      <c r="BD12" s="66"/>
      <c r="BE12" s="66"/>
      <c r="BF12" s="66"/>
      <c r="BG12" s="66"/>
      <c r="BH12" s="66"/>
      <c r="BI12" s="66"/>
      <c r="BJ12" s="66"/>
      <c r="BK12" s="66"/>
      <c r="BL12" s="66"/>
      <c r="BM12" s="66"/>
      <c r="BN12" s="66"/>
      <c r="BO12" s="66"/>
      <c r="BP12" s="66"/>
      <c r="BQ12" s="66"/>
      <c r="BR12" s="66"/>
      <c r="BS12" s="66"/>
      <c r="BT12" s="66"/>
      <c r="BU12" s="66"/>
      <c r="BV12" s="66"/>
      <c r="BW12" s="66"/>
      <c r="BX12" s="66"/>
      <c r="BY12" s="66"/>
      <c r="BZ12" s="66"/>
      <c r="CA12" s="66"/>
      <c r="CB12" s="66"/>
      <c r="CC12" s="66"/>
      <c r="CD12" s="66"/>
      <c r="CE12" s="66"/>
      <c r="CF12" s="66"/>
      <c r="CG12" s="66"/>
      <c r="CH12" s="66"/>
      <c r="CI12" s="66"/>
      <c r="CJ12" s="66"/>
      <c r="CK12" s="66"/>
      <c r="CL12" s="66"/>
      <c r="CM12" s="66"/>
      <c r="CN12" s="66"/>
      <c r="CO12" s="66"/>
      <c r="CP12" s="66"/>
      <c r="CQ12" s="66"/>
      <c r="CR12" s="66"/>
      <c r="CS12" s="66"/>
      <c r="CT12" s="66"/>
      <c r="CU12" s="66"/>
      <c r="CV12" s="66"/>
      <c r="CW12" s="66"/>
      <c r="CX12" s="66"/>
      <c r="CY12" s="66"/>
      <c r="CZ12" s="66"/>
      <c r="DA12" s="66"/>
      <c r="DB12" s="66"/>
      <c r="DC12" s="66"/>
      <c r="DD12" s="66"/>
      <c r="DE12" s="66"/>
      <c r="DF12" s="66"/>
      <c r="DG12" s="66"/>
      <c r="DH12" s="66"/>
      <c r="DI12" s="66"/>
      <c r="DJ12" s="66"/>
      <c r="DK12" s="66"/>
      <c r="DL12" s="66"/>
      <c r="DM12" s="66"/>
      <c r="DN12" s="66"/>
      <c r="DO12" s="66"/>
      <c r="DP12" s="66"/>
      <c r="DQ12" s="66"/>
      <c r="DR12" s="66"/>
      <c r="DS12" s="66"/>
      <c r="DT12" s="66"/>
      <c r="DU12" s="66"/>
      <c r="DV12" s="66"/>
      <c r="DW12" s="66"/>
      <c r="DX12" s="66"/>
      <c r="DY12" s="66"/>
      <c r="DZ12" s="66"/>
      <c r="EA12" s="66"/>
      <c r="EB12" s="66"/>
      <c r="EC12" s="66"/>
      <c r="ED12" s="66"/>
      <c r="EE12" s="66"/>
      <c r="EF12" s="66"/>
      <c r="EG12" s="66"/>
      <c r="EH12" s="66"/>
      <c r="EI12" s="66"/>
      <c r="EJ12" s="66"/>
      <c r="EK12" s="66"/>
      <c r="EL12" s="66"/>
      <c r="EM12" s="66"/>
      <c r="EN12" s="66"/>
      <c r="EO12" s="66"/>
      <c r="EP12" s="66"/>
    </row>
    <row r="13" spans="1:146" ht="13.5" customHeight="1">
      <c r="A13" s="21"/>
      <c r="B13" s="20"/>
      <c r="C13" s="42"/>
      <c r="D13" s="42"/>
      <c r="E13" s="42"/>
      <c r="F13" s="42"/>
      <c r="G13" s="42"/>
    </row>
    <row r="14" spans="1:146" s="64" customFormat="1" ht="21" customHeight="1">
      <c r="A14" s="39"/>
      <c r="B14" s="38" t="s">
        <v>0</v>
      </c>
      <c r="C14" s="37">
        <v>96336.499999999985</v>
      </c>
      <c r="D14" s="37">
        <v>18117.53666666667</v>
      </c>
      <c r="E14" s="37">
        <v>23394.339999999997</v>
      </c>
      <c r="F14" s="37">
        <v>23350.339999999997</v>
      </c>
      <c r="G14" s="37">
        <v>31474.283333333333</v>
      </c>
      <c r="H14" s="63">
        <f>+C14-D14-E14-F14-G14</f>
        <v>0</v>
      </c>
    </row>
    <row r="15" spans="1:146" s="65" customFormat="1" ht="12.75" customHeight="1">
      <c r="A15" s="21"/>
      <c r="B15" s="23" t="s">
        <v>13</v>
      </c>
      <c r="C15" s="19">
        <v>0</v>
      </c>
      <c r="D15" s="19">
        <v>0</v>
      </c>
      <c r="E15" s="19">
        <v>0</v>
      </c>
      <c r="F15" s="19">
        <v>0</v>
      </c>
      <c r="G15" s="19">
        <v>0</v>
      </c>
      <c r="H15" s="63">
        <f t="shared" ref="H15:H78" si="0">+C15-D15-E15-F15-G15</f>
        <v>0</v>
      </c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  <c r="AB15" s="80"/>
      <c r="AC15" s="80"/>
      <c r="AD15" s="80"/>
      <c r="AE15" s="80"/>
      <c r="AF15" s="80"/>
      <c r="AG15" s="80"/>
      <c r="AH15" s="80"/>
      <c r="AI15" s="80"/>
      <c r="AJ15" s="80"/>
      <c r="AK15" s="80"/>
      <c r="AL15" s="80"/>
      <c r="AM15" s="80"/>
      <c r="AN15" s="80"/>
      <c r="AO15" s="80"/>
      <c r="AP15" s="80"/>
      <c r="AQ15" s="80"/>
      <c r="AR15" s="80"/>
      <c r="AS15" s="80"/>
      <c r="AT15" s="80"/>
      <c r="AU15" s="80"/>
      <c r="AV15" s="80"/>
      <c r="AW15" s="80"/>
      <c r="AX15" s="80"/>
      <c r="AY15" s="80"/>
      <c r="AZ15" s="80"/>
      <c r="BA15" s="80"/>
      <c r="BB15" s="80"/>
      <c r="BC15" s="80"/>
      <c r="BD15" s="80"/>
      <c r="BE15" s="80"/>
      <c r="BF15" s="80"/>
      <c r="BG15" s="80"/>
      <c r="BH15" s="80"/>
      <c r="BI15" s="80"/>
      <c r="BJ15" s="80"/>
      <c r="BK15" s="80"/>
      <c r="BL15" s="80"/>
      <c r="BM15" s="80"/>
      <c r="BN15" s="80"/>
      <c r="BO15" s="80"/>
      <c r="BP15" s="80"/>
      <c r="BQ15" s="80"/>
      <c r="BR15" s="80"/>
      <c r="BS15" s="80"/>
      <c r="BT15" s="80"/>
      <c r="BU15" s="80"/>
      <c r="BV15" s="80"/>
      <c r="BW15" s="80"/>
      <c r="BX15" s="80"/>
      <c r="BY15" s="80"/>
      <c r="BZ15" s="80"/>
      <c r="CA15" s="80"/>
      <c r="CB15" s="80"/>
      <c r="CC15" s="80"/>
      <c r="CD15" s="80"/>
      <c r="CE15" s="80"/>
      <c r="CF15" s="80"/>
      <c r="CG15" s="80"/>
      <c r="CH15" s="80"/>
      <c r="CI15" s="80"/>
      <c r="CJ15" s="80"/>
      <c r="CK15" s="80"/>
      <c r="CL15" s="80"/>
      <c r="CM15" s="80"/>
      <c r="CN15" s="80"/>
      <c r="CO15" s="80"/>
      <c r="CP15" s="80"/>
      <c r="CQ15" s="80"/>
      <c r="CR15" s="80"/>
      <c r="CS15" s="80"/>
      <c r="CT15" s="80"/>
      <c r="CU15" s="80"/>
      <c r="CV15" s="80"/>
      <c r="CW15" s="80"/>
      <c r="CX15" s="80"/>
      <c r="CY15" s="80"/>
      <c r="CZ15" s="80"/>
      <c r="DA15" s="80"/>
      <c r="DB15" s="80"/>
      <c r="DC15" s="80"/>
      <c r="DD15" s="80"/>
      <c r="DE15" s="80"/>
      <c r="DF15" s="80"/>
      <c r="DG15" s="80"/>
      <c r="DH15" s="80"/>
      <c r="DI15" s="80"/>
      <c r="DJ15" s="80"/>
      <c r="DK15" s="80"/>
      <c r="DL15" s="80"/>
      <c r="DM15" s="80"/>
      <c r="DN15" s="80"/>
      <c r="DO15" s="80"/>
      <c r="DP15" s="80"/>
      <c r="DQ15" s="80"/>
      <c r="DR15" s="80"/>
      <c r="DS15" s="80"/>
      <c r="DT15" s="80"/>
      <c r="DU15" s="80"/>
      <c r="DV15" s="80"/>
      <c r="DW15" s="80"/>
      <c r="DX15" s="80"/>
      <c r="DY15" s="80"/>
      <c r="DZ15" s="80"/>
      <c r="EA15" s="80"/>
      <c r="EB15" s="80"/>
      <c r="EC15" s="80"/>
      <c r="ED15" s="80"/>
      <c r="EE15" s="80"/>
      <c r="EF15" s="80"/>
      <c r="EG15" s="80"/>
      <c r="EH15" s="80"/>
      <c r="EI15" s="80"/>
      <c r="EJ15" s="80"/>
      <c r="EK15" s="80"/>
      <c r="EL15" s="80"/>
      <c r="EM15" s="80"/>
      <c r="EN15" s="80"/>
      <c r="EO15" s="80"/>
      <c r="EP15" s="80"/>
    </row>
    <row r="16" spans="1:146" s="64" customFormat="1">
      <c r="A16" s="39"/>
      <c r="B16" s="38" t="s">
        <v>7</v>
      </c>
      <c r="C16" s="37">
        <v>96336.499999999985</v>
      </c>
      <c r="D16" s="37">
        <v>18117.53666666667</v>
      </c>
      <c r="E16" s="37">
        <v>23394.339999999997</v>
      </c>
      <c r="F16" s="37">
        <v>23350.339999999997</v>
      </c>
      <c r="G16" s="37">
        <v>31474.283333333333</v>
      </c>
      <c r="H16" s="63">
        <f t="shared" si="0"/>
        <v>0</v>
      </c>
    </row>
    <row r="17" spans="1:146" s="65" customFormat="1" ht="12" customHeight="1">
      <c r="A17" s="21"/>
      <c r="B17" s="23" t="s">
        <v>13</v>
      </c>
      <c r="C17" s="19"/>
      <c r="D17" s="19"/>
      <c r="E17" s="19"/>
      <c r="F17" s="19"/>
      <c r="G17" s="19"/>
      <c r="H17" s="63">
        <f t="shared" si="0"/>
        <v>0</v>
      </c>
      <c r="I17" s="80"/>
      <c r="J17" s="80"/>
      <c r="K17" s="80"/>
      <c r="L17" s="80"/>
      <c r="M17" s="80"/>
      <c r="N17" s="80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  <c r="AA17" s="80"/>
      <c r="AB17" s="80"/>
      <c r="AC17" s="80"/>
      <c r="AD17" s="80"/>
      <c r="AE17" s="80"/>
      <c r="AF17" s="80"/>
      <c r="AG17" s="80"/>
      <c r="AH17" s="80"/>
      <c r="AI17" s="80"/>
      <c r="AJ17" s="80"/>
      <c r="AK17" s="80"/>
      <c r="AL17" s="80"/>
      <c r="AM17" s="80"/>
      <c r="AN17" s="80"/>
      <c r="AO17" s="80"/>
      <c r="AP17" s="80"/>
      <c r="AQ17" s="80"/>
      <c r="AR17" s="80"/>
      <c r="AS17" s="80"/>
      <c r="AT17" s="80"/>
      <c r="AU17" s="80"/>
      <c r="AV17" s="80"/>
      <c r="AW17" s="80"/>
      <c r="AX17" s="80"/>
      <c r="AY17" s="80"/>
      <c r="AZ17" s="80"/>
      <c r="BA17" s="80"/>
      <c r="BB17" s="80"/>
      <c r="BC17" s="80"/>
      <c r="BD17" s="80"/>
      <c r="BE17" s="80"/>
      <c r="BF17" s="80"/>
      <c r="BG17" s="80"/>
      <c r="BH17" s="80"/>
      <c r="BI17" s="80"/>
      <c r="BJ17" s="80"/>
      <c r="BK17" s="80"/>
      <c r="BL17" s="80"/>
      <c r="BM17" s="80"/>
      <c r="BN17" s="80"/>
      <c r="BO17" s="80"/>
      <c r="BP17" s="80"/>
      <c r="BQ17" s="80"/>
      <c r="BR17" s="80"/>
      <c r="BS17" s="80"/>
      <c r="BT17" s="80"/>
      <c r="BU17" s="80"/>
      <c r="BV17" s="80"/>
      <c r="BW17" s="80"/>
      <c r="BX17" s="80"/>
      <c r="BY17" s="80"/>
      <c r="BZ17" s="80"/>
      <c r="CA17" s="80"/>
      <c r="CB17" s="80"/>
      <c r="CC17" s="80"/>
      <c r="CD17" s="80"/>
      <c r="CE17" s="80"/>
      <c r="CF17" s="80"/>
      <c r="CG17" s="80"/>
      <c r="CH17" s="80"/>
      <c r="CI17" s="80"/>
      <c r="CJ17" s="80"/>
      <c r="CK17" s="80"/>
      <c r="CL17" s="80"/>
      <c r="CM17" s="80"/>
      <c r="CN17" s="80"/>
      <c r="CO17" s="80"/>
      <c r="CP17" s="80"/>
      <c r="CQ17" s="80"/>
      <c r="CR17" s="80"/>
      <c r="CS17" s="80"/>
      <c r="CT17" s="80"/>
      <c r="CU17" s="80"/>
      <c r="CV17" s="80"/>
      <c r="CW17" s="80"/>
      <c r="CX17" s="80"/>
      <c r="CY17" s="80"/>
      <c r="CZ17" s="80"/>
      <c r="DA17" s="80"/>
      <c r="DB17" s="80"/>
      <c r="DC17" s="80"/>
      <c r="DD17" s="80"/>
      <c r="DE17" s="80"/>
      <c r="DF17" s="80"/>
      <c r="DG17" s="80"/>
      <c r="DH17" s="80"/>
      <c r="DI17" s="80"/>
      <c r="DJ17" s="80"/>
      <c r="DK17" s="80"/>
      <c r="DL17" s="80"/>
      <c r="DM17" s="80"/>
      <c r="DN17" s="80"/>
      <c r="DO17" s="80"/>
      <c r="DP17" s="80"/>
      <c r="DQ17" s="80"/>
      <c r="DR17" s="80"/>
      <c r="DS17" s="80"/>
      <c r="DT17" s="80"/>
      <c r="DU17" s="80"/>
      <c r="DV17" s="80"/>
      <c r="DW17" s="80"/>
      <c r="DX17" s="80"/>
      <c r="DY17" s="80"/>
      <c r="DZ17" s="80"/>
      <c r="EA17" s="80"/>
      <c r="EB17" s="80"/>
      <c r="EC17" s="80"/>
      <c r="ED17" s="80"/>
      <c r="EE17" s="80"/>
      <c r="EF17" s="80"/>
      <c r="EG17" s="80"/>
      <c r="EH17" s="80"/>
      <c r="EI17" s="80"/>
      <c r="EJ17" s="80"/>
      <c r="EK17" s="80"/>
      <c r="EL17" s="80"/>
      <c r="EM17" s="80"/>
      <c r="EN17" s="80"/>
      <c r="EO17" s="80"/>
      <c r="EP17" s="80"/>
    </row>
    <row r="18" spans="1:146" s="66" customFormat="1" ht="21" customHeight="1">
      <c r="A18" s="39"/>
      <c r="B18" s="38" t="s">
        <v>66</v>
      </c>
      <c r="C18" s="37">
        <v>78770.2</v>
      </c>
      <c r="D18" s="37">
        <v>13128.366666666667</v>
      </c>
      <c r="E18" s="37">
        <v>19692.55</v>
      </c>
      <c r="F18" s="37">
        <v>19692.55</v>
      </c>
      <c r="G18" s="37">
        <v>26256.733333333326</v>
      </c>
      <c r="H18" s="63">
        <f t="shared" si="0"/>
        <v>0</v>
      </c>
    </row>
    <row r="19" spans="1:146" s="65" customFormat="1" ht="12" customHeight="1">
      <c r="A19" s="21"/>
      <c r="B19" s="23" t="s">
        <v>13</v>
      </c>
      <c r="C19" s="19">
        <v>0</v>
      </c>
      <c r="D19" s="19">
        <v>0</v>
      </c>
      <c r="E19" s="19">
        <v>0</v>
      </c>
      <c r="F19" s="19">
        <v>0</v>
      </c>
      <c r="G19" s="19">
        <v>0</v>
      </c>
      <c r="H19" s="63">
        <f t="shared" si="0"/>
        <v>0</v>
      </c>
      <c r="I19" s="80"/>
      <c r="J19" s="80"/>
      <c r="K19" s="80"/>
      <c r="L19" s="80"/>
      <c r="M19" s="80"/>
      <c r="N19" s="80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80"/>
      <c r="AB19" s="80"/>
      <c r="AC19" s="80"/>
      <c r="AD19" s="80"/>
      <c r="AE19" s="80"/>
      <c r="AF19" s="80"/>
      <c r="AG19" s="80"/>
      <c r="AH19" s="80"/>
      <c r="AI19" s="80"/>
      <c r="AJ19" s="80"/>
      <c r="AK19" s="80"/>
      <c r="AL19" s="80"/>
      <c r="AM19" s="80"/>
      <c r="AN19" s="80"/>
      <c r="AO19" s="80"/>
      <c r="AP19" s="80"/>
      <c r="AQ19" s="80"/>
      <c r="AR19" s="80"/>
      <c r="AS19" s="80"/>
      <c r="AT19" s="80"/>
      <c r="AU19" s="80"/>
      <c r="AV19" s="80"/>
      <c r="AW19" s="80"/>
      <c r="AX19" s="80"/>
      <c r="AY19" s="80"/>
      <c r="AZ19" s="80"/>
      <c r="BA19" s="80"/>
      <c r="BB19" s="80"/>
      <c r="BC19" s="80"/>
      <c r="BD19" s="80"/>
      <c r="BE19" s="80"/>
      <c r="BF19" s="80"/>
      <c r="BG19" s="80"/>
      <c r="BH19" s="80"/>
      <c r="BI19" s="80"/>
      <c r="BJ19" s="80"/>
      <c r="BK19" s="80"/>
      <c r="BL19" s="80"/>
      <c r="BM19" s="80"/>
      <c r="BN19" s="80"/>
      <c r="BO19" s="80"/>
      <c r="BP19" s="80"/>
      <c r="BQ19" s="80"/>
      <c r="BR19" s="80"/>
      <c r="BS19" s="80"/>
      <c r="BT19" s="80"/>
      <c r="BU19" s="80"/>
      <c r="BV19" s="80"/>
      <c r="BW19" s="80"/>
      <c r="BX19" s="80"/>
      <c r="BY19" s="80"/>
      <c r="BZ19" s="80"/>
      <c r="CA19" s="80"/>
      <c r="CB19" s="80"/>
      <c r="CC19" s="80"/>
      <c r="CD19" s="80"/>
      <c r="CE19" s="80"/>
      <c r="CF19" s="80"/>
      <c r="CG19" s="80"/>
      <c r="CH19" s="80"/>
      <c r="CI19" s="80"/>
      <c r="CJ19" s="80"/>
      <c r="CK19" s="80"/>
      <c r="CL19" s="80"/>
      <c r="CM19" s="80"/>
      <c r="CN19" s="80"/>
      <c r="CO19" s="80"/>
      <c r="CP19" s="80"/>
      <c r="CQ19" s="80"/>
      <c r="CR19" s="80"/>
      <c r="CS19" s="80"/>
      <c r="CT19" s="80"/>
      <c r="CU19" s="80"/>
      <c r="CV19" s="80"/>
      <c r="CW19" s="80"/>
      <c r="CX19" s="80"/>
      <c r="CY19" s="80"/>
      <c r="CZ19" s="80"/>
      <c r="DA19" s="80"/>
      <c r="DB19" s="80"/>
      <c r="DC19" s="80"/>
      <c r="DD19" s="80"/>
      <c r="DE19" s="80"/>
      <c r="DF19" s="80"/>
      <c r="DG19" s="80"/>
      <c r="DH19" s="80"/>
      <c r="DI19" s="80"/>
      <c r="DJ19" s="80"/>
      <c r="DK19" s="80"/>
      <c r="DL19" s="80"/>
      <c r="DM19" s="80"/>
      <c r="DN19" s="80"/>
      <c r="DO19" s="80"/>
      <c r="DP19" s="80"/>
      <c r="DQ19" s="80"/>
      <c r="DR19" s="80"/>
      <c r="DS19" s="80"/>
      <c r="DT19" s="80"/>
      <c r="DU19" s="80"/>
      <c r="DV19" s="80"/>
      <c r="DW19" s="80"/>
      <c r="DX19" s="80"/>
      <c r="DY19" s="80"/>
      <c r="DZ19" s="80"/>
      <c r="EA19" s="80"/>
      <c r="EB19" s="80"/>
      <c r="EC19" s="80"/>
      <c r="ED19" s="80"/>
      <c r="EE19" s="80"/>
      <c r="EF19" s="80"/>
      <c r="EG19" s="80"/>
      <c r="EH19" s="80"/>
      <c r="EI19" s="80"/>
      <c r="EJ19" s="80"/>
      <c r="EK19" s="80"/>
      <c r="EL19" s="80"/>
      <c r="EM19" s="80"/>
      <c r="EN19" s="80"/>
      <c r="EO19" s="80"/>
      <c r="EP19" s="80"/>
    </row>
    <row r="20" spans="1:146" s="64" customFormat="1">
      <c r="A20" s="21" t="s">
        <v>65</v>
      </c>
      <c r="B20" s="20" t="s">
        <v>64</v>
      </c>
      <c r="C20" s="19">
        <v>78770.2</v>
      </c>
      <c r="D20" s="14">
        <v>13128.366666666667</v>
      </c>
      <c r="E20" s="14">
        <v>18782.169999999998</v>
      </c>
      <c r="F20" s="14">
        <v>20147.740000000002</v>
      </c>
      <c r="G20" s="14">
        <v>26711.919999999998</v>
      </c>
      <c r="H20" s="63">
        <f t="shared" si="0"/>
        <v>3.3333333303744439E-3</v>
      </c>
    </row>
    <row r="21" spans="1:146" s="67" customFormat="1" ht="28.5">
      <c r="A21" s="21" t="s">
        <v>63</v>
      </c>
      <c r="B21" s="20" t="s">
        <v>62</v>
      </c>
      <c r="C21" s="19">
        <v>0</v>
      </c>
      <c r="D21" s="14">
        <v>0</v>
      </c>
      <c r="E21" s="14">
        <v>0</v>
      </c>
      <c r="F21" s="14">
        <v>0</v>
      </c>
      <c r="G21" s="14">
        <v>0</v>
      </c>
      <c r="H21" s="63">
        <f t="shared" si="0"/>
        <v>0</v>
      </c>
      <c r="I21" s="79"/>
      <c r="J21" s="79"/>
      <c r="K21" s="79"/>
      <c r="L21" s="79"/>
      <c r="M21" s="79"/>
      <c r="N21" s="79"/>
      <c r="O21" s="79"/>
      <c r="P21" s="79"/>
      <c r="Q21" s="79"/>
      <c r="R21" s="79"/>
      <c r="S21" s="79"/>
      <c r="T21" s="79"/>
      <c r="U21" s="79"/>
      <c r="V21" s="79"/>
      <c r="W21" s="79"/>
      <c r="X21" s="79"/>
      <c r="Y21" s="79"/>
      <c r="Z21" s="79"/>
      <c r="AA21" s="79"/>
      <c r="AB21" s="79"/>
      <c r="AC21" s="79"/>
      <c r="AD21" s="79"/>
      <c r="AE21" s="79"/>
      <c r="AF21" s="79"/>
      <c r="AG21" s="79"/>
      <c r="AH21" s="79"/>
      <c r="AI21" s="79"/>
      <c r="AJ21" s="79"/>
      <c r="AK21" s="79"/>
      <c r="AL21" s="79"/>
      <c r="AM21" s="79"/>
      <c r="AN21" s="79"/>
      <c r="AO21" s="79"/>
      <c r="AP21" s="79"/>
      <c r="AQ21" s="79"/>
      <c r="AR21" s="79"/>
      <c r="AS21" s="79"/>
      <c r="AT21" s="79"/>
      <c r="AU21" s="79"/>
      <c r="AV21" s="79"/>
      <c r="AW21" s="79"/>
      <c r="AX21" s="79"/>
      <c r="AY21" s="79"/>
      <c r="AZ21" s="79"/>
      <c r="BA21" s="79"/>
      <c r="BB21" s="79"/>
      <c r="BC21" s="79"/>
      <c r="BD21" s="79"/>
      <c r="BE21" s="79"/>
      <c r="BF21" s="79"/>
      <c r="BG21" s="79"/>
      <c r="BH21" s="79"/>
      <c r="BI21" s="79"/>
      <c r="BJ21" s="79"/>
      <c r="BK21" s="79"/>
      <c r="BL21" s="79"/>
      <c r="BM21" s="79"/>
      <c r="BN21" s="79"/>
      <c r="BO21" s="79"/>
      <c r="BP21" s="79"/>
      <c r="BQ21" s="79"/>
      <c r="BR21" s="79"/>
      <c r="BS21" s="79"/>
      <c r="BT21" s="79"/>
      <c r="BU21" s="79"/>
      <c r="BV21" s="79"/>
      <c r="BW21" s="79"/>
      <c r="BX21" s="79"/>
      <c r="BY21" s="79"/>
      <c r="BZ21" s="79"/>
      <c r="CA21" s="79"/>
      <c r="CB21" s="79"/>
      <c r="CC21" s="79"/>
      <c r="CD21" s="79"/>
      <c r="CE21" s="79"/>
      <c r="CF21" s="79"/>
      <c r="CG21" s="79"/>
      <c r="CH21" s="79"/>
      <c r="CI21" s="79"/>
      <c r="CJ21" s="79"/>
      <c r="CK21" s="79"/>
      <c r="CL21" s="79"/>
      <c r="CM21" s="79"/>
      <c r="CN21" s="79"/>
      <c r="CO21" s="79"/>
      <c r="CP21" s="79"/>
      <c r="CQ21" s="79"/>
      <c r="CR21" s="79"/>
      <c r="CS21" s="79"/>
      <c r="CT21" s="79"/>
      <c r="CU21" s="79"/>
      <c r="CV21" s="79"/>
      <c r="CW21" s="79"/>
      <c r="CX21" s="79"/>
      <c r="CY21" s="79"/>
      <c r="CZ21" s="79"/>
      <c r="DA21" s="79"/>
      <c r="DB21" s="79"/>
      <c r="DC21" s="79"/>
      <c r="DD21" s="79"/>
      <c r="DE21" s="79"/>
      <c r="DF21" s="79"/>
      <c r="DG21" s="79"/>
      <c r="DH21" s="79"/>
      <c r="DI21" s="79"/>
      <c r="DJ21" s="79"/>
      <c r="DK21" s="79"/>
      <c r="DL21" s="79"/>
      <c r="DM21" s="79"/>
      <c r="DN21" s="79"/>
      <c r="DO21" s="79"/>
      <c r="DP21" s="79"/>
      <c r="DQ21" s="79"/>
      <c r="DR21" s="79"/>
      <c r="DS21" s="79"/>
      <c r="DT21" s="79"/>
      <c r="DU21" s="79"/>
      <c r="DV21" s="79"/>
      <c r="DW21" s="79"/>
      <c r="DX21" s="79"/>
      <c r="DY21" s="79"/>
      <c r="DZ21" s="79"/>
      <c r="EA21" s="79"/>
      <c r="EB21" s="79"/>
      <c r="EC21" s="79"/>
      <c r="ED21" s="79"/>
      <c r="EE21" s="79"/>
      <c r="EF21" s="79"/>
      <c r="EG21" s="79"/>
      <c r="EH21" s="79"/>
      <c r="EI21" s="79"/>
      <c r="EJ21" s="79"/>
      <c r="EK21" s="79"/>
      <c r="EL21" s="79"/>
      <c r="EM21" s="79"/>
      <c r="EN21" s="79"/>
      <c r="EO21" s="79"/>
      <c r="EP21" s="79"/>
    </row>
    <row r="22" spans="1:146" ht="28.5">
      <c r="A22" s="21" t="s">
        <v>61</v>
      </c>
      <c r="B22" s="20" t="s">
        <v>60</v>
      </c>
      <c r="C22" s="19">
        <v>0</v>
      </c>
      <c r="D22" s="14">
        <v>0</v>
      </c>
      <c r="E22" s="14">
        <v>0</v>
      </c>
      <c r="F22" s="14">
        <v>0</v>
      </c>
      <c r="G22" s="14">
        <v>0</v>
      </c>
      <c r="H22" s="63">
        <f t="shared" si="0"/>
        <v>0</v>
      </c>
    </row>
    <row r="23" spans="1:146" ht="18" customHeight="1">
      <c r="A23" s="21" t="s">
        <v>59</v>
      </c>
      <c r="B23" s="20" t="s">
        <v>58</v>
      </c>
      <c r="C23" s="19">
        <v>0</v>
      </c>
      <c r="D23" s="14">
        <v>0</v>
      </c>
      <c r="E23" s="14">
        <v>0</v>
      </c>
      <c r="F23" s="14">
        <v>0</v>
      </c>
      <c r="G23" s="14">
        <v>0</v>
      </c>
      <c r="H23" s="63">
        <f t="shared" si="0"/>
        <v>0</v>
      </c>
    </row>
    <row r="24" spans="1:146" hidden="1">
      <c r="A24" s="21"/>
      <c r="B24" s="20"/>
      <c r="C24" s="19">
        <v>0</v>
      </c>
      <c r="D24" s="14"/>
      <c r="E24" s="14"/>
      <c r="F24" s="14"/>
      <c r="G24" s="14">
        <v>0</v>
      </c>
      <c r="H24" s="63">
        <f t="shared" si="0"/>
        <v>0</v>
      </c>
    </row>
    <row r="25" spans="1:146" s="64" customFormat="1">
      <c r="A25" s="21">
        <v>4212</v>
      </c>
      <c r="B25" s="20" t="s">
        <v>57</v>
      </c>
      <c r="C25" s="19">
        <v>900.4</v>
      </c>
      <c r="D25" s="14">
        <v>225.1</v>
      </c>
      <c r="E25" s="14">
        <v>225.1</v>
      </c>
      <c r="F25" s="14">
        <v>225.1</v>
      </c>
      <c r="G25" s="14">
        <v>225.09999999999994</v>
      </c>
      <c r="H25" s="63">
        <f t="shared" si="0"/>
        <v>0</v>
      </c>
    </row>
    <row r="26" spans="1:146" s="67" customFormat="1">
      <c r="A26" s="21"/>
      <c r="B26" s="23" t="s">
        <v>13</v>
      </c>
      <c r="C26" s="19">
        <v>0</v>
      </c>
      <c r="D26" s="14"/>
      <c r="E26" s="14"/>
      <c r="F26" s="14"/>
      <c r="G26" s="14">
        <v>0</v>
      </c>
      <c r="H26" s="63">
        <f t="shared" si="0"/>
        <v>0</v>
      </c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  <c r="T26" s="79"/>
      <c r="U26" s="79"/>
      <c r="V26" s="79"/>
      <c r="W26" s="79"/>
      <c r="X26" s="79"/>
      <c r="Y26" s="79"/>
      <c r="Z26" s="79"/>
      <c r="AA26" s="79"/>
      <c r="AB26" s="79"/>
      <c r="AC26" s="79"/>
      <c r="AD26" s="79"/>
      <c r="AE26" s="79"/>
      <c r="AF26" s="79"/>
      <c r="AG26" s="79"/>
      <c r="AH26" s="79"/>
      <c r="AI26" s="79"/>
      <c r="AJ26" s="79"/>
      <c r="AK26" s="79"/>
      <c r="AL26" s="79"/>
      <c r="AM26" s="79"/>
      <c r="AN26" s="79"/>
      <c r="AO26" s="79"/>
      <c r="AP26" s="79"/>
      <c r="AQ26" s="79"/>
      <c r="AR26" s="79"/>
      <c r="AS26" s="79"/>
      <c r="AT26" s="79"/>
      <c r="AU26" s="79"/>
      <c r="AV26" s="79"/>
      <c r="AW26" s="79"/>
      <c r="AX26" s="79"/>
      <c r="AY26" s="79"/>
      <c r="AZ26" s="79"/>
      <c r="BA26" s="79"/>
      <c r="BB26" s="79"/>
      <c r="BC26" s="79"/>
      <c r="BD26" s="79"/>
      <c r="BE26" s="79"/>
      <c r="BF26" s="79"/>
      <c r="BG26" s="79"/>
      <c r="BH26" s="79"/>
      <c r="BI26" s="79"/>
      <c r="BJ26" s="79"/>
      <c r="BK26" s="79"/>
      <c r="BL26" s="79"/>
      <c r="BM26" s="79"/>
      <c r="BN26" s="79"/>
      <c r="BO26" s="79"/>
      <c r="BP26" s="79"/>
      <c r="BQ26" s="79"/>
      <c r="BR26" s="79"/>
      <c r="BS26" s="79"/>
      <c r="BT26" s="79"/>
      <c r="BU26" s="79"/>
      <c r="BV26" s="79"/>
      <c r="BW26" s="79"/>
      <c r="BX26" s="79"/>
      <c r="BY26" s="79"/>
      <c r="BZ26" s="79"/>
      <c r="CA26" s="79"/>
      <c r="CB26" s="79"/>
      <c r="CC26" s="79"/>
      <c r="CD26" s="79"/>
      <c r="CE26" s="79"/>
      <c r="CF26" s="79"/>
      <c r="CG26" s="79"/>
      <c r="CH26" s="79"/>
      <c r="CI26" s="79"/>
      <c r="CJ26" s="79"/>
      <c r="CK26" s="79"/>
      <c r="CL26" s="79"/>
      <c r="CM26" s="79"/>
      <c r="CN26" s="79"/>
      <c r="CO26" s="79"/>
      <c r="CP26" s="79"/>
      <c r="CQ26" s="79"/>
      <c r="CR26" s="79"/>
      <c r="CS26" s="79"/>
      <c r="CT26" s="79"/>
      <c r="CU26" s="79"/>
      <c r="CV26" s="79"/>
      <c r="CW26" s="79"/>
      <c r="CX26" s="79"/>
      <c r="CY26" s="79"/>
      <c r="CZ26" s="79"/>
      <c r="DA26" s="79"/>
      <c r="DB26" s="79"/>
      <c r="DC26" s="79"/>
      <c r="DD26" s="79"/>
      <c r="DE26" s="79"/>
      <c r="DF26" s="79"/>
      <c r="DG26" s="79"/>
      <c r="DH26" s="79"/>
      <c r="DI26" s="79"/>
      <c r="DJ26" s="79"/>
      <c r="DK26" s="79"/>
      <c r="DL26" s="79"/>
      <c r="DM26" s="79"/>
      <c r="DN26" s="79"/>
      <c r="DO26" s="79"/>
      <c r="DP26" s="79"/>
      <c r="DQ26" s="79"/>
      <c r="DR26" s="79"/>
      <c r="DS26" s="79"/>
      <c r="DT26" s="79"/>
      <c r="DU26" s="79"/>
      <c r="DV26" s="79"/>
      <c r="DW26" s="79"/>
      <c r="DX26" s="79"/>
      <c r="DY26" s="79"/>
      <c r="DZ26" s="79"/>
      <c r="EA26" s="79"/>
      <c r="EB26" s="79"/>
      <c r="EC26" s="79"/>
      <c r="ED26" s="79"/>
      <c r="EE26" s="79"/>
      <c r="EF26" s="79"/>
      <c r="EG26" s="79"/>
      <c r="EH26" s="79"/>
      <c r="EI26" s="79"/>
      <c r="EJ26" s="79"/>
      <c r="EK26" s="79"/>
      <c r="EL26" s="79"/>
      <c r="EM26" s="79"/>
      <c r="EN26" s="79"/>
      <c r="EO26" s="79"/>
      <c r="EP26" s="79"/>
    </row>
    <row r="27" spans="1:146" s="68" customFormat="1">
      <c r="A27" s="21"/>
      <c r="B27" s="20" t="s">
        <v>57</v>
      </c>
      <c r="C27" s="19">
        <v>900.4</v>
      </c>
      <c r="D27" s="14">
        <v>225.1</v>
      </c>
      <c r="E27" s="14">
        <v>225.1</v>
      </c>
      <c r="F27" s="14">
        <v>225.1</v>
      </c>
      <c r="G27" s="14">
        <v>225.09999999999994</v>
      </c>
      <c r="H27" s="63">
        <f t="shared" si="0"/>
        <v>0</v>
      </c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4"/>
      <c r="U27" s="64"/>
      <c r="V27" s="64"/>
      <c r="W27" s="64"/>
      <c r="X27" s="64"/>
      <c r="Y27" s="64"/>
      <c r="Z27" s="64"/>
      <c r="AA27" s="64"/>
      <c r="AB27" s="64"/>
      <c r="AC27" s="64"/>
      <c r="AD27" s="64"/>
      <c r="AE27" s="64"/>
      <c r="AF27" s="64"/>
      <c r="AG27" s="64"/>
      <c r="AH27" s="64"/>
      <c r="AI27" s="64"/>
      <c r="AJ27" s="64"/>
      <c r="AK27" s="64"/>
      <c r="AL27" s="64"/>
      <c r="AM27" s="64"/>
      <c r="AN27" s="64"/>
      <c r="AO27" s="64"/>
      <c r="AP27" s="64"/>
      <c r="AQ27" s="64"/>
      <c r="AR27" s="64"/>
      <c r="AS27" s="64"/>
      <c r="AT27" s="64"/>
      <c r="AU27" s="64"/>
      <c r="AV27" s="64"/>
      <c r="AW27" s="64"/>
      <c r="AX27" s="64"/>
      <c r="AY27" s="64"/>
      <c r="AZ27" s="64"/>
      <c r="BA27" s="64"/>
      <c r="BB27" s="64"/>
      <c r="BC27" s="64"/>
      <c r="BD27" s="64"/>
      <c r="BE27" s="64"/>
      <c r="BF27" s="64"/>
      <c r="BG27" s="64"/>
      <c r="BH27" s="64"/>
      <c r="BI27" s="64"/>
      <c r="BJ27" s="64"/>
      <c r="BK27" s="64"/>
      <c r="BL27" s="64"/>
      <c r="BM27" s="64"/>
      <c r="BN27" s="64"/>
      <c r="BO27" s="64"/>
      <c r="BP27" s="64"/>
      <c r="BQ27" s="64"/>
      <c r="BR27" s="64"/>
      <c r="BS27" s="64"/>
      <c r="BT27" s="64"/>
      <c r="BU27" s="64"/>
      <c r="BV27" s="64"/>
      <c r="BW27" s="64"/>
      <c r="BX27" s="64"/>
      <c r="BY27" s="64"/>
      <c r="BZ27" s="64"/>
      <c r="CA27" s="64"/>
      <c r="CB27" s="64"/>
      <c r="CC27" s="64"/>
      <c r="CD27" s="64"/>
      <c r="CE27" s="64"/>
      <c r="CF27" s="64"/>
      <c r="CG27" s="64"/>
      <c r="CH27" s="64"/>
      <c r="CI27" s="64"/>
      <c r="CJ27" s="64"/>
      <c r="CK27" s="64"/>
      <c r="CL27" s="64"/>
      <c r="CM27" s="64"/>
      <c r="CN27" s="64"/>
      <c r="CO27" s="64"/>
      <c r="CP27" s="64"/>
      <c r="CQ27" s="64"/>
      <c r="CR27" s="64"/>
      <c r="CS27" s="64"/>
      <c r="CT27" s="64"/>
      <c r="CU27" s="64"/>
      <c r="CV27" s="64"/>
      <c r="CW27" s="64"/>
      <c r="CX27" s="64"/>
      <c r="CY27" s="64"/>
      <c r="CZ27" s="64"/>
      <c r="DA27" s="64"/>
      <c r="DB27" s="64"/>
      <c r="DC27" s="64"/>
      <c r="DD27" s="64"/>
      <c r="DE27" s="64"/>
      <c r="DF27" s="64"/>
      <c r="DG27" s="64"/>
      <c r="DH27" s="64"/>
      <c r="DI27" s="64"/>
      <c r="DJ27" s="64"/>
      <c r="DK27" s="64"/>
      <c r="DL27" s="64"/>
      <c r="DM27" s="64"/>
      <c r="DN27" s="64"/>
      <c r="DO27" s="64"/>
      <c r="DP27" s="64"/>
      <c r="DQ27" s="64"/>
      <c r="DR27" s="64"/>
      <c r="DS27" s="64"/>
      <c r="DT27" s="64"/>
      <c r="DU27" s="64"/>
      <c r="DV27" s="64"/>
      <c r="DW27" s="64"/>
      <c r="DX27" s="64"/>
      <c r="DY27" s="64"/>
      <c r="DZ27" s="64"/>
      <c r="EA27" s="64"/>
      <c r="EB27" s="64"/>
      <c r="EC27" s="64"/>
      <c r="ED27" s="64"/>
      <c r="EE27" s="64"/>
      <c r="EF27" s="64"/>
      <c r="EG27" s="64"/>
      <c r="EH27" s="64"/>
      <c r="EI27" s="64"/>
      <c r="EJ27" s="64"/>
      <c r="EK27" s="64"/>
      <c r="EL27" s="64"/>
      <c r="EM27" s="64"/>
      <c r="EN27" s="64"/>
      <c r="EO27" s="64"/>
      <c r="EP27" s="64"/>
    </row>
    <row r="28" spans="1:146" s="69" customFormat="1">
      <c r="A28" s="21"/>
      <c r="B28" s="20" t="s">
        <v>56</v>
      </c>
      <c r="C28" s="19">
        <v>0</v>
      </c>
      <c r="D28" s="14">
        <v>0</v>
      </c>
      <c r="E28" s="34">
        <v>0</v>
      </c>
      <c r="F28" s="14">
        <v>0</v>
      </c>
      <c r="G28" s="34">
        <v>0</v>
      </c>
      <c r="H28" s="63">
        <f t="shared" si="0"/>
        <v>0</v>
      </c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4"/>
      <c r="U28" s="64"/>
      <c r="V28" s="64"/>
      <c r="W28" s="64"/>
      <c r="X28" s="64"/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4"/>
      <c r="AJ28" s="64"/>
      <c r="AK28" s="64"/>
      <c r="AL28" s="64"/>
      <c r="AM28" s="64"/>
      <c r="AN28" s="64"/>
      <c r="AO28" s="64"/>
      <c r="AP28" s="64"/>
      <c r="AQ28" s="64"/>
      <c r="AR28" s="64"/>
      <c r="AS28" s="64"/>
      <c r="AT28" s="64"/>
      <c r="AU28" s="64"/>
      <c r="AV28" s="64"/>
      <c r="AW28" s="64"/>
      <c r="AX28" s="64"/>
      <c r="AY28" s="64"/>
      <c r="AZ28" s="64"/>
      <c r="BA28" s="64"/>
      <c r="BB28" s="64"/>
      <c r="BC28" s="64"/>
      <c r="BD28" s="64"/>
      <c r="BE28" s="64"/>
      <c r="BF28" s="64"/>
      <c r="BG28" s="64"/>
      <c r="BH28" s="64"/>
      <c r="BI28" s="64"/>
      <c r="BJ28" s="64"/>
      <c r="BK28" s="64"/>
      <c r="BL28" s="64"/>
      <c r="BM28" s="64"/>
      <c r="BN28" s="64"/>
      <c r="BO28" s="64"/>
      <c r="BP28" s="64"/>
      <c r="BQ28" s="64"/>
      <c r="BR28" s="64"/>
      <c r="BS28" s="64"/>
      <c r="BT28" s="64"/>
      <c r="BU28" s="64"/>
      <c r="BV28" s="64"/>
      <c r="BW28" s="64"/>
      <c r="BX28" s="64"/>
      <c r="BY28" s="64"/>
      <c r="BZ28" s="64"/>
      <c r="CA28" s="64"/>
      <c r="CB28" s="64"/>
      <c r="CC28" s="64"/>
      <c r="CD28" s="64"/>
      <c r="CE28" s="64"/>
      <c r="CF28" s="64"/>
      <c r="CG28" s="64"/>
      <c r="CH28" s="64"/>
      <c r="CI28" s="64"/>
      <c r="CJ28" s="64"/>
      <c r="CK28" s="64"/>
      <c r="CL28" s="64"/>
      <c r="CM28" s="64"/>
      <c r="CN28" s="64"/>
      <c r="CO28" s="64"/>
      <c r="CP28" s="64"/>
      <c r="CQ28" s="64"/>
      <c r="CR28" s="64"/>
      <c r="CS28" s="64"/>
      <c r="CT28" s="64"/>
      <c r="CU28" s="64"/>
      <c r="CV28" s="64"/>
      <c r="CW28" s="64"/>
      <c r="CX28" s="64"/>
      <c r="CY28" s="64"/>
      <c r="CZ28" s="64"/>
      <c r="DA28" s="64"/>
      <c r="DB28" s="64"/>
      <c r="DC28" s="64"/>
      <c r="DD28" s="64"/>
      <c r="DE28" s="64"/>
      <c r="DF28" s="64"/>
      <c r="DG28" s="64"/>
      <c r="DH28" s="64"/>
      <c r="DI28" s="64"/>
      <c r="DJ28" s="64"/>
      <c r="DK28" s="64"/>
      <c r="DL28" s="64"/>
      <c r="DM28" s="64"/>
      <c r="DN28" s="64"/>
      <c r="DO28" s="64"/>
      <c r="DP28" s="64"/>
      <c r="DQ28" s="64"/>
      <c r="DR28" s="64"/>
      <c r="DS28" s="64"/>
      <c r="DT28" s="64"/>
      <c r="DU28" s="64"/>
      <c r="DV28" s="64"/>
      <c r="DW28" s="64"/>
      <c r="DX28" s="64"/>
      <c r="DY28" s="64"/>
      <c r="DZ28" s="64"/>
      <c r="EA28" s="64"/>
      <c r="EB28" s="64"/>
      <c r="EC28" s="64"/>
      <c r="ED28" s="64"/>
      <c r="EE28" s="64"/>
      <c r="EF28" s="64"/>
      <c r="EG28" s="64"/>
      <c r="EH28" s="64"/>
      <c r="EI28" s="64"/>
      <c r="EJ28" s="64"/>
      <c r="EK28" s="64"/>
      <c r="EL28" s="64"/>
      <c r="EM28" s="64"/>
      <c r="EN28" s="64"/>
      <c r="EO28" s="64"/>
      <c r="EP28" s="64"/>
    </row>
    <row r="29" spans="1:146" s="69" customFormat="1">
      <c r="A29" s="21"/>
      <c r="B29" s="20" t="s">
        <v>55</v>
      </c>
      <c r="C29" s="19">
        <v>0</v>
      </c>
      <c r="D29" s="14">
        <v>0</v>
      </c>
      <c r="E29" s="34">
        <v>0</v>
      </c>
      <c r="F29" s="14">
        <v>0</v>
      </c>
      <c r="G29" s="34">
        <v>0</v>
      </c>
      <c r="H29" s="63">
        <f t="shared" si="0"/>
        <v>0</v>
      </c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64"/>
      <c r="BB29" s="64"/>
      <c r="BC29" s="64"/>
      <c r="BD29" s="64"/>
      <c r="BE29" s="64"/>
      <c r="BF29" s="64"/>
      <c r="BG29" s="64"/>
      <c r="BH29" s="64"/>
      <c r="BI29" s="64"/>
      <c r="BJ29" s="64"/>
      <c r="BK29" s="64"/>
      <c r="BL29" s="64"/>
      <c r="BM29" s="64"/>
      <c r="BN29" s="64"/>
      <c r="BO29" s="64"/>
      <c r="BP29" s="64"/>
      <c r="BQ29" s="64"/>
      <c r="BR29" s="64"/>
      <c r="BS29" s="64"/>
      <c r="BT29" s="64"/>
      <c r="BU29" s="64"/>
      <c r="BV29" s="64"/>
      <c r="BW29" s="64"/>
      <c r="BX29" s="64"/>
      <c r="BY29" s="64"/>
      <c r="BZ29" s="64"/>
      <c r="CA29" s="64"/>
      <c r="CB29" s="64"/>
      <c r="CC29" s="64"/>
      <c r="CD29" s="64"/>
      <c r="CE29" s="64"/>
      <c r="CF29" s="64"/>
      <c r="CG29" s="64"/>
      <c r="CH29" s="64"/>
      <c r="CI29" s="64"/>
      <c r="CJ29" s="64"/>
      <c r="CK29" s="64"/>
      <c r="CL29" s="64"/>
      <c r="CM29" s="64"/>
      <c r="CN29" s="64"/>
      <c r="CO29" s="64"/>
      <c r="CP29" s="64"/>
      <c r="CQ29" s="64"/>
      <c r="CR29" s="64"/>
      <c r="CS29" s="64"/>
      <c r="CT29" s="64"/>
      <c r="CU29" s="64"/>
      <c r="CV29" s="64"/>
      <c r="CW29" s="64"/>
      <c r="CX29" s="64"/>
      <c r="CY29" s="64"/>
      <c r="CZ29" s="64"/>
      <c r="DA29" s="64"/>
      <c r="DB29" s="64"/>
      <c r="DC29" s="64"/>
      <c r="DD29" s="64"/>
      <c r="DE29" s="64"/>
      <c r="DF29" s="64"/>
      <c r="DG29" s="64"/>
      <c r="DH29" s="64"/>
      <c r="DI29" s="64"/>
      <c r="DJ29" s="64"/>
      <c r="DK29" s="64"/>
      <c r="DL29" s="64"/>
      <c r="DM29" s="64"/>
      <c r="DN29" s="64"/>
      <c r="DO29" s="64"/>
      <c r="DP29" s="64"/>
      <c r="DQ29" s="64"/>
      <c r="DR29" s="64"/>
      <c r="DS29" s="64"/>
      <c r="DT29" s="64"/>
      <c r="DU29" s="64"/>
      <c r="DV29" s="64"/>
      <c r="DW29" s="64"/>
      <c r="DX29" s="64"/>
      <c r="DY29" s="64"/>
      <c r="DZ29" s="64"/>
      <c r="EA29" s="64"/>
      <c r="EB29" s="64"/>
      <c r="EC29" s="64"/>
      <c r="ED29" s="64"/>
      <c r="EE29" s="64"/>
      <c r="EF29" s="64"/>
      <c r="EG29" s="64"/>
      <c r="EH29" s="64"/>
      <c r="EI29" s="64"/>
      <c r="EJ29" s="64"/>
      <c r="EK29" s="64"/>
      <c r="EL29" s="64"/>
      <c r="EM29" s="64"/>
      <c r="EN29" s="64"/>
      <c r="EO29" s="64"/>
      <c r="EP29" s="64"/>
    </row>
    <row r="30" spans="1:146" s="64" customFormat="1">
      <c r="A30" s="21">
        <v>4213</v>
      </c>
      <c r="B30" s="20" t="s">
        <v>54</v>
      </c>
      <c r="C30" s="19">
        <v>0</v>
      </c>
      <c r="D30" s="14">
        <v>0</v>
      </c>
      <c r="E30" s="14">
        <v>0</v>
      </c>
      <c r="F30" s="14">
        <v>0</v>
      </c>
      <c r="G30" s="14">
        <v>0</v>
      </c>
      <c r="H30" s="63">
        <f t="shared" si="0"/>
        <v>0</v>
      </c>
    </row>
    <row r="31" spans="1:146" s="65" customFormat="1">
      <c r="A31" s="21"/>
      <c r="B31" s="23" t="s">
        <v>13</v>
      </c>
      <c r="C31" s="19">
        <v>0</v>
      </c>
      <c r="D31" s="14"/>
      <c r="E31" s="14"/>
      <c r="F31" s="14"/>
      <c r="G31" s="14">
        <v>0</v>
      </c>
      <c r="H31" s="63">
        <f t="shared" si="0"/>
        <v>0</v>
      </c>
      <c r="I31" s="80"/>
      <c r="J31" s="80"/>
      <c r="K31" s="80"/>
      <c r="L31" s="80"/>
      <c r="M31" s="80"/>
      <c r="N31" s="80"/>
      <c r="O31" s="80"/>
      <c r="P31" s="80"/>
      <c r="Q31" s="80"/>
      <c r="R31" s="80"/>
      <c r="S31" s="80"/>
      <c r="T31" s="80"/>
      <c r="U31" s="80"/>
      <c r="V31" s="80"/>
      <c r="W31" s="80"/>
      <c r="X31" s="80"/>
      <c r="Y31" s="80"/>
      <c r="Z31" s="80"/>
      <c r="AA31" s="80"/>
      <c r="AB31" s="80"/>
      <c r="AC31" s="80"/>
      <c r="AD31" s="80"/>
      <c r="AE31" s="80"/>
      <c r="AF31" s="80"/>
      <c r="AG31" s="80"/>
      <c r="AH31" s="80"/>
      <c r="AI31" s="80"/>
      <c r="AJ31" s="80"/>
      <c r="AK31" s="80"/>
      <c r="AL31" s="80"/>
      <c r="AM31" s="80"/>
      <c r="AN31" s="80"/>
      <c r="AO31" s="80"/>
      <c r="AP31" s="80"/>
      <c r="AQ31" s="80"/>
      <c r="AR31" s="80"/>
      <c r="AS31" s="80"/>
      <c r="AT31" s="80"/>
      <c r="AU31" s="80"/>
      <c r="AV31" s="80"/>
      <c r="AW31" s="80"/>
      <c r="AX31" s="80"/>
      <c r="AY31" s="80"/>
      <c r="AZ31" s="80"/>
      <c r="BA31" s="80"/>
      <c r="BB31" s="80"/>
      <c r="BC31" s="80"/>
      <c r="BD31" s="80"/>
      <c r="BE31" s="80"/>
      <c r="BF31" s="80"/>
      <c r="BG31" s="80"/>
      <c r="BH31" s="80"/>
      <c r="BI31" s="80"/>
      <c r="BJ31" s="80"/>
      <c r="BK31" s="80"/>
      <c r="BL31" s="80"/>
      <c r="BM31" s="80"/>
      <c r="BN31" s="80"/>
      <c r="BO31" s="80"/>
      <c r="BP31" s="80"/>
      <c r="BQ31" s="80"/>
      <c r="BR31" s="80"/>
      <c r="BS31" s="80"/>
      <c r="BT31" s="80"/>
      <c r="BU31" s="80"/>
      <c r="BV31" s="80"/>
      <c r="BW31" s="80"/>
      <c r="BX31" s="80"/>
      <c r="BY31" s="80"/>
      <c r="BZ31" s="80"/>
      <c r="CA31" s="80"/>
      <c r="CB31" s="80"/>
      <c r="CC31" s="80"/>
      <c r="CD31" s="80"/>
      <c r="CE31" s="80"/>
      <c r="CF31" s="80"/>
      <c r="CG31" s="80"/>
      <c r="CH31" s="80"/>
      <c r="CI31" s="80"/>
      <c r="CJ31" s="80"/>
      <c r="CK31" s="80"/>
      <c r="CL31" s="80"/>
      <c r="CM31" s="80"/>
      <c r="CN31" s="80"/>
      <c r="CO31" s="80"/>
      <c r="CP31" s="80"/>
      <c r="CQ31" s="80"/>
      <c r="CR31" s="80"/>
      <c r="CS31" s="80"/>
      <c r="CT31" s="80"/>
      <c r="CU31" s="80"/>
      <c r="CV31" s="80"/>
      <c r="CW31" s="80"/>
      <c r="CX31" s="80"/>
      <c r="CY31" s="80"/>
      <c r="CZ31" s="80"/>
      <c r="DA31" s="80"/>
      <c r="DB31" s="80"/>
      <c r="DC31" s="80"/>
      <c r="DD31" s="80"/>
      <c r="DE31" s="80"/>
      <c r="DF31" s="80"/>
      <c r="DG31" s="80"/>
      <c r="DH31" s="80"/>
      <c r="DI31" s="80"/>
      <c r="DJ31" s="80"/>
      <c r="DK31" s="80"/>
      <c r="DL31" s="80"/>
      <c r="DM31" s="80"/>
      <c r="DN31" s="80"/>
      <c r="DO31" s="80"/>
      <c r="DP31" s="80"/>
      <c r="DQ31" s="80"/>
      <c r="DR31" s="80"/>
      <c r="DS31" s="80"/>
      <c r="DT31" s="80"/>
      <c r="DU31" s="80"/>
      <c r="DV31" s="80"/>
      <c r="DW31" s="80"/>
      <c r="DX31" s="80"/>
      <c r="DY31" s="80"/>
      <c r="DZ31" s="80"/>
      <c r="EA31" s="80"/>
      <c r="EB31" s="80"/>
      <c r="EC31" s="80"/>
      <c r="ED31" s="80"/>
      <c r="EE31" s="80"/>
      <c r="EF31" s="80"/>
      <c r="EG31" s="80"/>
      <c r="EH31" s="80"/>
      <c r="EI31" s="80"/>
      <c r="EJ31" s="80"/>
      <c r="EK31" s="80"/>
      <c r="EL31" s="80"/>
      <c r="EM31" s="80"/>
      <c r="EN31" s="80"/>
      <c r="EO31" s="80"/>
      <c r="EP31" s="80"/>
    </row>
    <row r="32" spans="1:146" s="68" customFormat="1" ht="28.5">
      <c r="A32" s="21"/>
      <c r="B32" s="20" t="s">
        <v>53</v>
      </c>
      <c r="C32" s="19">
        <v>0</v>
      </c>
      <c r="D32" s="14">
        <v>0</v>
      </c>
      <c r="E32" s="14">
        <v>0</v>
      </c>
      <c r="F32" s="14">
        <v>0</v>
      </c>
      <c r="G32" s="14">
        <v>0</v>
      </c>
      <c r="H32" s="63">
        <f t="shared" si="0"/>
        <v>0</v>
      </c>
      <c r="I32" s="64"/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4"/>
      <c r="Y32" s="64"/>
      <c r="Z32" s="64"/>
      <c r="AA32" s="64"/>
      <c r="AB32" s="64"/>
      <c r="AC32" s="64"/>
      <c r="AD32" s="64"/>
      <c r="AE32" s="64"/>
      <c r="AF32" s="64"/>
      <c r="AG32" s="64"/>
      <c r="AH32" s="64"/>
      <c r="AI32" s="64"/>
      <c r="AJ32" s="64"/>
      <c r="AK32" s="64"/>
      <c r="AL32" s="64"/>
      <c r="AM32" s="64"/>
      <c r="AN32" s="64"/>
      <c r="AO32" s="64"/>
      <c r="AP32" s="64"/>
      <c r="AQ32" s="64"/>
      <c r="AR32" s="64"/>
      <c r="AS32" s="64"/>
      <c r="AT32" s="64"/>
      <c r="AU32" s="64"/>
      <c r="AV32" s="64"/>
      <c r="AW32" s="64"/>
      <c r="AX32" s="64"/>
      <c r="AY32" s="64"/>
      <c r="AZ32" s="64"/>
      <c r="BA32" s="64"/>
      <c r="BB32" s="64"/>
      <c r="BC32" s="64"/>
      <c r="BD32" s="64"/>
      <c r="BE32" s="64"/>
      <c r="BF32" s="64"/>
      <c r="BG32" s="64"/>
      <c r="BH32" s="64"/>
      <c r="BI32" s="64"/>
      <c r="BJ32" s="64"/>
      <c r="BK32" s="64"/>
      <c r="BL32" s="64"/>
      <c r="BM32" s="64"/>
      <c r="BN32" s="64"/>
      <c r="BO32" s="64"/>
      <c r="BP32" s="64"/>
      <c r="BQ32" s="64"/>
      <c r="BR32" s="64"/>
      <c r="BS32" s="64"/>
      <c r="BT32" s="64"/>
      <c r="BU32" s="64"/>
      <c r="BV32" s="64"/>
      <c r="BW32" s="64"/>
      <c r="BX32" s="64"/>
      <c r="BY32" s="64"/>
      <c r="BZ32" s="64"/>
      <c r="CA32" s="64"/>
      <c r="CB32" s="64"/>
      <c r="CC32" s="64"/>
      <c r="CD32" s="64"/>
      <c r="CE32" s="64"/>
      <c r="CF32" s="64"/>
      <c r="CG32" s="64"/>
      <c r="CH32" s="64"/>
      <c r="CI32" s="64"/>
      <c r="CJ32" s="64"/>
      <c r="CK32" s="64"/>
      <c r="CL32" s="64"/>
      <c r="CM32" s="64"/>
      <c r="CN32" s="64"/>
      <c r="CO32" s="64"/>
      <c r="CP32" s="64"/>
      <c r="CQ32" s="64"/>
      <c r="CR32" s="64"/>
      <c r="CS32" s="64"/>
      <c r="CT32" s="64"/>
      <c r="CU32" s="64"/>
      <c r="CV32" s="64"/>
      <c r="CW32" s="64"/>
      <c r="CX32" s="64"/>
      <c r="CY32" s="64"/>
      <c r="CZ32" s="64"/>
      <c r="DA32" s="64"/>
      <c r="DB32" s="64"/>
      <c r="DC32" s="64"/>
      <c r="DD32" s="64"/>
      <c r="DE32" s="64"/>
      <c r="DF32" s="64"/>
      <c r="DG32" s="64"/>
      <c r="DH32" s="64"/>
      <c r="DI32" s="64"/>
      <c r="DJ32" s="64"/>
      <c r="DK32" s="64"/>
      <c r="DL32" s="64"/>
      <c r="DM32" s="64"/>
      <c r="DN32" s="64"/>
      <c r="DO32" s="64"/>
      <c r="DP32" s="64"/>
      <c r="DQ32" s="64"/>
      <c r="DR32" s="64"/>
      <c r="DS32" s="64"/>
      <c r="DT32" s="64"/>
      <c r="DU32" s="64"/>
      <c r="DV32" s="64"/>
      <c r="DW32" s="64"/>
      <c r="DX32" s="64"/>
      <c r="DY32" s="64"/>
      <c r="DZ32" s="64"/>
      <c r="EA32" s="64"/>
      <c r="EB32" s="64"/>
      <c r="EC32" s="64"/>
      <c r="ED32" s="64"/>
      <c r="EE32" s="64"/>
      <c r="EF32" s="64"/>
      <c r="EG32" s="64"/>
      <c r="EH32" s="64"/>
      <c r="EI32" s="64"/>
      <c r="EJ32" s="64"/>
      <c r="EK32" s="64"/>
      <c r="EL32" s="64"/>
      <c r="EM32" s="64"/>
      <c r="EN32" s="64"/>
      <c r="EO32" s="64"/>
      <c r="EP32" s="64"/>
    </row>
    <row r="33" spans="1:146" s="69" customFormat="1">
      <c r="A33" s="21"/>
      <c r="B33" s="20" t="s">
        <v>52</v>
      </c>
      <c r="C33" s="19">
        <v>0</v>
      </c>
      <c r="D33" s="14">
        <v>0</v>
      </c>
      <c r="E33" s="14">
        <v>0</v>
      </c>
      <c r="F33" s="14">
        <v>0</v>
      </c>
      <c r="G33" s="14">
        <v>0</v>
      </c>
      <c r="H33" s="63">
        <f t="shared" si="0"/>
        <v>0</v>
      </c>
      <c r="I33" s="64"/>
      <c r="J33" s="64"/>
      <c r="K33" s="64"/>
      <c r="L33" s="64"/>
      <c r="M33" s="64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64"/>
      <c r="AL33" s="64"/>
      <c r="AM33" s="64"/>
      <c r="AN33" s="64"/>
      <c r="AO33" s="64"/>
      <c r="AP33" s="64"/>
      <c r="AQ33" s="64"/>
      <c r="AR33" s="64"/>
      <c r="AS33" s="64"/>
      <c r="AT33" s="64"/>
      <c r="AU33" s="64"/>
      <c r="AV33" s="64"/>
      <c r="AW33" s="64"/>
      <c r="AX33" s="64"/>
      <c r="AY33" s="64"/>
      <c r="AZ33" s="64"/>
      <c r="BA33" s="64"/>
      <c r="BB33" s="64"/>
      <c r="BC33" s="64"/>
      <c r="BD33" s="64"/>
      <c r="BE33" s="64"/>
      <c r="BF33" s="64"/>
      <c r="BG33" s="64"/>
      <c r="BH33" s="64"/>
      <c r="BI33" s="64"/>
      <c r="BJ33" s="64"/>
      <c r="BK33" s="64"/>
      <c r="BL33" s="64"/>
      <c r="BM33" s="64"/>
      <c r="BN33" s="64"/>
      <c r="BO33" s="64"/>
      <c r="BP33" s="64"/>
      <c r="BQ33" s="64"/>
      <c r="BR33" s="64"/>
      <c r="BS33" s="64"/>
      <c r="BT33" s="64"/>
      <c r="BU33" s="64"/>
      <c r="BV33" s="64"/>
      <c r="BW33" s="64"/>
      <c r="BX33" s="64"/>
      <c r="BY33" s="64"/>
      <c r="BZ33" s="64"/>
      <c r="CA33" s="64"/>
      <c r="CB33" s="64"/>
      <c r="CC33" s="64"/>
      <c r="CD33" s="64"/>
      <c r="CE33" s="64"/>
      <c r="CF33" s="64"/>
      <c r="CG33" s="64"/>
      <c r="CH33" s="64"/>
      <c r="CI33" s="64"/>
      <c r="CJ33" s="64"/>
      <c r="CK33" s="64"/>
      <c r="CL33" s="64"/>
      <c r="CM33" s="64"/>
      <c r="CN33" s="64"/>
      <c r="CO33" s="64"/>
      <c r="CP33" s="64"/>
      <c r="CQ33" s="64"/>
      <c r="CR33" s="64"/>
      <c r="CS33" s="64"/>
      <c r="CT33" s="64"/>
      <c r="CU33" s="64"/>
      <c r="CV33" s="64"/>
      <c r="CW33" s="64"/>
      <c r="CX33" s="64"/>
      <c r="CY33" s="64"/>
      <c r="CZ33" s="64"/>
      <c r="DA33" s="64"/>
      <c r="DB33" s="64"/>
      <c r="DC33" s="64"/>
      <c r="DD33" s="64"/>
      <c r="DE33" s="64"/>
      <c r="DF33" s="64"/>
      <c r="DG33" s="64"/>
      <c r="DH33" s="64"/>
      <c r="DI33" s="64"/>
      <c r="DJ33" s="64"/>
      <c r="DK33" s="64"/>
      <c r="DL33" s="64"/>
      <c r="DM33" s="64"/>
      <c r="DN33" s="64"/>
      <c r="DO33" s="64"/>
      <c r="DP33" s="64"/>
      <c r="DQ33" s="64"/>
      <c r="DR33" s="64"/>
      <c r="DS33" s="64"/>
      <c r="DT33" s="64"/>
      <c r="DU33" s="64"/>
      <c r="DV33" s="64"/>
      <c r="DW33" s="64"/>
      <c r="DX33" s="64"/>
      <c r="DY33" s="64"/>
      <c r="DZ33" s="64"/>
      <c r="EA33" s="64"/>
      <c r="EB33" s="64"/>
      <c r="EC33" s="64"/>
      <c r="ED33" s="64"/>
      <c r="EE33" s="64"/>
      <c r="EF33" s="64"/>
      <c r="EG33" s="64"/>
      <c r="EH33" s="64"/>
      <c r="EI33" s="64"/>
      <c r="EJ33" s="64"/>
      <c r="EK33" s="64"/>
      <c r="EL33" s="64"/>
      <c r="EM33" s="64"/>
      <c r="EN33" s="64"/>
      <c r="EO33" s="64"/>
      <c r="EP33" s="64"/>
    </row>
    <row r="34" spans="1:146" s="69" customFormat="1">
      <c r="A34" s="21">
        <v>4214</v>
      </c>
      <c r="B34" s="20" t="s">
        <v>51</v>
      </c>
      <c r="C34" s="19">
        <v>2267.4</v>
      </c>
      <c r="D34" s="14">
        <v>453.48</v>
      </c>
      <c r="E34" s="14">
        <v>566.85</v>
      </c>
      <c r="F34" s="14">
        <v>566.85</v>
      </c>
      <c r="G34" s="14">
        <v>680.22000000000014</v>
      </c>
      <c r="H34" s="63">
        <f t="shared" si="0"/>
        <v>0</v>
      </c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  <c r="AN34" s="64"/>
      <c r="AO34" s="64"/>
      <c r="AP34" s="64"/>
      <c r="AQ34" s="64"/>
      <c r="AR34" s="64"/>
      <c r="AS34" s="64"/>
      <c r="AT34" s="64"/>
      <c r="AU34" s="64"/>
      <c r="AV34" s="64"/>
      <c r="AW34" s="64"/>
      <c r="AX34" s="64"/>
      <c r="AY34" s="64"/>
      <c r="AZ34" s="64"/>
      <c r="BA34" s="64"/>
      <c r="BB34" s="64"/>
      <c r="BC34" s="64"/>
      <c r="BD34" s="64"/>
      <c r="BE34" s="64"/>
      <c r="BF34" s="64"/>
      <c r="BG34" s="64"/>
      <c r="BH34" s="64"/>
      <c r="BI34" s="64"/>
      <c r="BJ34" s="64"/>
      <c r="BK34" s="64"/>
      <c r="BL34" s="64"/>
      <c r="BM34" s="64"/>
      <c r="BN34" s="64"/>
      <c r="BO34" s="64"/>
      <c r="BP34" s="64"/>
      <c r="BQ34" s="64"/>
      <c r="BR34" s="64"/>
      <c r="BS34" s="64"/>
      <c r="BT34" s="64"/>
      <c r="BU34" s="64"/>
      <c r="BV34" s="64"/>
      <c r="BW34" s="64"/>
      <c r="BX34" s="64"/>
      <c r="BY34" s="64"/>
      <c r="BZ34" s="64"/>
      <c r="CA34" s="64"/>
      <c r="CB34" s="64"/>
      <c r="CC34" s="64"/>
      <c r="CD34" s="64"/>
      <c r="CE34" s="64"/>
      <c r="CF34" s="64"/>
      <c r="CG34" s="64"/>
      <c r="CH34" s="64"/>
      <c r="CI34" s="64"/>
      <c r="CJ34" s="64"/>
      <c r="CK34" s="64"/>
      <c r="CL34" s="64"/>
      <c r="CM34" s="64"/>
      <c r="CN34" s="64"/>
      <c r="CO34" s="64"/>
      <c r="CP34" s="64"/>
      <c r="CQ34" s="64"/>
      <c r="CR34" s="64"/>
      <c r="CS34" s="64"/>
      <c r="CT34" s="64"/>
      <c r="CU34" s="64"/>
      <c r="CV34" s="64"/>
      <c r="CW34" s="64"/>
      <c r="CX34" s="64"/>
      <c r="CY34" s="64"/>
      <c r="CZ34" s="64"/>
      <c r="DA34" s="64"/>
      <c r="DB34" s="64"/>
      <c r="DC34" s="64"/>
      <c r="DD34" s="64"/>
      <c r="DE34" s="64"/>
      <c r="DF34" s="64"/>
      <c r="DG34" s="64"/>
      <c r="DH34" s="64"/>
      <c r="DI34" s="64"/>
      <c r="DJ34" s="64"/>
      <c r="DK34" s="64"/>
      <c r="DL34" s="64"/>
      <c r="DM34" s="64"/>
      <c r="DN34" s="64"/>
      <c r="DO34" s="64"/>
      <c r="DP34" s="64"/>
      <c r="DQ34" s="64"/>
      <c r="DR34" s="64"/>
      <c r="DS34" s="64"/>
      <c r="DT34" s="64"/>
      <c r="DU34" s="64"/>
      <c r="DV34" s="64"/>
      <c r="DW34" s="64"/>
      <c r="DX34" s="64"/>
      <c r="DY34" s="64"/>
      <c r="DZ34" s="64"/>
      <c r="EA34" s="64"/>
      <c r="EB34" s="64"/>
      <c r="EC34" s="64"/>
      <c r="ED34" s="64"/>
      <c r="EE34" s="64"/>
      <c r="EF34" s="64"/>
      <c r="EG34" s="64"/>
      <c r="EH34" s="64"/>
      <c r="EI34" s="64"/>
      <c r="EJ34" s="64"/>
      <c r="EK34" s="64"/>
      <c r="EL34" s="64"/>
      <c r="EM34" s="64"/>
      <c r="EN34" s="64"/>
      <c r="EO34" s="64"/>
      <c r="EP34" s="64"/>
    </row>
    <row r="35" spans="1:146" s="69" customFormat="1">
      <c r="A35" s="21">
        <v>4215</v>
      </c>
      <c r="B35" s="20" t="s">
        <v>50</v>
      </c>
      <c r="C35" s="19">
        <v>160</v>
      </c>
      <c r="D35" s="14">
        <v>160</v>
      </c>
      <c r="E35" s="14">
        <v>0</v>
      </c>
      <c r="F35" s="14">
        <v>0</v>
      </c>
      <c r="G35" s="14">
        <v>0</v>
      </c>
      <c r="H35" s="63">
        <f t="shared" si="0"/>
        <v>0</v>
      </c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  <c r="AN35" s="64"/>
      <c r="AO35" s="64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64"/>
      <c r="BC35" s="64"/>
      <c r="BD35" s="64"/>
      <c r="BE35" s="64"/>
      <c r="BF35" s="64"/>
      <c r="BG35" s="64"/>
      <c r="BH35" s="64"/>
      <c r="BI35" s="64"/>
      <c r="BJ35" s="64"/>
      <c r="BK35" s="64"/>
      <c r="BL35" s="64"/>
      <c r="BM35" s="64"/>
      <c r="BN35" s="64"/>
      <c r="BO35" s="64"/>
      <c r="BP35" s="64"/>
      <c r="BQ35" s="64"/>
      <c r="BR35" s="64"/>
      <c r="BS35" s="64"/>
      <c r="BT35" s="64"/>
      <c r="BU35" s="64"/>
      <c r="BV35" s="64"/>
      <c r="BW35" s="64"/>
      <c r="BX35" s="64"/>
      <c r="BY35" s="64"/>
      <c r="BZ35" s="64"/>
      <c r="CA35" s="64"/>
      <c r="CB35" s="64"/>
      <c r="CC35" s="64"/>
      <c r="CD35" s="64"/>
      <c r="CE35" s="64"/>
      <c r="CF35" s="64"/>
      <c r="CG35" s="64"/>
      <c r="CH35" s="64"/>
      <c r="CI35" s="64"/>
      <c r="CJ35" s="64"/>
      <c r="CK35" s="64"/>
      <c r="CL35" s="64"/>
      <c r="CM35" s="64"/>
      <c r="CN35" s="64"/>
      <c r="CO35" s="64"/>
      <c r="CP35" s="64"/>
      <c r="CQ35" s="64"/>
      <c r="CR35" s="64"/>
      <c r="CS35" s="64"/>
      <c r="CT35" s="64"/>
      <c r="CU35" s="64"/>
      <c r="CV35" s="64"/>
      <c r="CW35" s="64"/>
      <c r="CX35" s="64"/>
      <c r="CY35" s="64"/>
      <c r="CZ35" s="64"/>
      <c r="DA35" s="64"/>
      <c r="DB35" s="64"/>
      <c r="DC35" s="64"/>
      <c r="DD35" s="64"/>
      <c r="DE35" s="64"/>
      <c r="DF35" s="64"/>
      <c r="DG35" s="64"/>
      <c r="DH35" s="64"/>
      <c r="DI35" s="64"/>
      <c r="DJ35" s="64"/>
      <c r="DK35" s="64"/>
      <c r="DL35" s="64"/>
      <c r="DM35" s="64"/>
      <c r="DN35" s="64"/>
      <c r="DO35" s="64"/>
      <c r="DP35" s="64"/>
      <c r="DQ35" s="64"/>
      <c r="DR35" s="64"/>
      <c r="DS35" s="64"/>
      <c r="DT35" s="64"/>
      <c r="DU35" s="64"/>
      <c r="DV35" s="64"/>
      <c r="DW35" s="64"/>
      <c r="DX35" s="64"/>
      <c r="DY35" s="64"/>
      <c r="DZ35" s="64"/>
      <c r="EA35" s="64"/>
      <c r="EB35" s="64"/>
      <c r="EC35" s="64"/>
      <c r="ED35" s="64"/>
      <c r="EE35" s="64"/>
      <c r="EF35" s="64"/>
      <c r="EG35" s="64"/>
      <c r="EH35" s="64"/>
      <c r="EI35" s="64"/>
      <c r="EJ35" s="64"/>
      <c r="EK35" s="64"/>
      <c r="EL35" s="64"/>
      <c r="EM35" s="64"/>
      <c r="EN35" s="64"/>
      <c r="EO35" s="64"/>
      <c r="EP35" s="64"/>
    </row>
    <row r="36" spans="1:146" s="69" customFormat="1">
      <c r="A36" s="21">
        <v>4216</v>
      </c>
      <c r="B36" s="20" t="s">
        <v>49</v>
      </c>
      <c r="C36" s="19">
        <v>0</v>
      </c>
      <c r="D36" s="14">
        <v>0</v>
      </c>
      <c r="E36" s="14">
        <v>0</v>
      </c>
      <c r="F36" s="14">
        <v>0</v>
      </c>
      <c r="G36" s="14">
        <v>0</v>
      </c>
      <c r="H36" s="63">
        <f t="shared" si="0"/>
        <v>0</v>
      </c>
      <c r="I36" s="64"/>
      <c r="J36" s="64"/>
      <c r="K36" s="64"/>
      <c r="L36" s="64"/>
      <c r="M36" s="64"/>
      <c r="N36" s="64"/>
      <c r="O36" s="64"/>
      <c r="P36" s="64"/>
      <c r="Q36" s="64"/>
      <c r="R36" s="64"/>
      <c r="S36" s="64"/>
      <c r="T36" s="64"/>
      <c r="U36" s="64"/>
      <c r="V36" s="64"/>
      <c r="W36" s="64"/>
      <c r="X36" s="64"/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64"/>
      <c r="AJ36" s="64"/>
      <c r="AK36" s="64"/>
      <c r="AL36" s="64"/>
      <c r="AM36" s="64"/>
      <c r="AN36" s="64"/>
      <c r="AO36" s="64"/>
      <c r="AP36" s="64"/>
      <c r="AQ36" s="64"/>
      <c r="AR36" s="64"/>
      <c r="AS36" s="64"/>
      <c r="AT36" s="64"/>
      <c r="AU36" s="64"/>
      <c r="AV36" s="64"/>
      <c r="AW36" s="64"/>
      <c r="AX36" s="64"/>
      <c r="AY36" s="64"/>
      <c r="AZ36" s="64"/>
      <c r="BA36" s="64"/>
      <c r="BB36" s="64"/>
      <c r="BC36" s="64"/>
      <c r="BD36" s="64"/>
      <c r="BE36" s="64"/>
      <c r="BF36" s="64"/>
      <c r="BG36" s="64"/>
      <c r="BH36" s="64"/>
      <c r="BI36" s="64"/>
      <c r="BJ36" s="64"/>
      <c r="BK36" s="64"/>
      <c r="BL36" s="64"/>
      <c r="BM36" s="64"/>
      <c r="BN36" s="64"/>
      <c r="BO36" s="64"/>
      <c r="BP36" s="64"/>
      <c r="BQ36" s="64"/>
      <c r="BR36" s="64"/>
      <c r="BS36" s="64"/>
      <c r="BT36" s="64"/>
      <c r="BU36" s="64"/>
      <c r="BV36" s="64"/>
      <c r="BW36" s="64"/>
      <c r="BX36" s="64"/>
      <c r="BY36" s="64"/>
      <c r="BZ36" s="64"/>
      <c r="CA36" s="64"/>
      <c r="CB36" s="64"/>
      <c r="CC36" s="64"/>
      <c r="CD36" s="64"/>
      <c r="CE36" s="64"/>
      <c r="CF36" s="64"/>
      <c r="CG36" s="64"/>
      <c r="CH36" s="64"/>
      <c r="CI36" s="64"/>
      <c r="CJ36" s="64"/>
      <c r="CK36" s="64"/>
      <c r="CL36" s="64"/>
      <c r="CM36" s="64"/>
      <c r="CN36" s="64"/>
      <c r="CO36" s="64"/>
      <c r="CP36" s="64"/>
      <c r="CQ36" s="64"/>
      <c r="CR36" s="64"/>
      <c r="CS36" s="64"/>
      <c r="CT36" s="64"/>
      <c r="CU36" s="64"/>
      <c r="CV36" s="64"/>
      <c r="CW36" s="64"/>
      <c r="CX36" s="64"/>
      <c r="CY36" s="64"/>
      <c r="CZ36" s="64"/>
      <c r="DA36" s="64"/>
      <c r="DB36" s="64"/>
      <c r="DC36" s="64"/>
      <c r="DD36" s="64"/>
      <c r="DE36" s="64"/>
      <c r="DF36" s="64"/>
      <c r="DG36" s="64"/>
      <c r="DH36" s="64"/>
      <c r="DI36" s="64"/>
      <c r="DJ36" s="64"/>
      <c r="DK36" s="64"/>
      <c r="DL36" s="64"/>
      <c r="DM36" s="64"/>
      <c r="DN36" s="64"/>
      <c r="DO36" s="64"/>
      <c r="DP36" s="64"/>
      <c r="DQ36" s="64"/>
      <c r="DR36" s="64"/>
      <c r="DS36" s="64"/>
      <c r="DT36" s="64"/>
      <c r="DU36" s="64"/>
      <c r="DV36" s="64"/>
      <c r="DW36" s="64"/>
      <c r="DX36" s="64"/>
      <c r="DY36" s="64"/>
      <c r="DZ36" s="64"/>
      <c r="EA36" s="64"/>
      <c r="EB36" s="64"/>
      <c r="EC36" s="64"/>
      <c r="ED36" s="64"/>
      <c r="EE36" s="64"/>
      <c r="EF36" s="64"/>
      <c r="EG36" s="64"/>
      <c r="EH36" s="64"/>
      <c r="EI36" s="64"/>
      <c r="EJ36" s="64"/>
      <c r="EK36" s="64"/>
      <c r="EL36" s="64"/>
      <c r="EM36" s="64"/>
      <c r="EN36" s="64"/>
      <c r="EO36" s="64"/>
      <c r="EP36" s="64"/>
    </row>
    <row r="37" spans="1:146" s="69" customFormat="1">
      <c r="A37" s="21">
        <v>4217</v>
      </c>
      <c r="B37" s="20" t="s">
        <v>48</v>
      </c>
      <c r="C37" s="19">
        <v>0</v>
      </c>
      <c r="D37" s="14">
        <v>0</v>
      </c>
      <c r="E37" s="14">
        <v>0</v>
      </c>
      <c r="F37" s="14">
        <v>0</v>
      </c>
      <c r="G37" s="14">
        <v>0</v>
      </c>
      <c r="H37" s="63">
        <f t="shared" si="0"/>
        <v>0</v>
      </c>
      <c r="I37" s="64"/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  <c r="AN37" s="64"/>
      <c r="AO37" s="64"/>
      <c r="AP37" s="64"/>
      <c r="AQ37" s="64"/>
      <c r="AR37" s="64"/>
      <c r="AS37" s="64"/>
      <c r="AT37" s="64"/>
      <c r="AU37" s="64"/>
      <c r="AV37" s="64"/>
      <c r="AW37" s="64"/>
      <c r="AX37" s="64"/>
      <c r="AY37" s="64"/>
      <c r="AZ37" s="64"/>
      <c r="BA37" s="64"/>
      <c r="BB37" s="64"/>
      <c r="BC37" s="64"/>
      <c r="BD37" s="64"/>
      <c r="BE37" s="64"/>
      <c r="BF37" s="64"/>
      <c r="BG37" s="64"/>
      <c r="BH37" s="64"/>
      <c r="BI37" s="64"/>
      <c r="BJ37" s="64"/>
      <c r="BK37" s="64"/>
      <c r="BL37" s="64"/>
      <c r="BM37" s="64"/>
      <c r="BN37" s="64"/>
      <c r="BO37" s="64"/>
      <c r="BP37" s="64"/>
      <c r="BQ37" s="64"/>
      <c r="BR37" s="64"/>
      <c r="BS37" s="64"/>
      <c r="BT37" s="64"/>
      <c r="BU37" s="64"/>
      <c r="BV37" s="64"/>
      <c r="BW37" s="64"/>
      <c r="BX37" s="64"/>
      <c r="BY37" s="64"/>
      <c r="BZ37" s="64"/>
      <c r="CA37" s="64"/>
      <c r="CB37" s="64"/>
      <c r="CC37" s="64"/>
      <c r="CD37" s="64"/>
      <c r="CE37" s="64"/>
      <c r="CF37" s="64"/>
      <c r="CG37" s="64"/>
      <c r="CH37" s="64"/>
      <c r="CI37" s="64"/>
      <c r="CJ37" s="64"/>
      <c r="CK37" s="64"/>
      <c r="CL37" s="64"/>
      <c r="CM37" s="64"/>
      <c r="CN37" s="64"/>
      <c r="CO37" s="64"/>
      <c r="CP37" s="64"/>
      <c r="CQ37" s="64"/>
      <c r="CR37" s="64"/>
      <c r="CS37" s="64"/>
      <c r="CT37" s="64"/>
      <c r="CU37" s="64"/>
      <c r="CV37" s="64"/>
      <c r="CW37" s="64"/>
      <c r="CX37" s="64"/>
      <c r="CY37" s="64"/>
      <c r="CZ37" s="64"/>
      <c r="DA37" s="64"/>
      <c r="DB37" s="64"/>
      <c r="DC37" s="64"/>
      <c r="DD37" s="64"/>
      <c r="DE37" s="64"/>
      <c r="DF37" s="64"/>
      <c r="DG37" s="64"/>
      <c r="DH37" s="64"/>
      <c r="DI37" s="64"/>
      <c r="DJ37" s="64"/>
      <c r="DK37" s="64"/>
      <c r="DL37" s="64"/>
      <c r="DM37" s="64"/>
      <c r="DN37" s="64"/>
      <c r="DO37" s="64"/>
      <c r="DP37" s="64"/>
      <c r="DQ37" s="64"/>
      <c r="DR37" s="64"/>
      <c r="DS37" s="64"/>
      <c r="DT37" s="64"/>
      <c r="DU37" s="64"/>
      <c r="DV37" s="64"/>
      <c r="DW37" s="64"/>
      <c r="DX37" s="64"/>
      <c r="DY37" s="64"/>
      <c r="DZ37" s="64"/>
      <c r="EA37" s="64"/>
      <c r="EB37" s="64"/>
      <c r="EC37" s="64"/>
      <c r="ED37" s="64"/>
      <c r="EE37" s="64"/>
      <c r="EF37" s="64"/>
      <c r="EG37" s="64"/>
      <c r="EH37" s="64"/>
      <c r="EI37" s="64"/>
      <c r="EJ37" s="64"/>
      <c r="EK37" s="64"/>
      <c r="EL37" s="64"/>
      <c r="EM37" s="64"/>
      <c r="EN37" s="64"/>
      <c r="EO37" s="64"/>
      <c r="EP37" s="64"/>
    </row>
    <row r="38" spans="1:146" s="64" customFormat="1">
      <c r="A38" s="21"/>
      <c r="B38" s="20" t="s">
        <v>47</v>
      </c>
      <c r="C38" s="19">
        <v>1176</v>
      </c>
      <c r="D38" s="14">
        <v>117.60000000000001</v>
      </c>
      <c r="E38" s="14">
        <v>294</v>
      </c>
      <c r="F38" s="14">
        <v>294</v>
      </c>
      <c r="G38" s="14">
        <v>470.40000000000009</v>
      </c>
      <c r="H38" s="63">
        <f t="shared" si="0"/>
        <v>0</v>
      </c>
    </row>
    <row r="39" spans="1:146" s="67" customFormat="1">
      <c r="A39" s="21"/>
      <c r="B39" s="23" t="s">
        <v>13</v>
      </c>
      <c r="C39" s="19">
        <v>0</v>
      </c>
      <c r="D39" s="14"/>
      <c r="E39" s="14"/>
      <c r="F39" s="14"/>
      <c r="G39" s="14">
        <v>0</v>
      </c>
      <c r="H39" s="63">
        <f t="shared" si="0"/>
        <v>0</v>
      </c>
      <c r="I39" s="79"/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79"/>
      <c r="U39" s="79"/>
      <c r="V39" s="79"/>
      <c r="W39" s="79"/>
      <c r="X39" s="79"/>
      <c r="Y39" s="79"/>
      <c r="Z39" s="79"/>
      <c r="AA39" s="79"/>
      <c r="AB39" s="79"/>
      <c r="AC39" s="79"/>
      <c r="AD39" s="79"/>
      <c r="AE39" s="79"/>
      <c r="AF39" s="79"/>
      <c r="AG39" s="79"/>
      <c r="AH39" s="79"/>
      <c r="AI39" s="79"/>
      <c r="AJ39" s="79"/>
      <c r="AK39" s="79"/>
      <c r="AL39" s="79"/>
      <c r="AM39" s="79"/>
      <c r="AN39" s="79"/>
      <c r="AO39" s="79"/>
      <c r="AP39" s="79"/>
      <c r="AQ39" s="79"/>
      <c r="AR39" s="79"/>
      <c r="AS39" s="79"/>
      <c r="AT39" s="79"/>
      <c r="AU39" s="79"/>
      <c r="AV39" s="79"/>
      <c r="AW39" s="79"/>
      <c r="AX39" s="79"/>
      <c r="AY39" s="79"/>
      <c r="AZ39" s="79"/>
      <c r="BA39" s="79"/>
      <c r="BB39" s="79"/>
      <c r="BC39" s="79"/>
      <c r="BD39" s="79"/>
      <c r="BE39" s="79"/>
      <c r="BF39" s="79"/>
      <c r="BG39" s="79"/>
      <c r="BH39" s="79"/>
      <c r="BI39" s="79"/>
      <c r="BJ39" s="79"/>
      <c r="BK39" s="79"/>
      <c r="BL39" s="79"/>
      <c r="BM39" s="79"/>
      <c r="BN39" s="79"/>
      <c r="BO39" s="79"/>
      <c r="BP39" s="79"/>
      <c r="BQ39" s="79"/>
      <c r="BR39" s="79"/>
      <c r="BS39" s="79"/>
      <c r="BT39" s="79"/>
      <c r="BU39" s="79"/>
      <c r="BV39" s="79"/>
      <c r="BW39" s="79"/>
      <c r="BX39" s="79"/>
      <c r="BY39" s="79"/>
      <c r="BZ39" s="79"/>
      <c r="CA39" s="79"/>
      <c r="CB39" s="79"/>
      <c r="CC39" s="79"/>
      <c r="CD39" s="79"/>
      <c r="CE39" s="79"/>
      <c r="CF39" s="79"/>
      <c r="CG39" s="79"/>
      <c r="CH39" s="79"/>
      <c r="CI39" s="79"/>
      <c r="CJ39" s="79"/>
      <c r="CK39" s="79"/>
      <c r="CL39" s="79"/>
      <c r="CM39" s="79"/>
      <c r="CN39" s="79"/>
      <c r="CO39" s="79"/>
      <c r="CP39" s="79"/>
      <c r="CQ39" s="79"/>
      <c r="CR39" s="79"/>
      <c r="CS39" s="79"/>
      <c r="CT39" s="79"/>
      <c r="CU39" s="79"/>
      <c r="CV39" s="79"/>
      <c r="CW39" s="79"/>
      <c r="CX39" s="79"/>
      <c r="CY39" s="79"/>
      <c r="CZ39" s="79"/>
      <c r="DA39" s="79"/>
      <c r="DB39" s="79"/>
      <c r="DC39" s="79"/>
      <c r="DD39" s="79"/>
      <c r="DE39" s="79"/>
      <c r="DF39" s="79"/>
      <c r="DG39" s="79"/>
      <c r="DH39" s="79"/>
      <c r="DI39" s="79"/>
      <c r="DJ39" s="79"/>
      <c r="DK39" s="79"/>
      <c r="DL39" s="79"/>
      <c r="DM39" s="79"/>
      <c r="DN39" s="79"/>
      <c r="DO39" s="79"/>
      <c r="DP39" s="79"/>
      <c r="DQ39" s="79"/>
      <c r="DR39" s="79"/>
      <c r="DS39" s="79"/>
      <c r="DT39" s="79"/>
      <c r="DU39" s="79"/>
      <c r="DV39" s="79"/>
      <c r="DW39" s="79"/>
      <c r="DX39" s="79"/>
      <c r="DY39" s="79"/>
      <c r="DZ39" s="79"/>
      <c r="EA39" s="79"/>
      <c r="EB39" s="79"/>
      <c r="EC39" s="79"/>
      <c r="ED39" s="79"/>
      <c r="EE39" s="79"/>
      <c r="EF39" s="79"/>
      <c r="EG39" s="79"/>
      <c r="EH39" s="79"/>
      <c r="EI39" s="79"/>
      <c r="EJ39" s="79"/>
      <c r="EK39" s="79"/>
      <c r="EL39" s="79"/>
      <c r="EM39" s="79"/>
      <c r="EN39" s="79"/>
      <c r="EO39" s="79"/>
      <c r="EP39" s="79"/>
    </row>
    <row r="40" spans="1:146">
      <c r="A40" s="21">
        <v>4221</v>
      </c>
      <c r="B40" s="20" t="s">
        <v>46</v>
      </c>
      <c r="C40" s="19">
        <v>1176</v>
      </c>
      <c r="D40" s="14">
        <v>117.60000000000001</v>
      </c>
      <c r="E40" s="14">
        <v>294</v>
      </c>
      <c r="F40" s="14">
        <v>294</v>
      </c>
      <c r="G40" s="14">
        <v>470.40000000000009</v>
      </c>
      <c r="H40" s="63">
        <f t="shared" si="0"/>
        <v>0</v>
      </c>
    </row>
    <row r="41" spans="1:146">
      <c r="A41" s="21">
        <v>4222</v>
      </c>
      <c r="B41" s="20" t="s">
        <v>45</v>
      </c>
      <c r="C41" s="19">
        <v>0</v>
      </c>
      <c r="D41" s="14">
        <v>0</v>
      </c>
      <c r="E41" s="14">
        <v>0</v>
      </c>
      <c r="F41" s="14">
        <v>0</v>
      </c>
      <c r="G41" s="14">
        <v>0</v>
      </c>
      <c r="H41" s="63">
        <f t="shared" si="0"/>
        <v>0</v>
      </c>
    </row>
    <row r="42" spans="1:146">
      <c r="A42" s="21">
        <v>4231</v>
      </c>
      <c r="B42" s="20" t="s">
        <v>44</v>
      </c>
      <c r="C42" s="19">
        <v>0</v>
      </c>
      <c r="D42" s="14">
        <v>0</v>
      </c>
      <c r="E42" s="14">
        <v>0</v>
      </c>
      <c r="F42" s="14">
        <v>0</v>
      </c>
      <c r="G42" s="14">
        <v>0</v>
      </c>
      <c r="H42" s="63">
        <f t="shared" si="0"/>
        <v>0</v>
      </c>
    </row>
    <row r="43" spans="1:146" s="69" customFormat="1">
      <c r="A43" s="21">
        <v>4232</v>
      </c>
      <c r="B43" s="20" t="s">
        <v>43</v>
      </c>
      <c r="C43" s="19">
        <v>0</v>
      </c>
      <c r="D43" s="14">
        <v>0</v>
      </c>
      <c r="E43" s="14">
        <v>0</v>
      </c>
      <c r="F43" s="14">
        <v>0</v>
      </c>
      <c r="G43" s="14">
        <v>0</v>
      </c>
      <c r="H43" s="63">
        <f t="shared" si="0"/>
        <v>0</v>
      </c>
      <c r="I43" s="64"/>
      <c r="J43" s="64"/>
      <c r="K43" s="64"/>
      <c r="L43" s="64"/>
      <c r="M43" s="64"/>
      <c r="N43" s="64"/>
      <c r="O43" s="64"/>
      <c r="P43" s="64"/>
      <c r="Q43" s="64"/>
      <c r="R43" s="64"/>
      <c r="S43" s="64"/>
      <c r="T43" s="64"/>
      <c r="U43" s="64"/>
      <c r="V43" s="64"/>
      <c r="W43" s="64"/>
      <c r="X43" s="64"/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4"/>
      <c r="AM43" s="64"/>
      <c r="AN43" s="64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  <c r="BA43" s="64"/>
      <c r="BB43" s="64"/>
      <c r="BC43" s="64"/>
      <c r="BD43" s="64"/>
      <c r="BE43" s="64"/>
      <c r="BF43" s="64"/>
      <c r="BG43" s="64"/>
      <c r="BH43" s="64"/>
      <c r="BI43" s="64"/>
      <c r="BJ43" s="64"/>
      <c r="BK43" s="64"/>
      <c r="BL43" s="64"/>
      <c r="BM43" s="64"/>
      <c r="BN43" s="64"/>
      <c r="BO43" s="64"/>
      <c r="BP43" s="64"/>
      <c r="BQ43" s="64"/>
      <c r="BR43" s="64"/>
      <c r="BS43" s="64"/>
      <c r="BT43" s="64"/>
      <c r="BU43" s="64"/>
      <c r="BV43" s="64"/>
      <c r="BW43" s="64"/>
      <c r="BX43" s="64"/>
      <c r="BY43" s="64"/>
      <c r="BZ43" s="64"/>
      <c r="CA43" s="64"/>
      <c r="CB43" s="64"/>
      <c r="CC43" s="64"/>
      <c r="CD43" s="64"/>
      <c r="CE43" s="64"/>
      <c r="CF43" s="64"/>
      <c r="CG43" s="64"/>
      <c r="CH43" s="64"/>
      <c r="CI43" s="64"/>
      <c r="CJ43" s="64"/>
      <c r="CK43" s="64"/>
      <c r="CL43" s="64"/>
      <c r="CM43" s="64"/>
      <c r="CN43" s="64"/>
      <c r="CO43" s="64"/>
      <c r="CP43" s="64"/>
      <c r="CQ43" s="64"/>
      <c r="CR43" s="64"/>
      <c r="CS43" s="64"/>
      <c r="CT43" s="64"/>
      <c r="CU43" s="64"/>
      <c r="CV43" s="64"/>
      <c r="CW43" s="64"/>
      <c r="CX43" s="64"/>
      <c r="CY43" s="64"/>
      <c r="CZ43" s="64"/>
      <c r="DA43" s="64"/>
      <c r="DB43" s="64"/>
      <c r="DC43" s="64"/>
      <c r="DD43" s="64"/>
      <c r="DE43" s="64"/>
      <c r="DF43" s="64"/>
      <c r="DG43" s="64"/>
      <c r="DH43" s="64"/>
      <c r="DI43" s="64"/>
      <c r="DJ43" s="64"/>
      <c r="DK43" s="64"/>
      <c r="DL43" s="64"/>
      <c r="DM43" s="64"/>
      <c r="DN43" s="64"/>
      <c r="DO43" s="64"/>
      <c r="DP43" s="64"/>
      <c r="DQ43" s="64"/>
      <c r="DR43" s="64"/>
      <c r="DS43" s="64"/>
      <c r="DT43" s="64"/>
      <c r="DU43" s="64"/>
      <c r="DV43" s="64"/>
      <c r="DW43" s="64"/>
      <c r="DX43" s="64"/>
      <c r="DY43" s="64"/>
      <c r="DZ43" s="64"/>
      <c r="EA43" s="64"/>
      <c r="EB43" s="64"/>
      <c r="EC43" s="64"/>
      <c r="ED43" s="64"/>
      <c r="EE43" s="64"/>
      <c r="EF43" s="64"/>
      <c r="EG43" s="64"/>
      <c r="EH43" s="64"/>
      <c r="EI43" s="64"/>
      <c r="EJ43" s="64"/>
      <c r="EK43" s="64"/>
      <c r="EL43" s="64"/>
      <c r="EM43" s="64"/>
      <c r="EN43" s="64"/>
      <c r="EO43" s="64"/>
      <c r="EP43" s="64"/>
    </row>
    <row r="44" spans="1:146" s="69" customFormat="1" ht="28.5">
      <c r="A44" s="21">
        <v>4233</v>
      </c>
      <c r="B44" s="20" t="s">
        <v>42</v>
      </c>
      <c r="C44" s="19">
        <v>0</v>
      </c>
      <c r="D44" s="14">
        <v>0</v>
      </c>
      <c r="E44" s="14">
        <v>0</v>
      </c>
      <c r="F44" s="14">
        <v>0</v>
      </c>
      <c r="G44" s="14">
        <v>0</v>
      </c>
      <c r="H44" s="63">
        <f t="shared" si="0"/>
        <v>0</v>
      </c>
      <c r="I44" s="64"/>
      <c r="J44" s="64"/>
      <c r="K44" s="64"/>
      <c r="L44" s="64"/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  <c r="BA44" s="64"/>
      <c r="BB44" s="64"/>
      <c r="BC44" s="64"/>
      <c r="BD44" s="64"/>
      <c r="BE44" s="64"/>
      <c r="BF44" s="64"/>
      <c r="BG44" s="64"/>
      <c r="BH44" s="64"/>
      <c r="BI44" s="64"/>
      <c r="BJ44" s="64"/>
      <c r="BK44" s="64"/>
      <c r="BL44" s="64"/>
      <c r="BM44" s="64"/>
      <c r="BN44" s="64"/>
      <c r="BO44" s="64"/>
      <c r="BP44" s="64"/>
      <c r="BQ44" s="64"/>
      <c r="BR44" s="64"/>
      <c r="BS44" s="64"/>
      <c r="BT44" s="64"/>
      <c r="BU44" s="64"/>
      <c r="BV44" s="64"/>
      <c r="BW44" s="64"/>
      <c r="BX44" s="64"/>
      <c r="BY44" s="64"/>
      <c r="BZ44" s="64"/>
      <c r="CA44" s="64"/>
      <c r="CB44" s="64"/>
      <c r="CC44" s="64"/>
      <c r="CD44" s="64"/>
      <c r="CE44" s="64"/>
      <c r="CF44" s="64"/>
      <c r="CG44" s="64"/>
      <c r="CH44" s="64"/>
      <c r="CI44" s="64"/>
      <c r="CJ44" s="64"/>
      <c r="CK44" s="64"/>
      <c r="CL44" s="64"/>
      <c r="CM44" s="64"/>
      <c r="CN44" s="64"/>
      <c r="CO44" s="64"/>
      <c r="CP44" s="64"/>
      <c r="CQ44" s="64"/>
      <c r="CR44" s="64"/>
      <c r="CS44" s="64"/>
      <c r="CT44" s="64"/>
      <c r="CU44" s="64"/>
      <c r="CV44" s="64"/>
      <c r="CW44" s="64"/>
      <c r="CX44" s="64"/>
      <c r="CY44" s="64"/>
      <c r="CZ44" s="64"/>
      <c r="DA44" s="64"/>
      <c r="DB44" s="64"/>
      <c r="DC44" s="64"/>
      <c r="DD44" s="64"/>
      <c r="DE44" s="64"/>
      <c r="DF44" s="64"/>
      <c r="DG44" s="64"/>
      <c r="DH44" s="64"/>
      <c r="DI44" s="64"/>
      <c r="DJ44" s="64"/>
      <c r="DK44" s="64"/>
      <c r="DL44" s="64"/>
      <c r="DM44" s="64"/>
      <c r="DN44" s="64"/>
      <c r="DO44" s="64"/>
      <c r="DP44" s="64"/>
      <c r="DQ44" s="64"/>
      <c r="DR44" s="64"/>
      <c r="DS44" s="64"/>
      <c r="DT44" s="64"/>
      <c r="DU44" s="64"/>
      <c r="DV44" s="64"/>
      <c r="DW44" s="64"/>
      <c r="DX44" s="64"/>
      <c r="DY44" s="64"/>
      <c r="DZ44" s="64"/>
      <c r="EA44" s="64"/>
      <c r="EB44" s="64"/>
      <c r="EC44" s="64"/>
      <c r="ED44" s="64"/>
      <c r="EE44" s="64"/>
      <c r="EF44" s="64"/>
      <c r="EG44" s="64"/>
      <c r="EH44" s="64"/>
      <c r="EI44" s="64"/>
      <c r="EJ44" s="64"/>
      <c r="EK44" s="64"/>
      <c r="EL44" s="64"/>
      <c r="EM44" s="64"/>
      <c r="EN44" s="64"/>
      <c r="EO44" s="64"/>
      <c r="EP44" s="64"/>
    </row>
    <row r="45" spans="1:146" s="69" customFormat="1">
      <c r="A45" s="21">
        <v>4234</v>
      </c>
      <c r="B45" s="20" t="s">
        <v>41</v>
      </c>
      <c r="C45" s="19">
        <v>578</v>
      </c>
      <c r="D45" s="14">
        <v>57.800000000000004</v>
      </c>
      <c r="E45" s="14">
        <v>144.5</v>
      </c>
      <c r="F45" s="14">
        <v>144.5</v>
      </c>
      <c r="G45" s="14">
        <v>231.20000000000005</v>
      </c>
      <c r="H45" s="63">
        <f t="shared" si="0"/>
        <v>0</v>
      </c>
      <c r="I45" s="64"/>
      <c r="J45" s="64"/>
      <c r="K45" s="64"/>
      <c r="L45" s="64"/>
      <c r="M45" s="64"/>
      <c r="N45" s="64"/>
      <c r="O45" s="64"/>
      <c r="P45" s="64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  <c r="AN45" s="64"/>
      <c r="AO45" s="64"/>
      <c r="AP45" s="64"/>
      <c r="AQ45" s="64"/>
      <c r="AR45" s="64"/>
      <c r="AS45" s="64"/>
      <c r="AT45" s="64"/>
      <c r="AU45" s="64"/>
      <c r="AV45" s="64"/>
      <c r="AW45" s="64"/>
      <c r="AX45" s="64"/>
      <c r="AY45" s="64"/>
      <c r="AZ45" s="64"/>
      <c r="BA45" s="64"/>
      <c r="BB45" s="64"/>
      <c r="BC45" s="64"/>
      <c r="BD45" s="64"/>
      <c r="BE45" s="64"/>
      <c r="BF45" s="64"/>
      <c r="BG45" s="64"/>
      <c r="BH45" s="64"/>
      <c r="BI45" s="64"/>
      <c r="BJ45" s="64"/>
      <c r="BK45" s="64"/>
      <c r="BL45" s="64"/>
      <c r="BM45" s="64"/>
      <c r="BN45" s="64"/>
      <c r="BO45" s="64"/>
      <c r="BP45" s="64"/>
      <c r="BQ45" s="64"/>
      <c r="BR45" s="64"/>
      <c r="BS45" s="64"/>
      <c r="BT45" s="64"/>
      <c r="BU45" s="64"/>
      <c r="BV45" s="64"/>
      <c r="BW45" s="64"/>
      <c r="BX45" s="64"/>
      <c r="BY45" s="64"/>
      <c r="BZ45" s="64"/>
      <c r="CA45" s="64"/>
      <c r="CB45" s="64"/>
      <c r="CC45" s="64"/>
      <c r="CD45" s="64"/>
      <c r="CE45" s="64"/>
      <c r="CF45" s="64"/>
      <c r="CG45" s="64"/>
      <c r="CH45" s="64"/>
      <c r="CI45" s="64"/>
      <c r="CJ45" s="64"/>
      <c r="CK45" s="64"/>
      <c r="CL45" s="64"/>
      <c r="CM45" s="64"/>
      <c r="CN45" s="64"/>
      <c r="CO45" s="64"/>
      <c r="CP45" s="64"/>
      <c r="CQ45" s="64"/>
      <c r="CR45" s="64"/>
      <c r="CS45" s="64"/>
      <c r="CT45" s="64"/>
      <c r="CU45" s="64"/>
      <c r="CV45" s="64"/>
      <c r="CW45" s="64"/>
      <c r="CX45" s="64"/>
      <c r="CY45" s="64"/>
      <c r="CZ45" s="64"/>
      <c r="DA45" s="64"/>
      <c r="DB45" s="64"/>
      <c r="DC45" s="64"/>
      <c r="DD45" s="64"/>
      <c r="DE45" s="64"/>
      <c r="DF45" s="64"/>
      <c r="DG45" s="64"/>
      <c r="DH45" s="64"/>
      <c r="DI45" s="64"/>
      <c r="DJ45" s="64"/>
      <c r="DK45" s="64"/>
      <c r="DL45" s="64"/>
      <c r="DM45" s="64"/>
      <c r="DN45" s="64"/>
      <c r="DO45" s="64"/>
      <c r="DP45" s="64"/>
      <c r="DQ45" s="64"/>
      <c r="DR45" s="64"/>
      <c r="DS45" s="64"/>
      <c r="DT45" s="64"/>
      <c r="DU45" s="64"/>
      <c r="DV45" s="64"/>
      <c r="DW45" s="64"/>
      <c r="DX45" s="64"/>
      <c r="DY45" s="64"/>
      <c r="DZ45" s="64"/>
      <c r="EA45" s="64"/>
      <c r="EB45" s="64"/>
      <c r="EC45" s="64"/>
      <c r="ED45" s="64"/>
      <c r="EE45" s="64"/>
      <c r="EF45" s="64"/>
      <c r="EG45" s="64"/>
      <c r="EH45" s="64"/>
      <c r="EI45" s="64"/>
      <c r="EJ45" s="64"/>
      <c r="EK45" s="64"/>
      <c r="EL45" s="64"/>
      <c r="EM45" s="64"/>
      <c r="EN45" s="64"/>
      <c r="EO45" s="64"/>
      <c r="EP45" s="64"/>
    </row>
    <row r="46" spans="1:146" s="69" customFormat="1">
      <c r="A46" s="21">
        <v>4235</v>
      </c>
      <c r="B46" s="20" t="s">
        <v>40</v>
      </c>
      <c r="C46" s="19">
        <v>0</v>
      </c>
      <c r="D46" s="14">
        <v>0</v>
      </c>
      <c r="E46" s="14">
        <v>0</v>
      </c>
      <c r="F46" s="14">
        <v>0</v>
      </c>
      <c r="G46" s="14">
        <v>0</v>
      </c>
      <c r="H46" s="63">
        <f t="shared" si="0"/>
        <v>0</v>
      </c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4"/>
      <c r="AC46" s="64"/>
      <c r="AD46" s="64"/>
      <c r="AE46" s="64"/>
      <c r="AF46" s="64"/>
      <c r="AG46" s="64"/>
      <c r="AH46" s="64"/>
      <c r="AI46" s="64"/>
      <c r="AJ46" s="64"/>
      <c r="AK46" s="64"/>
      <c r="AL46" s="64"/>
      <c r="AM46" s="64"/>
      <c r="AN46" s="64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  <c r="BA46" s="64"/>
      <c r="BB46" s="64"/>
      <c r="BC46" s="64"/>
      <c r="BD46" s="64"/>
      <c r="BE46" s="64"/>
      <c r="BF46" s="64"/>
      <c r="BG46" s="64"/>
      <c r="BH46" s="64"/>
      <c r="BI46" s="64"/>
      <c r="BJ46" s="64"/>
      <c r="BK46" s="64"/>
      <c r="BL46" s="64"/>
      <c r="BM46" s="64"/>
      <c r="BN46" s="64"/>
      <c r="BO46" s="64"/>
      <c r="BP46" s="64"/>
      <c r="BQ46" s="64"/>
      <c r="BR46" s="64"/>
      <c r="BS46" s="64"/>
      <c r="BT46" s="64"/>
      <c r="BU46" s="64"/>
      <c r="BV46" s="64"/>
      <c r="BW46" s="64"/>
      <c r="BX46" s="64"/>
      <c r="BY46" s="64"/>
      <c r="BZ46" s="64"/>
      <c r="CA46" s="64"/>
      <c r="CB46" s="64"/>
      <c r="CC46" s="64"/>
      <c r="CD46" s="64"/>
      <c r="CE46" s="64"/>
      <c r="CF46" s="64"/>
      <c r="CG46" s="64"/>
      <c r="CH46" s="64"/>
      <c r="CI46" s="64"/>
      <c r="CJ46" s="64"/>
      <c r="CK46" s="64"/>
      <c r="CL46" s="64"/>
      <c r="CM46" s="64"/>
      <c r="CN46" s="64"/>
      <c r="CO46" s="64"/>
      <c r="CP46" s="64"/>
      <c r="CQ46" s="64"/>
      <c r="CR46" s="64"/>
      <c r="CS46" s="64"/>
      <c r="CT46" s="64"/>
      <c r="CU46" s="64"/>
      <c r="CV46" s="64"/>
      <c r="CW46" s="64"/>
      <c r="CX46" s="64"/>
      <c r="CY46" s="64"/>
      <c r="CZ46" s="64"/>
      <c r="DA46" s="64"/>
      <c r="DB46" s="64"/>
      <c r="DC46" s="64"/>
      <c r="DD46" s="64"/>
      <c r="DE46" s="64"/>
      <c r="DF46" s="64"/>
      <c r="DG46" s="64"/>
      <c r="DH46" s="64"/>
      <c r="DI46" s="64"/>
      <c r="DJ46" s="64"/>
      <c r="DK46" s="64"/>
      <c r="DL46" s="64"/>
      <c r="DM46" s="64"/>
      <c r="DN46" s="64"/>
      <c r="DO46" s="64"/>
      <c r="DP46" s="64"/>
      <c r="DQ46" s="64"/>
      <c r="DR46" s="64"/>
      <c r="DS46" s="64"/>
      <c r="DT46" s="64"/>
      <c r="DU46" s="64"/>
      <c r="DV46" s="64"/>
      <c r="DW46" s="64"/>
      <c r="DX46" s="64"/>
      <c r="DY46" s="64"/>
      <c r="DZ46" s="64"/>
      <c r="EA46" s="64"/>
      <c r="EB46" s="64"/>
      <c r="EC46" s="64"/>
      <c r="ED46" s="64"/>
      <c r="EE46" s="64"/>
      <c r="EF46" s="64"/>
      <c r="EG46" s="64"/>
      <c r="EH46" s="64"/>
      <c r="EI46" s="64"/>
      <c r="EJ46" s="64"/>
      <c r="EK46" s="64"/>
      <c r="EL46" s="64"/>
      <c r="EM46" s="64"/>
      <c r="EN46" s="64"/>
      <c r="EO46" s="64"/>
      <c r="EP46" s="64"/>
    </row>
    <row r="47" spans="1:146" s="69" customFormat="1">
      <c r="A47" s="21">
        <v>4236</v>
      </c>
      <c r="B47" s="20" t="s">
        <v>39</v>
      </c>
      <c r="C47" s="19">
        <v>0</v>
      </c>
      <c r="D47" s="14">
        <v>0</v>
      </c>
      <c r="E47" s="14">
        <v>0</v>
      </c>
      <c r="F47" s="14">
        <v>0</v>
      </c>
      <c r="G47" s="14">
        <v>0</v>
      </c>
      <c r="H47" s="63">
        <f t="shared" si="0"/>
        <v>0</v>
      </c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64"/>
      <c r="T47" s="64"/>
      <c r="U47" s="64"/>
      <c r="V47" s="64"/>
      <c r="W47" s="64"/>
      <c r="X47" s="64"/>
      <c r="Y47" s="64"/>
      <c r="Z47" s="64"/>
      <c r="AA47" s="64"/>
      <c r="AB47" s="64"/>
      <c r="AC47" s="64"/>
      <c r="AD47" s="64"/>
      <c r="AE47" s="64"/>
      <c r="AF47" s="64"/>
      <c r="AG47" s="64"/>
      <c r="AH47" s="64"/>
      <c r="AI47" s="64"/>
      <c r="AJ47" s="64"/>
      <c r="AK47" s="64"/>
      <c r="AL47" s="64"/>
      <c r="AM47" s="64"/>
      <c r="AN47" s="64"/>
      <c r="AO47" s="64"/>
      <c r="AP47" s="64"/>
      <c r="AQ47" s="64"/>
      <c r="AR47" s="64"/>
      <c r="AS47" s="64"/>
      <c r="AT47" s="64"/>
      <c r="AU47" s="64"/>
      <c r="AV47" s="64"/>
      <c r="AW47" s="64"/>
      <c r="AX47" s="64"/>
      <c r="AY47" s="64"/>
      <c r="AZ47" s="64"/>
      <c r="BA47" s="64"/>
      <c r="BB47" s="64"/>
      <c r="BC47" s="64"/>
      <c r="BD47" s="64"/>
      <c r="BE47" s="64"/>
      <c r="BF47" s="64"/>
      <c r="BG47" s="64"/>
      <c r="BH47" s="64"/>
      <c r="BI47" s="64"/>
      <c r="BJ47" s="64"/>
      <c r="BK47" s="64"/>
      <c r="BL47" s="64"/>
      <c r="BM47" s="64"/>
      <c r="BN47" s="64"/>
      <c r="BO47" s="64"/>
      <c r="BP47" s="64"/>
      <c r="BQ47" s="64"/>
      <c r="BR47" s="64"/>
      <c r="BS47" s="64"/>
      <c r="BT47" s="64"/>
      <c r="BU47" s="64"/>
      <c r="BV47" s="64"/>
      <c r="BW47" s="64"/>
      <c r="BX47" s="64"/>
      <c r="BY47" s="64"/>
      <c r="BZ47" s="64"/>
      <c r="CA47" s="64"/>
      <c r="CB47" s="64"/>
      <c r="CC47" s="64"/>
      <c r="CD47" s="64"/>
      <c r="CE47" s="64"/>
      <c r="CF47" s="64"/>
      <c r="CG47" s="64"/>
      <c r="CH47" s="64"/>
      <c r="CI47" s="64"/>
      <c r="CJ47" s="64"/>
      <c r="CK47" s="64"/>
      <c r="CL47" s="64"/>
      <c r="CM47" s="64"/>
      <c r="CN47" s="64"/>
      <c r="CO47" s="64"/>
      <c r="CP47" s="64"/>
      <c r="CQ47" s="64"/>
      <c r="CR47" s="64"/>
      <c r="CS47" s="64"/>
      <c r="CT47" s="64"/>
      <c r="CU47" s="64"/>
      <c r="CV47" s="64"/>
      <c r="CW47" s="64"/>
      <c r="CX47" s="64"/>
      <c r="CY47" s="64"/>
      <c r="CZ47" s="64"/>
      <c r="DA47" s="64"/>
      <c r="DB47" s="64"/>
      <c r="DC47" s="64"/>
      <c r="DD47" s="64"/>
      <c r="DE47" s="64"/>
      <c r="DF47" s="64"/>
      <c r="DG47" s="64"/>
      <c r="DH47" s="64"/>
      <c r="DI47" s="64"/>
      <c r="DJ47" s="64"/>
      <c r="DK47" s="64"/>
      <c r="DL47" s="64"/>
      <c r="DM47" s="64"/>
      <c r="DN47" s="64"/>
      <c r="DO47" s="64"/>
      <c r="DP47" s="64"/>
      <c r="DQ47" s="64"/>
      <c r="DR47" s="64"/>
      <c r="DS47" s="64"/>
      <c r="DT47" s="64"/>
      <c r="DU47" s="64"/>
      <c r="DV47" s="64"/>
      <c r="DW47" s="64"/>
      <c r="DX47" s="64"/>
      <c r="DY47" s="64"/>
      <c r="DZ47" s="64"/>
      <c r="EA47" s="64"/>
      <c r="EB47" s="64"/>
      <c r="EC47" s="64"/>
      <c r="ED47" s="64"/>
      <c r="EE47" s="64"/>
      <c r="EF47" s="64"/>
      <c r="EG47" s="64"/>
      <c r="EH47" s="64"/>
      <c r="EI47" s="64"/>
      <c r="EJ47" s="64"/>
      <c r="EK47" s="64"/>
      <c r="EL47" s="64"/>
      <c r="EM47" s="64"/>
      <c r="EN47" s="64"/>
      <c r="EO47" s="64"/>
      <c r="EP47" s="64"/>
    </row>
    <row r="48" spans="1:146" s="69" customFormat="1">
      <c r="A48" s="21">
        <v>4237</v>
      </c>
      <c r="B48" s="20" t="s">
        <v>38</v>
      </c>
      <c r="C48" s="19">
        <v>1500</v>
      </c>
      <c r="D48" s="14">
        <v>150</v>
      </c>
      <c r="E48" s="14">
        <v>375</v>
      </c>
      <c r="F48" s="14">
        <v>375</v>
      </c>
      <c r="G48" s="14">
        <v>600</v>
      </c>
      <c r="H48" s="63">
        <f t="shared" si="0"/>
        <v>0</v>
      </c>
      <c r="I48" s="64"/>
      <c r="J48" s="64"/>
      <c r="K48" s="64"/>
      <c r="L48" s="64"/>
      <c r="M48" s="64"/>
      <c r="N48" s="64"/>
      <c r="O48" s="64"/>
      <c r="P48" s="64"/>
      <c r="Q48" s="64"/>
      <c r="R48" s="64"/>
      <c r="S48" s="64"/>
      <c r="T48" s="64"/>
      <c r="U48" s="64"/>
      <c r="V48" s="64"/>
      <c r="W48" s="64"/>
      <c r="X48" s="64"/>
      <c r="Y48" s="64"/>
      <c r="Z48" s="64"/>
      <c r="AA48" s="64"/>
      <c r="AB48" s="64"/>
      <c r="AC48" s="64"/>
      <c r="AD48" s="64"/>
      <c r="AE48" s="64"/>
      <c r="AF48" s="64"/>
      <c r="AG48" s="64"/>
      <c r="AH48" s="64"/>
      <c r="AI48" s="64"/>
      <c r="AJ48" s="64"/>
      <c r="AK48" s="64"/>
      <c r="AL48" s="64"/>
      <c r="AM48" s="64"/>
      <c r="AN48" s="64"/>
      <c r="AO48" s="64"/>
      <c r="AP48" s="64"/>
      <c r="AQ48" s="64"/>
      <c r="AR48" s="64"/>
      <c r="AS48" s="64"/>
      <c r="AT48" s="64"/>
      <c r="AU48" s="64"/>
      <c r="AV48" s="64"/>
      <c r="AW48" s="64"/>
      <c r="AX48" s="64"/>
      <c r="AY48" s="64"/>
      <c r="AZ48" s="64"/>
      <c r="BA48" s="64"/>
      <c r="BB48" s="64"/>
      <c r="BC48" s="64"/>
      <c r="BD48" s="64"/>
      <c r="BE48" s="64"/>
      <c r="BF48" s="64"/>
      <c r="BG48" s="64"/>
      <c r="BH48" s="64"/>
      <c r="BI48" s="64"/>
      <c r="BJ48" s="64"/>
      <c r="BK48" s="64"/>
      <c r="BL48" s="64"/>
      <c r="BM48" s="64"/>
      <c r="BN48" s="64"/>
      <c r="BO48" s="64"/>
      <c r="BP48" s="64"/>
      <c r="BQ48" s="64"/>
      <c r="BR48" s="64"/>
      <c r="BS48" s="64"/>
      <c r="BT48" s="64"/>
      <c r="BU48" s="64"/>
      <c r="BV48" s="64"/>
      <c r="BW48" s="64"/>
      <c r="BX48" s="64"/>
      <c r="BY48" s="64"/>
      <c r="BZ48" s="64"/>
      <c r="CA48" s="64"/>
      <c r="CB48" s="64"/>
      <c r="CC48" s="64"/>
      <c r="CD48" s="64"/>
      <c r="CE48" s="64"/>
      <c r="CF48" s="64"/>
      <c r="CG48" s="64"/>
      <c r="CH48" s="64"/>
      <c r="CI48" s="64"/>
      <c r="CJ48" s="64"/>
      <c r="CK48" s="64"/>
      <c r="CL48" s="64"/>
      <c r="CM48" s="64"/>
      <c r="CN48" s="64"/>
      <c r="CO48" s="64"/>
      <c r="CP48" s="64"/>
      <c r="CQ48" s="64"/>
      <c r="CR48" s="64"/>
      <c r="CS48" s="64"/>
      <c r="CT48" s="64"/>
      <c r="CU48" s="64"/>
      <c r="CV48" s="64"/>
      <c r="CW48" s="64"/>
      <c r="CX48" s="64"/>
      <c r="CY48" s="64"/>
      <c r="CZ48" s="64"/>
      <c r="DA48" s="64"/>
      <c r="DB48" s="64"/>
      <c r="DC48" s="64"/>
      <c r="DD48" s="64"/>
      <c r="DE48" s="64"/>
      <c r="DF48" s="64"/>
      <c r="DG48" s="64"/>
      <c r="DH48" s="64"/>
      <c r="DI48" s="64"/>
      <c r="DJ48" s="64"/>
      <c r="DK48" s="64"/>
      <c r="DL48" s="64"/>
      <c r="DM48" s="64"/>
      <c r="DN48" s="64"/>
      <c r="DO48" s="64"/>
      <c r="DP48" s="64"/>
      <c r="DQ48" s="64"/>
      <c r="DR48" s="64"/>
      <c r="DS48" s="64"/>
      <c r="DT48" s="64"/>
      <c r="DU48" s="64"/>
      <c r="DV48" s="64"/>
      <c r="DW48" s="64"/>
      <c r="DX48" s="64"/>
      <c r="DY48" s="64"/>
      <c r="DZ48" s="64"/>
      <c r="EA48" s="64"/>
      <c r="EB48" s="64"/>
      <c r="EC48" s="64"/>
      <c r="ED48" s="64"/>
      <c r="EE48" s="64"/>
      <c r="EF48" s="64"/>
      <c r="EG48" s="64"/>
      <c r="EH48" s="64"/>
      <c r="EI48" s="64"/>
      <c r="EJ48" s="64"/>
      <c r="EK48" s="64"/>
      <c r="EL48" s="64"/>
      <c r="EM48" s="64"/>
      <c r="EN48" s="64"/>
      <c r="EO48" s="64"/>
      <c r="EP48" s="64"/>
    </row>
    <row r="49" spans="1:146" s="68" customFormat="1">
      <c r="A49" s="21">
        <v>4239</v>
      </c>
      <c r="B49" s="20" t="s">
        <v>37</v>
      </c>
      <c r="C49" s="19">
        <v>222.6</v>
      </c>
      <c r="D49" s="14">
        <v>22.26</v>
      </c>
      <c r="E49" s="14">
        <v>55.65</v>
      </c>
      <c r="F49" s="14">
        <v>55.65</v>
      </c>
      <c r="G49" s="14">
        <v>89.039999999999992</v>
      </c>
      <c r="H49" s="63">
        <f t="shared" si="0"/>
        <v>0</v>
      </c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  <c r="U49" s="64"/>
      <c r="V49" s="64"/>
      <c r="W49" s="64"/>
      <c r="X49" s="64"/>
      <c r="Y49" s="64"/>
      <c r="Z49" s="64"/>
      <c r="AA49" s="64"/>
      <c r="AB49" s="64"/>
      <c r="AC49" s="64"/>
      <c r="AD49" s="64"/>
      <c r="AE49" s="64"/>
      <c r="AF49" s="64"/>
      <c r="AG49" s="64"/>
      <c r="AH49" s="64"/>
      <c r="AI49" s="64"/>
      <c r="AJ49" s="64"/>
      <c r="AK49" s="64"/>
      <c r="AL49" s="64"/>
      <c r="AM49" s="64"/>
      <c r="AN49" s="64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  <c r="BA49" s="64"/>
      <c r="BB49" s="64"/>
      <c r="BC49" s="64"/>
      <c r="BD49" s="64"/>
      <c r="BE49" s="64"/>
      <c r="BF49" s="64"/>
      <c r="BG49" s="64"/>
      <c r="BH49" s="64"/>
      <c r="BI49" s="64"/>
      <c r="BJ49" s="64"/>
      <c r="BK49" s="64"/>
      <c r="BL49" s="64"/>
      <c r="BM49" s="64"/>
      <c r="BN49" s="64"/>
      <c r="BO49" s="64"/>
      <c r="BP49" s="64"/>
      <c r="BQ49" s="64"/>
      <c r="BR49" s="64"/>
      <c r="BS49" s="64"/>
      <c r="BT49" s="64"/>
      <c r="BU49" s="64"/>
      <c r="BV49" s="64"/>
      <c r="BW49" s="64"/>
      <c r="BX49" s="64"/>
      <c r="BY49" s="64"/>
      <c r="BZ49" s="64"/>
      <c r="CA49" s="64"/>
      <c r="CB49" s="64"/>
      <c r="CC49" s="64"/>
      <c r="CD49" s="64"/>
      <c r="CE49" s="64"/>
      <c r="CF49" s="64"/>
      <c r="CG49" s="64"/>
      <c r="CH49" s="64"/>
      <c r="CI49" s="64"/>
      <c r="CJ49" s="64"/>
      <c r="CK49" s="64"/>
      <c r="CL49" s="64"/>
      <c r="CM49" s="64"/>
      <c r="CN49" s="64"/>
      <c r="CO49" s="64"/>
      <c r="CP49" s="64"/>
      <c r="CQ49" s="64"/>
      <c r="CR49" s="64"/>
      <c r="CS49" s="64"/>
      <c r="CT49" s="64"/>
      <c r="CU49" s="64"/>
      <c r="CV49" s="64"/>
      <c r="CW49" s="64"/>
      <c r="CX49" s="64"/>
      <c r="CY49" s="64"/>
      <c r="CZ49" s="64"/>
      <c r="DA49" s="64"/>
      <c r="DB49" s="64"/>
      <c r="DC49" s="64"/>
      <c r="DD49" s="64"/>
      <c r="DE49" s="64"/>
      <c r="DF49" s="64"/>
      <c r="DG49" s="64"/>
      <c r="DH49" s="64"/>
      <c r="DI49" s="64"/>
      <c r="DJ49" s="64"/>
      <c r="DK49" s="64"/>
      <c r="DL49" s="64"/>
      <c r="DM49" s="64"/>
      <c r="DN49" s="64"/>
      <c r="DO49" s="64"/>
      <c r="DP49" s="64"/>
      <c r="DQ49" s="64"/>
      <c r="DR49" s="64"/>
      <c r="DS49" s="64"/>
      <c r="DT49" s="64"/>
      <c r="DU49" s="64"/>
      <c r="DV49" s="64"/>
      <c r="DW49" s="64"/>
      <c r="DX49" s="64"/>
      <c r="DY49" s="64"/>
      <c r="DZ49" s="64"/>
      <c r="EA49" s="64"/>
      <c r="EB49" s="64"/>
      <c r="EC49" s="64"/>
      <c r="ED49" s="64"/>
      <c r="EE49" s="64"/>
      <c r="EF49" s="64"/>
      <c r="EG49" s="64"/>
      <c r="EH49" s="64"/>
      <c r="EI49" s="64"/>
      <c r="EJ49" s="64"/>
      <c r="EK49" s="64"/>
      <c r="EL49" s="64"/>
      <c r="EM49" s="64"/>
      <c r="EN49" s="64"/>
      <c r="EO49" s="64"/>
      <c r="EP49" s="64"/>
    </row>
    <row r="50" spans="1:146" s="66" customFormat="1">
      <c r="A50" s="21">
        <v>4241</v>
      </c>
      <c r="B50" s="20" t="s">
        <v>36</v>
      </c>
      <c r="C50" s="19">
        <v>0</v>
      </c>
      <c r="D50" s="14">
        <v>0</v>
      </c>
      <c r="E50" s="14">
        <v>0</v>
      </c>
      <c r="F50" s="14">
        <v>0</v>
      </c>
      <c r="G50" s="14">
        <v>0</v>
      </c>
      <c r="H50" s="63">
        <f t="shared" si="0"/>
        <v>0</v>
      </c>
    </row>
    <row r="51" spans="1:146" s="69" customFormat="1" ht="28.5">
      <c r="A51" s="21">
        <v>4251</v>
      </c>
      <c r="B51" s="20" t="s">
        <v>35</v>
      </c>
      <c r="C51" s="19">
        <v>0</v>
      </c>
      <c r="D51" s="14">
        <v>0</v>
      </c>
      <c r="E51" s="14">
        <v>0</v>
      </c>
      <c r="F51" s="14">
        <v>0</v>
      </c>
      <c r="G51" s="14">
        <v>0</v>
      </c>
      <c r="H51" s="63">
        <f t="shared" si="0"/>
        <v>0</v>
      </c>
      <c r="I51" s="64"/>
      <c r="J51" s="64"/>
      <c r="K51" s="64"/>
      <c r="L51" s="64"/>
      <c r="M51" s="64"/>
      <c r="N51" s="64"/>
      <c r="O51" s="64"/>
      <c r="P51" s="64"/>
      <c r="Q51" s="64"/>
      <c r="R51" s="64"/>
      <c r="S51" s="64"/>
      <c r="T51" s="64"/>
      <c r="U51" s="64"/>
      <c r="V51" s="64"/>
      <c r="W51" s="64"/>
      <c r="X51" s="64"/>
      <c r="Y51" s="64"/>
      <c r="Z51" s="64"/>
      <c r="AA51" s="64"/>
      <c r="AB51" s="64"/>
      <c r="AC51" s="64"/>
      <c r="AD51" s="64"/>
      <c r="AE51" s="64"/>
      <c r="AF51" s="64"/>
      <c r="AG51" s="64"/>
      <c r="AH51" s="64"/>
      <c r="AI51" s="64"/>
      <c r="AJ51" s="64"/>
      <c r="AK51" s="64"/>
      <c r="AL51" s="64"/>
      <c r="AM51" s="64"/>
      <c r="AN51" s="64"/>
      <c r="AO51" s="64"/>
      <c r="AP51" s="64"/>
      <c r="AQ51" s="64"/>
      <c r="AR51" s="64"/>
      <c r="AS51" s="64"/>
      <c r="AT51" s="64"/>
      <c r="AU51" s="64"/>
      <c r="AV51" s="64"/>
      <c r="AW51" s="64"/>
      <c r="AX51" s="64"/>
      <c r="AY51" s="64"/>
      <c r="AZ51" s="64"/>
      <c r="BA51" s="64"/>
      <c r="BB51" s="64"/>
      <c r="BC51" s="64"/>
      <c r="BD51" s="64"/>
      <c r="BE51" s="64"/>
      <c r="BF51" s="64"/>
      <c r="BG51" s="64"/>
      <c r="BH51" s="64"/>
      <c r="BI51" s="64"/>
      <c r="BJ51" s="64"/>
      <c r="BK51" s="64"/>
      <c r="BL51" s="64"/>
      <c r="BM51" s="64"/>
      <c r="BN51" s="64"/>
      <c r="BO51" s="64"/>
      <c r="BP51" s="64"/>
      <c r="BQ51" s="64"/>
      <c r="BR51" s="64"/>
      <c r="BS51" s="64"/>
      <c r="BT51" s="64"/>
      <c r="BU51" s="64"/>
      <c r="BV51" s="64"/>
      <c r="BW51" s="64"/>
      <c r="BX51" s="64"/>
      <c r="BY51" s="64"/>
      <c r="BZ51" s="64"/>
      <c r="CA51" s="64"/>
      <c r="CB51" s="64"/>
      <c r="CC51" s="64"/>
      <c r="CD51" s="64"/>
      <c r="CE51" s="64"/>
      <c r="CF51" s="64"/>
      <c r="CG51" s="64"/>
      <c r="CH51" s="64"/>
      <c r="CI51" s="64"/>
      <c r="CJ51" s="64"/>
      <c r="CK51" s="64"/>
      <c r="CL51" s="64"/>
      <c r="CM51" s="64"/>
      <c r="CN51" s="64"/>
      <c r="CO51" s="64"/>
      <c r="CP51" s="64"/>
      <c r="CQ51" s="64"/>
      <c r="CR51" s="64"/>
      <c r="CS51" s="64"/>
      <c r="CT51" s="64"/>
      <c r="CU51" s="64"/>
      <c r="CV51" s="64"/>
      <c r="CW51" s="64"/>
      <c r="CX51" s="64"/>
      <c r="CY51" s="64"/>
      <c r="CZ51" s="64"/>
      <c r="DA51" s="64"/>
      <c r="DB51" s="64"/>
      <c r="DC51" s="64"/>
      <c r="DD51" s="64"/>
      <c r="DE51" s="64"/>
      <c r="DF51" s="64"/>
      <c r="DG51" s="64"/>
      <c r="DH51" s="64"/>
      <c r="DI51" s="64"/>
      <c r="DJ51" s="64"/>
      <c r="DK51" s="64"/>
      <c r="DL51" s="64"/>
      <c r="DM51" s="64"/>
      <c r="DN51" s="64"/>
      <c r="DO51" s="64"/>
      <c r="DP51" s="64"/>
      <c r="DQ51" s="64"/>
      <c r="DR51" s="64"/>
      <c r="DS51" s="64"/>
      <c r="DT51" s="64"/>
      <c r="DU51" s="64"/>
      <c r="DV51" s="64"/>
      <c r="DW51" s="64"/>
      <c r="DX51" s="64"/>
      <c r="DY51" s="64"/>
      <c r="DZ51" s="64"/>
      <c r="EA51" s="64"/>
      <c r="EB51" s="64"/>
      <c r="EC51" s="64"/>
      <c r="ED51" s="64"/>
      <c r="EE51" s="64"/>
      <c r="EF51" s="64"/>
      <c r="EG51" s="64"/>
      <c r="EH51" s="64"/>
      <c r="EI51" s="64"/>
      <c r="EJ51" s="64"/>
      <c r="EK51" s="64"/>
      <c r="EL51" s="64"/>
      <c r="EM51" s="64"/>
      <c r="EN51" s="64"/>
      <c r="EO51" s="64"/>
      <c r="EP51" s="64"/>
    </row>
    <row r="52" spans="1:146" s="79" customFormat="1" ht="28.5">
      <c r="A52" s="21">
        <v>4252</v>
      </c>
      <c r="B52" s="20" t="s">
        <v>34</v>
      </c>
      <c r="C52" s="19">
        <v>1411.6</v>
      </c>
      <c r="D52" s="14">
        <v>141.16000000000003</v>
      </c>
      <c r="E52" s="14">
        <v>352.9</v>
      </c>
      <c r="F52" s="14">
        <v>352.9</v>
      </c>
      <c r="G52" s="14">
        <v>564.6400000000001</v>
      </c>
      <c r="H52" s="63">
        <f t="shared" si="0"/>
        <v>0</v>
      </c>
    </row>
    <row r="53" spans="1:146" s="66" customFormat="1">
      <c r="A53" s="21"/>
      <c r="B53" s="23" t="s">
        <v>13</v>
      </c>
      <c r="C53" s="19">
        <v>0</v>
      </c>
      <c r="D53" s="14"/>
      <c r="E53" s="14"/>
      <c r="F53" s="14"/>
      <c r="G53" s="14">
        <v>0</v>
      </c>
      <c r="H53" s="63">
        <f t="shared" si="0"/>
        <v>0</v>
      </c>
    </row>
    <row r="54" spans="1:146" s="66" customFormat="1">
      <c r="A54" s="21"/>
      <c r="B54" s="20" t="s">
        <v>33</v>
      </c>
      <c r="C54" s="19">
        <v>731.6</v>
      </c>
      <c r="D54" s="14">
        <v>73.160000000000011</v>
      </c>
      <c r="E54" s="14">
        <v>182.9</v>
      </c>
      <c r="F54" s="14">
        <v>182.9</v>
      </c>
      <c r="G54" s="14">
        <v>292.6400000000001</v>
      </c>
      <c r="H54" s="63">
        <f t="shared" si="0"/>
        <v>0</v>
      </c>
    </row>
    <row r="55" spans="1:146" s="66" customFormat="1">
      <c r="A55" s="21"/>
      <c r="B55" s="20" t="s">
        <v>32</v>
      </c>
      <c r="C55" s="19">
        <v>680</v>
      </c>
      <c r="D55" s="14">
        <v>68</v>
      </c>
      <c r="E55" s="14">
        <v>170</v>
      </c>
      <c r="F55" s="14">
        <v>170</v>
      </c>
      <c r="G55" s="14">
        <v>272</v>
      </c>
      <c r="H55" s="63">
        <f t="shared" si="0"/>
        <v>0</v>
      </c>
    </row>
    <row r="56" spans="1:146" s="79" customFormat="1">
      <c r="A56" s="21">
        <v>4261</v>
      </c>
      <c r="B56" s="20" t="s">
        <v>31</v>
      </c>
      <c r="C56" s="19">
        <v>660</v>
      </c>
      <c r="D56" s="14">
        <v>66</v>
      </c>
      <c r="E56" s="14">
        <v>165</v>
      </c>
      <c r="F56" s="14">
        <v>165</v>
      </c>
      <c r="G56" s="14">
        <v>264</v>
      </c>
      <c r="H56" s="63">
        <f t="shared" si="0"/>
        <v>0</v>
      </c>
    </row>
    <row r="57" spans="1:146" s="69" customFormat="1">
      <c r="A57" s="21"/>
      <c r="B57" s="23" t="s">
        <v>13</v>
      </c>
      <c r="C57" s="19">
        <v>0</v>
      </c>
      <c r="D57" s="14"/>
      <c r="E57" s="14"/>
      <c r="F57" s="14"/>
      <c r="G57" s="14">
        <v>0</v>
      </c>
      <c r="H57" s="63">
        <f t="shared" si="0"/>
        <v>0</v>
      </c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4"/>
      <c r="AB57" s="64"/>
      <c r="AC57" s="64"/>
      <c r="AD57" s="64"/>
      <c r="AE57" s="64"/>
      <c r="AF57" s="64"/>
      <c r="AG57" s="64"/>
      <c r="AH57" s="64"/>
      <c r="AI57" s="64"/>
      <c r="AJ57" s="64"/>
      <c r="AK57" s="64"/>
      <c r="AL57" s="64"/>
      <c r="AM57" s="64"/>
      <c r="AN57" s="64"/>
      <c r="AO57" s="64"/>
      <c r="AP57" s="64"/>
      <c r="AQ57" s="64"/>
      <c r="AR57" s="64"/>
      <c r="AS57" s="64"/>
      <c r="AT57" s="64"/>
      <c r="AU57" s="64"/>
      <c r="AV57" s="64"/>
      <c r="AW57" s="64"/>
      <c r="AX57" s="64"/>
      <c r="AY57" s="64"/>
      <c r="AZ57" s="64"/>
      <c r="BA57" s="64"/>
      <c r="BB57" s="64"/>
      <c r="BC57" s="64"/>
      <c r="BD57" s="64"/>
      <c r="BE57" s="64"/>
      <c r="BF57" s="64"/>
      <c r="BG57" s="64"/>
      <c r="BH57" s="64"/>
      <c r="BI57" s="64"/>
      <c r="BJ57" s="64"/>
      <c r="BK57" s="64"/>
      <c r="BL57" s="64"/>
      <c r="BM57" s="64"/>
      <c r="BN57" s="64"/>
      <c r="BO57" s="64"/>
      <c r="BP57" s="64"/>
      <c r="BQ57" s="64"/>
      <c r="BR57" s="64"/>
      <c r="BS57" s="64"/>
      <c r="BT57" s="64"/>
      <c r="BU57" s="64"/>
      <c r="BV57" s="64"/>
      <c r="BW57" s="64"/>
      <c r="BX57" s="64"/>
      <c r="BY57" s="64"/>
      <c r="BZ57" s="64"/>
      <c r="CA57" s="64"/>
      <c r="CB57" s="64"/>
      <c r="CC57" s="64"/>
      <c r="CD57" s="64"/>
      <c r="CE57" s="64"/>
      <c r="CF57" s="64"/>
      <c r="CG57" s="64"/>
      <c r="CH57" s="64"/>
      <c r="CI57" s="64"/>
      <c r="CJ57" s="64"/>
      <c r="CK57" s="64"/>
      <c r="CL57" s="64"/>
      <c r="CM57" s="64"/>
      <c r="CN57" s="64"/>
      <c r="CO57" s="64"/>
      <c r="CP57" s="64"/>
      <c r="CQ57" s="64"/>
      <c r="CR57" s="64"/>
      <c r="CS57" s="64"/>
      <c r="CT57" s="64"/>
      <c r="CU57" s="64"/>
      <c r="CV57" s="64"/>
      <c r="CW57" s="64"/>
      <c r="CX57" s="64"/>
      <c r="CY57" s="64"/>
      <c r="CZ57" s="64"/>
      <c r="DA57" s="64"/>
      <c r="DB57" s="64"/>
      <c r="DC57" s="64"/>
      <c r="DD57" s="64"/>
      <c r="DE57" s="64"/>
      <c r="DF57" s="64"/>
      <c r="DG57" s="64"/>
      <c r="DH57" s="64"/>
      <c r="DI57" s="64"/>
      <c r="DJ57" s="64"/>
      <c r="DK57" s="64"/>
      <c r="DL57" s="64"/>
      <c r="DM57" s="64"/>
      <c r="DN57" s="64"/>
      <c r="DO57" s="64"/>
      <c r="DP57" s="64"/>
      <c r="DQ57" s="64"/>
      <c r="DR57" s="64"/>
      <c r="DS57" s="64"/>
      <c r="DT57" s="64"/>
      <c r="DU57" s="64"/>
      <c r="DV57" s="64"/>
      <c r="DW57" s="64"/>
      <c r="DX57" s="64"/>
      <c r="DY57" s="64"/>
      <c r="DZ57" s="64"/>
      <c r="EA57" s="64"/>
      <c r="EB57" s="64"/>
      <c r="EC57" s="64"/>
      <c r="ED57" s="64"/>
      <c r="EE57" s="64"/>
      <c r="EF57" s="64"/>
      <c r="EG57" s="64"/>
      <c r="EH57" s="64"/>
      <c r="EI57" s="64"/>
      <c r="EJ57" s="64"/>
      <c r="EK57" s="64"/>
      <c r="EL57" s="64"/>
      <c r="EM57" s="64"/>
      <c r="EN57" s="64"/>
      <c r="EO57" s="64"/>
      <c r="EP57" s="64"/>
    </row>
    <row r="58" spans="1:146" s="69" customFormat="1">
      <c r="A58" s="21"/>
      <c r="B58" s="20" t="s">
        <v>30</v>
      </c>
      <c r="C58" s="19">
        <v>660</v>
      </c>
      <c r="D58" s="14">
        <v>66</v>
      </c>
      <c r="E58" s="14">
        <v>165</v>
      </c>
      <c r="F58" s="14">
        <v>165</v>
      </c>
      <c r="G58" s="14">
        <v>264</v>
      </c>
      <c r="H58" s="63">
        <f t="shared" si="0"/>
        <v>0</v>
      </c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4"/>
      <c r="AB58" s="64"/>
      <c r="AC58" s="64"/>
      <c r="AD58" s="64"/>
      <c r="AE58" s="64"/>
      <c r="AF58" s="64"/>
      <c r="AG58" s="64"/>
      <c r="AH58" s="64"/>
      <c r="AI58" s="64"/>
      <c r="AJ58" s="64"/>
      <c r="AK58" s="64"/>
      <c r="AL58" s="64"/>
      <c r="AM58" s="64"/>
      <c r="AN58" s="64"/>
      <c r="AO58" s="64"/>
      <c r="AP58" s="64"/>
      <c r="AQ58" s="64"/>
      <c r="AR58" s="64"/>
      <c r="AS58" s="64"/>
      <c r="AT58" s="64"/>
      <c r="AU58" s="64"/>
      <c r="AV58" s="64"/>
      <c r="AW58" s="64"/>
      <c r="AX58" s="64"/>
      <c r="AY58" s="64"/>
      <c r="AZ58" s="64"/>
      <c r="BA58" s="64"/>
      <c r="BB58" s="64"/>
      <c r="BC58" s="64"/>
      <c r="BD58" s="64"/>
      <c r="BE58" s="64"/>
      <c r="BF58" s="64"/>
      <c r="BG58" s="64"/>
      <c r="BH58" s="64"/>
      <c r="BI58" s="64"/>
      <c r="BJ58" s="64"/>
      <c r="BK58" s="64"/>
      <c r="BL58" s="64"/>
      <c r="BM58" s="64"/>
      <c r="BN58" s="64"/>
      <c r="BO58" s="64"/>
      <c r="BP58" s="64"/>
      <c r="BQ58" s="64"/>
      <c r="BR58" s="64"/>
      <c r="BS58" s="64"/>
      <c r="BT58" s="64"/>
      <c r="BU58" s="64"/>
      <c r="BV58" s="64"/>
      <c r="BW58" s="64"/>
      <c r="BX58" s="64"/>
      <c r="BY58" s="64"/>
      <c r="BZ58" s="64"/>
      <c r="CA58" s="64"/>
      <c r="CB58" s="64"/>
      <c r="CC58" s="64"/>
      <c r="CD58" s="64"/>
      <c r="CE58" s="64"/>
      <c r="CF58" s="64"/>
      <c r="CG58" s="64"/>
      <c r="CH58" s="64"/>
      <c r="CI58" s="64"/>
      <c r="CJ58" s="64"/>
      <c r="CK58" s="64"/>
      <c r="CL58" s="64"/>
      <c r="CM58" s="64"/>
      <c r="CN58" s="64"/>
      <c r="CO58" s="64"/>
      <c r="CP58" s="64"/>
      <c r="CQ58" s="64"/>
      <c r="CR58" s="64"/>
      <c r="CS58" s="64"/>
      <c r="CT58" s="64"/>
      <c r="CU58" s="64"/>
      <c r="CV58" s="64"/>
      <c r="CW58" s="64"/>
      <c r="CX58" s="64"/>
      <c r="CY58" s="64"/>
      <c r="CZ58" s="64"/>
      <c r="DA58" s="64"/>
      <c r="DB58" s="64"/>
      <c r="DC58" s="64"/>
      <c r="DD58" s="64"/>
      <c r="DE58" s="64"/>
      <c r="DF58" s="64"/>
      <c r="DG58" s="64"/>
      <c r="DH58" s="64"/>
      <c r="DI58" s="64"/>
      <c r="DJ58" s="64"/>
      <c r="DK58" s="64"/>
      <c r="DL58" s="64"/>
      <c r="DM58" s="64"/>
      <c r="DN58" s="64"/>
      <c r="DO58" s="64"/>
      <c r="DP58" s="64"/>
      <c r="DQ58" s="64"/>
      <c r="DR58" s="64"/>
      <c r="DS58" s="64"/>
      <c r="DT58" s="64"/>
      <c r="DU58" s="64"/>
      <c r="DV58" s="64"/>
      <c r="DW58" s="64"/>
      <c r="DX58" s="64"/>
      <c r="DY58" s="64"/>
      <c r="DZ58" s="64"/>
      <c r="EA58" s="64"/>
      <c r="EB58" s="64"/>
      <c r="EC58" s="64"/>
      <c r="ED58" s="64"/>
      <c r="EE58" s="64"/>
      <c r="EF58" s="64"/>
      <c r="EG58" s="64"/>
      <c r="EH58" s="64"/>
      <c r="EI58" s="64"/>
      <c r="EJ58" s="64"/>
      <c r="EK58" s="64"/>
      <c r="EL58" s="64"/>
      <c r="EM58" s="64"/>
      <c r="EN58" s="64"/>
      <c r="EO58" s="64"/>
      <c r="EP58" s="64"/>
    </row>
    <row r="59" spans="1:146" s="64" customFormat="1">
      <c r="A59" s="21"/>
      <c r="B59" s="20" t="s">
        <v>29</v>
      </c>
      <c r="C59" s="19">
        <v>0</v>
      </c>
      <c r="D59" s="14">
        <v>0</v>
      </c>
      <c r="E59" s="14">
        <v>0</v>
      </c>
      <c r="F59" s="14">
        <v>0</v>
      </c>
      <c r="G59" s="14">
        <v>0</v>
      </c>
      <c r="H59" s="63">
        <f t="shared" si="0"/>
        <v>0</v>
      </c>
    </row>
    <row r="60" spans="1:146" s="69" customFormat="1">
      <c r="A60" s="21">
        <v>4262</v>
      </c>
      <c r="B60" s="20" t="s">
        <v>28</v>
      </c>
      <c r="C60" s="19">
        <v>0</v>
      </c>
      <c r="D60" s="14">
        <v>0</v>
      </c>
      <c r="E60" s="14">
        <v>0</v>
      </c>
      <c r="F60" s="14">
        <v>0</v>
      </c>
      <c r="G60" s="14">
        <v>0</v>
      </c>
      <c r="H60" s="63">
        <f t="shared" si="0"/>
        <v>0</v>
      </c>
      <c r="I60" s="64"/>
      <c r="J60" s="64"/>
      <c r="K60" s="64"/>
      <c r="L60" s="64"/>
      <c r="M60" s="64"/>
      <c r="N60" s="64"/>
      <c r="O60" s="64"/>
      <c r="P60" s="64"/>
      <c r="Q60" s="64"/>
      <c r="R60" s="64"/>
      <c r="S60" s="64"/>
      <c r="T60" s="64"/>
      <c r="U60" s="64"/>
      <c r="V60" s="64"/>
      <c r="W60" s="64"/>
      <c r="X60" s="64"/>
      <c r="Y60" s="64"/>
      <c r="Z60" s="64"/>
      <c r="AA60" s="64"/>
      <c r="AB60" s="64"/>
      <c r="AC60" s="64"/>
      <c r="AD60" s="64"/>
      <c r="AE60" s="64"/>
      <c r="AF60" s="64"/>
      <c r="AG60" s="64"/>
      <c r="AH60" s="64"/>
      <c r="AI60" s="64"/>
      <c r="AJ60" s="64"/>
      <c r="AK60" s="64"/>
      <c r="AL60" s="64"/>
      <c r="AM60" s="64"/>
      <c r="AN60" s="64"/>
      <c r="AO60" s="64"/>
      <c r="AP60" s="64"/>
      <c r="AQ60" s="64"/>
      <c r="AR60" s="64"/>
      <c r="AS60" s="64"/>
      <c r="AT60" s="64"/>
      <c r="AU60" s="64"/>
      <c r="AV60" s="64"/>
      <c r="AW60" s="64"/>
      <c r="AX60" s="64"/>
      <c r="AY60" s="64"/>
      <c r="AZ60" s="64"/>
      <c r="BA60" s="64"/>
      <c r="BB60" s="64"/>
      <c r="BC60" s="64"/>
      <c r="BD60" s="64"/>
      <c r="BE60" s="64"/>
      <c r="BF60" s="64"/>
      <c r="BG60" s="64"/>
      <c r="BH60" s="64"/>
      <c r="BI60" s="64"/>
      <c r="BJ60" s="64"/>
      <c r="BK60" s="64"/>
      <c r="BL60" s="64"/>
      <c r="BM60" s="64"/>
      <c r="BN60" s="64"/>
      <c r="BO60" s="64"/>
      <c r="BP60" s="64"/>
      <c r="BQ60" s="64"/>
      <c r="BR60" s="64"/>
      <c r="BS60" s="64"/>
      <c r="BT60" s="64"/>
      <c r="BU60" s="64"/>
      <c r="BV60" s="64"/>
      <c r="BW60" s="64"/>
      <c r="BX60" s="64"/>
      <c r="BY60" s="64"/>
      <c r="BZ60" s="64"/>
      <c r="CA60" s="64"/>
      <c r="CB60" s="64"/>
      <c r="CC60" s="64"/>
      <c r="CD60" s="64"/>
      <c r="CE60" s="64"/>
      <c r="CF60" s="64"/>
      <c r="CG60" s="64"/>
      <c r="CH60" s="64"/>
      <c r="CI60" s="64"/>
      <c r="CJ60" s="64"/>
      <c r="CK60" s="64"/>
      <c r="CL60" s="64"/>
      <c r="CM60" s="64"/>
      <c r="CN60" s="64"/>
      <c r="CO60" s="64"/>
      <c r="CP60" s="64"/>
      <c r="CQ60" s="64"/>
      <c r="CR60" s="64"/>
      <c r="CS60" s="64"/>
      <c r="CT60" s="64"/>
      <c r="CU60" s="64"/>
      <c r="CV60" s="64"/>
      <c r="CW60" s="64"/>
      <c r="CX60" s="64"/>
      <c r="CY60" s="64"/>
      <c r="CZ60" s="64"/>
      <c r="DA60" s="64"/>
      <c r="DB60" s="64"/>
      <c r="DC60" s="64"/>
      <c r="DD60" s="64"/>
      <c r="DE60" s="64"/>
      <c r="DF60" s="64"/>
      <c r="DG60" s="64"/>
      <c r="DH60" s="64"/>
      <c r="DI60" s="64"/>
      <c r="DJ60" s="64"/>
      <c r="DK60" s="64"/>
      <c r="DL60" s="64"/>
      <c r="DM60" s="64"/>
      <c r="DN60" s="64"/>
      <c r="DO60" s="64"/>
      <c r="DP60" s="64"/>
      <c r="DQ60" s="64"/>
      <c r="DR60" s="64"/>
      <c r="DS60" s="64"/>
      <c r="DT60" s="64"/>
      <c r="DU60" s="64"/>
      <c r="DV60" s="64"/>
      <c r="DW60" s="64"/>
      <c r="DX60" s="64"/>
      <c r="DY60" s="64"/>
      <c r="DZ60" s="64"/>
      <c r="EA60" s="64"/>
      <c r="EB60" s="64"/>
      <c r="EC60" s="64"/>
      <c r="ED60" s="64"/>
      <c r="EE60" s="64"/>
      <c r="EF60" s="64"/>
      <c r="EG60" s="64"/>
      <c r="EH60" s="64"/>
      <c r="EI60" s="64"/>
      <c r="EJ60" s="64"/>
      <c r="EK60" s="64"/>
      <c r="EL60" s="64"/>
      <c r="EM60" s="64"/>
      <c r="EN60" s="64"/>
      <c r="EO60" s="64"/>
      <c r="EP60" s="64"/>
    </row>
    <row r="61" spans="1:146" s="69" customFormat="1">
      <c r="A61" s="21">
        <v>4264</v>
      </c>
      <c r="B61" s="20" t="s">
        <v>27</v>
      </c>
      <c r="C61" s="19">
        <v>4024.4</v>
      </c>
      <c r="D61" s="14">
        <v>402.44000000000005</v>
      </c>
      <c r="E61" s="14">
        <v>1006.1</v>
      </c>
      <c r="F61" s="14">
        <v>1006.1</v>
      </c>
      <c r="G61" s="14">
        <v>1609.7600000000002</v>
      </c>
      <c r="H61" s="63">
        <f t="shared" si="0"/>
        <v>0</v>
      </c>
      <c r="I61" s="64"/>
      <c r="J61" s="64"/>
      <c r="K61" s="64"/>
      <c r="L61" s="64"/>
      <c r="M61" s="64"/>
      <c r="N61" s="64"/>
      <c r="O61" s="64"/>
      <c r="P61" s="64"/>
      <c r="Q61" s="64"/>
      <c r="R61" s="64"/>
      <c r="S61" s="64"/>
      <c r="T61" s="64"/>
      <c r="U61" s="64"/>
      <c r="V61" s="64"/>
      <c r="W61" s="64"/>
      <c r="X61" s="64"/>
      <c r="Y61" s="64"/>
      <c r="Z61" s="64"/>
      <c r="AA61" s="64"/>
      <c r="AB61" s="64"/>
      <c r="AC61" s="64"/>
      <c r="AD61" s="64"/>
      <c r="AE61" s="64"/>
      <c r="AF61" s="64"/>
      <c r="AG61" s="64"/>
      <c r="AH61" s="64"/>
      <c r="AI61" s="64"/>
      <c r="AJ61" s="64"/>
      <c r="AK61" s="64"/>
      <c r="AL61" s="64"/>
      <c r="AM61" s="64"/>
      <c r="AN61" s="64"/>
      <c r="AO61" s="64"/>
      <c r="AP61" s="64"/>
      <c r="AQ61" s="64"/>
      <c r="AR61" s="64"/>
      <c r="AS61" s="64"/>
      <c r="AT61" s="64"/>
      <c r="AU61" s="64"/>
      <c r="AV61" s="64"/>
      <c r="AW61" s="64"/>
      <c r="AX61" s="64"/>
      <c r="AY61" s="64"/>
      <c r="AZ61" s="64"/>
      <c r="BA61" s="64"/>
      <c r="BB61" s="64"/>
      <c r="BC61" s="64"/>
      <c r="BD61" s="64"/>
      <c r="BE61" s="64"/>
      <c r="BF61" s="64"/>
      <c r="BG61" s="64"/>
      <c r="BH61" s="64"/>
      <c r="BI61" s="64"/>
      <c r="BJ61" s="64"/>
      <c r="BK61" s="64"/>
      <c r="BL61" s="64"/>
      <c r="BM61" s="64"/>
      <c r="BN61" s="64"/>
      <c r="BO61" s="64"/>
      <c r="BP61" s="64"/>
      <c r="BQ61" s="64"/>
      <c r="BR61" s="64"/>
      <c r="BS61" s="64"/>
      <c r="BT61" s="64"/>
      <c r="BU61" s="64"/>
      <c r="BV61" s="64"/>
      <c r="BW61" s="64"/>
      <c r="BX61" s="64"/>
      <c r="BY61" s="64"/>
      <c r="BZ61" s="64"/>
      <c r="CA61" s="64"/>
      <c r="CB61" s="64"/>
      <c r="CC61" s="64"/>
      <c r="CD61" s="64"/>
      <c r="CE61" s="64"/>
      <c r="CF61" s="64"/>
      <c r="CG61" s="64"/>
      <c r="CH61" s="64"/>
      <c r="CI61" s="64"/>
      <c r="CJ61" s="64"/>
      <c r="CK61" s="64"/>
      <c r="CL61" s="64"/>
      <c r="CM61" s="64"/>
      <c r="CN61" s="64"/>
      <c r="CO61" s="64"/>
      <c r="CP61" s="64"/>
      <c r="CQ61" s="64"/>
      <c r="CR61" s="64"/>
      <c r="CS61" s="64"/>
      <c r="CT61" s="64"/>
      <c r="CU61" s="64"/>
      <c r="CV61" s="64"/>
      <c r="CW61" s="64"/>
      <c r="CX61" s="64"/>
      <c r="CY61" s="64"/>
      <c r="CZ61" s="64"/>
      <c r="DA61" s="64"/>
      <c r="DB61" s="64"/>
      <c r="DC61" s="64"/>
      <c r="DD61" s="64"/>
      <c r="DE61" s="64"/>
      <c r="DF61" s="64"/>
      <c r="DG61" s="64"/>
      <c r="DH61" s="64"/>
      <c r="DI61" s="64"/>
      <c r="DJ61" s="64"/>
      <c r="DK61" s="64"/>
      <c r="DL61" s="64"/>
      <c r="DM61" s="64"/>
      <c r="DN61" s="64"/>
      <c r="DO61" s="64"/>
      <c r="DP61" s="64"/>
      <c r="DQ61" s="64"/>
      <c r="DR61" s="64"/>
      <c r="DS61" s="64"/>
      <c r="DT61" s="64"/>
      <c r="DU61" s="64"/>
      <c r="DV61" s="64"/>
      <c r="DW61" s="64"/>
      <c r="DX61" s="64"/>
      <c r="DY61" s="64"/>
      <c r="DZ61" s="64"/>
      <c r="EA61" s="64"/>
      <c r="EB61" s="64"/>
      <c r="EC61" s="64"/>
      <c r="ED61" s="64"/>
      <c r="EE61" s="64"/>
      <c r="EF61" s="64"/>
      <c r="EG61" s="64"/>
      <c r="EH61" s="64"/>
      <c r="EI61" s="64"/>
      <c r="EJ61" s="64"/>
      <c r="EK61" s="64"/>
      <c r="EL61" s="64"/>
      <c r="EM61" s="64"/>
      <c r="EN61" s="64"/>
      <c r="EO61" s="64"/>
      <c r="EP61" s="64"/>
    </row>
    <row r="62" spans="1:146" s="69" customFormat="1">
      <c r="A62" s="21" t="s">
        <v>26</v>
      </c>
      <c r="B62" s="20" t="s">
        <v>25</v>
      </c>
      <c r="C62" s="19">
        <v>0</v>
      </c>
      <c r="D62" s="14">
        <v>0</v>
      </c>
      <c r="E62" s="14">
        <v>0</v>
      </c>
      <c r="F62" s="14">
        <v>0</v>
      </c>
      <c r="G62" s="14">
        <v>0</v>
      </c>
      <c r="H62" s="63">
        <f t="shared" si="0"/>
        <v>0</v>
      </c>
      <c r="I62" s="64"/>
      <c r="J62" s="64"/>
      <c r="K62" s="64"/>
      <c r="L62" s="64"/>
      <c r="M62" s="64"/>
      <c r="N62" s="64"/>
      <c r="O62" s="64"/>
      <c r="P62" s="64"/>
      <c r="Q62" s="64"/>
      <c r="R62" s="64"/>
      <c r="S62" s="64"/>
      <c r="T62" s="64"/>
      <c r="U62" s="64"/>
      <c r="V62" s="64"/>
      <c r="W62" s="64"/>
      <c r="X62" s="64"/>
      <c r="Y62" s="64"/>
      <c r="Z62" s="64"/>
      <c r="AA62" s="64"/>
      <c r="AB62" s="64"/>
      <c r="AC62" s="64"/>
      <c r="AD62" s="64"/>
      <c r="AE62" s="64"/>
      <c r="AF62" s="64"/>
      <c r="AG62" s="64"/>
      <c r="AH62" s="64"/>
      <c r="AI62" s="64"/>
      <c r="AJ62" s="64"/>
      <c r="AK62" s="64"/>
      <c r="AL62" s="64"/>
      <c r="AM62" s="64"/>
      <c r="AN62" s="64"/>
      <c r="AO62" s="64"/>
      <c r="AP62" s="64"/>
      <c r="AQ62" s="64"/>
      <c r="AR62" s="64"/>
      <c r="AS62" s="64"/>
      <c r="AT62" s="64"/>
      <c r="AU62" s="64"/>
      <c r="AV62" s="64"/>
      <c r="AW62" s="64"/>
      <c r="AX62" s="64"/>
      <c r="AY62" s="64"/>
      <c r="AZ62" s="64"/>
      <c r="BA62" s="64"/>
      <c r="BB62" s="64"/>
      <c r="BC62" s="64"/>
      <c r="BD62" s="64"/>
      <c r="BE62" s="64"/>
      <c r="BF62" s="64"/>
      <c r="BG62" s="64"/>
      <c r="BH62" s="64"/>
      <c r="BI62" s="64"/>
      <c r="BJ62" s="64"/>
      <c r="BK62" s="64"/>
      <c r="BL62" s="64"/>
      <c r="BM62" s="64"/>
      <c r="BN62" s="64"/>
      <c r="BO62" s="64"/>
      <c r="BP62" s="64"/>
      <c r="BQ62" s="64"/>
      <c r="BR62" s="64"/>
      <c r="BS62" s="64"/>
      <c r="BT62" s="64"/>
      <c r="BU62" s="64"/>
      <c r="BV62" s="64"/>
      <c r="BW62" s="64"/>
      <c r="BX62" s="64"/>
      <c r="BY62" s="64"/>
      <c r="BZ62" s="64"/>
      <c r="CA62" s="64"/>
      <c r="CB62" s="64"/>
      <c r="CC62" s="64"/>
      <c r="CD62" s="64"/>
      <c r="CE62" s="64"/>
      <c r="CF62" s="64"/>
      <c r="CG62" s="64"/>
      <c r="CH62" s="64"/>
      <c r="CI62" s="64"/>
      <c r="CJ62" s="64"/>
      <c r="CK62" s="64"/>
      <c r="CL62" s="64"/>
      <c r="CM62" s="64"/>
      <c r="CN62" s="64"/>
      <c r="CO62" s="64"/>
      <c r="CP62" s="64"/>
      <c r="CQ62" s="64"/>
      <c r="CR62" s="64"/>
      <c r="CS62" s="64"/>
      <c r="CT62" s="64"/>
      <c r="CU62" s="64"/>
      <c r="CV62" s="64"/>
      <c r="CW62" s="64"/>
      <c r="CX62" s="64"/>
      <c r="CY62" s="64"/>
      <c r="CZ62" s="64"/>
      <c r="DA62" s="64"/>
      <c r="DB62" s="64"/>
      <c r="DC62" s="64"/>
      <c r="DD62" s="64"/>
      <c r="DE62" s="64"/>
      <c r="DF62" s="64"/>
      <c r="DG62" s="64"/>
      <c r="DH62" s="64"/>
      <c r="DI62" s="64"/>
      <c r="DJ62" s="64"/>
      <c r="DK62" s="64"/>
      <c r="DL62" s="64"/>
      <c r="DM62" s="64"/>
      <c r="DN62" s="64"/>
      <c r="DO62" s="64"/>
      <c r="DP62" s="64"/>
      <c r="DQ62" s="64"/>
      <c r="DR62" s="64"/>
      <c r="DS62" s="64"/>
      <c r="DT62" s="64"/>
      <c r="DU62" s="64"/>
      <c r="DV62" s="64"/>
      <c r="DW62" s="64"/>
      <c r="DX62" s="64"/>
      <c r="DY62" s="64"/>
      <c r="DZ62" s="64"/>
      <c r="EA62" s="64"/>
      <c r="EB62" s="64"/>
      <c r="EC62" s="64"/>
      <c r="ED62" s="64"/>
      <c r="EE62" s="64"/>
      <c r="EF62" s="64"/>
      <c r="EG62" s="64"/>
      <c r="EH62" s="64"/>
      <c r="EI62" s="64"/>
      <c r="EJ62" s="64"/>
      <c r="EK62" s="64"/>
      <c r="EL62" s="64"/>
      <c r="EM62" s="64"/>
      <c r="EN62" s="64"/>
      <c r="EO62" s="64"/>
      <c r="EP62" s="64"/>
    </row>
    <row r="63" spans="1:146" s="69" customFormat="1">
      <c r="A63" s="21">
        <v>4267</v>
      </c>
      <c r="B63" s="20" t="s">
        <v>24</v>
      </c>
      <c r="C63" s="19">
        <v>70</v>
      </c>
      <c r="D63" s="14">
        <v>7</v>
      </c>
      <c r="E63" s="14">
        <v>17.5</v>
      </c>
      <c r="F63" s="14">
        <v>17.5</v>
      </c>
      <c r="G63" s="14">
        <v>28</v>
      </c>
      <c r="H63" s="63">
        <f t="shared" si="0"/>
        <v>0</v>
      </c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4"/>
      <c r="Y63" s="64"/>
      <c r="Z63" s="64"/>
      <c r="AA63" s="64"/>
      <c r="AB63" s="64"/>
      <c r="AC63" s="64"/>
      <c r="AD63" s="64"/>
      <c r="AE63" s="64"/>
      <c r="AF63" s="64"/>
      <c r="AG63" s="64"/>
      <c r="AH63" s="64"/>
      <c r="AI63" s="64"/>
      <c r="AJ63" s="64"/>
      <c r="AK63" s="64"/>
      <c r="AL63" s="64"/>
      <c r="AM63" s="64"/>
      <c r="AN63" s="64"/>
      <c r="AO63" s="64"/>
      <c r="AP63" s="64"/>
      <c r="AQ63" s="64"/>
      <c r="AR63" s="64"/>
      <c r="AS63" s="64"/>
      <c r="AT63" s="64"/>
      <c r="AU63" s="64"/>
      <c r="AV63" s="64"/>
      <c r="AW63" s="64"/>
      <c r="AX63" s="64"/>
      <c r="AY63" s="64"/>
      <c r="AZ63" s="64"/>
      <c r="BA63" s="64"/>
      <c r="BB63" s="64"/>
      <c r="BC63" s="64"/>
      <c r="BD63" s="64"/>
      <c r="BE63" s="64"/>
      <c r="BF63" s="64"/>
      <c r="BG63" s="64"/>
      <c r="BH63" s="64"/>
      <c r="BI63" s="64"/>
      <c r="BJ63" s="64"/>
      <c r="BK63" s="64"/>
      <c r="BL63" s="64"/>
      <c r="BM63" s="64"/>
      <c r="BN63" s="64"/>
      <c r="BO63" s="64"/>
      <c r="BP63" s="64"/>
      <c r="BQ63" s="64"/>
      <c r="BR63" s="64"/>
      <c r="BS63" s="64"/>
      <c r="BT63" s="64"/>
      <c r="BU63" s="64"/>
      <c r="BV63" s="64"/>
      <c r="BW63" s="64"/>
      <c r="BX63" s="64"/>
      <c r="BY63" s="64"/>
      <c r="BZ63" s="64"/>
      <c r="CA63" s="64"/>
      <c r="CB63" s="64"/>
      <c r="CC63" s="64"/>
      <c r="CD63" s="64"/>
      <c r="CE63" s="64"/>
      <c r="CF63" s="64"/>
      <c r="CG63" s="64"/>
      <c r="CH63" s="64"/>
      <c r="CI63" s="64"/>
      <c r="CJ63" s="64"/>
      <c r="CK63" s="64"/>
      <c r="CL63" s="64"/>
      <c r="CM63" s="64"/>
      <c r="CN63" s="64"/>
      <c r="CO63" s="64"/>
      <c r="CP63" s="64"/>
      <c r="CQ63" s="64"/>
      <c r="CR63" s="64"/>
      <c r="CS63" s="64"/>
      <c r="CT63" s="64"/>
      <c r="CU63" s="64"/>
      <c r="CV63" s="64"/>
      <c r="CW63" s="64"/>
      <c r="CX63" s="64"/>
      <c r="CY63" s="64"/>
      <c r="CZ63" s="64"/>
      <c r="DA63" s="64"/>
      <c r="DB63" s="64"/>
      <c r="DC63" s="64"/>
      <c r="DD63" s="64"/>
      <c r="DE63" s="64"/>
      <c r="DF63" s="64"/>
      <c r="DG63" s="64"/>
      <c r="DH63" s="64"/>
      <c r="DI63" s="64"/>
      <c r="DJ63" s="64"/>
      <c r="DK63" s="64"/>
      <c r="DL63" s="64"/>
      <c r="DM63" s="64"/>
      <c r="DN63" s="64"/>
      <c r="DO63" s="64"/>
      <c r="DP63" s="64"/>
      <c r="DQ63" s="64"/>
      <c r="DR63" s="64"/>
      <c r="DS63" s="64"/>
      <c r="DT63" s="64"/>
      <c r="DU63" s="64"/>
      <c r="DV63" s="64"/>
      <c r="DW63" s="64"/>
      <c r="DX63" s="64"/>
      <c r="DY63" s="64"/>
      <c r="DZ63" s="64"/>
      <c r="EA63" s="64"/>
      <c r="EB63" s="64"/>
      <c r="EC63" s="64"/>
      <c r="ED63" s="64"/>
      <c r="EE63" s="64"/>
      <c r="EF63" s="64"/>
      <c r="EG63" s="64"/>
      <c r="EH63" s="64"/>
      <c r="EI63" s="64"/>
      <c r="EJ63" s="64"/>
      <c r="EK63" s="64"/>
      <c r="EL63" s="64"/>
      <c r="EM63" s="64"/>
      <c r="EN63" s="64"/>
      <c r="EO63" s="64"/>
      <c r="EP63" s="64"/>
    </row>
    <row r="64" spans="1:146" s="69" customFormat="1">
      <c r="A64" s="21">
        <v>4269</v>
      </c>
      <c r="B64" s="20" t="s">
        <v>23</v>
      </c>
      <c r="C64" s="19">
        <v>0</v>
      </c>
      <c r="D64" s="14">
        <v>0</v>
      </c>
      <c r="E64" s="14">
        <v>0</v>
      </c>
      <c r="F64" s="14">
        <v>0</v>
      </c>
      <c r="G64" s="14">
        <v>0</v>
      </c>
      <c r="H64" s="63">
        <f t="shared" si="0"/>
        <v>0</v>
      </c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4"/>
      <c r="AI64" s="64"/>
      <c r="AJ64" s="64"/>
      <c r="AK64" s="64"/>
      <c r="AL64" s="64"/>
      <c r="AM64" s="64"/>
      <c r="AN64" s="64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  <c r="BA64" s="64"/>
      <c r="BB64" s="64"/>
      <c r="BC64" s="64"/>
      <c r="BD64" s="64"/>
      <c r="BE64" s="64"/>
      <c r="BF64" s="64"/>
      <c r="BG64" s="64"/>
      <c r="BH64" s="64"/>
      <c r="BI64" s="64"/>
      <c r="BJ64" s="64"/>
      <c r="BK64" s="64"/>
      <c r="BL64" s="64"/>
      <c r="BM64" s="64"/>
      <c r="BN64" s="64"/>
      <c r="BO64" s="64"/>
      <c r="BP64" s="64"/>
      <c r="BQ64" s="64"/>
      <c r="BR64" s="64"/>
      <c r="BS64" s="64"/>
      <c r="BT64" s="64"/>
      <c r="BU64" s="64"/>
      <c r="BV64" s="64"/>
      <c r="BW64" s="64"/>
      <c r="BX64" s="64"/>
      <c r="BY64" s="64"/>
      <c r="BZ64" s="64"/>
      <c r="CA64" s="64"/>
      <c r="CB64" s="64"/>
      <c r="CC64" s="64"/>
      <c r="CD64" s="64"/>
      <c r="CE64" s="64"/>
      <c r="CF64" s="64"/>
      <c r="CG64" s="64"/>
      <c r="CH64" s="64"/>
      <c r="CI64" s="64"/>
      <c r="CJ64" s="64"/>
      <c r="CK64" s="64"/>
      <c r="CL64" s="64"/>
      <c r="CM64" s="64"/>
      <c r="CN64" s="64"/>
      <c r="CO64" s="64"/>
      <c r="CP64" s="64"/>
      <c r="CQ64" s="64"/>
      <c r="CR64" s="64"/>
      <c r="CS64" s="64"/>
      <c r="CT64" s="64"/>
      <c r="CU64" s="64"/>
      <c r="CV64" s="64"/>
      <c r="CW64" s="64"/>
      <c r="CX64" s="64"/>
      <c r="CY64" s="64"/>
      <c r="CZ64" s="64"/>
      <c r="DA64" s="64"/>
      <c r="DB64" s="64"/>
      <c r="DC64" s="64"/>
      <c r="DD64" s="64"/>
      <c r="DE64" s="64"/>
      <c r="DF64" s="64"/>
      <c r="DG64" s="64"/>
      <c r="DH64" s="64"/>
      <c r="DI64" s="64"/>
      <c r="DJ64" s="64"/>
      <c r="DK64" s="64"/>
      <c r="DL64" s="64"/>
      <c r="DM64" s="64"/>
      <c r="DN64" s="64"/>
      <c r="DO64" s="64"/>
      <c r="DP64" s="64"/>
      <c r="DQ64" s="64"/>
      <c r="DR64" s="64"/>
      <c r="DS64" s="64"/>
      <c r="DT64" s="64"/>
      <c r="DU64" s="64"/>
      <c r="DV64" s="64"/>
      <c r="DW64" s="64"/>
      <c r="DX64" s="64"/>
      <c r="DY64" s="64"/>
      <c r="DZ64" s="64"/>
      <c r="EA64" s="64"/>
      <c r="EB64" s="64"/>
      <c r="EC64" s="64"/>
      <c r="ED64" s="64"/>
      <c r="EE64" s="64"/>
      <c r="EF64" s="64"/>
      <c r="EG64" s="64"/>
      <c r="EH64" s="64"/>
      <c r="EI64" s="64"/>
      <c r="EJ64" s="64"/>
      <c r="EK64" s="64"/>
      <c r="EL64" s="64"/>
      <c r="EM64" s="64"/>
      <c r="EN64" s="64"/>
      <c r="EO64" s="64"/>
      <c r="EP64" s="64"/>
    </row>
    <row r="65" spans="1:146" s="69" customFormat="1" ht="28.5">
      <c r="A65" s="21">
        <v>4511</v>
      </c>
      <c r="B65" s="20" t="s">
        <v>22</v>
      </c>
      <c r="C65" s="19">
        <v>0</v>
      </c>
      <c r="D65" s="14">
        <v>0</v>
      </c>
      <c r="E65" s="14">
        <v>0</v>
      </c>
      <c r="F65" s="14">
        <v>0</v>
      </c>
      <c r="G65" s="14">
        <v>0</v>
      </c>
      <c r="H65" s="63">
        <f t="shared" si="0"/>
        <v>0</v>
      </c>
      <c r="I65" s="64"/>
      <c r="J65" s="64"/>
      <c r="K65" s="64"/>
      <c r="L65" s="64"/>
      <c r="M65" s="64"/>
      <c r="N65" s="64"/>
      <c r="O65" s="64"/>
      <c r="P65" s="64"/>
      <c r="Q65" s="64"/>
      <c r="R65" s="64"/>
      <c r="S65" s="64"/>
      <c r="T65" s="64"/>
      <c r="U65" s="64"/>
      <c r="V65" s="64"/>
      <c r="W65" s="64"/>
      <c r="X65" s="64"/>
      <c r="Y65" s="64"/>
      <c r="Z65" s="64"/>
      <c r="AA65" s="64"/>
      <c r="AB65" s="64"/>
      <c r="AC65" s="64"/>
      <c r="AD65" s="64"/>
      <c r="AE65" s="64"/>
      <c r="AF65" s="64"/>
      <c r="AG65" s="64"/>
      <c r="AH65" s="64"/>
      <c r="AI65" s="64"/>
      <c r="AJ65" s="64"/>
      <c r="AK65" s="64"/>
      <c r="AL65" s="64"/>
      <c r="AM65" s="64"/>
      <c r="AN65" s="64"/>
      <c r="AO65" s="64"/>
      <c r="AP65" s="64"/>
      <c r="AQ65" s="64"/>
      <c r="AR65" s="64"/>
      <c r="AS65" s="64"/>
      <c r="AT65" s="64"/>
      <c r="AU65" s="64"/>
      <c r="AV65" s="64"/>
      <c r="AW65" s="64"/>
      <c r="AX65" s="64"/>
      <c r="AY65" s="64"/>
      <c r="AZ65" s="64"/>
      <c r="BA65" s="64"/>
      <c r="BB65" s="64"/>
      <c r="BC65" s="64"/>
      <c r="BD65" s="64"/>
      <c r="BE65" s="64"/>
      <c r="BF65" s="64"/>
      <c r="BG65" s="64"/>
      <c r="BH65" s="64"/>
      <c r="BI65" s="64"/>
      <c r="BJ65" s="64"/>
      <c r="BK65" s="64"/>
      <c r="BL65" s="64"/>
      <c r="BM65" s="64"/>
      <c r="BN65" s="64"/>
      <c r="BO65" s="64"/>
      <c r="BP65" s="64"/>
      <c r="BQ65" s="64"/>
      <c r="BR65" s="64"/>
      <c r="BS65" s="64"/>
      <c r="BT65" s="64"/>
      <c r="BU65" s="64"/>
      <c r="BV65" s="64"/>
      <c r="BW65" s="64"/>
      <c r="BX65" s="64"/>
      <c r="BY65" s="64"/>
      <c r="BZ65" s="64"/>
      <c r="CA65" s="64"/>
      <c r="CB65" s="64"/>
      <c r="CC65" s="64"/>
      <c r="CD65" s="64"/>
      <c r="CE65" s="64"/>
      <c r="CF65" s="64"/>
      <c r="CG65" s="64"/>
      <c r="CH65" s="64"/>
      <c r="CI65" s="64"/>
      <c r="CJ65" s="64"/>
      <c r="CK65" s="64"/>
      <c r="CL65" s="64"/>
      <c r="CM65" s="64"/>
      <c r="CN65" s="64"/>
      <c r="CO65" s="64"/>
      <c r="CP65" s="64"/>
      <c r="CQ65" s="64"/>
      <c r="CR65" s="64"/>
      <c r="CS65" s="64"/>
      <c r="CT65" s="64"/>
      <c r="CU65" s="64"/>
      <c r="CV65" s="64"/>
      <c r="CW65" s="64"/>
      <c r="CX65" s="64"/>
      <c r="CY65" s="64"/>
      <c r="CZ65" s="64"/>
      <c r="DA65" s="64"/>
      <c r="DB65" s="64"/>
      <c r="DC65" s="64"/>
      <c r="DD65" s="64"/>
      <c r="DE65" s="64"/>
      <c r="DF65" s="64"/>
      <c r="DG65" s="64"/>
      <c r="DH65" s="64"/>
      <c r="DI65" s="64"/>
      <c r="DJ65" s="64"/>
      <c r="DK65" s="64"/>
      <c r="DL65" s="64"/>
      <c r="DM65" s="64"/>
      <c r="DN65" s="64"/>
      <c r="DO65" s="64"/>
      <c r="DP65" s="64"/>
      <c r="DQ65" s="64"/>
      <c r="DR65" s="64"/>
      <c r="DS65" s="64"/>
      <c r="DT65" s="64"/>
      <c r="DU65" s="64"/>
      <c r="DV65" s="64"/>
      <c r="DW65" s="64"/>
      <c r="DX65" s="64"/>
      <c r="DY65" s="64"/>
      <c r="DZ65" s="64"/>
      <c r="EA65" s="64"/>
      <c r="EB65" s="64"/>
      <c r="EC65" s="64"/>
      <c r="ED65" s="64"/>
      <c r="EE65" s="64"/>
      <c r="EF65" s="64"/>
      <c r="EG65" s="64"/>
      <c r="EH65" s="64"/>
      <c r="EI65" s="64"/>
      <c r="EJ65" s="64"/>
      <c r="EK65" s="64"/>
      <c r="EL65" s="64"/>
      <c r="EM65" s="64"/>
      <c r="EN65" s="64"/>
      <c r="EO65" s="64"/>
      <c r="EP65" s="64"/>
    </row>
    <row r="66" spans="1:146" s="69" customFormat="1" ht="28.5">
      <c r="A66" s="21">
        <v>4621</v>
      </c>
      <c r="B66" s="20" t="s">
        <v>21</v>
      </c>
      <c r="C66" s="19">
        <v>4551.8999999999996</v>
      </c>
      <c r="D66" s="14">
        <v>3186.3299999999995</v>
      </c>
      <c r="E66" s="14">
        <v>1365.57</v>
      </c>
      <c r="F66" s="14">
        <v>0</v>
      </c>
      <c r="G66" s="14">
        <v>0</v>
      </c>
      <c r="H66" s="63">
        <f t="shared" si="0"/>
        <v>2.2737367544323206E-13</v>
      </c>
      <c r="I66" s="64"/>
      <c r="J66" s="64"/>
      <c r="K66" s="64"/>
      <c r="L66" s="64"/>
      <c r="M66" s="64"/>
      <c r="N66" s="64"/>
      <c r="O66" s="64"/>
      <c r="P66" s="64"/>
      <c r="Q66" s="64"/>
      <c r="R66" s="64"/>
      <c r="S66" s="64"/>
      <c r="T66" s="64"/>
      <c r="U66" s="64"/>
      <c r="V66" s="64"/>
      <c r="W66" s="64"/>
      <c r="X66" s="64"/>
      <c r="Y66" s="64"/>
      <c r="Z66" s="64"/>
      <c r="AA66" s="64"/>
      <c r="AB66" s="64"/>
      <c r="AC66" s="64"/>
      <c r="AD66" s="64"/>
      <c r="AE66" s="64"/>
      <c r="AF66" s="64"/>
      <c r="AG66" s="64"/>
      <c r="AH66" s="64"/>
      <c r="AI66" s="64"/>
      <c r="AJ66" s="64"/>
      <c r="AK66" s="64"/>
      <c r="AL66" s="64"/>
      <c r="AM66" s="64"/>
      <c r="AN66" s="64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  <c r="BA66" s="64"/>
      <c r="BB66" s="64"/>
      <c r="BC66" s="64"/>
      <c r="BD66" s="64"/>
      <c r="BE66" s="64"/>
      <c r="BF66" s="64"/>
      <c r="BG66" s="64"/>
      <c r="BH66" s="64"/>
      <c r="BI66" s="64"/>
      <c r="BJ66" s="64"/>
      <c r="BK66" s="64"/>
      <c r="BL66" s="64"/>
      <c r="BM66" s="64"/>
      <c r="BN66" s="64"/>
      <c r="BO66" s="64"/>
      <c r="BP66" s="64"/>
      <c r="BQ66" s="64"/>
      <c r="BR66" s="64"/>
      <c r="BS66" s="64"/>
      <c r="BT66" s="64"/>
      <c r="BU66" s="64"/>
      <c r="BV66" s="64"/>
      <c r="BW66" s="64"/>
      <c r="BX66" s="64"/>
      <c r="BY66" s="64"/>
      <c r="BZ66" s="64"/>
      <c r="CA66" s="64"/>
      <c r="CB66" s="64"/>
      <c r="CC66" s="64"/>
      <c r="CD66" s="64"/>
      <c r="CE66" s="64"/>
      <c r="CF66" s="64"/>
      <c r="CG66" s="64"/>
      <c r="CH66" s="64"/>
      <c r="CI66" s="64"/>
      <c r="CJ66" s="64"/>
      <c r="CK66" s="64"/>
      <c r="CL66" s="64"/>
      <c r="CM66" s="64"/>
      <c r="CN66" s="64"/>
      <c r="CO66" s="64"/>
      <c r="CP66" s="64"/>
      <c r="CQ66" s="64"/>
      <c r="CR66" s="64"/>
      <c r="CS66" s="64"/>
      <c r="CT66" s="64"/>
      <c r="CU66" s="64"/>
      <c r="CV66" s="64"/>
      <c r="CW66" s="64"/>
      <c r="CX66" s="64"/>
      <c r="CY66" s="64"/>
      <c r="CZ66" s="64"/>
      <c r="DA66" s="64"/>
      <c r="DB66" s="64"/>
      <c r="DC66" s="64"/>
      <c r="DD66" s="64"/>
      <c r="DE66" s="64"/>
      <c r="DF66" s="64"/>
      <c r="DG66" s="64"/>
      <c r="DH66" s="64"/>
      <c r="DI66" s="64"/>
      <c r="DJ66" s="64"/>
      <c r="DK66" s="64"/>
      <c r="DL66" s="64"/>
      <c r="DM66" s="64"/>
      <c r="DN66" s="64"/>
      <c r="DO66" s="64"/>
      <c r="DP66" s="64"/>
      <c r="DQ66" s="64"/>
      <c r="DR66" s="64"/>
      <c r="DS66" s="64"/>
      <c r="DT66" s="64"/>
      <c r="DU66" s="64"/>
      <c r="DV66" s="64"/>
      <c r="DW66" s="64"/>
      <c r="DX66" s="64"/>
      <c r="DY66" s="64"/>
      <c r="DZ66" s="64"/>
      <c r="EA66" s="64"/>
      <c r="EB66" s="64"/>
      <c r="EC66" s="64"/>
      <c r="ED66" s="64"/>
      <c r="EE66" s="64"/>
      <c r="EF66" s="64"/>
      <c r="EG66" s="64"/>
      <c r="EH66" s="64"/>
      <c r="EI66" s="64"/>
      <c r="EJ66" s="64"/>
      <c r="EK66" s="64"/>
      <c r="EL66" s="64"/>
      <c r="EM66" s="64"/>
      <c r="EN66" s="64"/>
      <c r="EO66" s="64"/>
      <c r="EP66" s="64"/>
    </row>
    <row r="67" spans="1:146" s="69" customFormat="1" ht="28.5">
      <c r="A67" s="21">
        <v>4631</v>
      </c>
      <c r="B67" s="20" t="s">
        <v>20</v>
      </c>
      <c r="C67" s="19">
        <v>0</v>
      </c>
      <c r="D67" s="14">
        <v>0</v>
      </c>
      <c r="E67" s="14">
        <v>0</v>
      </c>
      <c r="F67" s="14">
        <v>0</v>
      </c>
      <c r="G67" s="14">
        <v>0</v>
      </c>
      <c r="H67" s="63">
        <f t="shared" si="0"/>
        <v>0</v>
      </c>
      <c r="I67" s="64"/>
      <c r="J67" s="64"/>
      <c r="K67" s="64"/>
      <c r="L67" s="64"/>
      <c r="M67" s="64"/>
      <c r="N67" s="64"/>
      <c r="O67" s="64"/>
      <c r="P67" s="64"/>
      <c r="Q67" s="64"/>
      <c r="R67" s="64"/>
      <c r="S67" s="64"/>
      <c r="T67" s="64"/>
      <c r="U67" s="64"/>
      <c r="V67" s="64"/>
      <c r="W67" s="64"/>
      <c r="X67" s="64"/>
      <c r="Y67" s="64"/>
      <c r="Z67" s="64"/>
      <c r="AA67" s="64"/>
      <c r="AB67" s="64"/>
      <c r="AC67" s="64"/>
      <c r="AD67" s="64"/>
      <c r="AE67" s="64"/>
      <c r="AF67" s="64"/>
      <c r="AG67" s="64"/>
      <c r="AH67" s="64"/>
      <c r="AI67" s="64"/>
      <c r="AJ67" s="64"/>
      <c r="AK67" s="64"/>
      <c r="AL67" s="64"/>
      <c r="AM67" s="64"/>
      <c r="AN67" s="64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  <c r="BA67" s="64"/>
      <c r="BB67" s="64"/>
      <c r="BC67" s="64"/>
      <c r="BD67" s="64"/>
      <c r="BE67" s="64"/>
      <c r="BF67" s="64"/>
      <c r="BG67" s="64"/>
      <c r="BH67" s="64"/>
      <c r="BI67" s="64"/>
      <c r="BJ67" s="64"/>
      <c r="BK67" s="64"/>
      <c r="BL67" s="64"/>
      <c r="BM67" s="64"/>
      <c r="BN67" s="64"/>
      <c r="BO67" s="64"/>
      <c r="BP67" s="64"/>
      <c r="BQ67" s="64"/>
      <c r="BR67" s="64"/>
      <c r="BS67" s="64"/>
      <c r="BT67" s="64"/>
      <c r="BU67" s="64"/>
      <c r="BV67" s="64"/>
      <c r="BW67" s="64"/>
      <c r="BX67" s="64"/>
      <c r="BY67" s="64"/>
      <c r="BZ67" s="64"/>
      <c r="CA67" s="64"/>
      <c r="CB67" s="64"/>
      <c r="CC67" s="64"/>
      <c r="CD67" s="64"/>
      <c r="CE67" s="64"/>
      <c r="CF67" s="64"/>
      <c r="CG67" s="64"/>
      <c r="CH67" s="64"/>
      <c r="CI67" s="64"/>
      <c r="CJ67" s="64"/>
      <c r="CK67" s="64"/>
      <c r="CL67" s="64"/>
      <c r="CM67" s="64"/>
      <c r="CN67" s="64"/>
      <c r="CO67" s="64"/>
      <c r="CP67" s="64"/>
      <c r="CQ67" s="64"/>
      <c r="CR67" s="64"/>
      <c r="CS67" s="64"/>
      <c r="CT67" s="64"/>
      <c r="CU67" s="64"/>
      <c r="CV67" s="64"/>
      <c r="CW67" s="64"/>
      <c r="CX67" s="64"/>
      <c r="CY67" s="64"/>
      <c r="CZ67" s="64"/>
      <c r="DA67" s="64"/>
      <c r="DB67" s="64"/>
      <c r="DC67" s="64"/>
      <c r="DD67" s="64"/>
      <c r="DE67" s="64"/>
      <c r="DF67" s="64"/>
      <c r="DG67" s="64"/>
      <c r="DH67" s="64"/>
      <c r="DI67" s="64"/>
      <c r="DJ67" s="64"/>
      <c r="DK67" s="64"/>
      <c r="DL67" s="64"/>
      <c r="DM67" s="64"/>
      <c r="DN67" s="64"/>
      <c r="DO67" s="64"/>
      <c r="DP67" s="64"/>
      <c r="DQ67" s="64"/>
      <c r="DR67" s="64"/>
      <c r="DS67" s="64"/>
      <c r="DT67" s="64"/>
      <c r="DU67" s="64"/>
      <c r="DV67" s="64"/>
      <c r="DW67" s="64"/>
      <c r="DX67" s="64"/>
      <c r="DY67" s="64"/>
      <c r="DZ67" s="64"/>
      <c r="EA67" s="64"/>
      <c r="EB67" s="64"/>
      <c r="EC67" s="64"/>
      <c r="ED67" s="64"/>
      <c r="EE67" s="64"/>
      <c r="EF67" s="64"/>
      <c r="EG67" s="64"/>
      <c r="EH67" s="64"/>
      <c r="EI67" s="64"/>
      <c r="EJ67" s="64"/>
      <c r="EK67" s="64"/>
      <c r="EL67" s="64"/>
      <c r="EM67" s="64"/>
      <c r="EN67" s="64"/>
      <c r="EO67" s="64"/>
      <c r="EP67" s="64"/>
    </row>
    <row r="68" spans="1:146" s="69" customFormat="1">
      <c r="A68" s="21">
        <v>4632</v>
      </c>
      <c r="B68" s="20" t="s">
        <v>19</v>
      </c>
      <c r="C68" s="19">
        <v>0</v>
      </c>
      <c r="D68" s="14">
        <v>0</v>
      </c>
      <c r="E68" s="14">
        <v>0</v>
      </c>
      <c r="F68" s="14">
        <v>0</v>
      </c>
      <c r="G68" s="14">
        <v>0</v>
      </c>
      <c r="H68" s="63">
        <f t="shared" si="0"/>
        <v>0</v>
      </c>
      <c r="I68" s="64"/>
      <c r="J68" s="64"/>
      <c r="K68" s="64"/>
      <c r="L68" s="64"/>
      <c r="M68" s="64"/>
      <c r="N68" s="64"/>
      <c r="O68" s="64"/>
      <c r="P68" s="64"/>
      <c r="Q68" s="64"/>
      <c r="R68" s="64"/>
      <c r="S68" s="64"/>
      <c r="T68" s="64"/>
      <c r="U68" s="64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  <c r="BA68" s="64"/>
      <c r="BB68" s="64"/>
      <c r="BC68" s="64"/>
      <c r="BD68" s="64"/>
      <c r="BE68" s="64"/>
      <c r="BF68" s="64"/>
      <c r="BG68" s="64"/>
      <c r="BH68" s="64"/>
      <c r="BI68" s="64"/>
      <c r="BJ68" s="64"/>
      <c r="BK68" s="64"/>
      <c r="BL68" s="64"/>
      <c r="BM68" s="64"/>
      <c r="BN68" s="64"/>
      <c r="BO68" s="64"/>
      <c r="BP68" s="64"/>
      <c r="BQ68" s="64"/>
      <c r="BR68" s="64"/>
      <c r="BS68" s="64"/>
      <c r="BT68" s="64"/>
      <c r="BU68" s="64"/>
      <c r="BV68" s="64"/>
      <c r="BW68" s="64"/>
      <c r="BX68" s="64"/>
      <c r="BY68" s="64"/>
      <c r="BZ68" s="64"/>
      <c r="CA68" s="64"/>
      <c r="CB68" s="64"/>
      <c r="CC68" s="64"/>
      <c r="CD68" s="64"/>
      <c r="CE68" s="64"/>
      <c r="CF68" s="64"/>
      <c r="CG68" s="64"/>
      <c r="CH68" s="64"/>
      <c r="CI68" s="64"/>
      <c r="CJ68" s="64"/>
      <c r="CK68" s="64"/>
      <c r="CL68" s="64"/>
      <c r="CM68" s="64"/>
      <c r="CN68" s="64"/>
      <c r="CO68" s="64"/>
      <c r="CP68" s="64"/>
      <c r="CQ68" s="64"/>
      <c r="CR68" s="64"/>
      <c r="CS68" s="64"/>
      <c r="CT68" s="64"/>
      <c r="CU68" s="64"/>
      <c r="CV68" s="64"/>
      <c r="CW68" s="64"/>
      <c r="CX68" s="64"/>
      <c r="CY68" s="64"/>
      <c r="CZ68" s="64"/>
      <c r="DA68" s="64"/>
      <c r="DB68" s="64"/>
      <c r="DC68" s="64"/>
      <c r="DD68" s="64"/>
      <c r="DE68" s="64"/>
      <c r="DF68" s="64"/>
      <c r="DG68" s="64"/>
      <c r="DH68" s="64"/>
      <c r="DI68" s="64"/>
      <c r="DJ68" s="64"/>
      <c r="DK68" s="64"/>
      <c r="DL68" s="64"/>
      <c r="DM68" s="64"/>
      <c r="DN68" s="64"/>
      <c r="DO68" s="64"/>
      <c r="DP68" s="64"/>
      <c r="DQ68" s="64"/>
      <c r="DR68" s="64"/>
      <c r="DS68" s="64"/>
      <c r="DT68" s="64"/>
      <c r="DU68" s="64"/>
      <c r="DV68" s="64"/>
      <c r="DW68" s="64"/>
      <c r="DX68" s="64"/>
      <c r="DY68" s="64"/>
      <c r="DZ68" s="64"/>
      <c r="EA68" s="64"/>
      <c r="EB68" s="64"/>
      <c r="EC68" s="64"/>
      <c r="ED68" s="64"/>
      <c r="EE68" s="64"/>
      <c r="EF68" s="64"/>
      <c r="EG68" s="64"/>
      <c r="EH68" s="64"/>
      <c r="EI68" s="64"/>
      <c r="EJ68" s="64"/>
      <c r="EK68" s="64"/>
      <c r="EL68" s="64"/>
      <c r="EM68" s="64"/>
      <c r="EN68" s="64"/>
      <c r="EO68" s="64"/>
      <c r="EP68" s="64"/>
    </row>
    <row r="69" spans="1:146" s="69" customFormat="1" ht="27">
      <c r="A69" s="21" t="s">
        <v>18</v>
      </c>
      <c r="B69" s="20" t="s">
        <v>17</v>
      </c>
      <c r="C69" s="19">
        <v>0</v>
      </c>
      <c r="D69" s="14">
        <v>0</v>
      </c>
      <c r="E69" s="14">
        <v>0</v>
      </c>
      <c r="F69" s="14">
        <v>0</v>
      </c>
      <c r="G69" s="14">
        <v>0</v>
      </c>
      <c r="H69" s="63">
        <f t="shared" si="0"/>
        <v>0</v>
      </c>
      <c r="I69" s="64"/>
      <c r="J69" s="64"/>
      <c r="K69" s="64"/>
      <c r="L69" s="64"/>
      <c r="M69" s="64"/>
      <c r="N69" s="64"/>
      <c r="O69" s="64"/>
      <c r="P69" s="64"/>
      <c r="Q69" s="64"/>
      <c r="R69" s="64"/>
      <c r="S69" s="64"/>
      <c r="T69" s="64"/>
      <c r="U69" s="64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  <c r="BA69" s="64"/>
      <c r="BB69" s="64"/>
      <c r="BC69" s="64"/>
      <c r="BD69" s="64"/>
      <c r="BE69" s="64"/>
      <c r="BF69" s="64"/>
      <c r="BG69" s="64"/>
      <c r="BH69" s="64"/>
      <c r="BI69" s="64"/>
      <c r="BJ69" s="64"/>
      <c r="BK69" s="64"/>
      <c r="BL69" s="64"/>
      <c r="BM69" s="64"/>
      <c r="BN69" s="64"/>
      <c r="BO69" s="64"/>
      <c r="BP69" s="64"/>
      <c r="BQ69" s="64"/>
      <c r="BR69" s="64"/>
      <c r="BS69" s="64"/>
      <c r="BT69" s="64"/>
      <c r="BU69" s="64"/>
      <c r="BV69" s="64"/>
      <c r="BW69" s="64"/>
      <c r="BX69" s="64"/>
      <c r="BY69" s="64"/>
      <c r="BZ69" s="64"/>
      <c r="CA69" s="64"/>
      <c r="CB69" s="64"/>
      <c r="CC69" s="64"/>
      <c r="CD69" s="64"/>
      <c r="CE69" s="64"/>
      <c r="CF69" s="64"/>
      <c r="CG69" s="64"/>
      <c r="CH69" s="64"/>
      <c r="CI69" s="64"/>
      <c r="CJ69" s="64"/>
      <c r="CK69" s="64"/>
      <c r="CL69" s="64"/>
      <c r="CM69" s="64"/>
      <c r="CN69" s="64"/>
      <c r="CO69" s="64"/>
      <c r="CP69" s="64"/>
      <c r="CQ69" s="64"/>
      <c r="CR69" s="64"/>
      <c r="CS69" s="64"/>
      <c r="CT69" s="64"/>
      <c r="CU69" s="64"/>
      <c r="CV69" s="64"/>
      <c r="CW69" s="64"/>
      <c r="CX69" s="64"/>
      <c r="CY69" s="64"/>
      <c r="CZ69" s="64"/>
      <c r="DA69" s="64"/>
      <c r="DB69" s="64"/>
      <c r="DC69" s="64"/>
      <c r="DD69" s="64"/>
      <c r="DE69" s="64"/>
      <c r="DF69" s="64"/>
      <c r="DG69" s="64"/>
      <c r="DH69" s="64"/>
      <c r="DI69" s="64"/>
      <c r="DJ69" s="64"/>
      <c r="DK69" s="64"/>
      <c r="DL69" s="64"/>
      <c r="DM69" s="64"/>
      <c r="DN69" s="64"/>
      <c r="DO69" s="64"/>
      <c r="DP69" s="64"/>
      <c r="DQ69" s="64"/>
      <c r="DR69" s="64"/>
      <c r="DS69" s="64"/>
      <c r="DT69" s="64"/>
      <c r="DU69" s="64"/>
      <c r="DV69" s="64"/>
      <c r="DW69" s="64"/>
      <c r="DX69" s="64"/>
      <c r="DY69" s="64"/>
      <c r="DZ69" s="64"/>
      <c r="EA69" s="64"/>
      <c r="EB69" s="64"/>
      <c r="EC69" s="64"/>
      <c r="ED69" s="64"/>
      <c r="EE69" s="64"/>
      <c r="EF69" s="64"/>
      <c r="EG69" s="64"/>
      <c r="EH69" s="64"/>
      <c r="EI69" s="64"/>
      <c r="EJ69" s="64"/>
      <c r="EK69" s="64"/>
      <c r="EL69" s="64"/>
      <c r="EM69" s="64"/>
      <c r="EN69" s="64"/>
      <c r="EO69" s="64"/>
      <c r="EP69" s="64"/>
    </row>
    <row r="70" spans="1:146" s="67" customFormat="1">
      <c r="A70" s="21">
        <v>4729</v>
      </c>
      <c r="B70" s="20" t="s">
        <v>16</v>
      </c>
      <c r="C70" s="19">
        <v>0</v>
      </c>
      <c r="D70" s="14">
        <v>0</v>
      </c>
      <c r="E70" s="14">
        <v>0</v>
      </c>
      <c r="F70" s="14">
        <v>0</v>
      </c>
      <c r="G70" s="14">
        <v>0</v>
      </c>
      <c r="H70" s="63">
        <f t="shared" si="0"/>
        <v>0</v>
      </c>
      <c r="I70" s="79"/>
      <c r="J70" s="79"/>
      <c r="K70" s="79"/>
      <c r="L70" s="79"/>
      <c r="M70" s="79"/>
      <c r="N70" s="79"/>
      <c r="O70" s="79"/>
      <c r="P70" s="79"/>
      <c r="Q70" s="79"/>
      <c r="R70" s="79"/>
      <c r="S70" s="79"/>
      <c r="T70" s="79"/>
      <c r="U70" s="79"/>
      <c r="V70" s="79"/>
      <c r="W70" s="79"/>
      <c r="X70" s="79"/>
      <c r="Y70" s="79"/>
      <c r="Z70" s="79"/>
      <c r="AA70" s="79"/>
      <c r="AB70" s="79"/>
      <c r="AC70" s="79"/>
      <c r="AD70" s="79"/>
      <c r="AE70" s="79"/>
      <c r="AF70" s="79"/>
      <c r="AG70" s="79"/>
      <c r="AH70" s="79"/>
      <c r="AI70" s="79"/>
      <c r="AJ70" s="79"/>
      <c r="AK70" s="79"/>
      <c r="AL70" s="79"/>
      <c r="AM70" s="79"/>
      <c r="AN70" s="79"/>
      <c r="AO70" s="79"/>
      <c r="AP70" s="79"/>
      <c r="AQ70" s="79"/>
      <c r="AR70" s="79"/>
      <c r="AS70" s="79"/>
      <c r="AT70" s="79"/>
      <c r="AU70" s="79"/>
      <c r="AV70" s="79"/>
      <c r="AW70" s="79"/>
      <c r="AX70" s="79"/>
      <c r="AY70" s="79"/>
      <c r="AZ70" s="79"/>
      <c r="BA70" s="79"/>
      <c r="BB70" s="79"/>
      <c r="BC70" s="79"/>
      <c r="BD70" s="79"/>
      <c r="BE70" s="79"/>
      <c r="BF70" s="79"/>
      <c r="BG70" s="79"/>
      <c r="BH70" s="79"/>
      <c r="BI70" s="79"/>
      <c r="BJ70" s="79"/>
      <c r="BK70" s="79"/>
      <c r="BL70" s="79"/>
      <c r="BM70" s="79"/>
      <c r="BN70" s="79"/>
      <c r="BO70" s="79"/>
      <c r="BP70" s="79"/>
      <c r="BQ70" s="79"/>
      <c r="BR70" s="79"/>
      <c r="BS70" s="79"/>
      <c r="BT70" s="79"/>
      <c r="BU70" s="79"/>
      <c r="BV70" s="79"/>
      <c r="BW70" s="79"/>
      <c r="BX70" s="79"/>
      <c r="BY70" s="79"/>
      <c r="BZ70" s="79"/>
      <c r="CA70" s="79"/>
      <c r="CB70" s="79"/>
      <c r="CC70" s="79"/>
      <c r="CD70" s="79"/>
      <c r="CE70" s="79"/>
      <c r="CF70" s="79"/>
      <c r="CG70" s="79"/>
      <c r="CH70" s="79"/>
      <c r="CI70" s="79"/>
      <c r="CJ70" s="79"/>
      <c r="CK70" s="79"/>
      <c r="CL70" s="79"/>
      <c r="CM70" s="79"/>
      <c r="CN70" s="79"/>
      <c r="CO70" s="79"/>
      <c r="CP70" s="79"/>
      <c r="CQ70" s="79"/>
      <c r="CR70" s="79"/>
      <c r="CS70" s="79"/>
      <c r="CT70" s="79"/>
      <c r="CU70" s="79"/>
      <c r="CV70" s="79"/>
      <c r="CW70" s="79"/>
      <c r="CX70" s="79"/>
      <c r="CY70" s="79"/>
      <c r="CZ70" s="79"/>
      <c r="DA70" s="79"/>
      <c r="DB70" s="79"/>
      <c r="DC70" s="79"/>
      <c r="DD70" s="79"/>
      <c r="DE70" s="79"/>
      <c r="DF70" s="79"/>
      <c r="DG70" s="79"/>
      <c r="DH70" s="79"/>
      <c r="DI70" s="79"/>
      <c r="DJ70" s="79"/>
      <c r="DK70" s="79"/>
      <c r="DL70" s="79"/>
      <c r="DM70" s="79"/>
      <c r="DN70" s="79"/>
      <c r="DO70" s="79"/>
      <c r="DP70" s="79"/>
      <c r="DQ70" s="79"/>
      <c r="DR70" s="79"/>
      <c r="DS70" s="79"/>
      <c r="DT70" s="79"/>
      <c r="DU70" s="79"/>
      <c r="DV70" s="79"/>
      <c r="DW70" s="79"/>
      <c r="DX70" s="79"/>
      <c r="DY70" s="79"/>
      <c r="DZ70" s="79"/>
      <c r="EA70" s="79"/>
      <c r="EB70" s="79"/>
      <c r="EC70" s="79"/>
      <c r="ED70" s="79"/>
      <c r="EE70" s="79"/>
      <c r="EF70" s="79"/>
      <c r="EG70" s="79"/>
      <c r="EH70" s="79"/>
      <c r="EI70" s="79"/>
      <c r="EJ70" s="79"/>
      <c r="EK70" s="79"/>
      <c r="EL70" s="79"/>
      <c r="EM70" s="79"/>
      <c r="EN70" s="79"/>
      <c r="EO70" s="79"/>
      <c r="EP70" s="79"/>
    </row>
    <row r="71" spans="1:146" s="69" customFormat="1">
      <c r="A71" s="21">
        <v>4822</v>
      </c>
      <c r="B71" s="20" t="s">
        <v>15</v>
      </c>
      <c r="C71" s="19">
        <v>0</v>
      </c>
      <c r="D71" s="14">
        <v>0</v>
      </c>
      <c r="E71" s="14">
        <v>0</v>
      </c>
      <c r="F71" s="14">
        <v>0</v>
      </c>
      <c r="G71" s="14">
        <v>0</v>
      </c>
      <c r="H71" s="63">
        <f t="shared" si="0"/>
        <v>0</v>
      </c>
      <c r="I71" s="64"/>
      <c r="J71" s="64"/>
      <c r="K71" s="64"/>
      <c r="L71" s="64"/>
      <c r="M71" s="64"/>
      <c r="N71" s="64"/>
      <c r="O71" s="64"/>
      <c r="P71" s="64"/>
      <c r="Q71" s="64"/>
      <c r="R71" s="64"/>
      <c r="S71" s="64"/>
      <c r="T71" s="64"/>
      <c r="U71" s="64"/>
      <c r="V71" s="64"/>
      <c r="W71" s="64"/>
      <c r="X71" s="64"/>
      <c r="Y71" s="64"/>
      <c r="Z71" s="64"/>
      <c r="AA71" s="64"/>
      <c r="AB71" s="64"/>
      <c r="AC71" s="64"/>
      <c r="AD71" s="64"/>
      <c r="AE71" s="64"/>
      <c r="AF71" s="64"/>
      <c r="AG71" s="64"/>
      <c r="AH71" s="64"/>
      <c r="AI71" s="64"/>
      <c r="AJ71" s="64"/>
      <c r="AK71" s="64"/>
      <c r="AL71" s="64"/>
      <c r="AM71" s="64"/>
      <c r="AN71" s="64"/>
      <c r="AO71" s="64"/>
      <c r="AP71" s="64"/>
      <c r="AQ71" s="64"/>
      <c r="AR71" s="64"/>
      <c r="AS71" s="64"/>
      <c r="AT71" s="64"/>
      <c r="AU71" s="64"/>
      <c r="AV71" s="64"/>
      <c r="AW71" s="64"/>
      <c r="AX71" s="64"/>
      <c r="AY71" s="64"/>
      <c r="AZ71" s="64"/>
      <c r="BA71" s="64"/>
      <c r="BB71" s="64"/>
      <c r="BC71" s="64"/>
      <c r="BD71" s="64"/>
      <c r="BE71" s="64"/>
      <c r="BF71" s="64"/>
      <c r="BG71" s="64"/>
      <c r="BH71" s="64"/>
      <c r="BI71" s="64"/>
      <c r="BJ71" s="64"/>
      <c r="BK71" s="64"/>
      <c r="BL71" s="64"/>
      <c r="BM71" s="64"/>
      <c r="BN71" s="64"/>
      <c r="BO71" s="64"/>
      <c r="BP71" s="64"/>
      <c r="BQ71" s="64"/>
      <c r="BR71" s="64"/>
      <c r="BS71" s="64"/>
      <c r="BT71" s="64"/>
      <c r="BU71" s="64"/>
      <c r="BV71" s="64"/>
      <c r="BW71" s="64"/>
      <c r="BX71" s="64"/>
      <c r="BY71" s="64"/>
      <c r="BZ71" s="64"/>
      <c r="CA71" s="64"/>
      <c r="CB71" s="64"/>
      <c r="CC71" s="64"/>
      <c r="CD71" s="64"/>
      <c r="CE71" s="64"/>
      <c r="CF71" s="64"/>
      <c r="CG71" s="64"/>
      <c r="CH71" s="64"/>
      <c r="CI71" s="64"/>
      <c r="CJ71" s="64"/>
      <c r="CK71" s="64"/>
      <c r="CL71" s="64"/>
      <c r="CM71" s="64"/>
      <c r="CN71" s="64"/>
      <c r="CO71" s="64"/>
      <c r="CP71" s="64"/>
      <c r="CQ71" s="64"/>
      <c r="CR71" s="64"/>
      <c r="CS71" s="64"/>
      <c r="CT71" s="64"/>
      <c r="CU71" s="64"/>
      <c r="CV71" s="64"/>
      <c r="CW71" s="64"/>
      <c r="CX71" s="64"/>
      <c r="CY71" s="64"/>
      <c r="CZ71" s="64"/>
      <c r="DA71" s="64"/>
      <c r="DB71" s="64"/>
      <c r="DC71" s="64"/>
      <c r="DD71" s="64"/>
      <c r="DE71" s="64"/>
      <c r="DF71" s="64"/>
      <c r="DG71" s="64"/>
      <c r="DH71" s="64"/>
      <c r="DI71" s="64"/>
      <c r="DJ71" s="64"/>
      <c r="DK71" s="64"/>
      <c r="DL71" s="64"/>
      <c r="DM71" s="64"/>
      <c r="DN71" s="64"/>
      <c r="DO71" s="64"/>
      <c r="DP71" s="64"/>
      <c r="DQ71" s="64"/>
      <c r="DR71" s="64"/>
      <c r="DS71" s="64"/>
      <c r="DT71" s="64"/>
      <c r="DU71" s="64"/>
      <c r="DV71" s="64"/>
      <c r="DW71" s="64"/>
      <c r="DX71" s="64"/>
      <c r="DY71" s="64"/>
      <c r="DZ71" s="64"/>
      <c r="EA71" s="64"/>
      <c r="EB71" s="64"/>
      <c r="EC71" s="64"/>
      <c r="ED71" s="64"/>
      <c r="EE71" s="64"/>
      <c r="EF71" s="64"/>
      <c r="EG71" s="64"/>
      <c r="EH71" s="64"/>
      <c r="EI71" s="64"/>
      <c r="EJ71" s="64"/>
      <c r="EK71" s="64"/>
      <c r="EL71" s="64"/>
      <c r="EM71" s="64"/>
      <c r="EN71" s="64"/>
      <c r="EO71" s="64"/>
      <c r="EP71" s="64"/>
    </row>
    <row r="72" spans="1:146" s="64" customFormat="1">
      <c r="A72" s="21">
        <v>4823</v>
      </c>
      <c r="B72" s="20" t="s">
        <v>14</v>
      </c>
      <c r="C72" s="19">
        <v>44</v>
      </c>
      <c r="D72" s="14">
        <v>0</v>
      </c>
      <c r="E72" s="14">
        <v>44</v>
      </c>
      <c r="F72" s="14">
        <v>0</v>
      </c>
      <c r="G72" s="14">
        <v>0</v>
      </c>
      <c r="H72" s="63">
        <f t="shared" si="0"/>
        <v>0</v>
      </c>
    </row>
    <row r="73" spans="1:146" s="69" customFormat="1">
      <c r="A73" s="21"/>
      <c r="B73" s="23" t="s">
        <v>13</v>
      </c>
      <c r="C73" s="19">
        <v>0</v>
      </c>
      <c r="D73" s="14"/>
      <c r="E73" s="14"/>
      <c r="F73" s="14"/>
      <c r="G73" s="14">
        <v>0</v>
      </c>
      <c r="H73" s="63">
        <f t="shared" si="0"/>
        <v>0</v>
      </c>
      <c r="I73" s="64"/>
      <c r="J73" s="64"/>
      <c r="K73" s="64"/>
      <c r="L73" s="64"/>
      <c r="M73" s="64"/>
      <c r="N73" s="64"/>
      <c r="O73" s="64"/>
      <c r="P73" s="64"/>
      <c r="Q73" s="64"/>
      <c r="R73" s="64"/>
      <c r="S73" s="64"/>
      <c r="T73" s="64"/>
      <c r="U73" s="64"/>
      <c r="V73" s="64"/>
      <c r="W73" s="64"/>
      <c r="X73" s="64"/>
      <c r="Y73" s="64"/>
      <c r="Z73" s="64"/>
      <c r="AA73" s="64"/>
      <c r="AB73" s="64"/>
      <c r="AC73" s="64"/>
      <c r="AD73" s="64"/>
      <c r="AE73" s="64"/>
      <c r="AF73" s="64"/>
      <c r="AG73" s="64"/>
      <c r="AH73" s="64"/>
      <c r="AI73" s="64"/>
      <c r="AJ73" s="64"/>
      <c r="AK73" s="64"/>
      <c r="AL73" s="64"/>
      <c r="AM73" s="64"/>
      <c r="AN73" s="64"/>
      <c r="AO73" s="64"/>
      <c r="AP73" s="64"/>
      <c r="AQ73" s="64"/>
      <c r="AR73" s="64"/>
      <c r="AS73" s="64"/>
      <c r="AT73" s="64"/>
      <c r="AU73" s="64"/>
      <c r="AV73" s="64"/>
      <c r="AW73" s="64"/>
      <c r="AX73" s="64"/>
      <c r="AY73" s="64"/>
      <c r="AZ73" s="64"/>
      <c r="BA73" s="64"/>
      <c r="BB73" s="64"/>
      <c r="BC73" s="64"/>
      <c r="BD73" s="64"/>
      <c r="BE73" s="64"/>
      <c r="BF73" s="64"/>
      <c r="BG73" s="64"/>
      <c r="BH73" s="64"/>
      <c r="BI73" s="64"/>
      <c r="BJ73" s="64"/>
      <c r="BK73" s="64"/>
      <c r="BL73" s="64"/>
      <c r="BM73" s="64"/>
      <c r="BN73" s="64"/>
      <c r="BO73" s="64"/>
      <c r="BP73" s="64"/>
      <c r="BQ73" s="64"/>
      <c r="BR73" s="64"/>
      <c r="BS73" s="64"/>
      <c r="BT73" s="64"/>
      <c r="BU73" s="64"/>
      <c r="BV73" s="64"/>
      <c r="BW73" s="64"/>
      <c r="BX73" s="64"/>
      <c r="BY73" s="64"/>
      <c r="BZ73" s="64"/>
      <c r="CA73" s="64"/>
      <c r="CB73" s="64"/>
      <c r="CC73" s="64"/>
      <c r="CD73" s="64"/>
      <c r="CE73" s="64"/>
      <c r="CF73" s="64"/>
      <c r="CG73" s="64"/>
      <c r="CH73" s="64"/>
      <c r="CI73" s="64"/>
      <c r="CJ73" s="64"/>
      <c r="CK73" s="64"/>
      <c r="CL73" s="64"/>
      <c r="CM73" s="64"/>
      <c r="CN73" s="64"/>
      <c r="CO73" s="64"/>
      <c r="CP73" s="64"/>
      <c r="CQ73" s="64"/>
      <c r="CR73" s="64"/>
      <c r="CS73" s="64"/>
      <c r="CT73" s="64"/>
      <c r="CU73" s="64"/>
      <c r="CV73" s="64"/>
      <c r="CW73" s="64"/>
      <c r="CX73" s="64"/>
      <c r="CY73" s="64"/>
      <c r="CZ73" s="64"/>
      <c r="DA73" s="64"/>
      <c r="DB73" s="64"/>
      <c r="DC73" s="64"/>
      <c r="DD73" s="64"/>
      <c r="DE73" s="64"/>
      <c r="DF73" s="64"/>
      <c r="DG73" s="64"/>
      <c r="DH73" s="64"/>
      <c r="DI73" s="64"/>
      <c r="DJ73" s="64"/>
      <c r="DK73" s="64"/>
      <c r="DL73" s="64"/>
      <c r="DM73" s="64"/>
      <c r="DN73" s="64"/>
      <c r="DO73" s="64"/>
      <c r="DP73" s="64"/>
      <c r="DQ73" s="64"/>
      <c r="DR73" s="64"/>
      <c r="DS73" s="64"/>
      <c r="DT73" s="64"/>
      <c r="DU73" s="64"/>
      <c r="DV73" s="64"/>
      <c r="DW73" s="64"/>
      <c r="DX73" s="64"/>
      <c r="DY73" s="64"/>
      <c r="DZ73" s="64"/>
      <c r="EA73" s="64"/>
      <c r="EB73" s="64"/>
      <c r="EC73" s="64"/>
      <c r="ED73" s="64"/>
      <c r="EE73" s="64"/>
      <c r="EF73" s="64"/>
      <c r="EG73" s="64"/>
      <c r="EH73" s="64"/>
      <c r="EI73" s="64"/>
      <c r="EJ73" s="64"/>
      <c r="EK73" s="64"/>
      <c r="EL73" s="64"/>
      <c r="EM73" s="64"/>
      <c r="EN73" s="64"/>
      <c r="EO73" s="64"/>
      <c r="EP73" s="64"/>
    </row>
    <row r="74" spans="1:146" s="69" customFormat="1" ht="28.5">
      <c r="A74" s="21"/>
      <c r="B74" s="20" t="s">
        <v>12</v>
      </c>
      <c r="C74" s="19">
        <v>44</v>
      </c>
      <c r="D74" s="14">
        <v>0</v>
      </c>
      <c r="E74" s="14">
        <v>44</v>
      </c>
      <c r="F74" s="14">
        <v>0</v>
      </c>
      <c r="G74" s="14">
        <v>0</v>
      </c>
      <c r="H74" s="63">
        <f t="shared" si="0"/>
        <v>0</v>
      </c>
      <c r="I74" s="64"/>
      <c r="J74" s="64"/>
      <c r="K74" s="64"/>
      <c r="L74" s="64"/>
      <c r="M74" s="64"/>
      <c r="N74" s="64"/>
      <c r="O74" s="64"/>
      <c r="P74" s="64"/>
      <c r="Q74" s="64"/>
      <c r="R74" s="64"/>
      <c r="S74" s="64"/>
      <c r="T74" s="64"/>
      <c r="U74" s="64"/>
      <c r="V74" s="64"/>
      <c r="W74" s="64"/>
      <c r="X74" s="64"/>
      <c r="Y74" s="64"/>
      <c r="Z74" s="64"/>
      <c r="AA74" s="64"/>
      <c r="AB74" s="64"/>
      <c r="AC74" s="64"/>
      <c r="AD74" s="64"/>
      <c r="AE74" s="64"/>
      <c r="AF74" s="64"/>
      <c r="AG74" s="64"/>
      <c r="AH74" s="64"/>
      <c r="AI74" s="64"/>
      <c r="AJ74" s="64"/>
      <c r="AK74" s="64"/>
      <c r="AL74" s="64"/>
      <c r="AM74" s="64"/>
      <c r="AN74" s="64"/>
      <c r="AO74" s="64"/>
      <c r="AP74" s="64"/>
      <c r="AQ74" s="64"/>
      <c r="AR74" s="64"/>
      <c r="AS74" s="64"/>
      <c r="AT74" s="64"/>
      <c r="AU74" s="64"/>
      <c r="AV74" s="64"/>
      <c r="AW74" s="64"/>
      <c r="AX74" s="64"/>
      <c r="AY74" s="64"/>
      <c r="AZ74" s="64"/>
      <c r="BA74" s="64"/>
      <c r="BB74" s="64"/>
      <c r="BC74" s="64"/>
      <c r="BD74" s="64"/>
      <c r="BE74" s="64"/>
      <c r="BF74" s="64"/>
      <c r="BG74" s="64"/>
      <c r="BH74" s="64"/>
      <c r="BI74" s="64"/>
      <c r="BJ74" s="64"/>
      <c r="BK74" s="64"/>
      <c r="BL74" s="64"/>
      <c r="BM74" s="64"/>
      <c r="BN74" s="64"/>
      <c r="BO74" s="64"/>
      <c r="BP74" s="64"/>
      <c r="BQ74" s="64"/>
      <c r="BR74" s="64"/>
      <c r="BS74" s="64"/>
      <c r="BT74" s="64"/>
      <c r="BU74" s="64"/>
      <c r="BV74" s="64"/>
      <c r="BW74" s="64"/>
      <c r="BX74" s="64"/>
      <c r="BY74" s="64"/>
      <c r="BZ74" s="64"/>
      <c r="CA74" s="64"/>
      <c r="CB74" s="64"/>
      <c r="CC74" s="64"/>
      <c r="CD74" s="64"/>
      <c r="CE74" s="64"/>
      <c r="CF74" s="64"/>
      <c r="CG74" s="64"/>
      <c r="CH74" s="64"/>
      <c r="CI74" s="64"/>
      <c r="CJ74" s="64"/>
      <c r="CK74" s="64"/>
      <c r="CL74" s="64"/>
      <c r="CM74" s="64"/>
      <c r="CN74" s="64"/>
      <c r="CO74" s="64"/>
      <c r="CP74" s="64"/>
      <c r="CQ74" s="64"/>
      <c r="CR74" s="64"/>
      <c r="CS74" s="64"/>
      <c r="CT74" s="64"/>
      <c r="CU74" s="64"/>
      <c r="CV74" s="64"/>
      <c r="CW74" s="64"/>
      <c r="CX74" s="64"/>
      <c r="CY74" s="64"/>
      <c r="CZ74" s="64"/>
      <c r="DA74" s="64"/>
      <c r="DB74" s="64"/>
      <c r="DC74" s="64"/>
      <c r="DD74" s="64"/>
      <c r="DE74" s="64"/>
      <c r="DF74" s="64"/>
      <c r="DG74" s="64"/>
      <c r="DH74" s="64"/>
      <c r="DI74" s="64"/>
      <c r="DJ74" s="64"/>
      <c r="DK74" s="64"/>
      <c r="DL74" s="64"/>
      <c r="DM74" s="64"/>
      <c r="DN74" s="64"/>
      <c r="DO74" s="64"/>
      <c r="DP74" s="64"/>
      <c r="DQ74" s="64"/>
      <c r="DR74" s="64"/>
      <c r="DS74" s="64"/>
      <c r="DT74" s="64"/>
      <c r="DU74" s="64"/>
      <c r="DV74" s="64"/>
      <c r="DW74" s="64"/>
      <c r="DX74" s="64"/>
      <c r="DY74" s="64"/>
      <c r="DZ74" s="64"/>
      <c r="EA74" s="64"/>
      <c r="EB74" s="64"/>
      <c r="EC74" s="64"/>
      <c r="ED74" s="64"/>
      <c r="EE74" s="64"/>
      <c r="EF74" s="64"/>
      <c r="EG74" s="64"/>
      <c r="EH74" s="64"/>
      <c r="EI74" s="64"/>
      <c r="EJ74" s="64"/>
      <c r="EK74" s="64"/>
      <c r="EL74" s="64"/>
      <c r="EM74" s="64"/>
      <c r="EN74" s="64"/>
      <c r="EO74" s="64"/>
      <c r="EP74" s="64"/>
    </row>
    <row r="75" spans="1:146" s="69" customFormat="1">
      <c r="A75" s="21"/>
      <c r="B75" s="20" t="s">
        <v>11</v>
      </c>
      <c r="C75" s="19">
        <v>0</v>
      </c>
      <c r="D75" s="14">
        <v>0</v>
      </c>
      <c r="E75" s="14">
        <v>0</v>
      </c>
      <c r="F75" s="14">
        <v>0</v>
      </c>
      <c r="G75" s="14">
        <v>0</v>
      </c>
      <c r="H75" s="63">
        <f t="shared" si="0"/>
        <v>0</v>
      </c>
      <c r="I75" s="64"/>
      <c r="J75" s="64"/>
      <c r="K75" s="64"/>
      <c r="L75" s="64"/>
      <c r="M75" s="64"/>
      <c r="N75" s="64"/>
      <c r="O75" s="64"/>
      <c r="P75" s="64"/>
      <c r="Q75" s="64"/>
      <c r="R75" s="64"/>
      <c r="S75" s="64"/>
      <c r="T75" s="64"/>
      <c r="U75" s="64"/>
      <c r="V75" s="64"/>
      <c r="W75" s="64"/>
      <c r="X75" s="64"/>
      <c r="Y75" s="64"/>
      <c r="Z75" s="64"/>
      <c r="AA75" s="64"/>
      <c r="AB75" s="64"/>
      <c r="AC75" s="64"/>
      <c r="AD75" s="64"/>
      <c r="AE75" s="64"/>
      <c r="AF75" s="64"/>
      <c r="AG75" s="64"/>
      <c r="AH75" s="64"/>
      <c r="AI75" s="64"/>
      <c r="AJ75" s="64"/>
      <c r="AK75" s="64"/>
      <c r="AL75" s="64"/>
      <c r="AM75" s="64"/>
      <c r="AN75" s="64"/>
      <c r="AO75" s="64"/>
      <c r="AP75" s="64"/>
      <c r="AQ75" s="64"/>
      <c r="AR75" s="64"/>
      <c r="AS75" s="64"/>
      <c r="AT75" s="64"/>
      <c r="AU75" s="64"/>
      <c r="AV75" s="64"/>
      <c r="AW75" s="64"/>
      <c r="AX75" s="64"/>
      <c r="AY75" s="64"/>
      <c r="AZ75" s="64"/>
      <c r="BA75" s="64"/>
      <c r="BB75" s="64"/>
      <c r="BC75" s="64"/>
      <c r="BD75" s="64"/>
      <c r="BE75" s="64"/>
      <c r="BF75" s="64"/>
      <c r="BG75" s="64"/>
      <c r="BH75" s="64"/>
      <c r="BI75" s="64"/>
      <c r="BJ75" s="64"/>
      <c r="BK75" s="64"/>
      <c r="BL75" s="64"/>
      <c r="BM75" s="64"/>
      <c r="BN75" s="64"/>
      <c r="BO75" s="64"/>
      <c r="BP75" s="64"/>
      <c r="BQ75" s="64"/>
      <c r="BR75" s="64"/>
      <c r="BS75" s="64"/>
      <c r="BT75" s="64"/>
      <c r="BU75" s="64"/>
      <c r="BV75" s="64"/>
      <c r="BW75" s="64"/>
      <c r="BX75" s="64"/>
      <c r="BY75" s="64"/>
      <c r="BZ75" s="64"/>
      <c r="CA75" s="64"/>
      <c r="CB75" s="64"/>
      <c r="CC75" s="64"/>
      <c r="CD75" s="64"/>
      <c r="CE75" s="64"/>
      <c r="CF75" s="64"/>
      <c r="CG75" s="64"/>
      <c r="CH75" s="64"/>
      <c r="CI75" s="64"/>
      <c r="CJ75" s="64"/>
      <c r="CK75" s="64"/>
      <c r="CL75" s="64"/>
      <c r="CM75" s="64"/>
      <c r="CN75" s="64"/>
      <c r="CO75" s="64"/>
      <c r="CP75" s="64"/>
      <c r="CQ75" s="64"/>
      <c r="CR75" s="64"/>
      <c r="CS75" s="64"/>
      <c r="CT75" s="64"/>
      <c r="CU75" s="64"/>
      <c r="CV75" s="64"/>
      <c r="CW75" s="64"/>
      <c r="CX75" s="64"/>
      <c r="CY75" s="64"/>
      <c r="CZ75" s="64"/>
      <c r="DA75" s="64"/>
      <c r="DB75" s="64"/>
      <c r="DC75" s="64"/>
      <c r="DD75" s="64"/>
      <c r="DE75" s="64"/>
      <c r="DF75" s="64"/>
      <c r="DG75" s="64"/>
      <c r="DH75" s="64"/>
      <c r="DI75" s="64"/>
      <c r="DJ75" s="64"/>
      <c r="DK75" s="64"/>
      <c r="DL75" s="64"/>
      <c r="DM75" s="64"/>
      <c r="DN75" s="64"/>
      <c r="DO75" s="64"/>
      <c r="DP75" s="64"/>
      <c r="DQ75" s="64"/>
      <c r="DR75" s="64"/>
      <c r="DS75" s="64"/>
      <c r="DT75" s="64"/>
      <c r="DU75" s="64"/>
      <c r="DV75" s="64"/>
      <c r="DW75" s="64"/>
      <c r="DX75" s="64"/>
      <c r="DY75" s="64"/>
      <c r="DZ75" s="64"/>
      <c r="EA75" s="64"/>
      <c r="EB75" s="64"/>
      <c r="EC75" s="64"/>
      <c r="ED75" s="64"/>
      <c r="EE75" s="64"/>
      <c r="EF75" s="64"/>
      <c r="EG75" s="64"/>
      <c r="EH75" s="64"/>
      <c r="EI75" s="64"/>
      <c r="EJ75" s="64"/>
      <c r="EK75" s="64"/>
      <c r="EL75" s="64"/>
      <c r="EM75" s="64"/>
      <c r="EN75" s="64"/>
      <c r="EO75" s="64"/>
      <c r="EP75" s="64"/>
    </row>
    <row r="76" spans="1:146" s="69" customFormat="1">
      <c r="A76" s="21"/>
      <c r="B76" s="20" t="s">
        <v>10</v>
      </c>
      <c r="C76" s="19">
        <v>0</v>
      </c>
      <c r="D76" s="14">
        <v>0</v>
      </c>
      <c r="E76" s="14">
        <v>0</v>
      </c>
      <c r="F76" s="14">
        <v>0</v>
      </c>
      <c r="G76" s="14">
        <v>0</v>
      </c>
      <c r="H76" s="63">
        <f t="shared" si="0"/>
        <v>0</v>
      </c>
      <c r="I76" s="64"/>
      <c r="J76" s="64"/>
      <c r="K76" s="64"/>
      <c r="L76" s="64"/>
      <c r="M76" s="64"/>
      <c r="N76" s="64"/>
      <c r="O76" s="64"/>
      <c r="P76" s="64"/>
      <c r="Q76" s="64"/>
      <c r="R76" s="64"/>
      <c r="S76" s="64"/>
      <c r="T76" s="64"/>
      <c r="U76" s="64"/>
      <c r="V76" s="64"/>
      <c r="W76" s="64"/>
      <c r="X76" s="64"/>
      <c r="Y76" s="64"/>
      <c r="Z76" s="64"/>
      <c r="AA76" s="64"/>
      <c r="AB76" s="64"/>
      <c r="AC76" s="64"/>
      <c r="AD76" s="64"/>
      <c r="AE76" s="64"/>
      <c r="AF76" s="64"/>
      <c r="AG76" s="64"/>
      <c r="AH76" s="64"/>
      <c r="AI76" s="64"/>
      <c r="AJ76" s="64"/>
      <c r="AK76" s="64"/>
      <c r="AL76" s="64"/>
      <c r="AM76" s="64"/>
      <c r="AN76" s="64"/>
      <c r="AO76" s="64"/>
      <c r="AP76" s="64"/>
      <c r="AQ76" s="64"/>
      <c r="AR76" s="64"/>
      <c r="AS76" s="64"/>
      <c r="AT76" s="64"/>
      <c r="AU76" s="64"/>
      <c r="AV76" s="64"/>
      <c r="AW76" s="64"/>
      <c r="AX76" s="64"/>
      <c r="AY76" s="64"/>
      <c r="AZ76" s="64"/>
      <c r="BA76" s="64"/>
      <c r="BB76" s="64"/>
      <c r="BC76" s="64"/>
      <c r="BD76" s="64"/>
      <c r="BE76" s="64"/>
      <c r="BF76" s="64"/>
      <c r="BG76" s="64"/>
      <c r="BH76" s="64"/>
      <c r="BI76" s="64"/>
      <c r="BJ76" s="64"/>
      <c r="BK76" s="64"/>
      <c r="BL76" s="64"/>
      <c r="BM76" s="64"/>
      <c r="BN76" s="64"/>
      <c r="BO76" s="64"/>
      <c r="BP76" s="64"/>
      <c r="BQ76" s="64"/>
      <c r="BR76" s="64"/>
      <c r="BS76" s="64"/>
      <c r="BT76" s="64"/>
      <c r="BU76" s="64"/>
      <c r="BV76" s="64"/>
      <c r="BW76" s="64"/>
      <c r="BX76" s="64"/>
      <c r="BY76" s="64"/>
      <c r="BZ76" s="64"/>
      <c r="CA76" s="64"/>
      <c r="CB76" s="64"/>
      <c r="CC76" s="64"/>
      <c r="CD76" s="64"/>
      <c r="CE76" s="64"/>
      <c r="CF76" s="64"/>
      <c r="CG76" s="64"/>
      <c r="CH76" s="64"/>
      <c r="CI76" s="64"/>
      <c r="CJ76" s="64"/>
      <c r="CK76" s="64"/>
      <c r="CL76" s="64"/>
      <c r="CM76" s="64"/>
      <c r="CN76" s="64"/>
      <c r="CO76" s="64"/>
      <c r="CP76" s="64"/>
      <c r="CQ76" s="64"/>
      <c r="CR76" s="64"/>
      <c r="CS76" s="64"/>
      <c r="CT76" s="64"/>
      <c r="CU76" s="64"/>
      <c r="CV76" s="64"/>
      <c r="CW76" s="64"/>
      <c r="CX76" s="64"/>
      <c r="CY76" s="64"/>
      <c r="CZ76" s="64"/>
      <c r="DA76" s="64"/>
      <c r="DB76" s="64"/>
      <c r="DC76" s="64"/>
      <c r="DD76" s="64"/>
      <c r="DE76" s="64"/>
      <c r="DF76" s="64"/>
      <c r="DG76" s="64"/>
      <c r="DH76" s="64"/>
      <c r="DI76" s="64"/>
      <c r="DJ76" s="64"/>
      <c r="DK76" s="64"/>
      <c r="DL76" s="64"/>
      <c r="DM76" s="64"/>
      <c r="DN76" s="64"/>
      <c r="DO76" s="64"/>
      <c r="DP76" s="64"/>
      <c r="DQ76" s="64"/>
      <c r="DR76" s="64"/>
      <c r="DS76" s="64"/>
      <c r="DT76" s="64"/>
      <c r="DU76" s="64"/>
      <c r="DV76" s="64"/>
      <c r="DW76" s="64"/>
      <c r="DX76" s="64"/>
      <c r="DY76" s="64"/>
      <c r="DZ76" s="64"/>
      <c r="EA76" s="64"/>
      <c r="EB76" s="64"/>
      <c r="EC76" s="64"/>
      <c r="ED76" s="64"/>
      <c r="EE76" s="64"/>
      <c r="EF76" s="64"/>
      <c r="EG76" s="64"/>
      <c r="EH76" s="64"/>
      <c r="EI76" s="64"/>
      <c r="EJ76" s="64"/>
      <c r="EK76" s="64"/>
      <c r="EL76" s="64"/>
      <c r="EM76" s="64"/>
      <c r="EN76" s="64"/>
      <c r="EO76" s="64"/>
      <c r="EP76" s="64"/>
    </row>
    <row r="77" spans="1:146" s="69" customFormat="1">
      <c r="A77" s="21">
        <v>4861</v>
      </c>
      <c r="B77" s="20" t="s">
        <v>9</v>
      </c>
      <c r="C77" s="19">
        <v>0</v>
      </c>
      <c r="D77" s="14">
        <v>0</v>
      </c>
      <c r="E77" s="14">
        <v>0</v>
      </c>
      <c r="F77" s="14">
        <v>0</v>
      </c>
      <c r="G77" s="14">
        <v>0</v>
      </c>
      <c r="H77" s="63">
        <f t="shared" si="0"/>
        <v>0</v>
      </c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64"/>
      <c r="AS77" s="64"/>
      <c r="AT77" s="64"/>
      <c r="AU77" s="64"/>
      <c r="AV77" s="64"/>
      <c r="AW77" s="64"/>
      <c r="AX77" s="64"/>
      <c r="AY77" s="64"/>
      <c r="AZ77" s="64"/>
      <c r="BA77" s="64"/>
      <c r="BB77" s="64"/>
      <c r="BC77" s="64"/>
      <c r="BD77" s="64"/>
      <c r="BE77" s="64"/>
      <c r="BF77" s="64"/>
      <c r="BG77" s="64"/>
      <c r="BH77" s="64"/>
      <c r="BI77" s="64"/>
      <c r="BJ77" s="64"/>
      <c r="BK77" s="64"/>
      <c r="BL77" s="64"/>
      <c r="BM77" s="64"/>
      <c r="BN77" s="64"/>
      <c r="BO77" s="64"/>
      <c r="BP77" s="64"/>
      <c r="BQ77" s="64"/>
      <c r="BR77" s="64"/>
      <c r="BS77" s="64"/>
      <c r="BT77" s="64"/>
      <c r="BU77" s="64"/>
      <c r="BV77" s="64"/>
      <c r="BW77" s="64"/>
      <c r="BX77" s="64"/>
      <c r="BY77" s="64"/>
      <c r="BZ77" s="64"/>
      <c r="CA77" s="64"/>
      <c r="CB77" s="64"/>
      <c r="CC77" s="64"/>
      <c r="CD77" s="64"/>
      <c r="CE77" s="64"/>
      <c r="CF77" s="64"/>
      <c r="CG77" s="64"/>
      <c r="CH77" s="64"/>
      <c r="CI77" s="64"/>
      <c r="CJ77" s="64"/>
      <c r="CK77" s="64"/>
      <c r="CL77" s="64"/>
      <c r="CM77" s="64"/>
      <c r="CN77" s="64"/>
      <c r="CO77" s="64"/>
      <c r="CP77" s="64"/>
      <c r="CQ77" s="64"/>
      <c r="CR77" s="64"/>
      <c r="CS77" s="64"/>
      <c r="CT77" s="64"/>
      <c r="CU77" s="64"/>
      <c r="CV77" s="64"/>
      <c r="CW77" s="64"/>
      <c r="CX77" s="64"/>
      <c r="CY77" s="64"/>
      <c r="CZ77" s="64"/>
      <c r="DA77" s="64"/>
      <c r="DB77" s="64"/>
      <c r="DC77" s="64"/>
      <c r="DD77" s="64"/>
      <c r="DE77" s="64"/>
      <c r="DF77" s="64"/>
      <c r="DG77" s="64"/>
      <c r="DH77" s="64"/>
      <c r="DI77" s="64"/>
      <c r="DJ77" s="64"/>
      <c r="DK77" s="64"/>
      <c r="DL77" s="64"/>
      <c r="DM77" s="64"/>
      <c r="DN77" s="64"/>
      <c r="DO77" s="64"/>
      <c r="DP77" s="64"/>
      <c r="DQ77" s="64"/>
      <c r="DR77" s="64"/>
      <c r="DS77" s="64"/>
      <c r="DT77" s="64"/>
      <c r="DU77" s="64"/>
      <c r="DV77" s="64"/>
      <c r="DW77" s="64"/>
      <c r="DX77" s="64"/>
      <c r="DY77" s="64"/>
      <c r="DZ77" s="64"/>
      <c r="EA77" s="64"/>
      <c r="EB77" s="64"/>
      <c r="EC77" s="64"/>
      <c r="ED77" s="64"/>
      <c r="EE77" s="64"/>
      <c r="EF77" s="64"/>
      <c r="EG77" s="64"/>
      <c r="EH77" s="64"/>
      <c r="EI77" s="64"/>
      <c r="EJ77" s="64"/>
      <c r="EK77" s="64"/>
      <c r="EL77" s="64"/>
      <c r="EM77" s="64"/>
      <c r="EN77" s="64"/>
      <c r="EO77" s="64"/>
      <c r="EP77" s="64"/>
    </row>
    <row r="78" spans="1:146" s="65" customFormat="1">
      <c r="A78" s="21">
        <v>4891</v>
      </c>
      <c r="B78" s="20" t="s">
        <v>8</v>
      </c>
      <c r="C78" s="19">
        <v>0</v>
      </c>
      <c r="D78" s="14">
        <v>0</v>
      </c>
      <c r="E78" s="14">
        <v>0</v>
      </c>
      <c r="F78" s="14">
        <v>0</v>
      </c>
      <c r="G78" s="14">
        <v>0</v>
      </c>
      <c r="H78" s="63">
        <f t="shared" si="0"/>
        <v>0</v>
      </c>
      <c r="I78" s="80"/>
      <c r="J78" s="80"/>
      <c r="K78" s="80"/>
      <c r="L78" s="80"/>
      <c r="M78" s="80"/>
      <c r="N78" s="80"/>
      <c r="O78" s="80"/>
      <c r="P78" s="80"/>
      <c r="Q78" s="80"/>
      <c r="R78" s="80"/>
      <c r="S78" s="80"/>
      <c r="T78" s="80"/>
      <c r="U78" s="80"/>
      <c r="V78" s="80"/>
      <c r="W78" s="80"/>
      <c r="X78" s="80"/>
      <c r="Y78" s="80"/>
      <c r="Z78" s="80"/>
      <c r="AA78" s="80"/>
      <c r="AB78" s="80"/>
      <c r="AC78" s="80"/>
      <c r="AD78" s="80"/>
      <c r="AE78" s="80"/>
      <c r="AF78" s="80"/>
      <c r="AG78" s="80"/>
      <c r="AH78" s="80"/>
      <c r="AI78" s="80"/>
      <c r="AJ78" s="80"/>
      <c r="AK78" s="80"/>
      <c r="AL78" s="80"/>
      <c r="AM78" s="80"/>
      <c r="AN78" s="80"/>
      <c r="AO78" s="80"/>
      <c r="AP78" s="80"/>
      <c r="AQ78" s="80"/>
      <c r="AR78" s="80"/>
      <c r="AS78" s="80"/>
      <c r="AT78" s="80"/>
      <c r="AU78" s="80"/>
      <c r="AV78" s="80"/>
      <c r="AW78" s="80"/>
      <c r="AX78" s="80"/>
      <c r="AY78" s="80"/>
      <c r="AZ78" s="80"/>
      <c r="BA78" s="80"/>
      <c r="BB78" s="80"/>
      <c r="BC78" s="80"/>
      <c r="BD78" s="80"/>
      <c r="BE78" s="80"/>
      <c r="BF78" s="80"/>
      <c r="BG78" s="80"/>
      <c r="BH78" s="80"/>
      <c r="BI78" s="80"/>
      <c r="BJ78" s="80"/>
      <c r="BK78" s="80"/>
      <c r="BL78" s="80"/>
      <c r="BM78" s="80"/>
      <c r="BN78" s="80"/>
      <c r="BO78" s="80"/>
      <c r="BP78" s="80"/>
      <c r="BQ78" s="80"/>
      <c r="BR78" s="80"/>
      <c r="BS78" s="80"/>
      <c r="BT78" s="80"/>
      <c r="BU78" s="80"/>
      <c r="BV78" s="80"/>
      <c r="BW78" s="80"/>
      <c r="BX78" s="80"/>
      <c r="BY78" s="80"/>
      <c r="BZ78" s="80"/>
      <c r="CA78" s="80"/>
      <c r="CB78" s="80"/>
      <c r="CC78" s="80"/>
      <c r="CD78" s="80"/>
      <c r="CE78" s="80"/>
      <c r="CF78" s="80"/>
      <c r="CG78" s="80"/>
      <c r="CH78" s="80"/>
      <c r="CI78" s="80"/>
      <c r="CJ78" s="80"/>
      <c r="CK78" s="80"/>
      <c r="CL78" s="80"/>
      <c r="CM78" s="80"/>
      <c r="CN78" s="80"/>
      <c r="CO78" s="80"/>
      <c r="CP78" s="80"/>
      <c r="CQ78" s="80"/>
      <c r="CR78" s="80"/>
      <c r="CS78" s="80"/>
      <c r="CT78" s="80"/>
      <c r="CU78" s="80"/>
      <c r="CV78" s="80"/>
      <c r="CW78" s="80"/>
      <c r="CX78" s="80"/>
      <c r="CY78" s="80"/>
      <c r="CZ78" s="80"/>
      <c r="DA78" s="80"/>
      <c r="DB78" s="80"/>
      <c r="DC78" s="80"/>
      <c r="DD78" s="80"/>
      <c r="DE78" s="80"/>
      <c r="DF78" s="80"/>
      <c r="DG78" s="80"/>
      <c r="DH78" s="80"/>
      <c r="DI78" s="80"/>
      <c r="DJ78" s="80"/>
      <c r="DK78" s="80"/>
      <c r="DL78" s="80"/>
      <c r="DM78" s="80"/>
      <c r="DN78" s="80"/>
      <c r="DO78" s="80"/>
      <c r="DP78" s="80"/>
      <c r="DQ78" s="80"/>
      <c r="DR78" s="80"/>
      <c r="DS78" s="80"/>
      <c r="DT78" s="80"/>
      <c r="DU78" s="80"/>
      <c r="DV78" s="80"/>
      <c r="DW78" s="80"/>
      <c r="DX78" s="80"/>
      <c r="DY78" s="80"/>
      <c r="DZ78" s="80"/>
      <c r="EA78" s="80"/>
      <c r="EB78" s="80"/>
      <c r="EC78" s="80"/>
      <c r="ED78" s="80"/>
      <c r="EE78" s="80"/>
      <c r="EF78" s="80"/>
      <c r="EG78" s="80"/>
      <c r="EH78" s="80"/>
      <c r="EI78" s="80"/>
      <c r="EJ78" s="80"/>
      <c r="EK78" s="80"/>
      <c r="EL78" s="80"/>
      <c r="EM78" s="80"/>
      <c r="EN78" s="80"/>
      <c r="EO78" s="80"/>
      <c r="EP78" s="80"/>
    </row>
    <row r="79" spans="1:146" s="65" customFormat="1">
      <c r="A79" s="21"/>
      <c r="B79" s="20"/>
      <c r="C79" s="19">
        <v>96336.499999999985</v>
      </c>
      <c r="D79" s="14">
        <v>18117.53666666667</v>
      </c>
      <c r="E79" s="14">
        <v>23394.339999999997</v>
      </c>
      <c r="F79" s="14">
        <v>23350.339999999997</v>
      </c>
      <c r="G79" s="14">
        <v>31474.283333333333</v>
      </c>
      <c r="H79" s="63">
        <f t="shared" ref="H79:H87" si="1">+C79-D79-E79-F79-G79</f>
        <v>0</v>
      </c>
      <c r="I79" s="80"/>
      <c r="J79" s="80"/>
      <c r="K79" s="80"/>
      <c r="L79" s="80"/>
      <c r="M79" s="80"/>
      <c r="N79" s="80"/>
      <c r="O79" s="80"/>
      <c r="P79" s="80"/>
      <c r="Q79" s="80"/>
      <c r="R79" s="80"/>
      <c r="S79" s="80"/>
      <c r="T79" s="80"/>
      <c r="U79" s="80"/>
      <c r="V79" s="80"/>
      <c r="W79" s="80"/>
      <c r="X79" s="80"/>
      <c r="Y79" s="80"/>
      <c r="Z79" s="80"/>
      <c r="AA79" s="80"/>
      <c r="AB79" s="80"/>
      <c r="AC79" s="80"/>
      <c r="AD79" s="80"/>
      <c r="AE79" s="80"/>
      <c r="AF79" s="80"/>
      <c r="AG79" s="80"/>
      <c r="AH79" s="80"/>
      <c r="AI79" s="80"/>
      <c r="AJ79" s="80"/>
      <c r="AK79" s="80"/>
      <c r="AL79" s="80"/>
      <c r="AM79" s="80"/>
      <c r="AN79" s="80"/>
      <c r="AO79" s="80"/>
      <c r="AP79" s="80"/>
      <c r="AQ79" s="80"/>
      <c r="AR79" s="80"/>
      <c r="AS79" s="80"/>
      <c r="AT79" s="80"/>
      <c r="AU79" s="80"/>
      <c r="AV79" s="80"/>
      <c r="AW79" s="80"/>
      <c r="AX79" s="80"/>
      <c r="AY79" s="80"/>
      <c r="AZ79" s="80"/>
      <c r="BA79" s="80"/>
      <c r="BB79" s="80"/>
      <c r="BC79" s="80"/>
      <c r="BD79" s="80"/>
      <c r="BE79" s="80"/>
      <c r="BF79" s="80"/>
      <c r="BG79" s="80"/>
      <c r="BH79" s="80"/>
      <c r="BI79" s="80"/>
      <c r="BJ79" s="80"/>
      <c r="BK79" s="80"/>
      <c r="BL79" s="80"/>
      <c r="BM79" s="80"/>
      <c r="BN79" s="80"/>
      <c r="BO79" s="80"/>
      <c r="BP79" s="80"/>
      <c r="BQ79" s="80"/>
      <c r="BR79" s="80"/>
      <c r="BS79" s="80"/>
      <c r="BT79" s="80"/>
      <c r="BU79" s="80"/>
      <c r="BV79" s="80"/>
      <c r="BW79" s="80"/>
      <c r="BX79" s="80"/>
      <c r="BY79" s="80"/>
      <c r="BZ79" s="80"/>
      <c r="CA79" s="80"/>
      <c r="CB79" s="80"/>
      <c r="CC79" s="80"/>
      <c r="CD79" s="80"/>
      <c r="CE79" s="80"/>
      <c r="CF79" s="80"/>
      <c r="CG79" s="80"/>
      <c r="CH79" s="80"/>
      <c r="CI79" s="80"/>
      <c r="CJ79" s="80"/>
      <c r="CK79" s="80"/>
      <c r="CL79" s="80"/>
      <c r="CM79" s="80"/>
      <c r="CN79" s="80"/>
      <c r="CO79" s="80"/>
      <c r="CP79" s="80"/>
      <c r="CQ79" s="80"/>
      <c r="CR79" s="80"/>
      <c r="CS79" s="80"/>
      <c r="CT79" s="80"/>
      <c r="CU79" s="80"/>
      <c r="CV79" s="80"/>
      <c r="CW79" s="80"/>
      <c r="CX79" s="80"/>
      <c r="CY79" s="80"/>
      <c r="CZ79" s="80"/>
      <c r="DA79" s="80"/>
      <c r="DB79" s="80"/>
      <c r="DC79" s="80"/>
      <c r="DD79" s="80"/>
      <c r="DE79" s="80"/>
      <c r="DF79" s="80"/>
      <c r="DG79" s="80"/>
      <c r="DH79" s="80"/>
      <c r="DI79" s="80"/>
      <c r="DJ79" s="80"/>
      <c r="DK79" s="80"/>
      <c r="DL79" s="80"/>
      <c r="DM79" s="80"/>
      <c r="DN79" s="80"/>
      <c r="DO79" s="80"/>
      <c r="DP79" s="80"/>
      <c r="DQ79" s="80"/>
      <c r="DR79" s="80"/>
      <c r="DS79" s="80"/>
      <c r="DT79" s="80"/>
      <c r="DU79" s="80"/>
      <c r="DV79" s="80"/>
      <c r="DW79" s="80"/>
      <c r="DX79" s="80"/>
      <c r="DY79" s="80"/>
      <c r="DZ79" s="80"/>
      <c r="EA79" s="80"/>
      <c r="EB79" s="80"/>
      <c r="EC79" s="80"/>
      <c r="ED79" s="80"/>
      <c r="EE79" s="80"/>
      <c r="EF79" s="80"/>
      <c r="EG79" s="80"/>
      <c r="EH79" s="80"/>
      <c r="EI79" s="80"/>
      <c r="EJ79" s="80"/>
      <c r="EK79" s="80"/>
      <c r="EL79" s="80"/>
      <c r="EM79" s="80"/>
      <c r="EN79" s="80"/>
      <c r="EO79" s="80"/>
      <c r="EP79" s="80"/>
    </row>
    <row r="80" spans="1:146" s="64" customFormat="1">
      <c r="A80" s="13"/>
      <c r="B80" s="29" t="s">
        <v>7</v>
      </c>
      <c r="C80" s="29">
        <f>SUM(C20:C78)-C27-C28-C29-C32-C33-C40-C41-C54-C55-C58-C59-C74-C75-C76</f>
        <v>96336.499999999985</v>
      </c>
      <c r="D80" s="28">
        <f>SUM(D20:D78)-D27-D28-D29-D32-D33-D40-D41-D54-D55-D58-D59-D74-D75-D76</f>
        <v>18117.53666666667</v>
      </c>
      <c r="E80" s="28">
        <f>SUM(E20:E78)-E27-E28-E29-E32-E33-E40-E41-E54-E55-E58-E59-E74-E75-E76</f>
        <v>23394.339999999997</v>
      </c>
      <c r="F80" s="28">
        <f>SUM(F20:F78)-F27-F28-F29-F32-F33-F40-F41-F54-F55-F58-F59-F74-F75-F76</f>
        <v>23350.34</v>
      </c>
      <c r="G80" s="28">
        <f>SUM(G20:G78)-G27-G28-G29-G32-G33-G40-G41-G54-G55-G58-G59-G74-G75-G76</f>
        <v>31474.28</v>
      </c>
      <c r="H80" s="63">
        <f t="shared" si="1"/>
        <v>3.3333333230984863E-3</v>
      </c>
    </row>
    <row r="81" spans="1:146" s="69" customFormat="1">
      <c r="A81" s="25"/>
      <c r="B81" s="26" t="s">
        <v>6</v>
      </c>
      <c r="C81" s="25">
        <f>+C83+C84+C85+C86</f>
        <v>0</v>
      </c>
      <c r="D81" s="24">
        <f>+D83+D84+D85+D86</f>
        <v>0</v>
      </c>
      <c r="E81" s="24">
        <f>+E83+E84+E85+E86</f>
        <v>0</v>
      </c>
      <c r="F81" s="24">
        <f>+F83+F84+F85+F86</f>
        <v>0</v>
      </c>
      <c r="G81" s="24">
        <f>+G83+G84+G85+G86</f>
        <v>0</v>
      </c>
      <c r="H81" s="63">
        <f t="shared" si="1"/>
        <v>0</v>
      </c>
      <c r="I81" s="64"/>
      <c r="J81" s="64"/>
      <c r="K81" s="64"/>
      <c r="L81" s="64"/>
      <c r="M81" s="64"/>
      <c r="N81" s="64"/>
      <c r="O81" s="64"/>
      <c r="P81" s="64"/>
      <c r="Q81" s="64"/>
      <c r="R81" s="64"/>
      <c r="S81" s="64"/>
      <c r="T81" s="64"/>
      <c r="U81" s="64"/>
      <c r="V81" s="64"/>
      <c r="W81" s="64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64"/>
      <c r="AJ81" s="64"/>
      <c r="AK81" s="64"/>
      <c r="AL81" s="64"/>
      <c r="AM81" s="64"/>
      <c r="AN81" s="64"/>
      <c r="AO81" s="64"/>
      <c r="AP81" s="64"/>
      <c r="AQ81" s="64"/>
      <c r="AR81" s="64"/>
      <c r="AS81" s="64"/>
      <c r="AT81" s="64"/>
      <c r="AU81" s="64"/>
      <c r="AV81" s="64"/>
      <c r="AW81" s="64"/>
      <c r="AX81" s="64"/>
      <c r="AY81" s="64"/>
      <c r="AZ81" s="64"/>
      <c r="BA81" s="64"/>
      <c r="BB81" s="64"/>
      <c r="BC81" s="64"/>
      <c r="BD81" s="64"/>
      <c r="BE81" s="64"/>
      <c r="BF81" s="64"/>
      <c r="BG81" s="64"/>
      <c r="BH81" s="64"/>
      <c r="BI81" s="64"/>
      <c r="BJ81" s="64"/>
      <c r="BK81" s="64"/>
      <c r="BL81" s="64"/>
      <c r="BM81" s="64"/>
      <c r="BN81" s="64"/>
      <c r="BO81" s="64"/>
      <c r="BP81" s="64"/>
      <c r="BQ81" s="64"/>
      <c r="BR81" s="64"/>
      <c r="BS81" s="64"/>
      <c r="BT81" s="64"/>
      <c r="BU81" s="64"/>
      <c r="BV81" s="64"/>
      <c r="BW81" s="64"/>
      <c r="BX81" s="64"/>
      <c r="BY81" s="64"/>
      <c r="BZ81" s="64"/>
      <c r="CA81" s="64"/>
      <c r="CB81" s="64"/>
      <c r="CC81" s="64"/>
      <c r="CD81" s="64"/>
      <c r="CE81" s="64"/>
      <c r="CF81" s="64"/>
      <c r="CG81" s="64"/>
      <c r="CH81" s="64"/>
      <c r="CI81" s="64"/>
      <c r="CJ81" s="64"/>
      <c r="CK81" s="64"/>
      <c r="CL81" s="64"/>
      <c r="CM81" s="64"/>
      <c r="CN81" s="64"/>
      <c r="CO81" s="64"/>
      <c r="CP81" s="64"/>
      <c r="CQ81" s="64"/>
      <c r="CR81" s="64"/>
      <c r="CS81" s="64"/>
      <c r="CT81" s="64"/>
      <c r="CU81" s="64"/>
      <c r="CV81" s="64"/>
      <c r="CW81" s="64"/>
      <c r="CX81" s="64"/>
      <c r="CY81" s="64"/>
      <c r="CZ81" s="64"/>
      <c r="DA81" s="64"/>
      <c r="DB81" s="64"/>
      <c r="DC81" s="64"/>
      <c r="DD81" s="64"/>
      <c r="DE81" s="64"/>
      <c r="DF81" s="64"/>
      <c r="DG81" s="64"/>
      <c r="DH81" s="64"/>
      <c r="DI81" s="64"/>
      <c r="DJ81" s="64"/>
      <c r="DK81" s="64"/>
      <c r="DL81" s="64"/>
      <c r="DM81" s="64"/>
      <c r="DN81" s="64"/>
      <c r="DO81" s="64"/>
      <c r="DP81" s="64"/>
      <c r="DQ81" s="64"/>
      <c r="DR81" s="64"/>
      <c r="DS81" s="64"/>
      <c r="DT81" s="64"/>
      <c r="DU81" s="64"/>
      <c r="DV81" s="64"/>
      <c r="DW81" s="64"/>
      <c r="DX81" s="64"/>
      <c r="DY81" s="64"/>
      <c r="DZ81" s="64"/>
      <c r="EA81" s="64"/>
      <c r="EB81" s="64"/>
      <c r="EC81" s="64"/>
      <c r="ED81" s="64"/>
      <c r="EE81" s="64"/>
      <c r="EF81" s="64"/>
      <c r="EG81" s="64"/>
      <c r="EH81" s="64"/>
      <c r="EI81" s="64"/>
      <c r="EJ81" s="64"/>
      <c r="EK81" s="64"/>
      <c r="EL81" s="64"/>
      <c r="EM81" s="64"/>
      <c r="EN81" s="64"/>
      <c r="EO81" s="64"/>
      <c r="EP81" s="64"/>
    </row>
    <row r="82" spans="1:146" s="69" customFormat="1">
      <c r="A82" s="21"/>
      <c r="B82" s="23" t="s">
        <v>5</v>
      </c>
      <c r="C82" s="19"/>
      <c r="D82" s="14"/>
      <c r="E82" s="14"/>
      <c r="F82" s="14"/>
      <c r="G82" s="14"/>
      <c r="H82" s="63">
        <f t="shared" si="1"/>
        <v>0</v>
      </c>
      <c r="I82" s="64"/>
      <c r="J82" s="64"/>
      <c r="K82" s="64"/>
      <c r="L82" s="64"/>
      <c r="M82" s="64"/>
      <c r="N82" s="64"/>
      <c r="O82" s="64"/>
      <c r="P82" s="64"/>
      <c r="Q82" s="64"/>
      <c r="R82" s="64"/>
      <c r="S82" s="64"/>
      <c r="T82" s="64"/>
      <c r="U82" s="64"/>
      <c r="V82" s="64"/>
      <c r="W82" s="64"/>
      <c r="X82" s="64"/>
      <c r="Y82" s="64"/>
      <c r="Z82" s="64"/>
      <c r="AA82" s="64"/>
      <c r="AB82" s="64"/>
      <c r="AC82" s="64"/>
      <c r="AD82" s="64"/>
      <c r="AE82" s="64"/>
      <c r="AF82" s="64"/>
      <c r="AG82" s="64"/>
      <c r="AH82" s="64"/>
      <c r="AI82" s="64"/>
      <c r="AJ82" s="64"/>
      <c r="AK82" s="64"/>
      <c r="AL82" s="64"/>
      <c r="AM82" s="64"/>
      <c r="AN82" s="64"/>
      <c r="AO82" s="64"/>
      <c r="AP82" s="64"/>
      <c r="AQ82" s="64"/>
      <c r="AR82" s="64"/>
      <c r="AS82" s="64"/>
      <c r="AT82" s="64"/>
      <c r="AU82" s="64"/>
      <c r="AV82" s="64"/>
      <c r="AW82" s="64"/>
      <c r="AX82" s="64"/>
      <c r="AY82" s="64"/>
      <c r="AZ82" s="64"/>
      <c r="BA82" s="64"/>
      <c r="BB82" s="64"/>
      <c r="BC82" s="64"/>
      <c r="BD82" s="64"/>
      <c r="BE82" s="64"/>
      <c r="BF82" s="64"/>
      <c r="BG82" s="64"/>
      <c r="BH82" s="64"/>
      <c r="BI82" s="64"/>
      <c r="BJ82" s="64"/>
      <c r="BK82" s="64"/>
      <c r="BL82" s="64"/>
      <c r="BM82" s="64"/>
      <c r="BN82" s="64"/>
      <c r="BO82" s="64"/>
      <c r="BP82" s="64"/>
      <c r="BQ82" s="64"/>
      <c r="BR82" s="64"/>
      <c r="BS82" s="64"/>
      <c r="BT82" s="64"/>
      <c r="BU82" s="64"/>
      <c r="BV82" s="64"/>
      <c r="BW82" s="64"/>
      <c r="BX82" s="64"/>
      <c r="BY82" s="64"/>
      <c r="BZ82" s="64"/>
      <c r="CA82" s="64"/>
      <c r="CB82" s="64"/>
      <c r="CC82" s="64"/>
      <c r="CD82" s="64"/>
      <c r="CE82" s="64"/>
      <c r="CF82" s="64"/>
      <c r="CG82" s="64"/>
      <c r="CH82" s="64"/>
      <c r="CI82" s="64"/>
      <c r="CJ82" s="64"/>
      <c r="CK82" s="64"/>
      <c r="CL82" s="64"/>
      <c r="CM82" s="64"/>
      <c r="CN82" s="64"/>
      <c r="CO82" s="64"/>
      <c r="CP82" s="64"/>
      <c r="CQ82" s="64"/>
      <c r="CR82" s="64"/>
      <c r="CS82" s="64"/>
      <c r="CT82" s="64"/>
      <c r="CU82" s="64"/>
      <c r="CV82" s="64"/>
      <c r="CW82" s="64"/>
      <c r="CX82" s="64"/>
      <c r="CY82" s="64"/>
      <c r="CZ82" s="64"/>
      <c r="DA82" s="64"/>
      <c r="DB82" s="64"/>
      <c r="DC82" s="64"/>
      <c r="DD82" s="64"/>
      <c r="DE82" s="64"/>
      <c r="DF82" s="64"/>
      <c r="DG82" s="64"/>
      <c r="DH82" s="64"/>
      <c r="DI82" s="64"/>
      <c r="DJ82" s="64"/>
      <c r="DK82" s="64"/>
      <c r="DL82" s="64"/>
      <c r="DM82" s="64"/>
      <c r="DN82" s="64"/>
      <c r="DO82" s="64"/>
      <c r="DP82" s="64"/>
      <c r="DQ82" s="64"/>
      <c r="DR82" s="64"/>
      <c r="DS82" s="64"/>
      <c r="DT82" s="64"/>
      <c r="DU82" s="64"/>
      <c r="DV82" s="64"/>
      <c r="DW82" s="64"/>
      <c r="DX82" s="64"/>
      <c r="DY82" s="64"/>
      <c r="DZ82" s="64"/>
      <c r="EA82" s="64"/>
      <c r="EB82" s="64"/>
      <c r="EC82" s="64"/>
      <c r="ED82" s="64"/>
      <c r="EE82" s="64"/>
      <c r="EF82" s="64"/>
      <c r="EG82" s="64"/>
      <c r="EH82" s="64"/>
      <c r="EI82" s="64"/>
      <c r="EJ82" s="64"/>
      <c r="EK82" s="64"/>
      <c r="EL82" s="64"/>
      <c r="EM82" s="64"/>
      <c r="EN82" s="64"/>
      <c r="EO82" s="64"/>
      <c r="EP82" s="64"/>
    </row>
    <row r="83" spans="1:146" s="69" customFormat="1">
      <c r="A83" s="21">
        <v>5121</v>
      </c>
      <c r="B83" s="20" t="s">
        <v>4</v>
      </c>
      <c r="C83" s="19"/>
      <c r="D83" s="14"/>
      <c r="E83" s="14"/>
      <c r="F83" s="14"/>
      <c r="G83" s="14">
        <f>C83-D83-E83-F83</f>
        <v>0</v>
      </c>
      <c r="H83" s="63">
        <f t="shared" si="1"/>
        <v>0</v>
      </c>
      <c r="I83" s="64"/>
      <c r="J83" s="64"/>
      <c r="K83" s="64"/>
      <c r="L83" s="64"/>
      <c r="M83" s="64"/>
      <c r="N83" s="64"/>
      <c r="O83" s="64"/>
      <c r="P83" s="64"/>
      <c r="Q83" s="64"/>
      <c r="R83" s="64"/>
      <c r="S83" s="64"/>
      <c r="T83" s="64"/>
      <c r="U83" s="64"/>
      <c r="V83" s="64"/>
      <c r="W83" s="64"/>
      <c r="X83" s="64"/>
      <c r="Y83" s="64"/>
      <c r="Z83" s="64"/>
      <c r="AA83" s="64"/>
      <c r="AB83" s="64"/>
      <c r="AC83" s="64"/>
      <c r="AD83" s="64"/>
      <c r="AE83" s="64"/>
      <c r="AF83" s="64"/>
      <c r="AG83" s="64"/>
      <c r="AH83" s="64"/>
      <c r="AI83" s="64"/>
      <c r="AJ83" s="64"/>
      <c r="AK83" s="64"/>
      <c r="AL83" s="64"/>
      <c r="AM83" s="64"/>
      <c r="AN83" s="64"/>
      <c r="AO83" s="64"/>
      <c r="AP83" s="64"/>
      <c r="AQ83" s="64"/>
      <c r="AR83" s="64"/>
      <c r="AS83" s="64"/>
      <c r="AT83" s="64"/>
      <c r="AU83" s="64"/>
      <c r="AV83" s="64"/>
      <c r="AW83" s="64"/>
      <c r="AX83" s="64"/>
      <c r="AY83" s="64"/>
      <c r="AZ83" s="64"/>
      <c r="BA83" s="64"/>
      <c r="BB83" s="64"/>
      <c r="BC83" s="64"/>
      <c r="BD83" s="64"/>
      <c r="BE83" s="64"/>
      <c r="BF83" s="64"/>
      <c r="BG83" s="64"/>
      <c r="BH83" s="64"/>
      <c r="BI83" s="64"/>
      <c r="BJ83" s="64"/>
      <c r="BK83" s="64"/>
      <c r="BL83" s="64"/>
      <c r="BM83" s="64"/>
      <c r="BN83" s="64"/>
      <c r="BO83" s="64"/>
      <c r="BP83" s="64"/>
      <c r="BQ83" s="64"/>
      <c r="BR83" s="64"/>
      <c r="BS83" s="64"/>
      <c r="BT83" s="64"/>
      <c r="BU83" s="64"/>
      <c r="BV83" s="64"/>
      <c r="BW83" s="64"/>
      <c r="BX83" s="64"/>
      <c r="BY83" s="64"/>
      <c r="BZ83" s="64"/>
      <c r="CA83" s="64"/>
      <c r="CB83" s="64"/>
      <c r="CC83" s="64"/>
      <c r="CD83" s="64"/>
      <c r="CE83" s="64"/>
      <c r="CF83" s="64"/>
      <c r="CG83" s="64"/>
      <c r="CH83" s="64"/>
      <c r="CI83" s="64"/>
      <c r="CJ83" s="64"/>
      <c r="CK83" s="64"/>
      <c r="CL83" s="64"/>
      <c r="CM83" s="64"/>
      <c r="CN83" s="64"/>
      <c r="CO83" s="64"/>
      <c r="CP83" s="64"/>
      <c r="CQ83" s="64"/>
      <c r="CR83" s="64"/>
      <c r="CS83" s="64"/>
      <c r="CT83" s="64"/>
      <c r="CU83" s="64"/>
      <c r="CV83" s="64"/>
      <c r="CW83" s="64"/>
      <c r="CX83" s="64"/>
      <c r="CY83" s="64"/>
      <c r="CZ83" s="64"/>
      <c r="DA83" s="64"/>
      <c r="DB83" s="64"/>
      <c r="DC83" s="64"/>
      <c r="DD83" s="64"/>
      <c r="DE83" s="64"/>
      <c r="DF83" s="64"/>
      <c r="DG83" s="64"/>
      <c r="DH83" s="64"/>
      <c r="DI83" s="64"/>
      <c r="DJ83" s="64"/>
      <c r="DK83" s="64"/>
      <c r="DL83" s="64"/>
      <c r="DM83" s="64"/>
      <c r="DN83" s="64"/>
      <c r="DO83" s="64"/>
      <c r="DP83" s="64"/>
      <c r="DQ83" s="64"/>
      <c r="DR83" s="64"/>
      <c r="DS83" s="64"/>
      <c r="DT83" s="64"/>
      <c r="DU83" s="64"/>
      <c r="DV83" s="64"/>
      <c r="DW83" s="64"/>
      <c r="DX83" s="64"/>
      <c r="DY83" s="64"/>
      <c r="DZ83" s="64"/>
      <c r="EA83" s="64"/>
      <c r="EB83" s="64"/>
      <c r="EC83" s="64"/>
      <c r="ED83" s="64"/>
      <c r="EE83" s="64"/>
      <c r="EF83" s="64"/>
      <c r="EG83" s="64"/>
      <c r="EH83" s="64"/>
      <c r="EI83" s="64"/>
      <c r="EJ83" s="64"/>
      <c r="EK83" s="64"/>
      <c r="EL83" s="64"/>
      <c r="EM83" s="64"/>
      <c r="EN83" s="64"/>
      <c r="EO83" s="64"/>
      <c r="EP83" s="64"/>
    </row>
    <row r="84" spans="1:146" s="69" customFormat="1">
      <c r="A84" s="21">
        <v>5122</v>
      </c>
      <c r="B84" s="20" t="s">
        <v>3</v>
      </c>
      <c r="C84" s="19"/>
      <c r="D84" s="14"/>
      <c r="E84" s="14"/>
      <c r="F84" s="14"/>
      <c r="G84" s="14"/>
      <c r="H84" s="63">
        <f t="shared" si="1"/>
        <v>0</v>
      </c>
      <c r="I84" s="64"/>
      <c r="J84" s="64"/>
      <c r="K84" s="64"/>
      <c r="L84" s="64"/>
      <c r="M84" s="64"/>
      <c r="N84" s="64"/>
      <c r="O84" s="64"/>
      <c r="P84" s="64"/>
      <c r="Q84" s="64"/>
      <c r="R84" s="64"/>
      <c r="S84" s="64"/>
      <c r="T84" s="64"/>
      <c r="U84" s="64"/>
      <c r="V84" s="64"/>
      <c r="W84" s="64"/>
      <c r="X84" s="64"/>
      <c r="Y84" s="64"/>
      <c r="Z84" s="64"/>
      <c r="AA84" s="64"/>
      <c r="AB84" s="64"/>
      <c r="AC84" s="64"/>
      <c r="AD84" s="64"/>
      <c r="AE84" s="64"/>
      <c r="AF84" s="64"/>
      <c r="AG84" s="64"/>
      <c r="AH84" s="64"/>
      <c r="AI84" s="64"/>
      <c r="AJ84" s="64"/>
      <c r="AK84" s="64"/>
      <c r="AL84" s="64"/>
      <c r="AM84" s="64"/>
      <c r="AN84" s="64"/>
      <c r="AO84" s="64"/>
      <c r="AP84" s="64"/>
      <c r="AQ84" s="64"/>
      <c r="AR84" s="64"/>
      <c r="AS84" s="64"/>
      <c r="AT84" s="64"/>
      <c r="AU84" s="64"/>
      <c r="AV84" s="64"/>
      <c r="AW84" s="64"/>
      <c r="AX84" s="64"/>
      <c r="AY84" s="64"/>
      <c r="AZ84" s="64"/>
      <c r="BA84" s="64"/>
      <c r="BB84" s="64"/>
      <c r="BC84" s="64"/>
      <c r="BD84" s="64"/>
      <c r="BE84" s="64"/>
      <c r="BF84" s="64"/>
      <c r="BG84" s="64"/>
      <c r="BH84" s="64"/>
      <c r="BI84" s="64"/>
      <c r="BJ84" s="64"/>
      <c r="BK84" s="64"/>
      <c r="BL84" s="64"/>
      <c r="BM84" s="64"/>
      <c r="BN84" s="64"/>
      <c r="BO84" s="64"/>
      <c r="BP84" s="64"/>
      <c r="BQ84" s="64"/>
      <c r="BR84" s="64"/>
      <c r="BS84" s="64"/>
      <c r="BT84" s="64"/>
      <c r="BU84" s="64"/>
      <c r="BV84" s="64"/>
      <c r="BW84" s="64"/>
      <c r="BX84" s="64"/>
      <c r="BY84" s="64"/>
      <c r="BZ84" s="64"/>
      <c r="CA84" s="64"/>
      <c r="CB84" s="64"/>
      <c r="CC84" s="64"/>
      <c r="CD84" s="64"/>
      <c r="CE84" s="64"/>
      <c r="CF84" s="64"/>
      <c r="CG84" s="64"/>
      <c r="CH84" s="64"/>
      <c r="CI84" s="64"/>
      <c r="CJ84" s="64"/>
      <c r="CK84" s="64"/>
      <c r="CL84" s="64"/>
      <c r="CM84" s="64"/>
      <c r="CN84" s="64"/>
      <c r="CO84" s="64"/>
      <c r="CP84" s="64"/>
      <c r="CQ84" s="64"/>
      <c r="CR84" s="64"/>
      <c r="CS84" s="64"/>
      <c r="CT84" s="64"/>
      <c r="CU84" s="64"/>
      <c r="CV84" s="64"/>
      <c r="CW84" s="64"/>
      <c r="CX84" s="64"/>
      <c r="CY84" s="64"/>
      <c r="CZ84" s="64"/>
      <c r="DA84" s="64"/>
      <c r="DB84" s="64"/>
      <c r="DC84" s="64"/>
      <c r="DD84" s="64"/>
      <c r="DE84" s="64"/>
      <c r="DF84" s="64"/>
      <c r="DG84" s="64"/>
      <c r="DH84" s="64"/>
      <c r="DI84" s="64"/>
      <c r="DJ84" s="64"/>
      <c r="DK84" s="64"/>
      <c r="DL84" s="64"/>
      <c r="DM84" s="64"/>
      <c r="DN84" s="64"/>
      <c r="DO84" s="64"/>
      <c r="DP84" s="64"/>
      <c r="DQ84" s="64"/>
      <c r="DR84" s="64"/>
      <c r="DS84" s="64"/>
      <c r="DT84" s="64"/>
      <c r="DU84" s="64"/>
      <c r="DV84" s="64"/>
      <c r="DW84" s="64"/>
      <c r="DX84" s="64"/>
      <c r="DY84" s="64"/>
      <c r="DZ84" s="64"/>
      <c r="EA84" s="64"/>
      <c r="EB84" s="64"/>
      <c r="EC84" s="64"/>
      <c r="ED84" s="64"/>
      <c r="EE84" s="64"/>
      <c r="EF84" s="64"/>
      <c r="EG84" s="64"/>
      <c r="EH84" s="64"/>
      <c r="EI84" s="64"/>
      <c r="EJ84" s="64"/>
      <c r="EK84" s="64"/>
      <c r="EL84" s="64"/>
      <c r="EM84" s="64"/>
      <c r="EN84" s="64"/>
      <c r="EO84" s="64"/>
      <c r="EP84" s="64"/>
    </row>
    <row r="85" spans="1:146">
      <c r="A85" s="21">
        <v>5129</v>
      </c>
      <c r="B85" s="20" t="s">
        <v>2</v>
      </c>
      <c r="C85" s="19"/>
      <c r="D85" s="14"/>
      <c r="E85" s="14"/>
      <c r="F85" s="14"/>
      <c r="G85" s="14">
        <f>C85-D85-E85-F85</f>
        <v>0</v>
      </c>
      <c r="H85" s="63">
        <f t="shared" si="1"/>
        <v>0</v>
      </c>
    </row>
    <row r="86" spans="1:146" hidden="1">
      <c r="A86" s="18">
        <v>5132</v>
      </c>
      <c r="B86" s="17" t="s">
        <v>1</v>
      </c>
      <c r="C86" s="16"/>
      <c r="D86" s="15"/>
      <c r="E86" s="15"/>
      <c r="F86" s="15"/>
      <c r="G86" s="14">
        <f>C86-D86-E86-F86</f>
        <v>0</v>
      </c>
      <c r="H86" s="63">
        <f t="shared" si="1"/>
        <v>0</v>
      </c>
    </row>
    <row r="87" spans="1:146" s="70" customFormat="1">
      <c r="A87" s="13"/>
      <c r="B87" s="13" t="s">
        <v>0</v>
      </c>
      <c r="C87" s="12">
        <f>C80+C81</f>
        <v>96336.499999999985</v>
      </c>
      <c r="D87" s="12">
        <f>D80+D81</f>
        <v>18117.53666666667</v>
      </c>
      <c r="E87" s="12">
        <f>E80+E81</f>
        <v>23394.339999999997</v>
      </c>
      <c r="F87" s="12">
        <f>F80+F81</f>
        <v>23350.34</v>
      </c>
      <c r="G87" s="12">
        <f>G80+G81</f>
        <v>31474.28</v>
      </c>
      <c r="H87" s="63">
        <f t="shared" si="1"/>
        <v>3.3333333230984863E-3</v>
      </c>
    </row>
    <row r="88" spans="1:146" s="70" customFormat="1">
      <c r="A88" s="11"/>
      <c r="B88" s="10"/>
      <c r="C88" s="9"/>
      <c r="D88" s="9"/>
      <c r="E88" s="9"/>
      <c r="F88" s="9"/>
      <c r="G88" s="9"/>
      <c r="H88" s="71"/>
    </row>
    <row r="89" spans="1:146" s="75" customFormat="1" ht="25.5" customHeight="1">
      <c r="A89" s="72"/>
      <c r="B89" s="73"/>
      <c r="C89" s="73"/>
      <c r="D89" s="73"/>
      <c r="E89" s="73"/>
      <c r="F89" s="73"/>
      <c r="G89" s="73"/>
      <c r="H89" s="74"/>
    </row>
    <row r="90" spans="1:146" s="71" customFormat="1">
      <c r="A90" s="76"/>
      <c r="B90" s="77"/>
      <c r="C90" s="78">
        <f>+C80-C79</f>
        <v>0</v>
      </c>
      <c r="D90" s="78">
        <f>+D80-D79</f>
        <v>0</v>
      </c>
      <c r="E90" s="78">
        <f t="shared" ref="E90:G90" si="2">+E80-E79</f>
        <v>0</v>
      </c>
      <c r="F90" s="78">
        <f t="shared" si="2"/>
        <v>0</v>
      </c>
      <c r="G90" s="78">
        <f t="shared" si="2"/>
        <v>-3.3333333340124227E-3</v>
      </c>
    </row>
    <row r="91" spans="1:146" s="70" customFormat="1">
      <c r="A91" s="57"/>
      <c r="B91" s="58"/>
      <c r="C91" s="59"/>
      <c r="D91" s="59"/>
      <c r="E91" s="59"/>
      <c r="F91" s="59"/>
      <c r="G91" s="59"/>
      <c r="H91" s="71"/>
    </row>
    <row r="92" spans="1:146" s="70" customFormat="1">
      <c r="A92" s="57"/>
      <c r="B92" s="58"/>
      <c r="C92" s="59"/>
      <c r="D92" s="59"/>
      <c r="E92" s="59"/>
      <c r="F92" s="59"/>
      <c r="G92" s="59"/>
      <c r="H92" s="71"/>
    </row>
    <row r="93" spans="1:146" s="70" customFormat="1">
      <c r="A93" s="57"/>
      <c r="B93" s="58"/>
      <c r="C93" s="59"/>
      <c r="D93" s="59"/>
      <c r="E93" s="59"/>
      <c r="F93" s="59"/>
      <c r="G93" s="59"/>
      <c r="H93" s="71"/>
    </row>
    <row r="94" spans="1:146" s="70" customFormat="1">
      <c r="A94" s="57"/>
      <c r="B94" s="58"/>
      <c r="C94" s="59"/>
      <c r="D94" s="59"/>
      <c r="E94" s="59"/>
      <c r="F94" s="59"/>
      <c r="G94" s="59"/>
      <c r="H94" s="71"/>
    </row>
    <row r="95" spans="1:146" s="70" customFormat="1">
      <c r="A95" s="57"/>
      <c r="B95" s="58"/>
      <c r="C95" s="59"/>
      <c r="D95" s="59"/>
      <c r="E95" s="59"/>
      <c r="F95" s="59"/>
      <c r="G95" s="59"/>
      <c r="H95" s="71"/>
    </row>
    <row r="96" spans="1:146" s="70" customFormat="1">
      <c r="A96" s="57"/>
      <c r="B96" s="58"/>
      <c r="C96" s="59"/>
      <c r="D96" s="59"/>
      <c r="E96" s="59"/>
      <c r="F96" s="59"/>
      <c r="G96" s="59"/>
      <c r="H96" s="71"/>
    </row>
    <row r="97" spans="1:8" s="70" customFormat="1">
      <c r="A97" s="57"/>
      <c r="B97" s="58"/>
      <c r="C97" s="59"/>
      <c r="D97" s="59"/>
      <c r="E97" s="59"/>
      <c r="F97" s="59"/>
      <c r="G97" s="59"/>
      <c r="H97" s="71"/>
    </row>
    <row r="98" spans="1:8" s="70" customFormat="1">
      <c r="A98" s="57"/>
      <c r="B98" s="58"/>
      <c r="C98" s="59"/>
      <c r="D98" s="59"/>
      <c r="E98" s="59"/>
      <c r="F98" s="59"/>
      <c r="G98" s="59"/>
      <c r="H98" s="71"/>
    </row>
    <row r="99" spans="1:8" s="70" customFormat="1">
      <c r="A99" s="57"/>
      <c r="B99" s="58"/>
      <c r="C99" s="59"/>
      <c r="D99" s="59"/>
      <c r="E99" s="59"/>
      <c r="F99" s="59"/>
      <c r="G99" s="59"/>
      <c r="H99" s="71"/>
    </row>
    <row r="100" spans="1:8" s="70" customFormat="1">
      <c r="A100" s="57"/>
      <c r="B100" s="58"/>
      <c r="C100" s="59"/>
      <c r="D100" s="59"/>
      <c r="E100" s="59"/>
      <c r="F100" s="59"/>
      <c r="G100" s="59"/>
      <c r="H100" s="71"/>
    </row>
    <row r="101" spans="1:8" s="70" customFormat="1">
      <c r="A101" s="57"/>
      <c r="B101" s="58"/>
      <c r="C101" s="59"/>
      <c r="D101" s="59"/>
      <c r="E101" s="59"/>
      <c r="F101" s="59"/>
      <c r="G101" s="59"/>
      <c r="H101" s="71"/>
    </row>
    <row r="102" spans="1:8" s="70" customFormat="1">
      <c r="A102" s="57"/>
      <c r="B102" s="58"/>
      <c r="C102" s="59"/>
      <c r="D102" s="59"/>
      <c r="E102" s="59"/>
      <c r="F102" s="59"/>
      <c r="G102" s="59"/>
      <c r="H102" s="71"/>
    </row>
    <row r="103" spans="1:8" s="70" customFormat="1">
      <c r="A103" s="57"/>
      <c r="B103" s="58"/>
      <c r="C103" s="59"/>
      <c r="D103" s="59"/>
      <c r="E103" s="59"/>
      <c r="F103" s="59"/>
      <c r="G103" s="59"/>
      <c r="H103" s="71"/>
    </row>
  </sheetData>
  <mergeCells count="1">
    <mergeCell ref="A2:G4"/>
  </mergeCells>
  <conditionalFormatting sqref="I91:IZ1048576 H5:IZ88">
    <cfRule type="cellIs" dxfId="9" priority="8" stopIfTrue="1" operator="equal">
      <formula>0</formula>
    </cfRule>
  </conditionalFormatting>
  <conditionalFormatting sqref="I89:IZ89">
    <cfRule type="cellIs" dxfId="8" priority="7" stopIfTrue="1" operator="equal">
      <formula>0</formula>
    </cfRule>
  </conditionalFormatting>
  <conditionalFormatting sqref="I90:IZ90">
    <cfRule type="cellIs" dxfId="7" priority="6" stopIfTrue="1" operator="equal">
      <formula>0</formula>
    </cfRule>
  </conditionalFormatting>
  <conditionalFormatting sqref="H91:H1048576">
    <cfRule type="cellIs" dxfId="6" priority="5" stopIfTrue="1" operator="equal">
      <formula>0</formula>
    </cfRule>
  </conditionalFormatting>
  <conditionalFormatting sqref="H89:H90">
    <cfRule type="cellIs" dxfId="5" priority="4" stopIfTrue="1" operator="equal">
      <formula>0</formula>
    </cfRule>
  </conditionalFormatting>
  <pageMargins left="0.28000000000000003" right="0.16" top="0.27" bottom="0.28000000000000003" header="0.17" footer="0.21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45"/>
  </sheetPr>
  <dimension ref="A2:DT100"/>
  <sheetViews>
    <sheetView workbookViewId="0">
      <selection activeCell="G20" sqref="G20"/>
    </sheetView>
  </sheetViews>
  <sheetFormatPr defaultRowHeight="12.75"/>
  <cols>
    <col min="1" max="1" width="5.28515625" style="3" bestFit="1" customWidth="1"/>
    <col min="2" max="2" width="53.140625" style="2" customWidth="1"/>
    <col min="3" max="3" width="28.28515625" customWidth="1"/>
    <col min="4" max="7" width="18.42578125" customWidth="1"/>
    <col min="8" max="8" width="10.5703125" style="1" customWidth="1"/>
    <col min="9" max="124" width="9.140625" style="27"/>
    <col min="125" max="16384" width="9.140625" style="1"/>
  </cols>
  <sheetData>
    <row r="2" spans="1:124">
      <c r="A2" s="85" t="s">
        <v>78</v>
      </c>
      <c r="B2" s="85"/>
      <c r="C2" s="85"/>
      <c r="D2" s="85"/>
      <c r="E2" s="85"/>
      <c r="F2" s="85"/>
      <c r="G2" s="85"/>
    </row>
    <row r="3" spans="1:124">
      <c r="A3" s="85"/>
      <c r="B3" s="85"/>
      <c r="C3" s="85"/>
      <c r="D3" s="85"/>
      <c r="E3" s="85"/>
      <c r="F3" s="85"/>
      <c r="G3" s="85"/>
    </row>
    <row r="4" spans="1:124">
      <c r="A4" s="85"/>
      <c r="B4" s="85"/>
      <c r="C4" s="85"/>
      <c r="D4" s="85"/>
      <c r="E4" s="85"/>
      <c r="F4" s="85"/>
      <c r="G4" s="85"/>
    </row>
    <row r="5" spans="1:124" ht="16.5">
      <c r="B5" s="51"/>
    </row>
    <row r="7" spans="1:124" ht="13.5">
      <c r="A7" s="49"/>
      <c r="B7" s="48"/>
      <c r="C7" s="50">
        <v>104001</v>
      </c>
      <c r="D7" s="50"/>
      <c r="E7" s="50"/>
      <c r="F7" s="50"/>
      <c r="G7" s="50"/>
    </row>
    <row r="8" spans="1:124" s="43" customFormat="1" ht="12.75" customHeight="1">
      <c r="A8" s="49"/>
      <c r="B8" s="48"/>
      <c r="C8" s="47" t="s">
        <v>71</v>
      </c>
      <c r="D8" s="47"/>
      <c r="E8" s="47"/>
      <c r="F8" s="47"/>
      <c r="G8" s="47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36"/>
      <c r="BL8" s="36"/>
      <c r="BM8" s="36"/>
      <c r="BN8" s="36"/>
      <c r="BO8" s="36"/>
      <c r="BP8" s="36"/>
      <c r="BQ8" s="36"/>
      <c r="BR8" s="36"/>
      <c r="BS8" s="36"/>
      <c r="BT8" s="36"/>
      <c r="BU8" s="36"/>
      <c r="BV8" s="36"/>
      <c r="BW8" s="36"/>
      <c r="BX8" s="36"/>
      <c r="BY8" s="36"/>
      <c r="BZ8" s="36"/>
      <c r="CA8" s="36"/>
      <c r="CB8" s="36"/>
      <c r="CC8" s="36"/>
      <c r="CD8" s="36"/>
      <c r="CE8" s="36"/>
      <c r="CF8" s="36"/>
      <c r="CG8" s="36"/>
      <c r="CH8" s="36"/>
      <c r="CI8" s="36"/>
      <c r="CJ8" s="36"/>
      <c r="CK8" s="36"/>
      <c r="CL8" s="36"/>
      <c r="CM8" s="36"/>
      <c r="CN8" s="36"/>
      <c r="CO8" s="36"/>
      <c r="CP8" s="36"/>
      <c r="CQ8" s="36"/>
      <c r="CR8" s="36"/>
      <c r="CS8" s="36"/>
      <c r="CT8" s="36"/>
      <c r="CU8" s="36"/>
      <c r="CV8" s="36"/>
      <c r="CW8" s="36"/>
      <c r="CX8" s="36"/>
      <c r="CY8" s="36"/>
      <c r="CZ8" s="36"/>
      <c r="DA8" s="36"/>
      <c r="DB8" s="36"/>
      <c r="DC8" s="36"/>
      <c r="DD8" s="36"/>
      <c r="DE8" s="36"/>
      <c r="DF8" s="36"/>
      <c r="DG8" s="36"/>
      <c r="DH8" s="36"/>
      <c r="DI8" s="36"/>
      <c r="DJ8" s="36"/>
      <c r="DK8" s="36"/>
      <c r="DL8" s="36"/>
      <c r="DM8" s="36"/>
      <c r="DN8" s="36"/>
      <c r="DO8" s="36"/>
      <c r="DP8" s="36"/>
      <c r="DQ8" s="36"/>
      <c r="DR8" s="36"/>
      <c r="DS8" s="36"/>
      <c r="DT8" s="36"/>
    </row>
    <row r="9" spans="1:124" s="43" customFormat="1" ht="13.5">
      <c r="A9" s="49"/>
      <c r="B9" s="48"/>
      <c r="C9" s="47" t="s">
        <v>71</v>
      </c>
      <c r="D9" s="47"/>
      <c r="E9" s="47"/>
      <c r="F9" s="47"/>
      <c r="G9" s="47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  <c r="AV9" s="36"/>
      <c r="AW9" s="36"/>
      <c r="AX9" s="36"/>
      <c r="AY9" s="36"/>
      <c r="AZ9" s="36"/>
      <c r="BA9" s="36"/>
      <c r="BB9" s="36"/>
      <c r="BC9" s="36"/>
      <c r="BD9" s="36"/>
      <c r="BE9" s="36"/>
      <c r="BF9" s="36"/>
      <c r="BG9" s="36"/>
      <c r="BH9" s="36"/>
      <c r="BI9" s="36"/>
      <c r="BJ9" s="36"/>
      <c r="BK9" s="36"/>
      <c r="BL9" s="36"/>
      <c r="BM9" s="36"/>
      <c r="BN9" s="36"/>
      <c r="BO9" s="36"/>
      <c r="BP9" s="36"/>
      <c r="BQ9" s="36"/>
      <c r="BR9" s="36"/>
      <c r="BS9" s="36"/>
      <c r="BT9" s="36"/>
      <c r="BU9" s="36"/>
      <c r="BV9" s="36"/>
      <c r="BW9" s="36"/>
      <c r="BX9" s="36"/>
      <c r="BY9" s="36"/>
      <c r="BZ9" s="36"/>
      <c r="CA9" s="36"/>
      <c r="CB9" s="36"/>
      <c r="CC9" s="36"/>
      <c r="CD9" s="36"/>
      <c r="CE9" s="36"/>
      <c r="CF9" s="36"/>
      <c r="CG9" s="36"/>
      <c r="CH9" s="36"/>
      <c r="CI9" s="36"/>
      <c r="CJ9" s="36"/>
      <c r="CK9" s="36"/>
      <c r="CL9" s="36"/>
      <c r="CM9" s="36"/>
      <c r="CN9" s="36"/>
      <c r="CO9" s="36"/>
      <c r="CP9" s="36"/>
      <c r="CQ9" s="36"/>
      <c r="CR9" s="36"/>
      <c r="CS9" s="36"/>
      <c r="CT9" s="36"/>
      <c r="CU9" s="36"/>
      <c r="CV9" s="36"/>
      <c r="CW9" s="36"/>
      <c r="CX9" s="36"/>
      <c r="CY9" s="36"/>
      <c r="CZ9" s="36"/>
      <c r="DA9" s="36"/>
      <c r="DB9" s="36"/>
      <c r="DC9" s="36"/>
      <c r="DD9" s="36"/>
      <c r="DE9" s="36"/>
      <c r="DF9" s="36"/>
      <c r="DG9" s="36"/>
      <c r="DH9" s="36"/>
      <c r="DI9" s="36"/>
      <c r="DJ9" s="36"/>
      <c r="DK9" s="36"/>
      <c r="DL9" s="36"/>
      <c r="DM9" s="36"/>
      <c r="DN9" s="36"/>
      <c r="DO9" s="36"/>
      <c r="DP9" s="36"/>
      <c r="DQ9" s="36"/>
      <c r="DR9" s="36"/>
      <c r="DS9" s="36"/>
      <c r="DT9" s="36"/>
    </row>
    <row r="10" spans="1:124" s="43" customFormat="1" ht="13.5">
      <c r="A10" s="49"/>
      <c r="B10" s="48"/>
      <c r="C10" s="47" t="s">
        <v>71</v>
      </c>
      <c r="D10" s="47"/>
      <c r="E10" s="47"/>
      <c r="F10" s="47"/>
      <c r="G10" s="47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  <c r="AV10" s="36"/>
      <c r="AW10" s="36"/>
      <c r="AX10" s="36"/>
      <c r="AY10" s="36"/>
      <c r="AZ10" s="36"/>
      <c r="BA10" s="36"/>
      <c r="BB10" s="36"/>
      <c r="BC10" s="36"/>
      <c r="BD10" s="36"/>
      <c r="BE10" s="36"/>
      <c r="BF10" s="36"/>
      <c r="BG10" s="36"/>
      <c r="BH10" s="36"/>
      <c r="BI10" s="36"/>
      <c r="BJ10" s="36"/>
      <c r="BK10" s="36"/>
      <c r="BL10" s="36"/>
      <c r="BM10" s="36"/>
      <c r="BN10" s="36"/>
      <c r="BO10" s="36"/>
      <c r="BP10" s="36"/>
      <c r="BQ10" s="36"/>
      <c r="BR10" s="36"/>
      <c r="BS10" s="36"/>
      <c r="BT10" s="36"/>
      <c r="BU10" s="36"/>
      <c r="BV10" s="36"/>
      <c r="BW10" s="36"/>
      <c r="BX10" s="36"/>
      <c r="BY10" s="36"/>
      <c r="BZ10" s="36"/>
      <c r="CA10" s="36"/>
      <c r="CB10" s="36"/>
      <c r="CC10" s="36"/>
      <c r="CD10" s="36"/>
      <c r="CE10" s="36"/>
      <c r="CF10" s="36"/>
      <c r="CG10" s="36"/>
      <c r="CH10" s="36"/>
      <c r="CI10" s="36"/>
      <c r="CJ10" s="36"/>
      <c r="CK10" s="36"/>
      <c r="CL10" s="36"/>
      <c r="CM10" s="36"/>
      <c r="CN10" s="36"/>
      <c r="CO10" s="36"/>
      <c r="CP10" s="36"/>
      <c r="CQ10" s="36"/>
      <c r="CR10" s="36"/>
      <c r="CS10" s="36"/>
      <c r="CT10" s="36"/>
      <c r="CU10" s="36"/>
      <c r="CV10" s="36"/>
      <c r="CW10" s="36"/>
      <c r="CX10" s="36"/>
      <c r="CY10" s="36"/>
      <c r="CZ10" s="36"/>
      <c r="DA10" s="36"/>
      <c r="DB10" s="36"/>
      <c r="DC10" s="36"/>
      <c r="DD10" s="36"/>
      <c r="DE10" s="36"/>
      <c r="DF10" s="36"/>
      <c r="DG10" s="36"/>
      <c r="DH10" s="36"/>
      <c r="DI10" s="36"/>
      <c r="DJ10" s="36"/>
      <c r="DK10" s="36"/>
      <c r="DL10" s="36"/>
      <c r="DM10" s="36"/>
      <c r="DN10" s="36"/>
      <c r="DO10" s="36"/>
      <c r="DP10" s="36"/>
      <c r="DQ10" s="36"/>
      <c r="DR10" s="36"/>
      <c r="DS10" s="36"/>
      <c r="DT10" s="36"/>
    </row>
    <row r="11" spans="1:124" s="33" customFormat="1" ht="18" customHeight="1">
      <c r="A11" s="49"/>
      <c r="B11" s="48"/>
      <c r="C11" s="54" t="s">
        <v>75</v>
      </c>
      <c r="D11" s="47"/>
      <c r="E11" s="47"/>
      <c r="F11" s="47"/>
      <c r="G11" s="4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27"/>
      <c r="CO11" s="27"/>
      <c r="CP11" s="27"/>
      <c r="CQ11" s="27"/>
      <c r="CR11" s="27"/>
      <c r="CS11" s="27"/>
      <c r="CT11" s="27"/>
      <c r="CU11" s="27"/>
      <c r="CV11" s="27"/>
      <c r="CW11" s="27"/>
      <c r="CX11" s="27"/>
      <c r="CY11" s="27"/>
      <c r="CZ11" s="27"/>
      <c r="DA11" s="27"/>
      <c r="DB11" s="27"/>
      <c r="DC11" s="27"/>
      <c r="DD11" s="27"/>
      <c r="DE11" s="27"/>
      <c r="DF11" s="27"/>
      <c r="DG11" s="27"/>
      <c r="DH11" s="27"/>
      <c r="DI11" s="27"/>
      <c r="DJ11" s="27"/>
      <c r="DK11" s="27"/>
      <c r="DL11" s="27"/>
      <c r="DM11" s="27"/>
      <c r="DN11" s="27"/>
      <c r="DO11" s="27"/>
      <c r="DP11" s="27"/>
      <c r="DQ11" s="27"/>
      <c r="DR11" s="27"/>
      <c r="DS11" s="27"/>
      <c r="DT11" s="27"/>
    </row>
    <row r="12" spans="1:124" ht="37.5" customHeight="1">
      <c r="A12" s="46"/>
      <c r="B12" s="45" t="s">
        <v>74</v>
      </c>
      <c r="C12" s="44" t="s">
        <v>73</v>
      </c>
      <c r="D12" s="44" t="s">
        <v>70</v>
      </c>
      <c r="E12" s="44" t="s">
        <v>69</v>
      </c>
      <c r="F12" s="44" t="s">
        <v>68</v>
      </c>
      <c r="G12" s="44" t="s">
        <v>67</v>
      </c>
    </row>
    <row r="13" spans="1:124" s="27" customFormat="1" ht="14.25">
      <c r="A13" s="21"/>
      <c r="B13" s="20"/>
      <c r="C13" s="41"/>
      <c r="D13" s="41"/>
      <c r="E13" s="41"/>
      <c r="F13" s="41"/>
      <c r="G13" s="41"/>
      <c r="H13" s="40"/>
    </row>
    <row r="14" spans="1:124" s="30" customFormat="1" ht="17.25" customHeight="1">
      <c r="A14" s="39"/>
      <c r="B14" s="38" t="s">
        <v>0</v>
      </c>
      <c r="C14" s="37">
        <f>C16</f>
        <v>315395.80999999994</v>
      </c>
      <c r="D14" s="37">
        <f t="shared" ref="D14:G14" si="0">D16</f>
        <v>59613.504999999997</v>
      </c>
      <c r="E14" s="37">
        <f t="shared" si="0"/>
        <v>73371.304999999993</v>
      </c>
      <c r="F14" s="37">
        <f t="shared" si="0"/>
        <v>84305.604999999996</v>
      </c>
      <c r="G14" s="37">
        <f t="shared" si="0"/>
        <v>98105.39499999999</v>
      </c>
      <c r="H14" s="40">
        <f t="shared" ref="H14:H75" si="1">+C17-D17-E17-F17-G17</f>
        <v>0</v>
      </c>
      <c r="I14" s="81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81"/>
      <c r="AU14" s="81"/>
      <c r="AV14" s="81"/>
      <c r="AW14" s="81"/>
      <c r="AX14" s="81"/>
      <c r="AY14" s="81"/>
      <c r="AZ14" s="81"/>
      <c r="BA14" s="81"/>
      <c r="BB14" s="81"/>
      <c r="BC14" s="81"/>
      <c r="BD14" s="81"/>
      <c r="BE14" s="81"/>
      <c r="BF14" s="81"/>
      <c r="BG14" s="81"/>
      <c r="BH14" s="81"/>
      <c r="BI14" s="81"/>
      <c r="BJ14" s="81"/>
      <c r="BK14" s="81"/>
      <c r="BL14" s="81"/>
      <c r="BM14" s="81"/>
      <c r="BN14" s="81"/>
      <c r="BO14" s="81"/>
      <c r="BP14" s="81"/>
      <c r="BQ14" s="81"/>
      <c r="BR14" s="81"/>
      <c r="BS14" s="81"/>
      <c r="BT14" s="81"/>
      <c r="BU14" s="81"/>
      <c r="BV14" s="81"/>
      <c r="BW14" s="81"/>
      <c r="BX14" s="81"/>
      <c r="BY14" s="81"/>
      <c r="BZ14" s="81"/>
      <c r="CA14" s="81"/>
      <c r="CB14" s="81"/>
      <c r="CC14" s="81"/>
      <c r="CD14" s="81"/>
      <c r="CE14" s="81"/>
      <c r="CF14" s="81"/>
      <c r="CG14" s="81"/>
      <c r="CH14" s="81"/>
      <c r="CI14" s="81"/>
      <c r="CJ14" s="81"/>
      <c r="CK14" s="81"/>
      <c r="CL14" s="81"/>
      <c r="CM14" s="81"/>
      <c r="CN14" s="81"/>
      <c r="CO14" s="81"/>
      <c r="CP14" s="81"/>
      <c r="CQ14" s="81"/>
      <c r="CR14" s="81"/>
      <c r="CS14" s="81"/>
      <c r="CT14" s="81"/>
      <c r="CU14" s="81"/>
      <c r="CV14" s="81"/>
      <c r="CW14" s="81"/>
      <c r="CX14" s="81"/>
      <c r="CY14" s="81"/>
      <c r="CZ14" s="81"/>
      <c r="DA14" s="81"/>
      <c r="DB14" s="81"/>
      <c r="DC14" s="81"/>
      <c r="DD14" s="81"/>
      <c r="DE14" s="81"/>
      <c r="DF14" s="81"/>
      <c r="DG14" s="81"/>
      <c r="DH14" s="81"/>
      <c r="DI14" s="81"/>
      <c r="DJ14" s="81"/>
      <c r="DK14" s="81"/>
      <c r="DL14" s="81"/>
      <c r="DM14" s="81"/>
      <c r="DN14" s="81"/>
      <c r="DO14" s="81"/>
      <c r="DP14" s="81"/>
      <c r="DQ14" s="81"/>
      <c r="DR14" s="81"/>
      <c r="DS14" s="81"/>
      <c r="DT14" s="81"/>
    </row>
    <row r="15" spans="1:124" s="36" customFormat="1" ht="21" customHeight="1">
      <c r="A15" s="21"/>
      <c r="B15" s="23" t="s">
        <v>13</v>
      </c>
      <c r="C15" s="19">
        <v>0</v>
      </c>
      <c r="D15" s="19">
        <v>0</v>
      </c>
      <c r="E15" s="52">
        <v>0</v>
      </c>
      <c r="F15" s="19">
        <v>0</v>
      </c>
      <c r="G15" s="19">
        <v>0</v>
      </c>
      <c r="H15" s="40">
        <f>+C18-D18-E18-F18-G18</f>
        <v>0</v>
      </c>
    </row>
    <row r="16" spans="1:124" s="30" customFormat="1" ht="12" customHeight="1">
      <c r="A16" s="39"/>
      <c r="B16" s="38" t="s">
        <v>7</v>
      </c>
      <c r="C16" s="37">
        <f>C18+C25+C34+C35+C38+C43+C45+C49+C52+C56+C61+C63+C72</f>
        <v>315395.80999999994</v>
      </c>
      <c r="D16" s="37">
        <f t="shared" ref="D16:G16" si="2">D18+D25+D34+D35+D38+D43+D45+D49+D52+D56+D61+D63+D72</f>
        <v>59613.504999999997</v>
      </c>
      <c r="E16" s="37">
        <f t="shared" si="2"/>
        <v>73371.304999999993</v>
      </c>
      <c r="F16" s="37">
        <f t="shared" si="2"/>
        <v>84305.604999999996</v>
      </c>
      <c r="G16" s="37">
        <f t="shared" si="2"/>
        <v>98105.39499999999</v>
      </c>
      <c r="H16" s="40">
        <f t="shared" si="1"/>
        <v>0</v>
      </c>
      <c r="I16" s="81"/>
      <c r="J16" s="81"/>
      <c r="K16" s="81"/>
      <c r="L16" s="81"/>
      <c r="M16" s="81"/>
      <c r="N16" s="81"/>
      <c r="O16" s="81"/>
      <c r="P16" s="81"/>
      <c r="Q16" s="81"/>
      <c r="R16" s="81"/>
      <c r="S16" s="81"/>
      <c r="T16" s="81"/>
      <c r="U16" s="81"/>
      <c r="V16" s="81"/>
      <c r="W16" s="81"/>
      <c r="X16" s="81"/>
      <c r="Y16" s="81"/>
      <c r="Z16" s="81"/>
      <c r="AA16" s="81"/>
      <c r="AB16" s="81"/>
      <c r="AC16" s="81"/>
      <c r="AD16" s="81"/>
      <c r="AE16" s="81"/>
      <c r="AF16" s="81"/>
      <c r="AG16" s="81"/>
      <c r="AH16" s="81"/>
      <c r="AI16" s="81"/>
      <c r="AJ16" s="81"/>
      <c r="AK16" s="81"/>
      <c r="AL16" s="81"/>
      <c r="AM16" s="81"/>
      <c r="AN16" s="81"/>
      <c r="AO16" s="81"/>
      <c r="AP16" s="81"/>
      <c r="AQ16" s="81"/>
      <c r="AR16" s="81"/>
      <c r="AS16" s="81"/>
      <c r="AT16" s="81"/>
      <c r="AU16" s="81"/>
      <c r="AV16" s="81"/>
      <c r="AW16" s="81"/>
      <c r="AX16" s="81"/>
      <c r="AY16" s="81"/>
      <c r="AZ16" s="81"/>
      <c r="BA16" s="81"/>
      <c r="BB16" s="81"/>
      <c r="BC16" s="81"/>
      <c r="BD16" s="81"/>
      <c r="BE16" s="81"/>
      <c r="BF16" s="81"/>
      <c r="BG16" s="81"/>
      <c r="BH16" s="81"/>
      <c r="BI16" s="81"/>
      <c r="BJ16" s="81"/>
      <c r="BK16" s="81"/>
      <c r="BL16" s="81"/>
      <c r="BM16" s="81"/>
      <c r="BN16" s="81"/>
      <c r="BO16" s="81"/>
      <c r="BP16" s="81"/>
      <c r="BQ16" s="81"/>
      <c r="BR16" s="81"/>
      <c r="BS16" s="81"/>
      <c r="BT16" s="81"/>
      <c r="BU16" s="81"/>
      <c r="BV16" s="81"/>
      <c r="BW16" s="81"/>
      <c r="BX16" s="81"/>
      <c r="BY16" s="81"/>
      <c r="BZ16" s="81"/>
      <c r="CA16" s="81"/>
      <c r="CB16" s="81"/>
      <c r="CC16" s="81"/>
      <c r="CD16" s="81"/>
      <c r="CE16" s="81"/>
      <c r="CF16" s="81"/>
      <c r="CG16" s="81"/>
      <c r="CH16" s="81"/>
      <c r="CI16" s="81"/>
      <c r="CJ16" s="81"/>
      <c r="CK16" s="81"/>
      <c r="CL16" s="81"/>
      <c r="CM16" s="81"/>
      <c r="CN16" s="81"/>
      <c r="CO16" s="81"/>
      <c r="CP16" s="81"/>
      <c r="CQ16" s="81"/>
      <c r="CR16" s="81"/>
      <c r="CS16" s="81"/>
      <c r="CT16" s="81"/>
      <c r="CU16" s="81"/>
      <c r="CV16" s="81"/>
      <c r="CW16" s="81"/>
      <c r="CX16" s="81"/>
      <c r="CY16" s="81"/>
      <c r="CZ16" s="81"/>
      <c r="DA16" s="81"/>
      <c r="DB16" s="81"/>
      <c r="DC16" s="81"/>
      <c r="DD16" s="81"/>
      <c r="DE16" s="81"/>
      <c r="DF16" s="81"/>
      <c r="DG16" s="81"/>
      <c r="DH16" s="81"/>
      <c r="DI16" s="81"/>
      <c r="DJ16" s="81"/>
      <c r="DK16" s="81"/>
      <c r="DL16" s="81"/>
      <c r="DM16" s="81"/>
      <c r="DN16" s="81"/>
      <c r="DO16" s="81"/>
      <c r="DP16" s="81"/>
      <c r="DQ16" s="81"/>
      <c r="DR16" s="81"/>
      <c r="DS16" s="81"/>
      <c r="DT16" s="81"/>
    </row>
    <row r="17" spans="1:124" s="27" customFormat="1" ht="14.25">
      <c r="A17" s="21"/>
      <c r="B17" s="23" t="s">
        <v>13</v>
      </c>
      <c r="C17" s="19"/>
      <c r="D17" s="19"/>
      <c r="E17" s="52"/>
      <c r="F17" s="19"/>
      <c r="G17" s="19"/>
      <c r="H17" s="40">
        <f t="shared" si="1"/>
        <v>0</v>
      </c>
    </row>
    <row r="18" spans="1:124" s="31" customFormat="1" ht="14.25">
      <c r="A18" s="39"/>
      <c r="B18" s="38" t="s">
        <v>66</v>
      </c>
      <c r="C18" s="37">
        <f>C20+C22</f>
        <v>281869.3</v>
      </c>
      <c r="D18" s="37">
        <f t="shared" ref="D18:G18" si="3">D20+D22</f>
        <v>53881.75</v>
      </c>
      <c r="E18" s="37">
        <f t="shared" si="3"/>
        <v>65164.675000000003</v>
      </c>
      <c r="F18" s="37">
        <f t="shared" si="3"/>
        <v>76469.975000000006</v>
      </c>
      <c r="G18" s="37">
        <f t="shared" si="3"/>
        <v>86352.9</v>
      </c>
      <c r="H18" s="40">
        <f t="shared" si="1"/>
        <v>0</v>
      </c>
      <c r="I18" s="82"/>
      <c r="J18" s="82"/>
      <c r="K18" s="82"/>
      <c r="L18" s="82"/>
      <c r="M18" s="82"/>
      <c r="N18" s="82"/>
      <c r="O18" s="82"/>
      <c r="P18" s="82"/>
      <c r="Q18" s="82"/>
      <c r="R18" s="82"/>
      <c r="S18" s="82"/>
      <c r="T18" s="82"/>
      <c r="U18" s="82"/>
      <c r="V18" s="82"/>
      <c r="W18" s="82"/>
      <c r="X18" s="82"/>
      <c r="Y18" s="82"/>
      <c r="Z18" s="82"/>
      <c r="AA18" s="82"/>
      <c r="AB18" s="82"/>
      <c r="AC18" s="82"/>
      <c r="AD18" s="82"/>
      <c r="AE18" s="82"/>
      <c r="AF18" s="82"/>
      <c r="AG18" s="82"/>
      <c r="AH18" s="82"/>
      <c r="AI18" s="82"/>
      <c r="AJ18" s="82"/>
      <c r="AK18" s="82"/>
      <c r="AL18" s="82"/>
      <c r="AM18" s="82"/>
      <c r="AN18" s="82"/>
      <c r="AO18" s="82"/>
      <c r="AP18" s="82"/>
      <c r="AQ18" s="82"/>
      <c r="AR18" s="82"/>
      <c r="AS18" s="82"/>
      <c r="AT18" s="82"/>
      <c r="AU18" s="82"/>
      <c r="AV18" s="82"/>
      <c r="AW18" s="82"/>
      <c r="AX18" s="82"/>
      <c r="AY18" s="82"/>
      <c r="AZ18" s="82"/>
      <c r="BA18" s="82"/>
      <c r="BB18" s="82"/>
      <c r="BC18" s="82"/>
      <c r="BD18" s="82"/>
      <c r="BE18" s="82"/>
      <c r="BF18" s="82"/>
      <c r="BG18" s="82"/>
      <c r="BH18" s="82"/>
      <c r="BI18" s="82"/>
      <c r="BJ18" s="82"/>
      <c r="BK18" s="82"/>
      <c r="BL18" s="82"/>
      <c r="BM18" s="82"/>
      <c r="BN18" s="82"/>
      <c r="BO18" s="82"/>
      <c r="BP18" s="82"/>
      <c r="BQ18" s="82"/>
      <c r="BR18" s="82"/>
      <c r="BS18" s="82"/>
      <c r="BT18" s="82"/>
      <c r="BU18" s="82"/>
      <c r="BV18" s="82"/>
      <c r="BW18" s="82"/>
      <c r="BX18" s="82"/>
      <c r="BY18" s="82"/>
      <c r="BZ18" s="82"/>
      <c r="CA18" s="82"/>
      <c r="CB18" s="82"/>
      <c r="CC18" s="82"/>
      <c r="CD18" s="82"/>
      <c r="CE18" s="82"/>
      <c r="CF18" s="82"/>
      <c r="CG18" s="82"/>
      <c r="CH18" s="82"/>
      <c r="CI18" s="82"/>
      <c r="CJ18" s="82"/>
      <c r="CK18" s="82"/>
      <c r="CL18" s="82"/>
      <c r="CM18" s="82"/>
      <c r="CN18" s="82"/>
      <c r="CO18" s="82"/>
      <c r="CP18" s="82"/>
      <c r="CQ18" s="82"/>
      <c r="CR18" s="82"/>
      <c r="CS18" s="82"/>
      <c r="CT18" s="82"/>
      <c r="CU18" s="82"/>
      <c r="CV18" s="82"/>
      <c r="CW18" s="82"/>
      <c r="CX18" s="82"/>
      <c r="CY18" s="82"/>
      <c r="CZ18" s="82"/>
      <c r="DA18" s="82"/>
      <c r="DB18" s="82"/>
      <c r="DC18" s="82"/>
      <c r="DD18" s="82"/>
      <c r="DE18" s="82"/>
      <c r="DF18" s="82"/>
      <c r="DG18" s="82"/>
      <c r="DH18" s="82"/>
      <c r="DI18" s="82"/>
      <c r="DJ18" s="82"/>
      <c r="DK18" s="82"/>
      <c r="DL18" s="82"/>
      <c r="DM18" s="82"/>
      <c r="DN18" s="82"/>
      <c r="DO18" s="82"/>
      <c r="DP18" s="82"/>
      <c r="DQ18" s="82"/>
      <c r="DR18" s="82"/>
      <c r="DS18" s="82"/>
      <c r="DT18" s="82"/>
    </row>
    <row r="19" spans="1:124" ht="14.25">
      <c r="A19" s="21"/>
      <c r="B19" s="23" t="s">
        <v>13</v>
      </c>
      <c r="C19" s="19">
        <v>0</v>
      </c>
      <c r="D19" s="19">
        <v>0</v>
      </c>
      <c r="E19" s="53">
        <v>0</v>
      </c>
      <c r="F19" s="19">
        <v>0</v>
      </c>
      <c r="G19" s="19">
        <v>0</v>
      </c>
      <c r="H19" s="40">
        <f t="shared" si="1"/>
        <v>0</v>
      </c>
    </row>
    <row r="20" spans="1:124" ht="18" customHeight="1">
      <c r="A20" s="21" t="s">
        <v>65</v>
      </c>
      <c r="B20" s="20" t="s">
        <v>64</v>
      </c>
      <c r="C20" s="19">
        <f>D20+E20+F20+G20</f>
        <v>259158.69999999998</v>
      </c>
      <c r="D20" s="14">
        <f>42526.45</f>
        <v>42526.45</v>
      </c>
      <c r="E20" s="19">
        <f>63789.675+1250+125</f>
        <v>65164.675000000003</v>
      </c>
      <c r="F20" s="14">
        <f>63789.675+1200+125</f>
        <v>65114.675000000003</v>
      </c>
      <c r="G20" s="14">
        <f>85052.9+1200+100</f>
        <v>86352.9</v>
      </c>
      <c r="H20" s="40">
        <f t="shared" si="1"/>
        <v>0</v>
      </c>
    </row>
    <row r="21" spans="1:124" ht="28.5" hidden="1">
      <c r="A21" s="21" t="s">
        <v>63</v>
      </c>
      <c r="B21" s="20" t="s">
        <v>62</v>
      </c>
      <c r="C21" s="19">
        <v>0</v>
      </c>
      <c r="D21" s="14">
        <v>0</v>
      </c>
      <c r="E21" s="19">
        <v>0</v>
      </c>
      <c r="F21" s="14">
        <v>0</v>
      </c>
      <c r="G21" s="14">
        <v>0</v>
      </c>
      <c r="H21" s="40">
        <f t="shared" si="1"/>
        <v>0</v>
      </c>
    </row>
    <row r="22" spans="1:124" s="27" customFormat="1" ht="28.5">
      <c r="A22" s="21" t="s">
        <v>61</v>
      </c>
      <c r="B22" s="20" t="s">
        <v>60</v>
      </c>
      <c r="C22" s="19">
        <f>D22+E22+F22+G22</f>
        <v>22710.6</v>
      </c>
      <c r="D22" s="14">
        <v>11355.3</v>
      </c>
      <c r="E22" s="19">
        <v>0</v>
      </c>
      <c r="F22" s="14">
        <v>11355.3</v>
      </c>
      <c r="G22" s="14">
        <v>0</v>
      </c>
      <c r="H22" s="40">
        <f t="shared" si="1"/>
        <v>0</v>
      </c>
    </row>
    <row r="23" spans="1:124" s="35" customFormat="1" ht="14.25">
      <c r="A23" s="21" t="s">
        <v>59</v>
      </c>
      <c r="B23" s="20" t="s">
        <v>58</v>
      </c>
      <c r="C23" s="19">
        <v>0</v>
      </c>
      <c r="D23" s="14">
        <v>0</v>
      </c>
      <c r="E23" s="19">
        <v>0</v>
      </c>
      <c r="F23" s="14">
        <v>0</v>
      </c>
      <c r="G23" s="14">
        <v>0</v>
      </c>
      <c r="H23" s="40">
        <f t="shared" si="1"/>
        <v>0</v>
      </c>
      <c r="I23" s="83"/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83"/>
      <c r="U23" s="83"/>
      <c r="V23" s="83"/>
      <c r="W23" s="83"/>
      <c r="X23" s="83"/>
      <c r="Y23" s="83"/>
      <c r="Z23" s="83"/>
      <c r="AA23" s="83"/>
      <c r="AB23" s="83"/>
      <c r="AC23" s="83"/>
      <c r="AD23" s="83"/>
      <c r="AE23" s="83"/>
      <c r="AF23" s="83"/>
      <c r="AG23" s="83"/>
      <c r="AH23" s="83"/>
      <c r="AI23" s="83"/>
      <c r="AJ23" s="83"/>
      <c r="AK23" s="83"/>
      <c r="AL23" s="83"/>
      <c r="AM23" s="83"/>
      <c r="AN23" s="83"/>
      <c r="AO23" s="83"/>
      <c r="AP23" s="83"/>
      <c r="AQ23" s="83"/>
      <c r="AR23" s="83"/>
      <c r="AS23" s="83"/>
      <c r="AT23" s="83"/>
      <c r="AU23" s="83"/>
      <c r="AV23" s="83"/>
      <c r="AW23" s="83"/>
      <c r="AX23" s="83"/>
      <c r="AY23" s="83"/>
      <c r="AZ23" s="83"/>
      <c r="BA23" s="83"/>
      <c r="BB23" s="83"/>
      <c r="BC23" s="83"/>
      <c r="BD23" s="83"/>
      <c r="BE23" s="83"/>
      <c r="BF23" s="83"/>
      <c r="BG23" s="83"/>
      <c r="BH23" s="83"/>
      <c r="BI23" s="83"/>
      <c r="BJ23" s="83"/>
      <c r="BK23" s="83"/>
      <c r="BL23" s="83"/>
      <c r="BM23" s="83"/>
      <c r="BN23" s="83"/>
      <c r="BO23" s="83"/>
      <c r="BP23" s="83"/>
      <c r="BQ23" s="83"/>
      <c r="BR23" s="83"/>
      <c r="BS23" s="83"/>
      <c r="BT23" s="83"/>
      <c r="BU23" s="83"/>
      <c r="BV23" s="83"/>
      <c r="BW23" s="83"/>
      <c r="BX23" s="83"/>
      <c r="BY23" s="83"/>
      <c r="BZ23" s="83"/>
      <c r="CA23" s="83"/>
      <c r="CB23" s="83"/>
      <c r="CC23" s="83"/>
      <c r="CD23" s="83"/>
      <c r="CE23" s="83"/>
      <c r="CF23" s="83"/>
      <c r="CG23" s="83"/>
      <c r="CH23" s="83"/>
      <c r="CI23" s="83"/>
      <c r="CJ23" s="83"/>
      <c r="CK23" s="83"/>
      <c r="CL23" s="83"/>
      <c r="CM23" s="83"/>
      <c r="CN23" s="83"/>
      <c r="CO23" s="83"/>
      <c r="CP23" s="83"/>
      <c r="CQ23" s="83"/>
      <c r="CR23" s="83"/>
      <c r="CS23" s="83"/>
      <c r="CT23" s="83"/>
      <c r="CU23" s="83"/>
      <c r="CV23" s="83"/>
      <c r="CW23" s="83"/>
      <c r="CX23" s="83"/>
      <c r="CY23" s="83"/>
      <c r="CZ23" s="83"/>
      <c r="DA23" s="83"/>
      <c r="DB23" s="83"/>
      <c r="DC23" s="83"/>
      <c r="DD23" s="83"/>
      <c r="DE23" s="83"/>
      <c r="DF23" s="83"/>
      <c r="DG23" s="83"/>
      <c r="DH23" s="83"/>
      <c r="DI23" s="83"/>
      <c r="DJ23" s="83"/>
      <c r="DK23" s="83"/>
      <c r="DL23" s="83"/>
      <c r="DM23" s="83"/>
      <c r="DN23" s="83"/>
      <c r="DO23" s="83"/>
      <c r="DP23" s="83"/>
      <c r="DQ23" s="83"/>
      <c r="DR23" s="83"/>
      <c r="DS23" s="83"/>
      <c r="DT23" s="83"/>
    </row>
    <row r="24" spans="1:124" s="33" customFormat="1" ht="14.25">
      <c r="A24" s="21"/>
      <c r="B24" s="20"/>
      <c r="C24" s="19">
        <v>0</v>
      </c>
      <c r="D24" s="14"/>
      <c r="E24" s="19"/>
      <c r="F24" s="14"/>
      <c r="G24" s="14">
        <v>0</v>
      </c>
      <c r="H24" s="40">
        <f t="shared" si="1"/>
        <v>0</v>
      </c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</row>
    <row r="25" spans="1:124" s="27" customFormat="1" ht="14.25">
      <c r="A25" s="21">
        <v>4212</v>
      </c>
      <c r="B25" s="20" t="s">
        <v>57</v>
      </c>
      <c r="C25" s="19">
        <f>C27</f>
        <v>7215.3</v>
      </c>
      <c r="D25" s="56">
        <f>D27</f>
        <v>1947.325</v>
      </c>
      <c r="E25" s="56">
        <f t="shared" ref="E25:G25" si="4">E27</f>
        <v>1810.325</v>
      </c>
      <c r="F25" s="56">
        <f t="shared" si="4"/>
        <v>1766.325</v>
      </c>
      <c r="G25" s="56">
        <f t="shared" si="4"/>
        <v>1691.325</v>
      </c>
      <c r="H25" s="40">
        <f t="shared" si="1"/>
        <v>0</v>
      </c>
    </row>
    <row r="26" spans="1:124" s="22" customFormat="1" ht="14.25">
      <c r="A26" s="21"/>
      <c r="B26" s="23" t="s">
        <v>13</v>
      </c>
      <c r="C26" s="19">
        <v>0</v>
      </c>
      <c r="D26" s="56"/>
      <c r="E26" s="56"/>
      <c r="F26" s="56"/>
      <c r="G26" s="56"/>
      <c r="H26" s="40">
        <f t="shared" si="1"/>
        <v>0</v>
      </c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/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</row>
    <row r="27" spans="1:124" s="22" customFormat="1" ht="14.25">
      <c r="A27" s="21"/>
      <c r="B27" s="20" t="s">
        <v>57</v>
      </c>
      <c r="C27" s="19">
        <f>D27+E27+F27+G27</f>
        <v>7215.3</v>
      </c>
      <c r="D27" s="56">
        <f>1947.325</f>
        <v>1947.325</v>
      </c>
      <c r="E27" s="56">
        <f>2035.325-225</f>
        <v>1810.325</v>
      </c>
      <c r="F27" s="56">
        <f>1991.325-225</f>
        <v>1766.325</v>
      </c>
      <c r="G27" s="56">
        <f>1991.325-225-75</f>
        <v>1691.325</v>
      </c>
      <c r="H27" s="40">
        <f t="shared" si="1"/>
        <v>0</v>
      </c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7"/>
      <c r="AS27" s="27"/>
      <c r="AT27" s="27"/>
      <c r="AU27" s="27"/>
      <c r="AV27" s="27"/>
      <c r="AW27" s="27"/>
      <c r="AX27" s="27"/>
      <c r="AY27" s="27"/>
      <c r="AZ27" s="27"/>
      <c r="BA27" s="27"/>
      <c r="BB27" s="27"/>
      <c r="BC27" s="27"/>
      <c r="BD27" s="27"/>
      <c r="BE27" s="27"/>
      <c r="BF27" s="27"/>
      <c r="BG27" s="27"/>
      <c r="BH27" s="27"/>
      <c r="BI27" s="27"/>
      <c r="BJ27" s="27"/>
      <c r="BK27" s="27"/>
      <c r="BL27" s="27"/>
      <c r="BM27" s="27"/>
      <c r="BN27" s="27"/>
      <c r="BO27" s="27"/>
      <c r="BP27" s="27"/>
      <c r="BQ27" s="27"/>
      <c r="BR27" s="27"/>
      <c r="BS27" s="27"/>
      <c r="BT27" s="27"/>
      <c r="BU27" s="27"/>
      <c r="BV27" s="27"/>
      <c r="BW27" s="27"/>
      <c r="BX27" s="27"/>
      <c r="BY27" s="27"/>
      <c r="BZ27" s="27"/>
      <c r="CA27" s="27"/>
      <c r="CB27" s="27"/>
      <c r="CC27" s="27"/>
      <c r="CD27" s="27"/>
      <c r="CE27" s="27"/>
      <c r="CF27" s="27"/>
      <c r="CG27" s="27"/>
      <c r="CH27" s="27"/>
      <c r="CI27" s="27"/>
      <c r="CJ27" s="27"/>
      <c r="CK27" s="27"/>
      <c r="CL27" s="27"/>
      <c r="CM27" s="27"/>
      <c r="CN27" s="27"/>
      <c r="CO27" s="27"/>
      <c r="CP27" s="27"/>
      <c r="CQ27" s="27"/>
      <c r="CR27" s="27"/>
      <c r="CS27" s="27"/>
      <c r="CT27" s="27"/>
      <c r="CU27" s="27"/>
      <c r="CV27" s="27"/>
      <c r="CW27" s="27"/>
      <c r="CX27" s="27"/>
      <c r="CY27" s="27"/>
      <c r="CZ27" s="27"/>
      <c r="DA27" s="27"/>
      <c r="DB27" s="27"/>
      <c r="DC27" s="27"/>
      <c r="DD27" s="27"/>
      <c r="DE27" s="27"/>
      <c r="DF27" s="27"/>
      <c r="DG27" s="27"/>
      <c r="DH27" s="27"/>
      <c r="DI27" s="27"/>
      <c r="DJ27" s="27"/>
      <c r="DK27" s="27"/>
      <c r="DL27" s="27"/>
      <c r="DM27" s="27"/>
      <c r="DN27" s="27"/>
      <c r="DO27" s="27"/>
      <c r="DP27" s="27"/>
      <c r="DQ27" s="27"/>
      <c r="DR27" s="27"/>
      <c r="DS27" s="27"/>
      <c r="DT27" s="27"/>
    </row>
    <row r="28" spans="1:124" s="30" customFormat="1" ht="14.25">
      <c r="A28" s="21"/>
      <c r="B28" s="20" t="s">
        <v>56</v>
      </c>
      <c r="C28" s="19">
        <v>0</v>
      </c>
      <c r="D28" s="14">
        <v>0</v>
      </c>
      <c r="E28" s="19">
        <v>0</v>
      </c>
      <c r="F28" s="14">
        <v>0</v>
      </c>
      <c r="G28" s="34">
        <v>0</v>
      </c>
      <c r="H28" s="40">
        <f t="shared" si="1"/>
        <v>0</v>
      </c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  <c r="U28" s="81"/>
      <c r="V28" s="81"/>
      <c r="W28" s="81"/>
      <c r="X28" s="81"/>
      <c r="Y28" s="81"/>
      <c r="Z28" s="81"/>
      <c r="AA28" s="81"/>
      <c r="AB28" s="81"/>
      <c r="AC28" s="81"/>
      <c r="AD28" s="81"/>
      <c r="AE28" s="81"/>
      <c r="AF28" s="81"/>
      <c r="AG28" s="81"/>
      <c r="AH28" s="81"/>
      <c r="AI28" s="81"/>
      <c r="AJ28" s="81"/>
      <c r="AK28" s="81"/>
      <c r="AL28" s="81"/>
      <c r="AM28" s="81"/>
      <c r="AN28" s="81"/>
      <c r="AO28" s="81"/>
      <c r="AP28" s="81"/>
      <c r="AQ28" s="81"/>
      <c r="AR28" s="81"/>
      <c r="AS28" s="81"/>
      <c r="AT28" s="81"/>
      <c r="AU28" s="81"/>
      <c r="AV28" s="81"/>
      <c r="AW28" s="81"/>
      <c r="AX28" s="81"/>
      <c r="AY28" s="81"/>
      <c r="AZ28" s="81"/>
      <c r="BA28" s="81"/>
      <c r="BB28" s="81"/>
      <c r="BC28" s="81"/>
      <c r="BD28" s="81"/>
      <c r="BE28" s="81"/>
      <c r="BF28" s="81"/>
      <c r="BG28" s="81"/>
      <c r="BH28" s="81"/>
      <c r="BI28" s="81"/>
      <c r="BJ28" s="81"/>
      <c r="BK28" s="81"/>
      <c r="BL28" s="81"/>
      <c r="BM28" s="81"/>
      <c r="BN28" s="81"/>
      <c r="BO28" s="81"/>
      <c r="BP28" s="81"/>
      <c r="BQ28" s="81"/>
      <c r="BR28" s="81"/>
      <c r="BS28" s="81"/>
      <c r="BT28" s="81"/>
      <c r="BU28" s="81"/>
      <c r="BV28" s="81"/>
      <c r="BW28" s="81"/>
      <c r="BX28" s="81"/>
      <c r="BY28" s="81"/>
      <c r="BZ28" s="81"/>
      <c r="CA28" s="81"/>
      <c r="CB28" s="81"/>
      <c r="CC28" s="81"/>
      <c r="CD28" s="81"/>
      <c r="CE28" s="81"/>
      <c r="CF28" s="81"/>
      <c r="CG28" s="81"/>
      <c r="CH28" s="81"/>
      <c r="CI28" s="81"/>
      <c r="CJ28" s="81"/>
      <c r="CK28" s="81"/>
      <c r="CL28" s="81"/>
      <c r="CM28" s="81"/>
      <c r="CN28" s="81"/>
      <c r="CO28" s="81"/>
      <c r="CP28" s="81"/>
      <c r="CQ28" s="81"/>
      <c r="CR28" s="81"/>
      <c r="CS28" s="81"/>
      <c r="CT28" s="81"/>
      <c r="CU28" s="81"/>
      <c r="CV28" s="81"/>
      <c r="CW28" s="81"/>
      <c r="CX28" s="81"/>
      <c r="CY28" s="81"/>
      <c r="CZ28" s="81"/>
      <c r="DA28" s="81"/>
      <c r="DB28" s="81"/>
      <c r="DC28" s="81"/>
      <c r="DD28" s="81"/>
      <c r="DE28" s="81"/>
      <c r="DF28" s="81"/>
      <c r="DG28" s="81"/>
      <c r="DH28" s="81"/>
      <c r="DI28" s="81"/>
      <c r="DJ28" s="81"/>
      <c r="DK28" s="81"/>
      <c r="DL28" s="81"/>
      <c r="DM28" s="81"/>
      <c r="DN28" s="81"/>
      <c r="DO28" s="81"/>
      <c r="DP28" s="81"/>
      <c r="DQ28" s="81"/>
      <c r="DR28" s="81"/>
      <c r="DS28" s="81"/>
      <c r="DT28" s="81"/>
    </row>
    <row r="29" spans="1:124" s="33" customFormat="1" ht="14.25">
      <c r="A29" s="21"/>
      <c r="B29" s="20" t="s">
        <v>55</v>
      </c>
      <c r="C29" s="19">
        <v>0</v>
      </c>
      <c r="D29" s="14">
        <v>0</v>
      </c>
      <c r="E29" s="19">
        <v>0</v>
      </c>
      <c r="F29" s="14">
        <v>0</v>
      </c>
      <c r="G29" s="34">
        <v>0</v>
      </c>
      <c r="H29" s="40">
        <f t="shared" si="1"/>
        <v>0</v>
      </c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7"/>
      <c r="AK29" s="27"/>
      <c r="AL29" s="27"/>
      <c r="AM29" s="27"/>
      <c r="AN29" s="27"/>
      <c r="AO29" s="27"/>
      <c r="AP29" s="27"/>
      <c r="AQ29" s="27"/>
      <c r="AR29" s="27"/>
      <c r="AS29" s="27"/>
      <c r="AT29" s="27"/>
      <c r="AU29" s="27"/>
      <c r="AV29" s="27"/>
      <c r="AW29" s="27"/>
      <c r="AX29" s="27"/>
      <c r="AY29" s="27"/>
      <c r="AZ29" s="27"/>
      <c r="BA29" s="27"/>
      <c r="BB29" s="27"/>
      <c r="BC29" s="27"/>
      <c r="BD29" s="27"/>
      <c r="BE29" s="27"/>
      <c r="BF29" s="27"/>
      <c r="BG29" s="27"/>
      <c r="BH29" s="27"/>
      <c r="BI29" s="27"/>
      <c r="BJ29" s="27"/>
      <c r="BK29" s="27"/>
      <c r="BL29" s="27"/>
      <c r="BM29" s="27"/>
      <c r="BN29" s="27"/>
      <c r="BO29" s="27"/>
      <c r="BP29" s="27"/>
      <c r="BQ29" s="27"/>
      <c r="BR29" s="27"/>
      <c r="BS29" s="27"/>
      <c r="BT29" s="27"/>
      <c r="BU29" s="27"/>
      <c r="BV29" s="27"/>
      <c r="BW29" s="27"/>
      <c r="BX29" s="27"/>
      <c r="BY29" s="27"/>
      <c r="BZ29" s="27"/>
      <c r="CA29" s="27"/>
      <c r="CB29" s="27"/>
      <c r="CC29" s="27"/>
      <c r="CD29" s="27"/>
      <c r="CE29" s="27"/>
      <c r="CF29" s="27"/>
      <c r="CG29" s="27"/>
      <c r="CH29" s="27"/>
      <c r="CI29" s="27"/>
      <c r="CJ29" s="27"/>
      <c r="CK29" s="27"/>
      <c r="CL29" s="27"/>
      <c r="CM29" s="27"/>
      <c r="CN29" s="27"/>
      <c r="CO29" s="27"/>
      <c r="CP29" s="27"/>
      <c r="CQ29" s="27"/>
      <c r="CR29" s="27"/>
      <c r="CS29" s="27"/>
      <c r="CT29" s="27"/>
      <c r="CU29" s="27"/>
      <c r="CV29" s="27"/>
      <c r="CW29" s="27"/>
      <c r="CX29" s="27"/>
      <c r="CY29" s="27"/>
      <c r="CZ29" s="27"/>
      <c r="DA29" s="27"/>
      <c r="DB29" s="27"/>
      <c r="DC29" s="27"/>
      <c r="DD29" s="27"/>
      <c r="DE29" s="27"/>
      <c r="DF29" s="27"/>
      <c r="DG29" s="27"/>
      <c r="DH29" s="27"/>
      <c r="DI29" s="27"/>
      <c r="DJ29" s="27"/>
      <c r="DK29" s="27"/>
      <c r="DL29" s="27"/>
      <c r="DM29" s="27"/>
      <c r="DN29" s="27"/>
      <c r="DO29" s="27"/>
      <c r="DP29" s="27"/>
      <c r="DQ29" s="27"/>
      <c r="DR29" s="27"/>
      <c r="DS29" s="27"/>
      <c r="DT29" s="27"/>
    </row>
    <row r="30" spans="1:124" s="27" customFormat="1" ht="14.25">
      <c r="A30" s="21">
        <v>4213</v>
      </c>
      <c r="B30" s="20" t="s">
        <v>54</v>
      </c>
      <c r="C30" s="19">
        <v>0</v>
      </c>
      <c r="D30" s="14">
        <v>0</v>
      </c>
      <c r="E30" s="19">
        <v>0</v>
      </c>
      <c r="F30" s="14">
        <v>0</v>
      </c>
      <c r="G30" s="14">
        <v>0</v>
      </c>
      <c r="H30" s="40">
        <f t="shared" si="1"/>
        <v>0</v>
      </c>
    </row>
    <row r="31" spans="1:124" s="22" customFormat="1" ht="14.25">
      <c r="A31" s="21"/>
      <c r="B31" s="23" t="s">
        <v>13</v>
      </c>
      <c r="C31" s="19">
        <v>0</v>
      </c>
      <c r="D31" s="14"/>
      <c r="E31" s="19"/>
      <c r="F31" s="14"/>
      <c r="G31" s="14">
        <v>0</v>
      </c>
      <c r="H31" s="40">
        <f t="shared" si="1"/>
        <v>0</v>
      </c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27"/>
      <c r="AK31" s="27"/>
      <c r="AL31" s="27"/>
      <c r="AM31" s="27"/>
      <c r="AN31" s="27"/>
      <c r="AO31" s="27"/>
      <c r="AP31" s="27"/>
      <c r="AQ31" s="27"/>
      <c r="AR31" s="27"/>
      <c r="AS31" s="27"/>
      <c r="AT31" s="27"/>
      <c r="AU31" s="27"/>
      <c r="AV31" s="27"/>
      <c r="AW31" s="27"/>
      <c r="AX31" s="27"/>
      <c r="AY31" s="27"/>
      <c r="AZ31" s="27"/>
      <c r="BA31" s="27"/>
      <c r="BB31" s="27"/>
      <c r="BC31" s="27"/>
      <c r="BD31" s="27"/>
      <c r="BE31" s="27"/>
      <c r="BF31" s="27"/>
      <c r="BG31" s="27"/>
      <c r="BH31" s="27"/>
      <c r="BI31" s="27"/>
      <c r="BJ31" s="27"/>
      <c r="BK31" s="27"/>
      <c r="BL31" s="27"/>
      <c r="BM31" s="27"/>
      <c r="BN31" s="27"/>
      <c r="BO31" s="27"/>
      <c r="BP31" s="27"/>
      <c r="BQ31" s="27"/>
      <c r="BR31" s="27"/>
      <c r="BS31" s="27"/>
      <c r="BT31" s="27"/>
      <c r="BU31" s="27"/>
      <c r="BV31" s="27"/>
      <c r="BW31" s="27"/>
      <c r="BX31" s="27"/>
      <c r="BY31" s="27"/>
      <c r="BZ31" s="27"/>
      <c r="CA31" s="27"/>
      <c r="CB31" s="27"/>
      <c r="CC31" s="27"/>
      <c r="CD31" s="27"/>
      <c r="CE31" s="27"/>
      <c r="CF31" s="27"/>
      <c r="CG31" s="27"/>
      <c r="CH31" s="27"/>
      <c r="CI31" s="27"/>
      <c r="CJ31" s="27"/>
      <c r="CK31" s="27"/>
      <c r="CL31" s="27"/>
      <c r="CM31" s="27"/>
      <c r="CN31" s="27"/>
      <c r="CO31" s="27"/>
      <c r="CP31" s="27"/>
      <c r="CQ31" s="27"/>
      <c r="CR31" s="27"/>
      <c r="CS31" s="27"/>
      <c r="CT31" s="27"/>
      <c r="CU31" s="27"/>
      <c r="CV31" s="27"/>
      <c r="CW31" s="27"/>
      <c r="CX31" s="27"/>
      <c r="CY31" s="27"/>
      <c r="CZ31" s="27"/>
      <c r="DA31" s="27"/>
      <c r="DB31" s="27"/>
      <c r="DC31" s="27"/>
      <c r="DD31" s="27"/>
      <c r="DE31" s="27"/>
      <c r="DF31" s="27"/>
      <c r="DG31" s="27"/>
      <c r="DH31" s="27"/>
      <c r="DI31" s="27"/>
      <c r="DJ31" s="27"/>
      <c r="DK31" s="27"/>
      <c r="DL31" s="27"/>
      <c r="DM31" s="27"/>
      <c r="DN31" s="27"/>
      <c r="DO31" s="27"/>
      <c r="DP31" s="27"/>
      <c r="DQ31" s="27"/>
      <c r="DR31" s="27"/>
      <c r="DS31" s="27"/>
      <c r="DT31" s="27"/>
    </row>
    <row r="32" spans="1:124" s="22" customFormat="1" ht="28.5">
      <c r="A32" s="21"/>
      <c r="B32" s="20" t="s">
        <v>53</v>
      </c>
      <c r="C32" s="19">
        <v>0</v>
      </c>
      <c r="D32" s="14">
        <v>0</v>
      </c>
      <c r="E32" s="19">
        <v>0</v>
      </c>
      <c r="F32" s="14">
        <v>0</v>
      </c>
      <c r="G32" s="14">
        <v>0</v>
      </c>
      <c r="H32" s="40">
        <f t="shared" si="1"/>
        <v>0</v>
      </c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  <c r="AJ32" s="27"/>
      <c r="AK32" s="27"/>
      <c r="AL32" s="27"/>
      <c r="AM32" s="27"/>
      <c r="AN32" s="27"/>
      <c r="AO32" s="27"/>
      <c r="AP32" s="27"/>
      <c r="AQ32" s="27"/>
      <c r="AR32" s="27"/>
      <c r="AS32" s="27"/>
      <c r="AT32" s="27"/>
      <c r="AU32" s="27"/>
      <c r="AV32" s="27"/>
      <c r="AW32" s="27"/>
      <c r="AX32" s="27"/>
      <c r="AY32" s="27"/>
      <c r="AZ32" s="27"/>
      <c r="BA32" s="27"/>
      <c r="BB32" s="27"/>
      <c r="BC32" s="27"/>
      <c r="BD32" s="27"/>
      <c r="BE32" s="27"/>
      <c r="BF32" s="27"/>
      <c r="BG32" s="27"/>
      <c r="BH32" s="27"/>
      <c r="BI32" s="27"/>
      <c r="BJ32" s="27"/>
      <c r="BK32" s="27"/>
      <c r="BL32" s="27"/>
      <c r="BM32" s="27"/>
      <c r="BN32" s="27"/>
      <c r="BO32" s="27"/>
      <c r="BP32" s="27"/>
      <c r="BQ32" s="27"/>
      <c r="BR32" s="27"/>
      <c r="BS32" s="27"/>
      <c r="BT32" s="27"/>
      <c r="BU32" s="27"/>
      <c r="BV32" s="27"/>
      <c r="BW32" s="27"/>
      <c r="BX32" s="27"/>
      <c r="BY32" s="27"/>
      <c r="BZ32" s="27"/>
      <c r="CA32" s="27"/>
      <c r="CB32" s="27"/>
      <c r="CC32" s="27"/>
      <c r="CD32" s="27"/>
      <c r="CE32" s="27"/>
      <c r="CF32" s="27"/>
      <c r="CG32" s="27"/>
      <c r="CH32" s="27"/>
      <c r="CI32" s="27"/>
      <c r="CJ32" s="27"/>
      <c r="CK32" s="27"/>
      <c r="CL32" s="27"/>
      <c r="CM32" s="27"/>
      <c r="CN32" s="27"/>
      <c r="CO32" s="27"/>
      <c r="CP32" s="27"/>
      <c r="CQ32" s="27"/>
      <c r="CR32" s="27"/>
      <c r="CS32" s="27"/>
      <c r="CT32" s="27"/>
      <c r="CU32" s="27"/>
      <c r="CV32" s="27"/>
      <c r="CW32" s="27"/>
      <c r="CX32" s="27"/>
      <c r="CY32" s="27"/>
      <c r="CZ32" s="27"/>
      <c r="DA32" s="27"/>
      <c r="DB32" s="27"/>
      <c r="DC32" s="27"/>
      <c r="DD32" s="27"/>
      <c r="DE32" s="27"/>
      <c r="DF32" s="27"/>
      <c r="DG32" s="27"/>
      <c r="DH32" s="27"/>
      <c r="DI32" s="27"/>
      <c r="DJ32" s="27"/>
      <c r="DK32" s="27"/>
      <c r="DL32" s="27"/>
      <c r="DM32" s="27"/>
      <c r="DN32" s="27"/>
      <c r="DO32" s="27"/>
      <c r="DP32" s="27"/>
      <c r="DQ32" s="27"/>
      <c r="DR32" s="27"/>
      <c r="DS32" s="27"/>
      <c r="DT32" s="27"/>
    </row>
    <row r="33" spans="1:124" s="22" customFormat="1" ht="14.25">
      <c r="A33" s="21"/>
      <c r="B33" s="20" t="s">
        <v>52</v>
      </c>
      <c r="C33" s="19">
        <v>0</v>
      </c>
      <c r="D33" s="14">
        <v>0</v>
      </c>
      <c r="E33" s="19">
        <v>0</v>
      </c>
      <c r="F33" s="14">
        <v>0</v>
      </c>
      <c r="G33" s="14">
        <v>0</v>
      </c>
      <c r="H33" s="40">
        <f t="shared" si="1"/>
        <v>0</v>
      </c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  <c r="AJ33" s="27"/>
      <c r="AK33" s="27"/>
      <c r="AL33" s="27"/>
      <c r="AM33" s="27"/>
      <c r="AN33" s="27"/>
      <c r="AO33" s="27"/>
      <c r="AP33" s="27"/>
      <c r="AQ33" s="27"/>
      <c r="AR33" s="27"/>
      <c r="AS33" s="27"/>
      <c r="AT33" s="27"/>
      <c r="AU33" s="27"/>
      <c r="AV33" s="27"/>
      <c r="AW33" s="27"/>
      <c r="AX33" s="27"/>
      <c r="AY33" s="27"/>
      <c r="AZ33" s="27"/>
      <c r="BA33" s="27"/>
      <c r="BB33" s="27"/>
      <c r="BC33" s="27"/>
      <c r="BD33" s="27"/>
      <c r="BE33" s="27"/>
      <c r="BF33" s="27"/>
      <c r="BG33" s="27"/>
      <c r="BH33" s="27"/>
      <c r="BI33" s="27"/>
      <c r="BJ33" s="27"/>
      <c r="BK33" s="27"/>
      <c r="BL33" s="27"/>
      <c r="BM33" s="27"/>
      <c r="BN33" s="27"/>
      <c r="BO33" s="27"/>
      <c r="BP33" s="27"/>
      <c r="BQ33" s="27"/>
      <c r="BR33" s="27"/>
      <c r="BS33" s="27"/>
      <c r="BT33" s="27"/>
      <c r="BU33" s="27"/>
      <c r="BV33" s="27"/>
      <c r="BW33" s="27"/>
      <c r="BX33" s="27"/>
      <c r="BY33" s="27"/>
      <c r="BZ33" s="27"/>
      <c r="CA33" s="27"/>
      <c r="CB33" s="27"/>
      <c r="CC33" s="27"/>
      <c r="CD33" s="27"/>
      <c r="CE33" s="27"/>
      <c r="CF33" s="27"/>
      <c r="CG33" s="27"/>
      <c r="CH33" s="27"/>
      <c r="CI33" s="27"/>
      <c r="CJ33" s="27"/>
      <c r="CK33" s="27"/>
      <c r="CL33" s="27"/>
      <c r="CM33" s="27"/>
      <c r="CN33" s="27"/>
      <c r="CO33" s="27"/>
      <c r="CP33" s="27"/>
      <c r="CQ33" s="27"/>
      <c r="CR33" s="27"/>
      <c r="CS33" s="27"/>
      <c r="CT33" s="27"/>
      <c r="CU33" s="27"/>
      <c r="CV33" s="27"/>
      <c r="CW33" s="27"/>
      <c r="CX33" s="27"/>
      <c r="CY33" s="27"/>
      <c r="CZ33" s="27"/>
      <c r="DA33" s="27"/>
      <c r="DB33" s="27"/>
      <c r="DC33" s="27"/>
      <c r="DD33" s="27"/>
      <c r="DE33" s="27"/>
      <c r="DF33" s="27"/>
      <c r="DG33" s="27"/>
      <c r="DH33" s="27"/>
      <c r="DI33" s="27"/>
      <c r="DJ33" s="27"/>
      <c r="DK33" s="27"/>
      <c r="DL33" s="27"/>
      <c r="DM33" s="27"/>
      <c r="DN33" s="27"/>
      <c r="DO33" s="27"/>
      <c r="DP33" s="27"/>
      <c r="DQ33" s="27"/>
      <c r="DR33" s="27"/>
      <c r="DS33" s="27"/>
      <c r="DT33" s="27"/>
    </row>
    <row r="34" spans="1:124" s="22" customFormat="1" ht="14.25">
      <c r="A34" s="21">
        <v>4214</v>
      </c>
      <c r="B34" s="20" t="s">
        <v>51</v>
      </c>
      <c r="C34" s="19">
        <f>D34+E34+F34+G34</f>
        <v>3317.11</v>
      </c>
      <c r="D34" s="14">
        <f>1176.42</f>
        <v>1176.42</v>
      </c>
      <c r="E34" s="55">
        <f>1211.28-450</f>
        <v>761.28</v>
      </c>
      <c r="F34" s="14">
        <f>884.28-450</f>
        <v>434.28</v>
      </c>
      <c r="G34" s="14">
        <f>1545.13-450-150</f>
        <v>945.13000000000011</v>
      </c>
      <c r="H34" s="40">
        <f t="shared" si="1"/>
        <v>0</v>
      </c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7"/>
      <c r="AS34" s="27"/>
      <c r="AT34" s="27"/>
      <c r="AU34" s="27"/>
      <c r="AV34" s="27"/>
      <c r="AW34" s="27"/>
      <c r="AX34" s="27"/>
      <c r="AY34" s="27"/>
      <c r="AZ34" s="27"/>
      <c r="BA34" s="27"/>
      <c r="BB34" s="27"/>
      <c r="BC34" s="27"/>
      <c r="BD34" s="27"/>
      <c r="BE34" s="27"/>
      <c r="BF34" s="27"/>
      <c r="BG34" s="27"/>
      <c r="BH34" s="27"/>
      <c r="BI34" s="27"/>
      <c r="BJ34" s="27"/>
      <c r="BK34" s="27"/>
      <c r="BL34" s="27"/>
      <c r="BM34" s="27"/>
      <c r="BN34" s="27"/>
      <c r="BO34" s="27"/>
      <c r="BP34" s="27"/>
      <c r="BQ34" s="27"/>
      <c r="BR34" s="27"/>
      <c r="BS34" s="27"/>
      <c r="BT34" s="27"/>
      <c r="BU34" s="27"/>
      <c r="BV34" s="27"/>
      <c r="BW34" s="27"/>
      <c r="BX34" s="27"/>
      <c r="BY34" s="27"/>
      <c r="BZ34" s="27"/>
      <c r="CA34" s="27"/>
      <c r="CB34" s="27"/>
      <c r="CC34" s="27"/>
      <c r="CD34" s="27"/>
      <c r="CE34" s="27"/>
      <c r="CF34" s="27"/>
      <c r="CG34" s="27"/>
      <c r="CH34" s="27"/>
      <c r="CI34" s="27"/>
      <c r="CJ34" s="27"/>
      <c r="CK34" s="27"/>
      <c r="CL34" s="27"/>
      <c r="CM34" s="27"/>
      <c r="CN34" s="27"/>
      <c r="CO34" s="27"/>
      <c r="CP34" s="27"/>
      <c r="CQ34" s="27"/>
      <c r="CR34" s="27"/>
      <c r="CS34" s="27"/>
      <c r="CT34" s="27"/>
      <c r="CU34" s="27"/>
      <c r="CV34" s="27"/>
      <c r="CW34" s="27"/>
      <c r="CX34" s="27"/>
      <c r="CY34" s="27"/>
      <c r="CZ34" s="27"/>
      <c r="DA34" s="27"/>
      <c r="DB34" s="27"/>
      <c r="DC34" s="27"/>
      <c r="DD34" s="27"/>
      <c r="DE34" s="27"/>
      <c r="DF34" s="27"/>
      <c r="DG34" s="27"/>
      <c r="DH34" s="27"/>
      <c r="DI34" s="27"/>
      <c r="DJ34" s="27"/>
      <c r="DK34" s="27"/>
      <c r="DL34" s="27"/>
      <c r="DM34" s="27"/>
      <c r="DN34" s="27"/>
      <c r="DO34" s="27"/>
      <c r="DP34" s="27"/>
      <c r="DQ34" s="27"/>
      <c r="DR34" s="27"/>
      <c r="DS34" s="27"/>
      <c r="DT34" s="27"/>
    </row>
    <row r="35" spans="1:124" s="22" customFormat="1" ht="14.25">
      <c r="A35" s="21">
        <v>4215</v>
      </c>
      <c r="B35" s="20" t="s">
        <v>50</v>
      </c>
      <c r="C35" s="19">
        <f>D35+E35+F35+G35</f>
        <v>160</v>
      </c>
      <c r="D35" s="14">
        <v>160</v>
      </c>
      <c r="E35" s="19">
        <v>0</v>
      </c>
      <c r="F35" s="14">
        <v>0</v>
      </c>
      <c r="G35" s="14">
        <v>0</v>
      </c>
      <c r="H35" s="40">
        <f t="shared" si="1"/>
        <v>0</v>
      </c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  <c r="AK35" s="27"/>
      <c r="AL35" s="27"/>
      <c r="AM35" s="27"/>
      <c r="AN35" s="27"/>
      <c r="AO35" s="27"/>
      <c r="AP35" s="27"/>
      <c r="AQ35" s="27"/>
      <c r="AR35" s="27"/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27"/>
      <c r="BH35" s="27"/>
      <c r="BI35" s="27"/>
      <c r="BJ35" s="27"/>
      <c r="BK35" s="27"/>
      <c r="BL35" s="27"/>
      <c r="BM35" s="27"/>
      <c r="BN35" s="27"/>
      <c r="BO35" s="27"/>
      <c r="BP35" s="27"/>
      <c r="BQ35" s="27"/>
      <c r="BR35" s="27"/>
      <c r="BS35" s="27"/>
      <c r="BT35" s="27"/>
      <c r="BU35" s="27"/>
      <c r="BV35" s="27"/>
      <c r="BW35" s="27"/>
      <c r="BX35" s="27"/>
      <c r="BY35" s="27"/>
      <c r="BZ35" s="27"/>
      <c r="CA35" s="27"/>
      <c r="CB35" s="27"/>
      <c r="CC35" s="27"/>
      <c r="CD35" s="27"/>
      <c r="CE35" s="27"/>
      <c r="CF35" s="27"/>
      <c r="CG35" s="27"/>
      <c r="CH35" s="27"/>
      <c r="CI35" s="27"/>
      <c r="CJ35" s="27"/>
      <c r="CK35" s="27"/>
      <c r="CL35" s="27"/>
      <c r="CM35" s="27"/>
      <c r="CN35" s="27"/>
      <c r="CO35" s="27"/>
      <c r="CP35" s="27"/>
      <c r="CQ35" s="27"/>
      <c r="CR35" s="27"/>
      <c r="CS35" s="27"/>
      <c r="CT35" s="27"/>
      <c r="CU35" s="27"/>
      <c r="CV35" s="27"/>
      <c r="CW35" s="27"/>
      <c r="CX35" s="27"/>
      <c r="CY35" s="27"/>
      <c r="CZ35" s="27"/>
      <c r="DA35" s="27"/>
      <c r="DB35" s="27"/>
      <c r="DC35" s="27"/>
      <c r="DD35" s="27"/>
      <c r="DE35" s="27"/>
      <c r="DF35" s="27"/>
      <c r="DG35" s="27"/>
      <c r="DH35" s="27"/>
      <c r="DI35" s="27"/>
      <c r="DJ35" s="27"/>
      <c r="DK35" s="27"/>
      <c r="DL35" s="27"/>
      <c r="DM35" s="27"/>
      <c r="DN35" s="27"/>
      <c r="DO35" s="27"/>
      <c r="DP35" s="27"/>
      <c r="DQ35" s="27"/>
      <c r="DR35" s="27"/>
      <c r="DS35" s="27"/>
      <c r="DT35" s="27"/>
    </row>
    <row r="36" spans="1:124" s="31" customFormat="1" ht="14.25">
      <c r="A36" s="21">
        <v>4216</v>
      </c>
      <c r="B36" s="20" t="s">
        <v>49</v>
      </c>
      <c r="C36" s="19">
        <v>0</v>
      </c>
      <c r="D36" s="14">
        <v>0</v>
      </c>
      <c r="E36" s="19">
        <v>0</v>
      </c>
      <c r="F36" s="14">
        <v>0</v>
      </c>
      <c r="G36" s="14">
        <v>0</v>
      </c>
      <c r="H36" s="40">
        <f t="shared" si="1"/>
        <v>0</v>
      </c>
      <c r="I36" s="82"/>
      <c r="J36" s="82"/>
      <c r="K36" s="82"/>
      <c r="L36" s="82"/>
      <c r="M36" s="82"/>
      <c r="N36" s="82"/>
      <c r="O36" s="82"/>
      <c r="P36" s="82"/>
      <c r="Q36" s="82"/>
      <c r="R36" s="82"/>
      <c r="S36" s="82"/>
      <c r="T36" s="82"/>
      <c r="U36" s="82"/>
      <c r="V36" s="82"/>
      <c r="W36" s="82"/>
      <c r="X36" s="82"/>
      <c r="Y36" s="82"/>
      <c r="Z36" s="82"/>
      <c r="AA36" s="82"/>
      <c r="AB36" s="82"/>
      <c r="AC36" s="82"/>
      <c r="AD36" s="82"/>
      <c r="AE36" s="82"/>
      <c r="AF36" s="82"/>
      <c r="AG36" s="82"/>
      <c r="AH36" s="82"/>
      <c r="AI36" s="82"/>
      <c r="AJ36" s="82"/>
      <c r="AK36" s="82"/>
      <c r="AL36" s="82"/>
      <c r="AM36" s="82"/>
      <c r="AN36" s="82"/>
      <c r="AO36" s="82"/>
      <c r="AP36" s="82"/>
      <c r="AQ36" s="82"/>
      <c r="AR36" s="82"/>
      <c r="AS36" s="82"/>
      <c r="AT36" s="82"/>
      <c r="AU36" s="82"/>
      <c r="AV36" s="82"/>
      <c r="AW36" s="82"/>
      <c r="AX36" s="82"/>
      <c r="AY36" s="82"/>
      <c r="AZ36" s="82"/>
      <c r="BA36" s="82"/>
      <c r="BB36" s="82"/>
      <c r="BC36" s="82"/>
      <c r="BD36" s="82"/>
      <c r="BE36" s="82"/>
      <c r="BF36" s="82"/>
      <c r="BG36" s="82"/>
      <c r="BH36" s="82"/>
      <c r="BI36" s="82"/>
      <c r="BJ36" s="82"/>
      <c r="BK36" s="82"/>
      <c r="BL36" s="82"/>
      <c r="BM36" s="82"/>
      <c r="BN36" s="82"/>
      <c r="BO36" s="82"/>
      <c r="BP36" s="82"/>
      <c r="BQ36" s="82"/>
      <c r="BR36" s="82"/>
      <c r="BS36" s="82"/>
      <c r="BT36" s="82"/>
      <c r="BU36" s="82"/>
      <c r="BV36" s="82"/>
      <c r="BW36" s="82"/>
      <c r="BX36" s="82"/>
      <c r="BY36" s="82"/>
      <c r="BZ36" s="82"/>
      <c r="CA36" s="82"/>
      <c r="CB36" s="82"/>
      <c r="CC36" s="82"/>
      <c r="CD36" s="82"/>
      <c r="CE36" s="82"/>
      <c r="CF36" s="82"/>
      <c r="CG36" s="82"/>
      <c r="CH36" s="82"/>
      <c r="CI36" s="82"/>
      <c r="CJ36" s="82"/>
      <c r="CK36" s="82"/>
      <c r="CL36" s="82"/>
      <c r="CM36" s="82"/>
      <c r="CN36" s="82"/>
      <c r="CO36" s="82"/>
      <c r="CP36" s="82"/>
      <c r="CQ36" s="82"/>
      <c r="CR36" s="82"/>
      <c r="CS36" s="82"/>
      <c r="CT36" s="82"/>
      <c r="CU36" s="82"/>
      <c r="CV36" s="82"/>
      <c r="CW36" s="82"/>
      <c r="CX36" s="82"/>
      <c r="CY36" s="82"/>
      <c r="CZ36" s="82"/>
      <c r="DA36" s="82"/>
      <c r="DB36" s="82"/>
      <c r="DC36" s="82"/>
      <c r="DD36" s="82"/>
      <c r="DE36" s="82"/>
      <c r="DF36" s="82"/>
      <c r="DG36" s="82"/>
      <c r="DH36" s="82"/>
      <c r="DI36" s="82"/>
      <c r="DJ36" s="82"/>
      <c r="DK36" s="82"/>
      <c r="DL36" s="82"/>
      <c r="DM36" s="82"/>
      <c r="DN36" s="82"/>
      <c r="DO36" s="82"/>
      <c r="DP36" s="82"/>
      <c r="DQ36" s="82"/>
      <c r="DR36" s="82"/>
      <c r="DS36" s="82"/>
      <c r="DT36" s="82"/>
    </row>
    <row r="37" spans="1:124" ht="14.25">
      <c r="A37" s="21">
        <v>4217</v>
      </c>
      <c r="B37" s="20" t="s">
        <v>48</v>
      </c>
      <c r="C37" s="19">
        <v>0</v>
      </c>
      <c r="D37" s="14">
        <v>0</v>
      </c>
      <c r="E37" s="19">
        <v>0</v>
      </c>
      <c r="F37" s="14">
        <v>0</v>
      </c>
      <c r="G37" s="14">
        <v>0</v>
      </c>
      <c r="H37" s="40">
        <f t="shared" si="1"/>
        <v>0</v>
      </c>
    </row>
    <row r="38" spans="1:124" s="27" customFormat="1" ht="14.25">
      <c r="A38" s="21"/>
      <c r="B38" s="20" t="s">
        <v>47</v>
      </c>
      <c r="C38" s="55">
        <f>C40</f>
        <v>4630</v>
      </c>
      <c r="D38" s="55">
        <f t="shared" ref="D38:G38" si="5">D40</f>
        <v>588</v>
      </c>
      <c r="E38" s="55">
        <f t="shared" si="5"/>
        <v>1095</v>
      </c>
      <c r="F38" s="55">
        <f t="shared" si="5"/>
        <v>1095</v>
      </c>
      <c r="G38" s="55">
        <f t="shared" si="5"/>
        <v>1852</v>
      </c>
      <c r="H38" s="40">
        <f t="shared" si="1"/>
        <v>0</v>
      </c>
    </row>
    <row r="39" spans="1:124" ht="14.25">
      <c r="A39" s="21"/>
      <c r="B39" s="23" t="s">
        <v>13</v>
      </c>
      <c r="C39" s="19">
        <v>0</v>
      </c>
      <c r="D39" s="14"/>
      <c r="E39" s="19"/>
      <c r="F39" s="14"/>
      <c r="G39" s="14">
        <v>0</v>
      </c>
      <c r="H39" s="40">
        <f t="shared" si="1"/>
        <v>0</v>
      </c>
    </row>
    <row r="40" spans="1:124" s="22" customFormat="1" ht="14.25">
      <c r="A40" s="21">
        <v>4221</v>
      </c>
      <c r="B40" s="20" t="s">
        <v>46</v>
      </c>
      <c r="C40" s="19">
        <f>D40+E40+F40+G40</f>
        <v>4630</v>
      </c>
      <c r="D40" s="14">
        <f>588</f>
        <v>588</v>
      </c>
      <c r="E40" s="19">
        <f>1470-375</f>
        <v>1095</v>
      </c>
      <c r="F40" s="14">
        <f>1470-375</f>
        <v>1095</v>
      </c>
      <c r="G40" s="14">
        <f>2352-375-125</f>
        <v>1852</v>
      </c>
      <c r="H40" s="40">
        <f t="shared" si="1"/>
        <v>0</v>
      </c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  <c r="AM40" s="27"/>
      <c r="AN40" s="27"/>
      <c r="AO40" s="27"/>
      <c r="AP40" s="27"/>
      <c r="AQ40" s="27"/>
      <c r="AR40" s="27"/>
      <c r="AS40" s="27"/>
      <c r="AT40" s="27"/>
      <c r="AU40" s="27"/>
      <c r="AV40" s="27"/>
      <c r="AW40" s="27"/>
      <c r="AX40" s="27"/>
      <c r="AY40" s="27"/>
      <c r="AZ40" s="27"/>
      <c r="BA40" s="27"/>
      <c r="BB40" s="27"/>
      <c r="BC40" s="27"/>
      <c r="BD40" s="27"/>
      <c r="BE40" s="27"/>
      <c r="BF40" s="27"/>
      <c r="BG40" s="27"/>
      <c r="BH40" s="27"/>
      <c r="BI40" s="27"/>
      <c r="BJ40" s="27"/>
      <c r="BK40" s="27"/>
      <c r="BL40" s="27"/>
      <c r="BM40" s="27"/>
      <c r="BN40" s="27"/>
      <c r="BO40" s="27"/>
      <c r="BP40" s="27"/>
      <c r="BQ40" s="27"/>
      <c r="BR40" s="27"/>
      <c r="BS40" s="27"/>
      <c r="BT40" s="27"/>
      <c r="BU40" s="27"/>
      <c r="BV40" s="27"/>
      <c r="BW40" s="27"/>
      <c r="BX40" s="27"/>
      <c r="BY40" s="27"/>
      <c r="BZ40" s="27"/>
      <c r="CA40" s="27"/>
      <c r="CB40" s="27"/>
      <c r="CC40" s="27"/>
      <c r="CD40" s="27"/>
      <c r="CE40" s="27"/>
      <c r="CF40" s="27"/>
      <c r="CG40" s="27"/>
      <c r="CH40" s="27"/>
      <c r="CI40" s="27"/>
      <c r="CJ40" s="27"/>
      <c r="CK40" s="27"/>
      <c r="CL40" s="27"/>
      <c r="CM40" s="27"/>
      <c r="CN40" s="27"/>
      <c r="CO40" s="27"/>
      <c r="CP40" s="27"/>
      <c r="CQ40" s="27"/>
      <c r="CR40" s="27"/>
      <c r="CS40" s="27"/>
      <c r="CT40" s="27"/>
      <c r="CU40" s="27"/>
      <c r="CV40" s="27"/>
      <c r="CW40" s="27"/>
      <c r="CX40" s="27"/>
      <c r="CY40" s="27"/>
      <c r="CZ40" s="27"/>
      <c r="DA40" s="27"/>
      <c r="DB40" s="27"/>
      <c r="DC40" s="27"/>
      <c r="DD40" s="27"/>
      <c r="DE40" s="27"/>
      <c r="DF40" s="27"/>
      <c r="DG40" s="27"/>
      <c r="DH40" s="27"/>
      <c r="DI40" s="27"/>
      <c r="DJ40" s="27"/>
      <c r="DK40" s="27"/>
      <c r="DL40" s="27"/>
      <c r="DM40" s="27"/>
      <c r="DN40" s="27"/>
      <c r="DO40" s="27"/>
      <c r="DP40" s="27"/>
      <c r="DQ40" s="27"/>
      <c r="DR40" s="27"/>
      <c r="DS40" s="27"/>
      <c r="DT40" s="27"/>
    </row>
    <row r="41" spans="1:124" s="22" customFormat="1" ht="14.25">
      <c r="A41" s="21">
        <v>4222</v>
      </c>
      <c r="B41" s="20" t="s">
        <v>45</v>
      </c>
      <c r="C41" s="19">
        <f t="shared" ref="C41:C51" si="6">D41+E41+F41+G41</f>
        <v>0</v>
      </c>
      <c r="D41" s="14">
        <v>0</v>
      </c>
      <c r="E41" s="19">
        <v>0</v>
      </c>
      <c r="F41" s="14">
        <v>0</v>
      </c>
      <c r="G41" s="14">
        <v>0</v>
      </c>
      <c r="H41" s="40">
        <f t="shared" si="1"/>
        <v>0</v>
      </c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7"/>
      <c r="AR41" s="27"/>
      <c r="AS41" s="27"/>
      <c r="AT41" s="27"/>
      <c r="AU41" s="27"/>
      <c r="AV41" s="27"/>
      <c r="AW41" s="27"/>
      <c r="AX41" s="27"/>
      <c r="AY41" s="27"/>
      <c r="AZ41" s="27"/>
      <c r="BA41" s="27"/>
      <c r="BB41" s="27"/>
      <c r="BC41" s="27"/>
      <c r="BD41" s="27"/>
      <c r="BE41" s="27"/>
      <c r="BF41" s="27"/>
      <c r="BG41" s="27"/>
      <c r="BH41" s="27"/>
      <c r="BI41" s="27"/>
      <c r="BJ41" s="27"/>
      <c r="BK41" s="27"/>
      <c r="BL41" s="27"/>
      <c r="BM41" s="27"/>
      <c r="BN41" s="27"/>
      <c r="BO41" s="27"/>
      <c r="BP41" s="27"/>
      <c r="BQ41" s="27"/>
      <c r="BR41" s="27"/>
      <c r="BS41" s="27"/>
      <c r="BT41" s="27"/>
      <c r="BU41" s="27"/>
      <c r="BV41" s="27"/>
      <c r="BW41" s="27"/>
      <c r="BX41" s="27"/>
      <c r="BY41" s="27"/>
      <c r="BZ41" s="27"/>
      <c r="CA41" s="27"/>
      <c r="CB41" s="27"/>
      <c r="CC41" s="27"/>
      <c r="CD41" s="27"/>
      <c r="CE41" s="27"/>
      <c r="CF41" s="27"/>
      <c r="CG41" s="27"/>
      <c r="CH41" s="27"/>
      <c r="CI41" s="27"/>
      <c r="CJ41" s="27"/>
      <c r="CK41" s="27"/>
      <c r="CL41" s="27"/>
      <c r="CM41" s="27"/>
      <c r="CN41" s="27"/>
      <c r="CO41" s="27"/>
      <c r="CP41" s="27"/>
      <c r="CQ41" s="27"/>
      <c r="CR41" s="27"/>
      <c r="CS41" s="27"/>
      <c r="CT41" s="27"/>
      <c r="CU41" s="27"/>
      <c r="CV41" s="27"/>
      <c r="CW41" s="27"/>
      <c r="CX41" s="27"/>
      <c r="CY41" s="27"/>
      <c r="CZ41" s="27"/>
      <c r="DA41" s="27"/>
      <c r="DB41" s="27"/>
      <c r="DC41" s="27"/>
      <c r="DD41" s="27"/>
      <c r="DE41" s="27"/>
      <c r="DF41" s="27"/>
      <c r="DG41" s="27"/>
      <c r="DH41" s="27"/>
      <c r="DI41" s="27"/>
      <c r="DJ41" s="27"/>
      <c r="DK41" s="27"/>
      <c r="DL41" s="27"/>
      <c r="DM41" s="27"/>
      <c r="DN41" s="27"/>
      <c r="DO41" s="27"/>
      <c r="DP41" s="27"/>
      <c r="DQ41" s="27"/>
      <c r="DR41" s="27"/>
      <c r="DS41" s="27"/>
      <c r="DT41" s="27"/>
    </row>
    <row r="42" spans="1:124" s="22" customFormat="1" ht="14.25">
      <c r="A42" s="21">
        <v>4231</v>
      </c>
      <c r="B42" s="20" t="s">
        <v>44</v>
      </c>
      <c r="C42" s="19">
        <f t="shared" si="6"/>
        <v>0</v>
      </c>
      <c r="D42" s="14">
        <v>0</v>
      </c>
      <c r="E42" s="19">
        <v>0</v>
      </c>
      <c r="F42" s="14">
        <v>0</v>
      </c>
      <c r="G42" s="14">
        <v>0</v>
      </c>
      <c r="H42" s="40">
        <f t="shared" si="1"/>
        <v>0</v>
      </c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7"/>
      <c r="AR42" s="27"/>
      <c r="AS42" s="27"/>
      <c r="AT42" s="27"/>
      <c r="AU42" s="27"/>
      <c r="AV42" s="27"/>
      <c r="AW42" s="27"/>
      <c r="AX42" s="27"/>
      <c r="AY42" s="27"/>
      <c r="AZ42" s="27"/>
      <c r="BA42" s="27"/>
      <c r="BB42" s="27"/>
      <c r="BC42" s="27"/>
      <c r="BD42" s="27"/>
      <c r="BE42" s="27"/>
      <c r="BF42" s="27"/>
      <c r="BG42" s="27"/>
      <c r="BH42" s="27"/>
      <c r="BI42" s="27"/>
      <c r="BJ42" s="27"/>
      <c r="BK42" s="27"/>
      <c r="BL42" s="27"/>
      <c r="BM42" s="27"/>
      <c r="BN42" s="27"/>
      <c r="BO42" s="27"/>
      <c r="BP42" s="27"/>
      <c r="BQ42" s="27"/>
      <c r="BR42" s="27"/>
      <c r="BS42" s="27"/>
      <c r="BT42" s="27"/>
      <c r="BU42" s="27"/>
      <c r="BV42" s="27"/>
      <c r="BW42" s="27"/>
      <c r="BX42" s="27"/>
      <c r="BY42" s="27"/>
      <c r="BZ42" s="27"/>
      <c r="CA42" s="27"/>
      <c r="CB42" s="27"/>
      <c r="CC42" s="27"/>
      <c r="CD42" s="27"/>
      <c r="CE42" s="27"/>
      <c r="CF42" s="27"/>
      <c r="CG42" s="27"/>
      <c r="CH42" s="27"/>
      <c r="CI42" s="27"/>
      <c r="CJ42" s="27"/>
      <c r="CK42" s="27"/>
      <c r="CL42" s="27"/>
      <c r="CM42" s="27"/>
      <c r="CN42" s="27"/>
      <c r="CO42" s="27"/>
      <c r="CP42" s="27"/>
      <c r="CQ42" s="27"/>
      <c r="CR42" s="27"/>
      <c r="CS42" s="27"/>
      <c r="CT42" s="27"/>
      <c r="CU42" s="27"/>
      <c r="CV42" s="27"/>
      <c r="CW42" s="27"/>
      <c r="CX42" s="27"/>
      <c r="CY42" s="27"/>
      <c r="CZ42" s="27"/>
      <c r="DA42" s="27"/>
      <c r="DB42" s="27"/>
      <c r="DC42" s="27"/>
      <c r="DD42" s="27"/>
      <c r="DE42" s="27"/>
      <c r="DF42" s="27"/>
      <c r="DG42" s="27"/>
      <c r="DH42" s="27"/>
      <c r="DI42" s="27"/>
      <c r="DJ42" s="27"/>
      <c r="DK42" s="27"/>
      <c r="DL42" s="27"/>
      <c r="DM42" s="27"/>
      <c r="DN42" s="27"/>
      <c r="DO42" s="27"/>
      <c r="DP42" s="27"/>
      <c r="DQ42" s="27"/>
      <c r="DR42" s="27"/>
      <c r="DS42" s="27"/>
      <c r="DT42" s="27"/>
    </row>
    <row r="43" spans="1:124" s="22" customFormat="1" ht="14.25">
      <c r="A43" s="21">
        <v>4232</v>
      </c>
      <c r="B43" s="20" t="s">
        <v>43</v>
      </c>
      <c r="C43" s="19">
        <f t="shared" si="6"/>
        <v>6210</v>
      </c>
      <c r="D43" s="14">
        <v>621</v>
      </c>
      <c r="E43" s="19">
        <v>1552.5</v>
      </c>
      <c r="F43" s="14">
        <v>1552.5</v>
      </c>
      <c r="G43" s="14">
        <v>2484</v>
      </c>
      <c r="H43" s="40">
        <f t="shared" si="1"/>
        <v>0</v>
      </c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27"/>
      <c r="AK43" s="27"/>
      <c r="AL43" s="27"/>
      <c r="AM43" s="27"/>
      <c r="AN43" s="27"/>
      <c r="AO43" s="27"/>
      <c r="AP43" s="27"/>
      <c r="AQ43" s="27"/>
      <c r="AR43" s="27"/>
      <c r="AS43" s="27"/>
      <c r="AT43" s="27"/>
      <c r="AU43" s="27"/>
      <c r="AV43" s="27"/>
      <c r="AW43" s="27"/>
      <c r="AX43" s="27"/>
      <c r="AY43" s="27"/>
      <c r="AZ43" s="27"/>
      <c r="BA43" s="27"/>
      <c r="BB43" s="27"/>
      <c r="BC43" s="27"/>
      <c r="BD43" s="27"/>
      <c r="BE43" s="27"/>
      <c r="BF43" s="27"/>
      <c r="BG43" s="27"/>
      <c r="BH43" s="27"/>
      <c r="BI43" s="27"/>
      <c r="BJ43" s="27"/>
      <c r="BK43" s="27"/>
      <c r="BL43" s="27"/>
      <c r="BM43" s="27"/>
      <c r="BN43" s="27"/>
      <c r="BO43" s="27"/>
      <c r="BP43" s="27"/>
      <c r="BQ43" s="27"/>
      <c r="BR43" s="27"/>
      <c r="BS43" s="27"/>
      <c r="BT43" s="27"/>
      <c r="BU43" s="27"/>
      <c r="BV43" s="27"/>
      <c r="BW43" s="27"/>
      <c r="BX43" s="27"/>
      <c r="BY43" s="27"/>
      <c r="BZ43" s="27"/>
      <c r="CA43" s="27"/>
      <c r="CB43" s="27"/>
      <c r="CC43" s="27"/>
      <c r="CD43" s="27"/>
      <c r="CE43" s="27"/>
      <c r="CF43" s="27"/>
      <c r="CG43" s="27"/>
      <c r="CH43" s="27"/>
      <c r="CI43" s="27"/>
      <c r="CJ43" s="27"/>
      <c r="CK43" s="27"/>
      <c r="CL43" s="27"/>
      <c r="CM43" s="27"/>
      <c r="CN43" s="27"/>
      <c r="CO43" s="27"/>
      <c r="CP43" s="27"/>
      <c r="CQ43" s="27"/>
      <c r="CR43" s="27"/>
      <c r="CS43" s="27"/>
      <c r="CT43" s="27"/>
      <c r="CU43" s="27"/>
      <c r="CV43" s="27"/>
      <c r="CW43" s="27"/>
      <c r="CX43" s="27"/>
      <c r="CY43" s="27"/>
      <c r="CZ43" s="27"/>
      <c r="DA43" s="27"/>
      <c r="DB43" s="27"/>
      <c r="DC43" s="27"/>
      <c r="DD43" s="27"/>
      <c r="DE43" s="27"/>
      <c r="DF43" s="27"/>
      <c r="DG43" s="27"/>
      <c r="DH43" s="27"/>
      <c r="DI43" s="27"/>
      <c r="DJ43" s="27"/>
      <c r="DK43" s="27"/>
      <c r="DL43" s="27"/>
      <c r="DM43" s="27"/>
      <c r="DN43" s="27"/>
      <c r="DO43" s="27"/>
      <c r="DP43" s="27"/>
      <c r="DQ43" s="27"/>
      <c r="DR43" s="27"/>
      <c r="DS43" s="27"/>
      <c r="DT43" s="27"/>
    </row>
    <row r="44" spans="1:124" s="22" customFormat="1" ht="28.5">
      <c r="A44" s="21">
        <v>4233</v>
      </c>
      <c r="B44" s="20" t="s">
        <v>42</v>
      </c>
      <c r="C44" s="19">
        <f t="shared" si="6"/>
        <v>0</v>
      </c>
      <c r="D44" s="14">
        <v>0</v>
      </c>
      <c r="E44" s="19">
        <v>0</v>
      </c>
      <c r="F44" s="14">
        <v>0</v>
      </c>
      <c r="G44" s="14">
        <v>0</v>
      </c>
      <c r="H44" s="40">
        <f t="shared" si="1"/>
        <v>0</v>
      </c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7"/>
      <c r="AR44" s="27"/>
      <c r="AS44" s="27"/>
      <c r="AT44" s="27"/>
      <c r="AU44" s="27"/>
      <c r="AV44" s="27"/>
      <c r="AW44" s="27"/>
      <c r="AX44" s="27"/>
      <c r="AY44" s="27"/>
      <c r="AZ44" s="27"/>
      <c r="BA44" s="27"/>
      <c r="BB44" s="27"/>
      <c r="BC44" s="27"/>
      <c r="BD44" s="27"/>
      <c r="BE44" s="27"/>
      <c r="BF44" s="27"/>
      <c r="BG44" s="27"/>
      <c r="BH44" s="27"/>
      <c r="BI44" s="27"/>
      <c r="BJ44" s="27"/>
      <c r="BK44" s="27"/>
      <c r="BL44" s="27"/>
      <c r="BM44" s="27"/>
      <c r="BN44" s="27"/>
      <c r="BO44" s="27"/>
      <c r="BP44" s="27"/>
      <c r="BQ44" s="27"/>
      <c r="BR44" s="27"/>
      <c r="BS44" s="27"/>
      <c r="BT44" s="27"/>
      <c r="BU44" s="27"/>
      <c r="BV44" s="27"/>
      <c r="BW44" s="27"/>
      <c r="BX44" s="27"/>
      <c r="BY44" s="27"/>
      <c r="BZ44" s="27"/>
      <c r="CA44" s="27"/>
      <c r="CB44" s="27"/>
      <c r="CC44" s="27"/>
      <c r="CD44" s="27"/>
      <c r="CE44" s="27"/>
      <c r="CF44" s="27"/>
      <c r="CG44" s="27"/>
      <c r="CH44" s="27"/>
      <c r="CI44" s="27"/>
      <c r="CJ44" s="27"/>
      <c r="CK44" s="27"/>
      <c r="CL44" s="27"/>
      <c r="CM44" s="27"/>
      <c r="CN44" s="27"/>
      <c r="CO44" s="27"/>
      <c r="CP44" s="27"/>
      <c r="CQ44" s="27"/>
      <c r="CR44" s="27"/>
      <c r="CS44" s="27"/>
      <c r="CT44" s="27"/>
      <c r="CU44" s="27"/>
      <c r="CV44" s="27"/>
      <c r="CW44" s="27"/>
      <c r="CX44" s="27"/>
      <c r="CY44" s="27"/>
      <c r="CZ44" s="27"/>
      <c r="DA44" s="27"/>
      <c r="DB44" s="27"/>
      <c r="DC44" s="27"/>
      <c r="DD44" s="27"/>
      <c r="DE44" s="27"/>
      <c r="DF44" s="27"/>
      <c r="DG44" s="27"/>
      <c r="DH44" s="27"/>
      <c r="DI44" s="27"/>
      <c r="DJ44" s="27"/>
      <c r="DK44" s="27"/>
      <c r="DL44" s="27"/>
      <c r="DM44" s="27"/>
      <c r="DN44" s="27"/>
      <c r="DO44" s="27"/>
      <c r="DP44" s="27"/>
      <c r="DQ44" s="27"/>
      <c r="DR44" s="27"/>
      <c r="DS44" s="27"/>
      <c r="DT44" s="27"/>
    </row>
    <row r="45" spans="1:124" s="22" customFormat="1" ht="14.25">
      <c r="A45" s="21">
        <v>4234</v>
      </c>
      <c r="B45" s="20" t="s">
        <v>41</v>
      </c>
      <c r="C45" s="19">
        <f t="shared" si="6"/>
        <v>1005</v>
      </c>
      <c r="D45" s="14">
        <v>100.5</v>
      </c>
      <c r="E45" s="19">
        <v>251.25</v>
      </c>
      <c r="F45" s="14">
        <v>251.25</v>
      </c>
      <c r="G45" s="14">
        <v>402</v>
      </c>
      <c r="H45" s="40">
        <f t="shared" si="1"/>
        <v>0</v>
      </c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7"/>
      <c r="AK45" s="27"/>
      <c r="AL45" s="27"/>
      <c r="AM45" s="27"/>
      <c r="AN45" s="27"/>
      <c r="AO45" s="27"/>
      <c r="AP45" s="27"/>
      <c r="AQ45" s="27"/>
      <c r="AR45" s="27"/>
      <c r="AS45" s="27"/>
      <c r="AT45" s="27"/>
      <c r="AU45" s="27"/>
      <c r="AV45" s="27"/>
      <c r="AW45" s="27"/>
      <c r="AX45" s="27"/>
      <c r="AY45" s="27"/>
      <c r="AZ45" s="27"/>
      <c r="BA45" s="27"/>
      <c r="BB45" s="27"/>
      <c r="BC45" s="27"/>
      <c r="BD45" s="27"/>
      <c r="BE45" s="27"/>
      <c r="BF45" s="27"/>
      <c r="BG45" s="27"/>
      <c r="BH45" s="27"/>
      <c r="BI45" s="27"/>
      <c r="BJ45" s="27"/>
      <c r="BK45" s="27"/>
      <c r="BL45" s="27"/>
      <c r="BM45" s="27"/>
      <c r="BN45" s="27"/>
      <c r="BO45" s="27"/>
      <c r="BP45" s="27"/>
      <c r="BQ45" s="27"/>
      <c r="BR45" s="27"/>
      <c r="BS45" s="27"/>
      <c r="BT45" s="27"/>
      <c r="BU45" s="27"/>
      <c r="BV45" s="27"/>
      <c r="BW45" s="27"/>
      <c r="BX45" s="27"/>
      <c r="BY45" s="27"/>
      <c r="BZ45" s="27"/>
      <c r="CA45" s="27"/>
      <c r="CB45" s="27"/>
      <c r="CC45" s="27"/>
      <c r="CD45" s="27"/>
      <c r="CE45" s="27"/>
      <c r="CF45" s="27"/>
      <c r="CG45" s="27"/>
      <c r="CH45" s="27"/>
      <c r="CI45" s="27"/>
      <c r="CJ45" s="27"/>
      <c r="CK45" s="27"/>
      <c r="CL45" s="27"/>
      <c r="CM45" s="27"/>
      <c r="CN45" s="27"/>
      <c r="CO45" s="27"/>
      <c r="CP45" s="27"/>
      <c r="CQ45" s="27"/>
      <c r="CR45" s="27"/>
      <c r="CS45" s="27"/>
      <c r="CT45" s="27"/>
      <c r="CU45" s="27"/>
      <c r="CV45" s="27"/>
      <c r="CW45" s="27"/>
      <c r="CX45" s="27"/>
      <c r="CY45" s="27"/>
      <c r="CZ45" s="27"/>
      <c r="DA45" s="27"/>
      <c r="DB45" s="27"/>
      <c r="DC45" s="27"/>
      <c r="DD45" s="27"/>
      <c r="DE45" s="27"/>
      <c r="DF45" s="27"/>
      <c r="DG45" s="27"/>
      <c r="DH45" s="27"/>
      <c r="DI45" s="27"/>
      <c r="DJ45" s="27"/>
      <c r="DK45" s="27"/>
      <c r="DL45" s="27"/>
      <c r="DM45" s="27"/>
      <c r="DN45" s="27"/>
      <c r="DO45" s="27"/>
      <c r="DP45" s="27"/>
      <c r="DQ45" s="27"/>
      <c r="DR45" s="27"/>
      <c r="DS45" s="27"/>
      <c r="DT45" s="27"/>
    </row>
    <row r="46" spans="1:124" s="33" customFormat="1" ht="14.25">
      <c r="A46" s="21">
        <v>4235</v>
      </c>
      <c r="B46" s="20" t="s">
        <v>40</v>
      </c>
      <c r="C46" s="19">
        <f t="shared" si="6"/>
        <v>0</v>
      </c>
      <c r="D46" s="14">
        <v>0</v>
      </c>
      <c r="E46" s="19">
        <v>0</v>
      </c>
      <c r="F46" s="14">
        <v>0</v>
      </c>
      <c r="G46" s="14">
        <v>0</v>
      </c>
      <c r="H46" s="40">
        <f t="shared" si="1"/>
        <v>0</v>
      </c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7"/>
      <c r="AQ46" s="27"/>
      <c r="AR46" s="27"/>
      <c r="AS46" s="27"/>
      <c r="AT46" s="27"/>
      <c r="AU46" s="27"/>
      <c r="AV46" s="27"/>
      <c r="AW46" s="27"/>
      <c r="AX46" s="27"/>
      <c r="AY46" s="27"/>
      <c r="AZ46" s="27"/>
      <c r="BA46" s="27"/>
      <c r="BB46" s="27"/>
      <c r="BC46" s="27"/>
      <c r="BD46" s="27"/>
      <c r="BE46" s="27"/>
      <c r="BF46" s="27"/>
      <c r="BG46" s="27"/>
      <c r="BH46" s="27"/>
      <c r="BI46" s="27"/>
      <c r="BJ46" s="27"/>
      <c r="BK46" s="27"/>
      <c r="BL46" s="27"/>
      <c r="BM46" s="27"/>
      <c r="BN46" s="27"/>
      <c r="BO46" s="27"/>
      <c r="BP46" s="27"/>
      <c r="BQ46" s="27"/>
      <c r="BR46" s="27"/>
      <c r="BS46" s="27"/>
      <c r="BT46" s="27"/>
      <c r="BU46" s="27"/>
      <c r="BV46" s="27"/>
      <c r="BW46" s="27"/>
      <c r="BX46" s="27"/>
      <c r="BY46" s="27"/>
      <c r="BZ46" s="27"/>
      <c r="CA46" s="27"/>
      <c r="CB46" s="27"/>
      <c r="CC46" s="27"/>
      <c r="CD46" s="27"/>
      <c r="CE46" s="27"/>
      <c r="CF46" s="27"/>
      <c r="CG46" s="27"/>
      <c r="CH46" s="27"/>
      <c r="CI46" s="27"/>
      <c r="CJ46" s="27"/>
      <c r="CK46" s="27"/>
      <c r="CL46" s="27"/>
      <c r="CM46" s="27"/>
      <c r="CN46" s="27"/>
      <c r="CO46" s="27"/>
      <c r="CP46" s="27"/>
      <c r="CQ46" s="27"/>
      <c r="CR46" s="27"/>
      <c r="CS46" s="27"/>
      <c r="CT46" s="27"/>
      <c r="CU46" s="27"/>
      <c r="CV46" s="27"/>
      <c r="CW46" s="27"/>
      <c r="CX46" s="27"/>
      <c r="CY46" s="27"/>
      <c r="CZ46" s="27"/>
      <c r="DA46" s="27"/>
      <c r="DB46" s="27"/>
      <c r="DC46" s="27"/>
      <c r="DD46" s="27"/>
      <c r="DE46" s="27"/>
      <c r="DF46" s="27"/>
      <c r="DG46" s="27"/>
      <c r="DH46" s="27"/>
      <c r="DI46" s="27"/>
      <c r="DJ46" s="27"/>
      <c r="DK46" s="27"/>
      <c r="DL46" s="27"/>
      <c r="DM46" s="27"/>
      <c r="DN46" s="27"/>
      <c r="DO46" s="27"/>
      <c r="DP46" s="27"/>
      <c r="DQ46" s="27"/>
      <c r="DR46" s="27"/>
      <c r="DS46" s="27"/>
      <c r="DT46" s="27"/>
    </row>
    <row r="47" spans="1:124" s="32" customFormat="1" ht="14.25">
      <c r="A47" s="21">
        <v>4236</v>
      </c>
      <c r="B47" s="20" t="s">
        <v>39</v>
      </c>
      <c r="C47" s="19">
        <f t="shared" si="6"/>
        <v>0</v>
      </c>
      <c r="D47" s="14">
        <v>0</v>
      </c>
      <c r="E47" s="19">
        <v>0</v>
      </c>
      <c r="F47" s="14">
        <v>0</v>
      </c>
      <c r="G47" s="14">
        <v>0</v>
      </c>
      <c r="H47" s="40">
        <f t="shared" si="1"/>
        <v>0</v>
      </c>
    </row>
    <row r="48" spans="1:124" s="22" customFormat="1" ht="14.25">
      <c r="A48" s="21">
        <v>4237</v>
      </c>
      <c r="B48" s="20" t="s">
        <v>38</v>
      </c>
      <c r="C48" s="19">
        <f t="shared" si="6"/>
        <v>0</v>
      </c>
      <c r="D48" s="14">
        <v>0</v>
      </c>
      <c r="E48" s="19">
        <v>0</v>
      </c>
      <c r="F48" s="14">
        <v>0</v>
      </c>
      <c r="G48" s="14">
        <v>0</v>
      </c>
      <c r="H48" s="40">
        <f t="shared" si="1"/>
        <v>0</v>
      </c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7"/>
      <c r="AK48" s="27"/>
      <c r="AL48" s="27"/>
      <c r="AM48" s="27"/>
      <c r="AN48" s="27"/>
      <c r="AO48" s="27"/>
      <c r="AP48" s="27"/>
      <c r="AQ48" s="27"/>
      <c r="AR48" s="27"/>
      <c r="AS48" s="27"/>
      <c r="AT48" s="27"/>
      <c r="AU48" s="27"/>
      <c r="AV48" s="27"/>
      <c r="AW48" s="27"/>
      <c r="AX48" s="27"/>
      <c r="AY48" s="27"/>
      <c r="AZ48" s="27"/>
      <c r="BA48" s="27"/>
      <c r="BB48" s="27"/>
      <c r="BC48" s="27"/>
      <c r="BD48" s="27"/>
      <c r="BE48" s="27"/>
      <c r="BF48" s="27"/>
      <c r="BG48" s="27"/>
      <c r="BH48" s="27"/>
      <c r="BI48" s="27"/>
      <c r="BJ48" s="27"/>
      <c r="BK48" s="27"/>
      <c r="BL48" s="27"/>
      <c r="BM48" s="27"/>
      <c r="BN48" s="27"/>
      <c r="BO48" s="27"/>
      <c r="BP48" s="27"/>
      <c r="BQ48" s="27"/>
      <c r="BR48" s="27"/>
      <c r="BS48" s="27"/>
      <c r="BT48" s="27"/>
      <c r="BU48" s="27"/>
      <c r="BV48" s="27"/>
      <c r="BW48" s="27"/>
      <c r="BX48" s="27"/>
      <c r="BY48" s="27"/>
      <c r="BZ48" s="27"/>
      <c r="CA48" s="27"/>
      <c r="CB48" s="27"/>
      <c r="CC48" s="27"/>
      <c r="CD48" s="27"/>
      <c r="CE48" s="27"/>
      <c r="CF48" s="27"/>
      <c r="CG48" s="27"/>
      <c r="CH48" s="27"/>
      <c r="CI48" s="27"/>
      <c r="CJ48" s="27"/>
      <c r="CK48" s="27"/>
      <c r="CL48" s="27"/>
      <c r="CM48" s="27"/>
      <c r="CN48" s="27"/>
      <c r="CO48" s="27"/>
      <c r="CP48" s="27"/>
      <c r="CQ48" s="27"/>
      <c r="CR48" s="27"/>
      <c r="CS48" s="27"/>
      <c r="CT48" s="27"/>
      <c r="CU48" s="27"/>
      <c r="CV48" s="27"/>
      <c r="CW48" s="27"/>
      <c r="CX48" s="27"/>
      <c r="CY48" s="27"/>
      <c r="CZ48" s="27"/>
      <c r="DA48" s="27"/>
      <c r="DB48" s="27"/>
      <c r="DC48" s="27"/>
      <c r="DD48" s="27"/>
      <c r="DE48" s="27"/>
      <c r="DF48" s="27"/>
      <c r="DG48" s="27"/>
      <c r="DH48" s="27"/>
      <c r="DI48" s="27"/>
      <c r="DJ48" s="27"/>
      <c r="DK48" s="27"/>
      <c r="DL48" s="27"/>
      <c r="DM48" s="27"/>
      <c r="DN48" s="27"/>
      <c r="DO48" s="27"/>
      <c r="DP48" s="27"/>
      <c r="DQ48" s="27"/>
      <c r="DR48" s="27"/>
      <c r="DS48" s="27"/>
      <c r="DT48" s="27"/>
    </row>
    <row r="49" spans="1:124" s="31" customFormat="1" ht="14.25">
      <c r="A49" s="21">
        <v>4239</v>
      </c>
      <c r="B49" s="20" t="s">
        <v>37</v>
      </c>
      <c r="C49" s="19">
        <f t="shared" si="6"/>
        <v>230</v>
      </c>
      <c r="D49" s="14">
        <v>23</v>
      </c>
      <c r="E49" s="19">
        <v>57.5</v>
      </c>
      <c r="F49" s="14">
        <v>57.5</v>
      </c>
      <c r="G49" s="14">
        <v>92</v>
      </c>
      <c r="H49" s="40">
        <f t="shared" si="1"/>
        <v>0</v>
      </c>
      <c r="I49" s="82"/>
      <c r="J49" s="82"/>
      <c r="K49" s="82"/>
      <c r="L49" s="82"/>
      <c r="M49" s="82"/>
      <c r="N49" s="82"/>
      <c r="O49" s="82"/>
      <c r="P49" s="82"/>
      <c r="Q49" s="82"/>
      <c r="R49" s="82"/>
      <c r="S49" s="82"/>
      <c r="T49" s="82"/>
      <c r="U49" s="82"/>
      <c r="V49" s="82"/>
      <c r="W49" s="82"/>
      <c r="X49" s="82"/>
      <c r="Y49" s="82"/>
      <c r="Z49" s="82"/>
      <c r="AA49" s="82"/>
      <c r="AB49" s="82"/>
      <c r="AC49" s="82"/>
      <c r="AD49" s="82"/>
      <c r="AE49" s="82"/>
      <c r="AF49" s="82"/>
      <c r="AG49" s="82"/>
      <c r="AH49" s="82"/>
      <c r="AI49" s="82"/>
      <c r="AJ49" s="82"/>
      <c r="AK49" s="82"/>
      <c r="AL49" s="82"/>
      <c r="AM49" s="82"/>
      <c r="AN49" s="82"/>
      <c r="AO49" s="82"/>
      <c r="AP49" s="82"/>
      <c r="AQ49" s="82"/>
      <c r="AR49" s="82"/>
      <c r="AS49" s="82"/>
      <c r="AT49" s="82"/>
      <c r="AU49" s="82"/>
      <c r="AV49" s="82"/>
      <c r="AW49" s="82"/>
      <c r="AX49" s="82"/>
      <c r="AY49" s="82"/>
      <c r="AZ49" s="82"/>
      <c r="BA49" s="82"/>
      <c r="BB49" s="82"/>
      <c r="BC49" s="82"/>
      <c r="BD49" s="82"/>
      <c r="BE49" s="82"/>
      <c r="BF49" s="82"/>
      <c r="BG49" s="82"/>
      <c r="BH49" s="82"/>
      <c r="BI49" s="82"/>
      <c r="BJ49" s="82"/>
      <c r="BK49" s="82"/>
      <c r="BL49" s="82"/>
      <c r="BM49" s="82"/>
      <c r="BN49" s="82"/>
      <c r="BO49" s="82"/>
      <c r="BP49" s="82"/>
      <c r="BQ49" s="82"/>
      <c r="BR49" s="82"/>
      <c r="BS49" s="82"/>
      <c r="BT49" s="82"/>
      <c r="BU49" s="82"/>
      <c r="BV49" s="82"/>
      <c r="BW49" s="82"/>
      <c r="BX49" s="82"/>
      <c r="BY49" s="82"/>
      <c r="BZ49" s="82"/>
      <c r="CA49" s="82"/>
      <c r="CB49" s="82"/>
      <c r="CC49" s="82"/>
      <c r="CD49" s="82"/>
      <c r="CE49" s="82"/>
      <c r="CF49" s="82"/>
      <c r="CG49" s="82"/>
      <c r="CH49" s="82"/>
      <c r="CI49" s="82"/>
      <c r="CJ49" s="82"/>
      <c r="CK49" s="82"/>
      <c r="CL49" s="82"/>
      <c r="CM49" s="82"/>
      <c r="CN49" s="82"/>
      <c r="CO49" s="82"/>
      <c r="CP49" s="82"/>
      <c r="CQ49" s="82"/>
      <c r="CR49" s="82"/>
      <c r="CS49" s="82"/>
      <c r="CT49" s="82"/>
      <c r="CU49" s="82"/>
      <c r="CV49" s="82"/>
      <c r="CW49" s="82"/>
      <c r="CX49" s="82"/>
      <c r="CY49" s="82"/>
      <c r="CZ49" s="82"/>
      <c r="DA49" s="82"/>
      <c r="DB49" s="82"/>
      <c r="DC49" s="82"/>
      <c r="DD49" s="82"/>
      <c r="DE49" s="82"/>
      <c r="DF49" s="82"/>
      <c r="DG49" s="82"/>
      <c r="DH49" s="82"/>
      <c r="DI49" s="82"/>
      <c r="DJ49" s="82"/>
      <c r="DK49" s="82"/>
      <c r="DL49" s="82"/>
      <c r="DM49" s="82"/>
      <c r="DN49" s="82"/>
      <c r="DO49" s="82"/>
      <c r="DP49" s="82"/>
      <c r="DQ49" s="82"/>
      <c r="DR49" s="82"/>
      <c r="DS49" s="82"/>
      <c r="DT49" s="82"/>
    </row>
    <row r="50" spans="1:124" s="32" customFormat="1" ht="14.25">
      <c r="A50" s="21">
        <v>4241</v>
      </c>
      <c r="B50" s="20" t="s">
        <v>36</v>
      </c>
      <c r="C50" s="19">
        <f t="shared" si="6"/>
        <v>0</v>
      </c>
      <c r="D50" s="14">
        <v>0</v>
      </c>
      <c r="E50" s="19">
        <v>0</v>
      </c>
      <c r="F50" s="14">
        <v>0</v>
      </c>
      <c r="G50" s="14">
        <v>0</v>
      </c>
      <c r="H50" s="40">
        <f t="shared" si="1"/>
        <v>0</v>
      </c>
    </row>
    <row r="51" spans="1:124" s="32" customFormat="1" ht="28.5">
      <c r="A51" s="21">
        <v>4251</v>
      </c>
      <c r="B51" s="20" t="s">
        <v>35</v>
      </c>
      <c r="C51" s="19">
        <f t="shared" si="6"/>
        <v>0</v>
      </c>
      <c r="D51" s="14">
        <v>0</v>
      </c>
      <c r="E51" s="19">
        <v>0</v>
      </c>
      <c r="F51" s="14">
        <v>0</v>
      </c>
      <c r="G51" s="14">
        <v>0</v>
      </c>
      <c r="H51" s="40">
        <f t="shared" si="1"/>
        <v>0</v>
      </c>
    </row>
    <row r="52" spans="1:124" s="32" customFormat="1" ht="28.5">
      <c r="A52" s="21">
        <v>4252</v>
      </c>
      <c r="B52" s="20" t="s">
        <v>34</v>
      </c>
      <c r="C52" s="19">
        <f>D52+E52+F52+G52</f>
        <v>2750</v>
      </c>
      <c r="D52" s="14">
        <v>275</v>
      </c>
      <c r="E52" s="19">
        <v>687.5</v>
      </c>
      <c r="F52" s="14">
        <v>687.5</v>
      </c>
      <c r="G52" s="14">
        <v>1100</v>
      </c>
      <c r="H52" s="40">
        <f t="shared" si="1"/>
        <v>0</v>
      </c>
    </row>
    <row r="53" spans="1:124" s="31" customFormat="1" ht="14.25">
      <c r="A53" s="21"/>
      <c r="B53" s="23" t="s">
        <v>13</v>
      </c>
      <c r="C53" s="19">
        <v>0</v>
      </c>
      <c r="D53" s="14"/>
      <c r="E53" s="19"/>
      <c r="F53" s="14"/>
      <c r="G53" s="14">
        <v>0</v>
      </c>
      <c r="H53" s="40">
        <f t="shared" si="1"/>
        <v>0</v>
      </c>
      <c r="I53" s="82"/>
      <c r="J53" s="82"/>
      <c r="K53" s="82"/>
      <c r="L53" s="82"/>
      <c r="M53" s="82"/>
      <c r="N53" s="82"/>
      <c r="O53" s="82"/>
      <c r="P53" s="82"/>
      <c r="Q53" s="82"/>
      <c r="R53" s="82"/>
      <c r="S53" s="82"/>
      <c r="T53" s="82"/>
      <c r="U53" s="82"/>
      <c r="V53" s="82"/>
      <c r="W53" s="82"/>
      <c r="X53" s="82"/>
      <c r="Y53" s="82"/>
      <c r="Z53" s="82"/>
      <c r="AA53" s="82"/>
      <c r="AB53" s="82"/>
      <c r="AC53" s="82"/>
      <c r="AD53" s="82"/>
      <c r="AE53" s="82"/>
      <c r="AF53" s="82"/>
      <c r="AG53" s="82"/>
      <c r="AH53" s="82"/>
      <c r="AI53" s="82"/>
      <c r="AJ53" s="82"/>
      <c r="AK53" s="82"/>
      <c r="AL53" s="82"/>
      <c r="AM53" s="82"/>
      <c r="AN53" s="82"/>
      <c r="AO53" s="82"/>
      <c r="AP53" s="82"/>
      <c r="AQ53" s="82"/>
      <c r="AR53" s="82"/>
      <c r="AS53" s="82"/>
      <c r="AT53" s="82"/>
      <c r="AU53" s="82"/>
      <c r="AV53" s="82"/>
      <c r="AW53" s="82"/>
      <c r="AX53" s="82"/>
      <c r="AY53" s="82"/>
      <c r="AZ53" s="82"/>
      <c r="BA53" s="82"/>
      <c r="BB53" s="82"/>
      <c r="BC53" s="82"/>
      <c r="BD53" s="82"/>
      <c r="BE53" s="82"/>
      <c r="BF53" s="82"/>
      <c r="BG53" s="82"/>
      <c r="BH53" s="82"/>
      <c r="BI53" s="82"/>
      <c r="BJ53" s="82"/>
      <c r="BK53" s="82"/>
      <c r="BL53" s="82"/>
      <c r="BM53" s="82"/>
      <c r="BN53" s="82"/>
      <c r="BO53" s="82"/>
      <c r="BP53" s="82"/>
      <c r="BQ53" s="82"/>
      <c r="BR53" s="82"/>
      <c r="BS53" s="82"/>
      <c r="BT53" s="82"/>
      <c r="BU53" s="82"/>
      <c r="BV53" s="82"/>
      <c r="BW53" s="82"/>
      <c r="BX53" s="82"/>
      <c r="BY53" s="82"/>
      <c r="BZ53" s="82"/>
      <c r="CA53" s="82"/>
      <c r="CB53" s="82"/>
      <c r="CC53" s="82"/>
      <c r="CD53" s="82"/>
      <c r="CE53" s="82"/>
      <c r="CF53" s="82"/>
      <c r="CG53" s="82"/>
      <c r="CH53" s="82"/>
      <c r="CI53" s="82"/>
      <c r="CJ53" s="82"/>
      <c r="CK53" s="82"/>
      <c r="CL53" s="82"/>
      <c r="CM53" s="82"/>
      <c r="CN53" s="82"/>
      <c r="CO53" s="82"/>
      <c r="CP53" s="82"/>
      <c r="CQ53" s="82"/>
      <c r="CR53" s="82"/>
      <c r="CS53" s="82"/>
      <c r="CT53" s="82"/>
      <c r="CU53" s="82"/>
      <c r="CV53" s="82"/>
      <c r="CW53" s="82"/>
      <c r="CX53" s="82"/>
      <c r="CY53" s="82"/>
      <c r="CZ53" s="82"/>
      <c r="DA53" s="82"/>
      <c r="DB53" s="82"/>
      <c r="DC53" s="82"/>
      <c r="DD53" s="82"/>
      <c r="DE53" s="82"/>
      <c r="DF53" s="82"/>
      <c r="DG53" s="82"/>
      <c r="DH53" s="82"/>
      <c r="DI53" s="82"/>
      <c r="DJ53" s="82"/>
      <c r="DK53" s="82"/>
      <c r="DL53" s="82"/>
      <c r="DM53" s="82"/>
      <c r="DN53" s="82"/>
      <c r="DO53" s="82"/>
      <c r="DP53" s="82"/>
      <c r="DQ53" s="82"/>
      <c r="DR53" s="82"/>
      <c r="DS53" s="82"/>
      <c r="DT53" s="82"/>
    </row>
    <row r="54" spans="1:124" s="22" customFormat="1" ht="14.25">
      <c r="A54" s="21"/>
      <c r="B54" s="20" t="s">
        <v>33</v>
      </c>
      <c r="C54" s="19">
        <f>D54+E54+F54+G54</f>
        <v>1000</v>
      </c>
      <c r="D54" s="14">
        <v>100</v>
      </c>
      <c r="E54" s="19">
        <v>250</v>
      </c>
      <c r="F54" s="14">
        <v>250</v>
      </c>
      <c r="G54" s="14">
        <v>400</v>
      </c>
      <c r="H54" s="40">
        <f t="shared" si="1"/>
        <v>0</v>
      </c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27"/>
      <c r="AG54" s="27"/>
      <c r="AH54" s="27"/>
      <c r="AI54" s="27"/>
      <c r="AJ54" s="27"/>
      <c r="AK54" s="27"/>
      <c r="AL54" s="27"/>
      <c r="AM54" s="27"/>
      <c r="AN54" s="27"/>
      <c r="AO54" s="27"/>
      <c r="AP54" s="27"/>
      <c r="AQ54" s="27"/>
      <c r="AR54" s="27"/>
      <c r="AS54" s="27"/>
      <c r="AT54" s="27"/>
      <c r="AU54" s="27"/>
      <c r="AV54" s="27"/>
      <c r="AW54" s="27"/>
      <c r="AX54" s="27"/>
      <c r="AY54" s="27"/>
      <c r="AZ54" s="27"/>
      <c r="BA54" s="27"/>
      <c r="BB54" s="27"/>
      <c r="BC54" s="27"/>
      <c r="BD54" s="27"/>
      <c r="BE54" s="27"/>
      <c r="BF54" s="27"/>
      <c r="BG54" s="27"/>
      <c r="BH54" s="27"/>
      <c r="BI54" s="27"/>
      <c r="BJ54" s="27"/>
      <c r="BK54" s="27"/>
      <c r="BL54" s="27"/>
      <c r="BM54" s="27"/>
      <c r="BN54" s="27"/>
      <c r="BO54" s="27"/>
      <c r="BP54" s="27"/>
      <c r="BQ54" s="27"/>
      <c r="BR54" s="27"/>
      <c r="BS54" s="27"/>
      <c r="BT54" s="27"/>
      <c r="BU54" s="27"/>
      <c r="BV54" s="27"/>
      <c r="BW54" s="27"/>
      <c r="BX54" s="27"/>
      <c r="BY54" s="27"/>
      <c r="BZ54" s="27"/>
      <c r="CA54" s="27"/>
      <c r="CB54" s="27"/>
      <c r="CC54" s="27"/>
      <c r="CD54" s="27"/>
      <c r="CE54" s="27"/>
      <c r="CF54" s="27"/>
      <c r="CG54" s="27"/>
      <c r="CH54" s="27"/>
      <c r="CI54" s="27"/>
      <c r="CJ54" s="27"/>
      <c r="CK54" s="27"/>
      <c r="CL54" s="27"/>
      <c r="CM54" s="27"/>
      <c r="CN54" s="27"/>
      <c r="CO54" s="27"/>
      <c r="CP54" s="27"/>
      <c r="CQ54" s="27"/>
      <c r="CR54" s="27"/>
      <c r="CS54" s="27"/>
      <c r="CT54" s="27"/>
      <c r="CU54" s="27"/>
      <c r="CV54" s="27"/>
      <c r="CW54" s="27"/>
      <c r="CX54" s="27"/>
      <c r="CY54" s="27"/>
      <c r="CZ54" s="27"/>
      <c r="DA54" s="27"/>
      <c r="DB54" s="27"/>
      <c r="DC54" s="27"/>
      <c r="DD54" s="27"/>
      <c r="DE54" s="27"/>
      <c r="DF54" s="27"/>
      <c r="DG54" s="27"/>
      <c r="DH54" s="27"/>
      <c r="DI54" s="27"/>
      <c r="DJ54" s="27"/>
      <c r="DK54" s="27"/>
      <c r="DL54" s="27"/>
      <c r="DM54" s="27"/>
      <c r="DN54" s="27"/>
      <c r="DO54" s="27"/>
      <c r="DP54" s="27"/>
      <c r="DQ54" s="27"/>
      <c r="DR54" s="27"/>
      <c r="DS54" s="27"/>
      <c r="DT54" s="27"/>
    </row>
    <row r="55" spans="1:124" s="22" customFormat="1" ht="14.25">
      <c r="A55" s="21"/>
      <c r="B55" s="20" t="s">
        <v>32</v>
      </c>
      <c r="C55" s="19">
        <f>D55+E55+F55+G55</f>
        <v>1750</v>
      </c>
      <c r="D55" s="14">
        <v>175</v>
      </c>
      <c r="E55" s="19">
        <v>437.5</v>
      </c>
      <c r="F55" s="14">
        <v>437.5</v>
      </c>
      <c r="G55" s="14">
        <v>700</v>
      </c>
      <c r="H55" s="40">
        <f t="shared" si="1"/>
        <v>0</v>
      </c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27"/>
      <c r="AF55" s="27"/>
      <c r="AG55" s="27"/>
      <c r="AH55" s="27"/>
      <c r="AI55" s="27"/>
      <c r="AJ55" s="27"/>
      <c r="AK55" s="27"/>
      <c r="AL55" s="27"/>
      <c r="AM55" s="27"/>
      <c r="AN55" s="27"/>
      <c r="AO55" s="27"/>
      <c r="AP55" s="27"/>
      <c r="AQ55" s="27"/>
      <c r="AR55" s="27"/>
      <c r="AS55" s="27"/>
      <c r="AT55" s="27"/>
      <c r="AU55" s="27"/>
      <c r="AV55" s="27"/>
      <c r="AW55" s="27"/>
      <c r="AX55" s="27"/>
      <c r="AY55" s="27"/>
      <c r="AZ55" s="27"/>
      <c r="BA55" s="27"/>
      <c r="BB55" s="27"/>
      <c r="BC55" s="27"/>
      <c r="BD55" s="27"/>
      <c r="BE55" s="27"/>
      <c r="BF55" s="27"/>
      <c r="BG55" s="27"/>
      <c r="BH55" s="27"/>
      <c r="BI55" s="27"/>
      <c r="BJ55" s="27"/>
      <c r="BK55" s="27"/>
      <c r="BL55" s="27"/>
      <c r="BM55" s="27"/>
      <c r="BN55" s="27"/>
      <c r="BO55" s="27"/>
      <c r="BP55" s="27"/>
      <c r="BQ55" s="27"/>
      <c r="BR55" s="27"/>
      <c r="BS55" s="27"/>
      <c r="BT55" s="27"/>
      <c r="BU55" s="27"/>
      <c r="BV55" s="27"/>
      <c r="BW55" s="27"/>
      <c r="BX55" s="27"/>
      <c r="BY55" s="27"/>
      <c r="BZ55" s="27"/>
      <c r="CA55" s="27"/>
      <c r="CB55" s="27"/>
      <c r="CC55" s="27"/>
      <c r="CD55" s="27"/>
      <c r="CE55" s="27"/>
      <c r="CF55" s="27"/>
      <c r="CG55" s="27"/>
      <c r="CH55" s="27"/>
      <c r="CI55" s="27"/>
      <c r="CJ55" s="27"/>
      <c r="CK55" s="27"/>
      <c r="CL55" s="27"/>
      <c r="CM55" s="27"/>
      <c r="CN55" s="27"/>
      <c r="CO55" s="27"/>
      <c r="CP55" s="27"/>
      <c r="CQ55" s="27"/>
      <c r="CR55" s="27"/>
      <c r="CS55" s="27"/>
      <c r="CT55" s="27"/>
      <c r="CU55" s="27"/>
      <c r="CV55" s="27"/>
      <c r="CW55" s="27"/>
      <c r="CX55" s="27"/>
      <c r="CY55" s="27"/>
      <c r="CZ55" s="27"/>
      <c r="DA55" s="27"/>
      <c r="DB55" s="27"/>
      <c r="DC55" s="27"/>
      <c r="DD55" s="27"/>
      <c r="DE55" s="27"/>
      <c r="DF55" s="27"/>
      <c r="DG55" s="27"/>
      <c r="DH55" s="27"/>
      <c r="DI55" s="27"/>
      <c r="DJ55" s="27"/>
      <c r="DK55" s="27"/>
      <c r="DL55" s="27"/>
      <c r="DM55" s="27"/>
      <c r="DN55" s="27"/>
      <c r="DO55" s="27"/>
      <c r="DP55" s="27"/>
      <c r="DQ55" s="27"/>
      <c r="DR55" s="27"/>
      <c r="DS55" s="27"/>
      <c r="DT55" s="27"/>
    </row>
    <row r="56" spans="1:124" s="27" customFormat="1" ht="14.25">
      <c r="A56" s="21">
        <v>4261</v>
      </c>
      <c r="B56" s="20" t="s">
        <v>31</v>
      </c>
      <c r="C56" s="55">
        <f>C58</f>
        <v>4039.1</v>
      </c>
      <c r="D56" s="55">
        <f t="shared" ref="D56:G56" si="7">D58</f>
        <v>403.91</v>
      </c>
      <c r="E56" s="55">
        <f t="shared" si="7"/>
        <v>1009.775</v>
      </c>
      <c r="F56" s="55">
        <f t="shared" si="7"/>
        <v>1009.775</v>
      </c>
      <c r="G56" s="55">
        <f t="shared" si="7"/>
        <v>1615.6399999999999</v>
      </c>
      <c r="H56" s="40">
        <f t="shared" si="1"/>
        <v>0</v>
      </c>
    </row>
    <row r="57" spans="1:124" s="22" customFormat="1" ht="14.25">
      <c r="A57" s="21"/>
      <c r="B57" s="23" t="s">
        <v>13</v>
      </c>
      <c r="C57" s="19">
        <v>0</v>
      </c>
      <c r="D57" s="14"/>
      <c r="E57" s="19"/>
      <c r="F57" s="14"/>
      <c r="G57" s="14">
        <v>0</v>
      </c>
      <c r="H57" s="40">
        <f t="shared" si="1"/>
        <v>0</v>
      </c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27"/>
      <c r="AF57" s="27"/>
      <c r="AG57" s="27"/>
      <c r="AH57" s="27"/>
      <c r="AI57" s="27"/>
      <c r="AJ57" s="27"/>
      <c r="AK57" s="27"/>
      <c r="AL57" s="27"/>
      <c r="AM57" s="27"/>
      <c r="AN57" s="27"/>
      <c r="AO57" s="27"/>
      <c r="AP57" s="27"/>
      <c r="AQ57" s="27"/>
      <c r="AR57" s="27"/>
      <c r="AS57" s="27"/>
      <c r="AT57" s="27"/>
      <c r="AU57" s="27"/>
      <c r="AV57" s="27"/>
      <c r="AW57" s="27"/>
      <c r="AX57" s="27"/>
      <c r="AY57" s="27"/>
      <c r="AZ57" s="27"/>
      <c r="BA57" s="27"/>
      <c r="BB57" s="27"/>
      <c r="BC57" s="27"/>
      <c r="BD57" s="27"/>
      <c r="BE57" s="27"/>
      <c r="BF57" s="27"/>
      <c r="BG57" s="27"/>
      <c r="BH57" s="27"/>
      <c r="BI57" s="27"/>
      <c r="BJ57" s="27"/>
      <c r="BK57" s="27"/>
      <c r="BL57" s="27"/>
      <c r="BM57" s="27"/>
      <c r="BN57" s="27"/>
      <c r="BO57" s="27"/>
      <c r="BP57" s="27"/>
      <c r="BQ57" s="27"/>
      <c r="BR57" s="27"/>
      <c r="BS57" s="27"/>
      <c r="BT57" s="27"/>
      <c r="BU57" s="27"/>
      <c r="BV57" s="27"/>
      <c r="BW57" s="27"/>
      <c r="BX57" s="27"/>
      <c r="BY57" s="27"/>
      <c r="BZ57" s="27"/>
      <c r="CA57" s="27"/>
      <c r="CB57" s="27"/>
      <c r="CC57" s="27"/>
      <c r="CD57" s="27"/>
      <c r="CE57" s="27"/>
      <c r="CF57" s="27"/>
      <c r="CG57" s="27"/>
      <c r="CH57" s="27"/>
      <c r="CI57" s="27"/>
      <c r="CJ57" s="27"/>
      <c r="CK57" s="27"/>
      <c r="CL57" s="27"/>
      <c r="CM57" s="27"/>
      <c r="CN57" s="27"/>
      <c r="CO57" s="27"/>
      <c r="CP57" s="27"/>
      <c r="CQ57" s="27"/>
      <c r="CR57" s="27"/>
      <c r="CS57" s="27"/>
      <c r="CT57" s="27"/>
      <c r="CU57" s="27"/>
      <c r="CV57" s="27"/>
      <c r="CW57" s="27"/>
      <c r="CX57" s="27"/>
      <c r="CY57" s="27"/>
      <c r="CZ57" s="27"/>
      <c r="DA57" s="27"/>
      <c r="DB57" s="27"/>
      <c r="DC57" s="27"/>
      <c r="DD57" s="27"/>
      <c r="DE57" s="27"/>
      <c r="DF57" s="27"/>
      <c r="DG57" s="27"/>
      <c r="DH57" s="27"/>
      <c r="DI57" s="27"/>
      <c r="DJ57" s="27"/>
      <c r="DK57" s="27"/>
      <c r="DL57" s="27"/>
      <c r="DM57" s="27"/>
      <c r="DN57" s="27"/>
      <c r="DO57" s="27"/>
      <c r="DP57" s="27"/>
      <c r="DQ57" s="27"/>
      <c r="DR57" s="27"/>
      <c r="DS57" s="27"/>
      <c r="DT57" s="27"/>
    </row>
    <row r="58" spans="1:124" s="22" customFormat="1" ht="14.25">
      <c r="A58" s="21"/>
      <c r="B58" s="20" t="s">
        <v>30</v>
      </c>
      <c r="C58" s="19">
        <f>D58+E58+F58+G58</f>
        <v>4039.1</v>
      </c>
      <c r="D58" s="14">
        <v>403.91</v>
      </c>
      <c r="E58" s="19">
        <v>1009.775</v>
      </c>
      <c r="F58" s="14">
        <v>1009.775</v>
      </c>
      <c r="G58" s="14">
        <v>1615.6399999999999</v>
      </c>
      <c r="H58" s="40">
        <f t="shared" si="1"/>
        <v>0</v>
      </c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7"/>
      <c r="AC58" s="27"/>
      <c r="AD58" s="27"/>
      <c r="AE58" s="27"/>
      <c r="AF58" s="27"/>
      <c r="AG58" s="27"/>
      <c r="AH58" s="27"/>
      <c r="AI58" s="27"/>
      <c r="AJ58" s="27"/>
      <c r="AK58" s="27"/>
      <c r="AL58" s="27"/>
      <c r="AM58" s="27"/>
      <c r="AN58" s="27"/>
      <c r="AO58" s="27"/>
      <c r="AP58" s="27"/>
      <c r="AQ58" s="27"/>
      <c r="AR58" s="27"/>
      <c r="AS58" s="27"/>
      <c r="AT58" s="27"/>
      <c r="AU58" s="27"/>
      <c r="AV58" s="27"/>
      <c r="AW58" s="27"/>
      <c r="AX58" s="27"/>
      <c r="AY58" s="27"/>
      <c r="AZ58" s="27"/>
      <c r="BA58" s="27"/>
      <c r="BB58" s="27"/>
      <c r="BC58" s="27"/>
      <c r="BD58" s="27"/>
      <c r="BE58" s="27"/>
      <c r="BF58" s="27"/>
      <c r="BG58" s="27"/>
      <c r="BH58" s="27"/>
      <c r="BI58" s="27"/>
      <c r="BJ58" s="27"/>
      <c r="BK58" s="27"/>
      <c r="BL58" s="27"/>
      <c r="BM58" s="27"/>
      <c r="BN58" s="27"/>
      <c r="BO58" s="27"/>
      <c r="BP58" s="27"/>
      <c r="BQ58" s="27"/>
      <c r="BR58" s="27"/>
      <c r="BS58" s="27"/>
      <c r="BT58" s="27"/>
      <c r="BU58" s="27"/>
      <c r="BV58" s="27"/>
      <c r="BW58" s="27"/>
      <c r="BX58" s="27"/>
      <c r="BY58" s="27"/>
      <c r="BZ58" s="27"/>
      <c r="CA58" s="27"/>
      <c r="CB58" s="27"/>
      <c r="CC58" s="27"/>
      <c r="CD58" s="27"/>
      <c r="CE58" s="27"/>
      <c r="CF58" s="27"/>
      <c r="CG58" s="27"/>
      <c r="CH58" s="27"/>
      <c r="CI58" s="27"/>
      <c r="CJ58" s="27"/>
      <c r="CK58" s="27"/>
      <c r="CL58" s="27"/>
      <c r="CM58" s="27"/>
      <c r="CN58" s="27"/>
      <c r="CO58" s="27"/>
      <c r="CP58" s="27"/>
      <c r="CQ58" s="27"/>
      <c r="CR58" s="27"/>
      <c r="CS58" s="27"/>
      <c r="CT58" s="27"/>
      <c r="CU58" s="27"/>
      <c r="CV58" s="27"/>
      <c r="CW58" s="27"/>
      <c r="CX58" s="27"/>
      <c r="CY58" s="27"/>
      <c r="CZ58" s="27"/>
      <c r="DA58" s="27"/>
      <c r="DB58" s="27"/>
      <c r="DC58" s="27"/>
      <c r="DD58" s="27"/>
      <c r="DE58" s="27"/>
      <c r="DF58" s="27"/>
      <c r="DG58" s="27"/>
      <c r="DH58" s="27"/>
      <c r="DI58" s="27"/>
      <c r="DJ58" s="27"/>
      <c r="DK58" s="27"/>
      <c r="DL58" s="27"/>
      <c r="DM58" s="27"/>
      <c r="DN58" s="27"/>
      <c r="DO58" s="27"/>
      <c r="DP58" s="27"/>
      <c r="DQ58" s="27"/>
      <c r="DR58" s="27"/>
      <c r="DS58" s="27"/>
      <c r="DT58" s="27"/>
    </row>
    <row r="59" spans="1:124" s="22" customFormat="1" ht="14.25">
      <c r="A59" s="21"/>
      <c r="B59" s="20" t="s">
        <v>29</v>
      </c>
      <c r="C59" s="19">
        <f t="shared" ref="C59:C63" si="8">D59+E59+F59+G59</f>
        <v>0</v>
      </c>
      <c r="D59" s="14">
        <v>0</v>
      </c>
      <c r="E59" s="19">
        <v>0</v>
      </c>
      <c r="F59" s="14">
        <v>0</v>
      </c>
      <c r="G59" s="14">
        <v>0</v>
      </c>
      <c r="H59" s="40">
        <f t="shared" si="1"/>
        <v>0</v>
      </c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27"/>
      <c r="AH59" s="27"/>
      <c r="AI59" s="27"/>
      <c r="AJ59" s="27"/>
      <c r="AK59" s="27"/>
      <c r="AL59" s="27"/>
      <c r="AM59" s="27"/>
      <c r="AN59" s="27"/>
      <c r="AO59" s="27"/>
      <c r="AP59" s="27"/>
      <c r="AQ59" s="27"/>
      <c r="AR59" s="27"/>
      <c r="AS59" s="27"/>
      <c r="AT59" s="27"/>
      <c r="AU59" s="27"/>
      <c r="AV59" s="27"/>
      <c r="AW59" s="27"/>
      <c r="AX59" s="27"/>
      <c r="AY59" s="27"/>
      <c r="AZ59" s="27"/>
      <c r="BA59" s="27"/>
      <c r="BB59" s="27"/>
      <c r="BC59" s="27"/>
      <c r="BD59" s="27"/>
      <c r="BE59" s="27"/>
      <c r="BF59" s="27"/>
      <c r="BG59" s="27"/>
      <c r="BH59" s="27"/>
      <c r="BI59" s="27"/>
      <c r="BJ59" s="27"/>
      <c r="BK59" s="27"/>
      <c r="BL59" s="27"/>
      <c r="BM59" s="27"/>
      <c r="BN59" s="27"/>
      <c r="BO59" s="27"/>
      <c r="BP59" s="27"/>
      <c r="BQ59" s="27"/>
      <c r="BR59" s="27"/>
      <c r="BS59" s="27"/>
      <c r="BT59" s="27"/>
      <c r="BU59" s="27"/>
      <c r="BV59" s="27"/>
      <c r="BW59" s="27"/>
      <c r="BX59" s="27"/>
      <c r="BY59" s="27"/>
      <c r="BZ59" s="27"/>
      <c r="CA59" s="27"/>
      <c r="CB59" s="27"/>
      <c r="CC59" s="27"/>
      <c r="CD59" s="27"/>
      <c r="CE59" s="27"/>
      <c r="CF59" s="27"/>
      <c r="CG59" s="27"/>
      <c r="CH59" s="27"/>
      <c r="CI59" s="27"/>
      <c r="CJ59" s="27"/>
      <c r="CK59" s="27"/>
      <c r="CL59" s="27"/>
      <c r="CM59" s="27"/>
      <c r="CN59" s="27"/>
      <c r="CO59" s="27"/>
      <c r="CP59" s="27"/>
      <c r="CQ59" s="27"/>
      <c r="CR59" s="27"/>
      <c r="CS59" s="27"/>
      <c r="CT59" s="27"/>
      <c r="CU59" s="27"/>
      <c r="CV59" s="27"/>
      <c r="CW59" s="27"/>
      <c r="CX59" s="27"/>
      <c r="CY59" s="27"/>
      <c r="CZ59" s="27"/>
      <c r="DA59" s="27"/>
      <c r="DB59" s="27"/>
      <c r="DC59" s="27"/>
      <c r="DD59" s="27"/>
      <c r="DE59" s="27"/>
      <c r="DF59" s="27"/>
      <c r="DG59" s="27"/>
      <c r="DH59" s="27"/>
      <c r="DI59" s="27"/>
      <c r="DJ59" s="27"/>
      <c r="DK59" s="27"/>
      <c r="DL59" s="27"/>
      <c r="DM59" s="27"/>
      <c r="DN59" s="27"/>
      <c r="DO59" s="27"/>
      <c r="DP59" s="27"/>
      <c r="DQ59" s="27"/>
      <c r="DR59" s="27"/>
      <c r="DS59" s="27"/>
      <c r="DT59" s="27"/>
    </row>
    <row r="60" spans="1:124" s="22" customFormat="1" ht="14.25">
      <c r="A60" s="21">
        <v>4262</v>
      </c>
      <c r="B60" s="20" t="s">
        <v>28</v>
      </c>
      <c r="C60" s="19">
        <f t="shared" si="8"/>
        <v>0</v>
      </c>
      <c r="D60" s="14">
        <v>0</v>
      </c>
      <c r="E60" s="19">
        <v>0</v>
      </c>
      <c r="F60" s="14">
        <v>0</v>
      </c>
      <c r="G60" s="14">
        <v>0</v>
      </c>
      <c r="H60" s="40">
        <f t="shared" si="1"/>
        <v>0</v>
      </c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27"/>
      <c r="AI60" s="27"/>
      <c r="AJ60" s="27"/>
      <c r="AK60" s="27"/>
      <c r="AL60" s="27"/>
      <c r="AM60" s="27"/>
      <c r="AN60" s="27"/>
      <c r="AO60" s="27"/>
      <c r="AP60" s="27"/>
      <c r="AQ60" s="27"/>
      <c r="AR60" s="27"/>
      <c r="AS60" s="27"/>
      <c r="AT60" s="27"/>
      <c r="AU60" s="27"/>
      <c r="AV60" s="27"/>
      <c r="AW60" s="27"/>
      <c r="AX60" s="27"/>
      <c r="AY60" s="27"/>
      <c r="AZ60" s="27"/>
      <c r="BA60" s="27"/>
      <c r="BB60" s="27"/>
      <c r="BC60" s="27"/>
      <c r="BD60" s="27"/>
      <c r="BE60" s="27"/>
      <c r="BF60" s="27"/>
      <c r="BG60" s="27"/>
      <c r="BH60" s="27"/>
      <c r="BI60" s="27"/>
      <c r="BJ60" s="27"/>
      <c r="BK60" s="27"/>
      <c r="BL60" s="27"/>
      <c r="BM60" s="27"/>
      <c r="BN60" s="27"/>
      <c r="BO60" s="27"/>
      <c r="BP60" s="27"/>
      <c r="BQ60" s="27"/>
      <c r="BR60" s="27"/>
      <c r="BS60" s="27"/>
      <c r="BT60" s="27"/>
      <c r="BU60" s="27"/>
      <c r="BV60" s="27"/>
      <c r="BW60" s="27"/>
      <c r="BX60" s="27"/>
      <c r="BY60" s="27"/>
      <c r="BZ60" s="27"/>
      <c r="CA60" s="27"/>
      <c r="CB60" s="27"/>
      <c r="CC60" s="27"/>
      <c r="CD60" s="27"/>
      <c r="CE60" s="27"/>
      <c r="CF60" s="27"/>
      <c r="CG60" s="27"/>
      <c r="CH60" s="27"/>
      <c r="CI60" s="27"/>
      <c r="CJ60" s="27"/>
      <c r="CK60" s="27"/>
      <c r="CL60" s="27"/>
      <c r="CM60" s="27"/>
      <c r="CN60" s="27"/>
      <c r="CO60" s="27"/>
      <c r="CP60" s="27"/>
      <c r="CQ60" s="27"/>
      <c r="CR60" s="27"/>
      <c r="CS60" s="27"/>
      <c r="CT60" s="27"/>
      <c r="CU60" s="27"/>
      <c r="CV60" s="27"/>
      <c r="CW60" s="27"/>
      <c r="CX60" s="27"/>
      <c r="CY60" s="27"/>
      <c r="CZ60" s="27"/>
      <c r="DA60" s="27"/>
      <c r="DB60" s="27"/>
      <c r="DC60" s="27"/>
      <c r="DD60" s="27"/>
      <c r="DE60" s="27"/>
      <c r="DF60" s="27"/>
      <c r="DG60" s="27"/>
      <c r="DH60" s="27"/>
      <c r="DI60" s="27"/>
      <c r="DJ60" s="27"/>
      <c r="DK60" s="27"/>
      <c r="DL60" s="27"/>
      <c r="DM60" s="27"/>
      <c r="DN60" s="27"/>
      <c r="DO60" s="27"/>
      <c r="DP60" s="27"/>
      <c r="DQ60" s="27"/>
      <c r="DR60" s="27"/>
      <c r="DS60" s="27"/>
      <c r="DT60" s="27"/>
    </row>
    <row r="61" spans="1:124" s="22" customFormat="1" ht="14.25">
      <c r="A61" s="21">
        <v>4264</v>
      </c>
      <c r="B61" s="20" t="s">
        <v>27</v>
      </c>
      <c r="C61" s="19">
        <f t="shared" si="8"/>
        <v>3756</v>
      </c>
      <c r="D61" s="14">
        <v>375.6</v>
      </c>
      <c r="E61" s="19">
        <v>939</v>
      </c>
      <c r="F61" s="14">
        <v>939</v>
      </c>
      <c r="G61" s="14">
        <v>1502.4</v>
      </c>
      <c r="H61" s="40">
        <f t="shared" si="1"/>
        <v>0</v>
      </c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27"/>
      <c r="AF61" s="27"/>
      <c r="AG61" s="27"/>
      <c r="AH61" s="27"/>
      <c r="AI61" s="27"/>
      <c r="AJ61" s="27"/>
      <c r="AK61" s="27"/>
      <c r="AL61" s="27"/>
      <c r="AM61" s="27"/>
      <c r="AN61" s="27"/>
      <c r="AO61" s="27"/>
      <c r="AP61" s="27"/>
      <c r="AQ61" s="27"/>
      <c r="AR61" s="27"/>
      <c r="AS61" s="27"/>
      <c r="AT61" s="27"/>
      <c r="AU61" s="27"/>
      <c r="AV61" s="27"/>
      <c r="AW61" s="27"/>
      <c r="AX61" s="27"/>
      <c r="AY61" s="27"/>
      <c r="AZ61" s="27"/>
      <c r="BA61" s="27"/>
      <c r="BB61" s="27"/>
      <c r="BC61" s="27"/>
      <c r="BD61" s="27"/>
      <c r="BE61" s="27"/>
      <c r="BF61" s="27"/>
      <c r="BG61" s="27"/>
      <c r="BH61" s="27"/>
      <c r="BI61" s="27"/>
      <c r="BJ61" s="27"/>
      <c r="BK61" s="27"/>
      <c r="BL61" s="27"/>
      <c r="BM61" s="27"/>
      <c r="BN61" s="27"/>
      <c r="BO61" s="27"/>
      <c r="BP61" s="27"/>
      <c r="BQ61" s="27"/>
      <c r="BR61" s="27"/>
      <c r="BS61" s="27"/>
      <c r="BT61" s="27"/>
      <c r="BU61" s="27"/>
      <c r="BV61" s="27"/>
      <c r="BW61" s="27"/>
      <c r="BX61" s="27"/>
      <c r="BY61" s="27"/>
      <c r="BZ61" s="27"/>
      <c r="CA61" s="27"/>
      <c r="CB61" s="27"/>
      <c r="CC61" s="27"/>
      <c r="CD61" s="27"/>
      <c r="CE61" s="27"/>
      <c r="CF61" s="27"/>
      <c r="CG61" s="27"/>
      <c r="CH61" s="27"/>
      <c r="CI61" s="27"/>
      <c r="CJ61" s="27"/>
      <c r="CK61" s="27"/>
      <c r="CL61" s="27"/>
      <c r="CM61" s="27"/>
      <c r="CN61" s="27"/>
      <c r="CO61" s="27"/>
      <c r="CP61" s="27"/>
      <c r="CQ61" s="27"/>
      <c r="CR61" s="27"/>
      <c r="CS61" s="27"/>
      <c r="CT61" s="27"/>
      <c r="CU61" s="27"/>
      <c r="CV61" s="27"/>
      <c r="CW61" s="27"/>
      <c r="CX61" s="27"/>
      <c r="CY61" s="27"/>
      <c r="CZ61" s="27"/>
      <c r="DA61" s="27"/>
      <c r="DB61" s="27"/>
      <c r="DC61" s="27"/>
      <c r="DD61" s="27"/>
      <c r="DE61" s="27"/>
      <c r="DF61" s="27"/>
      <c r="DG61" s="27"/>
      <c r="DH61" s="27"/>
      <c r="DI61" s="27"/>
      <c r="DJ61" s="27"/>
      <c r="DK61" s="27"/>
      <c r="DL61" s="27"/>
      <c r="DM61" s="27"/>
      <c r="DN61" s="27"/>
      <c r="DO61" s="27"/>
      <c r="DP61" s="27"/>
      <c r="DQ61" s="27"/>
      <c r="DR61" s="27"/>
      <c r="DS61" s="27"/>
      <c r="DT61" s="27"/>
    </row>
    <row r="62" spans="1:124" s="22" customFormat="1" ht="14.25">
      <c r="A62" s="21" t="s">
        <v>26</v>
      </c>
      <c r="B62" s="20" t="s">
        <v>25</v>
      </c>
      <c r="C62" s="19">
        <f t="shared" si="8"/>
        <v>0</v>
      </c>
      <c r="D62" s="14">
        <v>0</v>
      </c>
      <c r="E62" s="19">
        <v>0</v>
      </c>
      <c r="F62" s="14">
        <v>0</v>
      </c>
      <c r="G62" s="14">
        <v>0</v>
      </c>
      <c r="H62" s="40">
        <f t="shared" si="1"/>
        <v>0</v>
      </c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  <c r="AA62" s="27"/>
      <c r="AB62" s="27"/>
      <c r="AC62" s="27"/>
      <c r="AD62" s="27"/>
      <c r="AE62" s="27"/>
      <c r="AF62" s="27"/>
      <c r="AG62" s="27"/>
      <c r="AH62" s="27"/>
      <c r="AI62" s="27"/>
      <c r="AJ62" s="27"/>
      <c r="AK62" s="27"/>
      <c r="AL62" s="27"/>
      <c r="AM62" s="27"/>
      <c r="AN62" s="27"/>
      <c r="AO62" s="27"/>
      <c r="AP62" s="27"/>
      <c r="AQ62" s="27"/>
      <c r="AR62" s="27"/>
      <c r="AS62" s="27"/>
      <c r="AT62" s="27"/>
      <c r="AU62" s="27"/>
      <c r="AV62" s="27"/>
      <c r="AW62" s="27"/>
      <c r="AX62" s="27"/>
      <c r="AY62" s="27"/>
      <c r="AZ62" s="27"/>
      <c r="BA62" s="27"/>
      <c r="BB62" s="27"/>
      <c r="BC62" s="27"/>
      <c r="BD62" s="27"/>
      <c r="BE62" s="27"/>
      <c r="BF62" s="27"/>
      <c r="BG62" s="27"/>
      <c r="BH62" s="27"/>
      <c r="BI62" s="27"/>
      <c r="BJ62" s="27"/>
      <c r="BK62" s="27"/>
      <c r="BL62" s="27"/>
      <c r="BM62" s="27"/>
      <c r="BN62" s="27"/>
      <c r="BO62" s="27"/>
      <c r="BP62" s="27"/>
      <c r="BQ62" s="27"/>
      <c r="BR62" s="27"/>
      <c r="BS62" s="27"/>
      <c r="BT62" s="27"/>
      <c r="BU62" s="27"/>
      <c r="BV62" s="27"/>
      <c r="BW62" s="27"/>
      <c r="BX62" s="27"/>
      <c r="BY62" s="27"/>
      <c r="BZ62" s="27"/>
      <c r="CA62" s="27"/>
      <c r="CB62" s="27"/>
      <c r="CC62" s="27"/>
      <c r="CD62" s="27"/>
      <c r="CE62" s="27"/>
      <c r="CF62" s="27"/>
      <c r="CG62" s="27"/>
      <c r="CH62" s="27"/>
      <c r="CI62" s="27"/>
      <c r="CJ62" s="27"/>
      <c r="CK62" s="27"/>
      <c r="CL62" s="27"/>
      <c r="CM62" s="27"/>
      <c r="CN62" s="27"/>
      <c r="CO62" s="27"/>
      <c r="CP62" s="27"/>
      <c r="CQ62" s="27"/>
      <c r="CR62" s="27"/>
      <c r="CS62" s="27"/>
      <c r="CT62" s="27"/>
      <c r="CU62" s="27"/>
      <c r="CV62" s="27"/>
      <c r="CW62" s="27"/>
      <c r="CX62" s="27"/>
      <c r="CY62" s="27"/>
      <c r="CZ62" s="27"/>
      <c r="DA62" s="27"/>
      <c r="DB62" s="27"/>
      <c r="DC62" s="27"/>
      <c r="DD62" s="27"/>
      <c r="DE62" s="27"/>
      <c r="DF62" s="27"/>
      <c r="DG62" s="27"/>
      <c r="DH62" s="27"/>
      <c r="DI62" s="27"/>
      <c r="DJ62" s="27"/>
      <c r="DK62" s="27"/>
      <c r="DL62" s="27"/>
      <c r="DM62" s="27"/>
      <c r="DN62" s="27"/>
      <c r="DO62" s="27"/>
      <c r="DP62" s="27"/>
      <c r="DQ62" s="27"/>
      <c r="DR62" s="27"/>
      <c r="DS62" s="27"/>
      <c r="DT62" s="27"/>
    </row>
    <row r="63" spans="1:124" s="22" customFormat="1" ht="14.25">
      <c r="A63" s="21">
        <v>4267</v>
      </c>
      <c r="B63" s="20" t="s">
        <v>24</v>
      </c>
      <c r="C63" s="19">
        <f t="shared" si="8"/>
        <v>170</v>
      </c>
      <c r="D63" s="14">
        <v>17</v>
      </c>
      <c r="E63" s="19">
        <v>42.5</v>
      </c>
      <c r="F63" s="14">
        <v>42.5</v>
      </c>
      <c r="G63" s="14">
        <v>68</v>
      </c>
      <c r="H63" s="40">
        <f t="shared" si="1"/>
        <v>0</v>
      </c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  <c r="AA63" s="27"/>
      <c r="AB63" s="27"/>
      <c r="AC63" s="27"/>
      <c r="AD63" s="27"/>
      <c r="AE63" s="27"/>
      <c r="AF63" s="27"/>
      <c r="AG63" s="27"/>
      <c r="AH63" s="27"/>
      <c r="AI63" s="27"/>
      <c r="AJ63" s="27"/>
      <c r="AK63" s="27"/>
      <c r="AL63" s="27"/>
      <c r="AM63" s="27"/>
      <c r="AN63" s="27"/>
      <c r="AO63" s="27"/>
      <c r="AP63" s="27"/>
      <c r="AQ63" s="27"/>
      <c r="AR63" s="27"/>
      <c r="AS63" s="27"/>
      <c r="AT63" s="27"/>
      <c r="AU63" s="27"/>
      <c r="AV63" s="27"/>
      <c r="AW63" s="27"/>
      <c r="AX63" s="27"/>
      <c r="AY63" s="27"/>
      <c r="AZ63" s="27"/>
      <c r="BA63" s="27"/>
      <c r="BB63" s="27"/>
      <c r="BC63" s="27"/>
      <c r="BD63" s="27"/>
      <c r="BE63" s="27"/>
      <c r="BF63" s="27"/>
      <c r="BG63" s="27"/>
      <c r="BH63" s="27"/>
      <c r="BI63" s="27"/>
      <c r="BJ63" s="27"/>
      <c r="BK63" s="27"/>
      <c r="BL63" s="27"/>
      <c r="BM63" s="27"/>
      <c r="BN63" s="27"/>
      <c r="BO63" s="27"/>
      <c r="BP63" s="27"/>
      <c r="BQ63" s="27"/>
      <c r="BR63" s="27"/>
      <c r="BS63" s="27"/>
      <c r="BT63" s="27"/>
      <c r="BU63" s="27"/>
      <c r="BV63" s="27"/>
      <c r="BW63" s="27"/>
      <c r="BX63" s="27"/>
      <c r="BY63" s="27"/>
      <c r="BZ63" s="27"/>
      <c r="CA63" s="27"/>
      <c r="CB63" s="27"/>
      <c r="CC63" s="27"/>
      <c r="CD63" s="27"/>
      <c r="CE63" s="27"/>
      <c r="CF63" s="27"/>
      <c r="CG63" s="27"/>
      <c r="CH63" s="27"/>
      <c r="CI63" s="27"/>
      <c r="CJ63" s="27"/>
      <c r="CK63" s="27"/>
      <c r="CL63" s="27"/>
      <c r="CM63" s="27"/>
      <c r="CN63" s="27"/>
      <c r="CO63" s="27"/>
      <c r="CP63" s="27"/>
      <c r="CQ63" s="27"/>
      <c r="CR63" s="27"/>
      <c r="CS63" s="27"/>
      <c r="CT63" s="27"/>
      <c r="CU63" s="27"/>
      <c r="CV63" s="27"/>
      <c r="CW63" s="27"/>
      <c r="CX63" s="27"/>
      <c r="CY63" s="27"/>
      <c r="CZ63" s="27"/>
      <c r="DA63" s="27"/>
      <c r="DB63" s="27"/>
      <c r="DC63" s="27"/>
      <c r="DD63" s="27"/>
      <c r="DE63" s="27"/>
      <c r="DF63" s="27"/>
      <c r="DG63" s="27"/>
      <c r="DH63" s="27"/>
      <c r="DI63" s="27"/>
      <c r="DJ63" s="27"/>
      <c r="DK63" s="27"/>
      <c r="DL63" s="27"/>
      <c r="DM63" s="27"/>
      <c r="DN63" s="27"/>
      <c r="DO63" s="27"/>
      <c r="DP63" s="27"/>
      <c r="DQ63" s="27"/>
      <c r="DR63" s="27"/>
      <c r="DS63" s="27"/>
      <c r="DT63" s="27"/>
    </row>
    <row r="64" spans="1:124" s="22" customFormat="1" ht="14.25">
      <c r="A64" s="21">
        <v>4269</v>
      </c>
      <c r="B64" s="20" t="s">
        <v>23</v>
      </c>
      <c r="C64" s="19">
        <v>0</v>
      </c>
      <c r="D64" s="14">
        <v>0</v>
      </c>
      <c r="E64" s="19">
        <v>0</v>
      </c>
      <c r="F64" s="14">
        <v>0</v>
      </c>
      <c r="G64" s="14">
        <v>0</v>
      </c>
      <c r="H64" s="40">
        <f t="shared" si="1"/>
        <v>0</v>
      </c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27"/>
      <c r="AF64" s="27"/>
      <c r="AG64" s="27"/>
      <c r="AH64" s="27"/>
      <c r="AI64" s="27"/>
      <c r="AJ64" s="27"/>
      <c r="AK64" s="27"/>
      <c r="AL64" s="27"/>
      <c r="AM64" s="27"/>
      <c r="AN64" s="27"/>
      <c r="AO64" s="27"/>
      <c r="AP64" s="27"/>
      <c r="AQ64" s="27"/>
      <c r="AR64" s="27"/>
      <c r="AS64" s="27"/>
      <c r="AT64" s="27"/>
      <c r="AU64" s="27"/>
      <c r="AV64" s="27"/>
      <c r="AW64" s="27"/>
      <c r="AX64" s="27"/>
      <c r="AY64" s="27"/>
      <c r="AZ64" s="27"/>
      <c r="BA64" s="27"/>
      <c r="BB64" s="27"/>
      <c r="BC64" s="27"/>
      <c r="BD64" s="27"/>
      <c r="BE64" s="27"/>
      <c r="BF64" s="27"/>
      <c r="BG64" s="27"/>
      <c r="BH64" s="27"/>
      <c r="BI64" s="27"/>
      <c r="BJ64" s="27"/>
      <c r="BK64" s="27"/>
      <c r="BL64" s="27"/>
      <c r="BM64" s="27"/>
      <c r="BN64" s="27"/>
      <c r="BO64" s="27"/>
      <c r="BP64" s="27"/>
      <c r="BQ64" s="27"/>
      <c r="BR64" s="27"/>
      <c r="BS64" s="27"/>
      <c r="BT64" s="27"/>
      <c r="BU64" s="27"/>
      <c r="BV64" s="27"/>
      <c r="BW64" s="27"/>
      <c r="BX64" s="27"/>
      <c r="BY64" s="27"/>
      <c r="BZ64" s="27"/>
      <c r="CA64" s="27"/>
      <c r="CB64" s="27"/>
      <c r="CC64" s="27"/>
      <c r="CD64" s="27"/>
      <c r="CE64" s="27"/>
      <c r="CF64" s="27"/>
      <c r="CG64" s="27"/>
      <c r="CH64" s="27"/>
      <c r="CI64" s="27"/>
      <c r="CJ64" s="27"/>
      <c r="CK64" s="27"/>
      <c r="CL64" s="27"/>
      <c r="CM64" s="27"/>
      <c r="CN64" s="27"/>
      <c r="CO64" s="27"/>
      <c r="CP64" s="27"/>
      <c r="CQ64" s="27"/>
      <c r="CR64" s="27"/>
      <c r="CS64" s="27"/>
      <c r="CT64" s="27"/>
      <c r="CU64" s="27"/>
      <c r="CV64" s="27"/>
      <c r="CW64" s="27"/>
      <c r="CX64" s="27"/>
      <c r="CY64" s="27"/>
      <c r="CZ64" s="27"/>
      <c r="DA64" s="27"/>
      <c r="DB64" s="27"/>
      <c r="DC64" s="27"/>
      <c r="DD64" s="27"/>
      <c r="DE64" s="27"/>
      <c r="DF64" s="27"/>
      <c r="DG64" s="27"/>
      <c r="DH64" s="27"/>
      <c r="DI64" s="27"/>
      <c r="DJ64" s="27"/>
      <c r="DK64" s="27"/>
      <c r="DL64" s="27"/>
      <c r="DM64" s="27"/>
      <c r="DN64" s="27"/>
      <c r="DO64" s="27"/>
      <c r="DP64" s="27"/>
      <c r="DQ64" s="27"/>
      <c r="DR64" s="27"/>
      <c r="DS64" s="27"/>
      <c r="DT64" s="27"/>
    </row>
    <row r="65" spans="1:124" s="22" customFormat="1" ht="28.5">
      <c r="A65" s="21">
        <v>4511</v>
      </c>
      <c r="B65" s="20" t="s">
        <v>22</v>
      </c>
      <c r="C65" s="19">
        <v>0</v>
      </c>
      <c r="D65" s="14">
        <v>0</v>
      </c>
      <c r="E65" s="19">
        <v>0</v>
      </c>
      <c r="F65" s="14">
        <v>0</v>
      </c>
      <c r="G65" s="14">
        <v>0</v>
      </c>
      <c r="H65" s="40">
        <f t="shared" si="1"/>
        <v>0</v>
      </c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  <c r="AF65" s="27"/>
      <c r="AG65" s="27"/>
      <c r="AH65" s="27"/>
      <c r="AI65" s="27"/>
      <c r="AJ65" s="27"/>
      <c r="AK65" s="27"/>
      <c r="AL65" s="27"/>
      <c r="AM65" s="27"/>
      <c r="AN65" s="27"/>
      <c r="AO65" s="27"/>
      <c r="AP65" s="27"/>
      <c r="AQ65" s="27"/>
      <c r="AR65" s="27"/>
      <c r="AS65" s="27"/>
      <c r="AT65" s="27"/>
      <c r="AU65" s="27"/>
      <c r="AV65" s="27"/>
      <c r="AW65" s="27"/>
      <c r="AX65" s="27"/>
      <c r="AY65" s="27"/>
      <c r="AZ65" s="27"/>
      <c r="BA65" s="27"/>
      <c r="BB65" s="27"/>
      <c r="BC65" s="27"/>
      <c r="BD65" s="27"/>
      <c r="BE65" s="27"/>
      <c r="BF65" s="27"/>
      <c r="BG65" s="27"/>
      <c r="BH65" s="27"/>
      <c r="BI65" s="27"/>
      <c r="BJ65" s="27"/>
      <c r="BK65" s="27"/>
      <c r="BL65" s="27"/>
      <c r="BM65" s="27"/>
      <c r="BN65" s="27"/>
      <c r="BO65" s="27"/>
      <c r="BP65" s="27"/>
      <c r="BQ65" s="27"/>
      <c r="BR65" s="27"/>
      <c r="BS65" s="27"/>
      <c r="BT65" s="27"/>
      <c r="BU65" s="27"/>
      <c r="BV65" s="27"/>
      <c r="BW65" s="27"/>
      <c r="BX65" s="27"/>
      <c r="BY65" s="27"/>
      <c r="BZ65" s="27"/>
      <c r="CA65" s="27"/>
      <c r="CB65" s="27"/>
      <c r="CC65" s="27"/>
      <c r="CD65" s="27"/>
      <c r="CE65" s="27"/>
      <c r="CF65" s="27"/>
      <c r="CG65" s="27"/>
      <c r="CH65" s="27"/>
      <c r="CI65" s="27"/>
      <c r="CJ65" s="27"/>
      <c r="CK65" s="27"/>
      <c r="CL65" s="27"/>
      <c r="CM65" s="27"/>
      <c r="CN65" s="27"/>
      <c r="CO65" s="27"/>
      <c r="CP65" s="27"/>
      <c r="CQ65" s="27"/>
      <c r="CR65" s="27"/>
      <c r="CS65" s="27"/>
      <c r="CT65" s="27"/>
      <c r="CU65" s="27"/>
      <c r="CV65" s="27"/>
      <c r="CW65" s="27"/>
      <c r="CX65" s="27"/>
      <c r="CY65" s="27"/>
      <c r="CZ65" s="27"/>
      <c r="DA65" s="27"/>
      <c r="DB65" s="27"/>
      <c r="DC65" s="27"/>
      <c r="DD65" s="27"/>
      <c r="DE65" s="27"/>
      <c r="DF65" s="27"/>
      <c r="DG65" s="27"/>
      <c r="DH65" s="27"/>
      <c r="DI65" s="27"/>
      <c r="DJ65" s="27"/>
      <c r="DK65" s="27"/>
      <c r="DL65" s="27"/>
      <c r="DM65" s="27"/>
      <c r="DN65" s="27"/>
      <c r="DO65" s="27"/>
      <c r="DP65" s="27"/>
      <c r="DQ65" s="27"/>
      <c r="DR65" s="27"/>
      <c r="DS65" s="27"/>
      <c r="DT65" s="27"/>
    </row>
    <row r="66" spans="1:124" s="22" customFormat="1" ht="28.5">
      <c r="A66" s="21">
        <v>4621</v>
      </c>
      <c r="B66" s="20" t="s">
        <v>21</v>
      </c>
      <c r="C66" s="19">
        <v>0</v>
      </c>
      <c r="D66" s="14">
        <v>0</v>
      </c>
      <c r="E66" s="19">
        <v>0</v>
      </c>
      <c r="F66" s="14">
        <v>0</v>
      </c>
      <c r="G66" s="14">
        <v>0</v>
      </c>
      <c r="H66" s="40">
        <f t="shared" si="1"/>
        <v>0</v>
      </c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27"/>
      <c r="AA66" s="27"/>
      <c r="AB66" s="27"/>
      <c r="AC66" s="27"/>
      <c r="AD66" s="27"/>
      <c r="AE66" s="27"/>
      <c r="AF66" s="27"/>
      <c r="AG66" s="27"/>
      <c r="AH66" s="27"/>
      <c r="AI66" s="27"/>
      <c r="AJ66" s="27"/>
      <c r="AK66" s="27"/>
      <c r="AL66" s="27"/>
      <c r="AM66" s="27"/>
      <c r="AN66" s="27"/>
      <c r="AO66" s="27"/>
      <c r="AP66" s="27"/>
      <c r="AQ66" s="27"/>
      <c r="AR66" s="27"/>
      <c r="AS66" s="27"/>
      <c r="AT66" s="27"/>
      <c r="AU66" s="27"/>
      <c r="AV66" s="27"/>
      <c r="AW66" s="27"/>
      <c r="AX66" s="27"/>
      <c r="AY66" s="27"/>
      <c r="AZ66" s="27"/>
      <c r="BA66" s="27"/>
      <c r="BB66" s="27"/>
      <c r="BC66" s="27"/>
      <c r="BD66" s="27"/>
      <c r="BE66" s="27"/>
      <c r="BF66" s="27"/>
      <c r="BG66" s="27"/>
      <c r="BH66" s="27"/>
      <c r="BI66" s="27"/>
      <c r="BJ66" s="27"/>
      <c r="BK66" s="27"/>
      <c r="BL66" s="27"/>
      <c r="BM66" s="27"/>
      <c r="BN66" s="27"/>
      <c r="BO66" s="27"/>
      <c r="BP66" s="27"/>
      <c r="BQ66" s="27"/>
      <c r="BR66" s="27"/>
      <c r="BS66" s="27"/>
      <c r="BT66" s="27"/>
      <c r="BU66" s="27"/>
      <c r="BV66" s="27"/>
      <c r="BW66" s="27"/>
      <c r="BX66" s="27"/>
      <c r="BY66" s="27"/>
      <c r="BZ66" s="27"/>
      <c r="CA66" s="27"/>
      <c r="CB66" s="27"/>
      <c r="CC66" s="27"/>
      <c r="CD66" s="27"/>
      <c r="CE66" s="27"/>
      <c r="CF66" s="27"/>
      <c r="CG66" s="27"/>
      <c r="CH66" s="27"/>
      <c r="CI66" s="27"/>
      <c r="CJ66" s="27"/>
      <c r="CK66" s="27"/>
      <c r="CL66" s="27"/>
      <c r="CM66" s="27"/>
      <c r="CN66" s="27"/>
      <c r="CO66" s="27"/>
      <c r="CP66" s="27"/>
      <c r="CQ66" s="27"/>
      <c r="CR66" s="27"/>
      <c r="CS66" s="27"/>
      <c r="CT66" s="27"/>
      <c r="CU66" s="27"/>
      <c r="CV66" s="27"/>
      <c r="CW66" s="27"/>
      <c r="CX66" s="27"/>
      <c r="CY66" s="27"/>
      <c r="CZ66" s="27"/>
      <c r="DA66" s="27"/>
      <c r="DB66" s="27"/>
      <c r="DC66" s="27"/>
      <c r="DD66" s="27"/>
      <c r="DE66" s="27"/>
      <c r="DF66" s="27"/>
      <c r="DG66" s="27"/>
      <c r="DH66" s="27"/>
      <c r="DI66" s="27"/>
      <c r="DJ66" s="27"/>
      <c r="DK66" s="27"/>
      <c r="DL66" s="27"/>
      <c r="DM66" s="27"/>
      <c r="DN66" s="27"/>
      <c r="DO66" s="27"/>
      <c r="DP66" s="27"/>
      <c r="DQ66" s="27"/>
      <c r="DR66" s="27"/>
      <c r="DS66" s="27"/>
      <c r="DT66" s="27"/>
    </row>
    <row r="67" spans="1:124" s="31" customFormat="1" ht="28.5">
      <c r="A67" s="21">
        <v>4631</v>
      </c>
      <c r="B67" s="20" t="s">
        <v>20</v>
      </c>
      <c r="C67" s="19">
        <v>0</v>
      </c>
      <c r="D67" s="14">
        <v>0</v>
      </c>
      <c r="E67" s="19">
        <v>0</v>
      </c>
      <c r="F67" s="14">
        <v>0</v>
      </c>
      <c r="G67" s="14">
        <v>0</v>
      </c>
      <c r="H67" s="40">
        <f t="shared" si="1"/>
        <v>0</v>
      </c>
      <c r="I67" s="82"/>
      <c r="J67" s="82"/>
      <c r="K67" s="82"/>
      <c r="L67" s="82"/>
      <c r="M67" s="82"/>
      <c r="N67" s="82"/>
      <c r="O67" s="82"/>
      <c r="P67" s="82"/>
      <c r="Q67" s="82"/>
      <c r="R67" s="82"/>
      <c r="S67" s="82"/>
      <c r="T67" s="82"/>
      <c r="U67" s="82"/>
      <c r="V67" s="82"/>
      <c r="W67" s="82"/>
      <c r="X67" s="82"/>
      <c r="Y67" s="82"/>
      <c r="Z67" s="82"/>
      <c r="AA67" s="82"/>
      <c r="AB67" s="82"/>
      <c r="AC67" s="82"/>
      <c r="AD67" s="82"/>
      <c r="AE67" s="82"/>
      <c r="AF67" s="82"/>
      <c r="AG67" s="82"/>
      <c r="AH67" s="82"/>
      <c r="AI67" s="82"/>
      <c r="AJ67" s="82"/>
      <c r="AK67" s="82"/>
      <c r="AL67" s="82"/>
      <c r="AM67" s="82"/>
      <c r="AN67" s="82"/>
      <c r="AO67" s="82"/>
      <c r="AP67" s="82"/>
      <c r="AQ67" s="82"/>
      <c r="AR67" s="82"/>
      <c r="AS67" s="82"/>
      <c r="AT67" s="82"/>
      <c r="AU67" s="82"/>
      <c r="AV67" s="82"/>
      <c r="AW67" s="82"/>
      <c r="AX67" s="82"/>
      <c r="AY67" s="82"/>
      <c r="AZ67" s="82"/>
      <c r="BA67" s="82"/>
      <c r="BB67" s="82"/>
      <c r="BC67" s="82"/>
      <c r="BD67" s="82"/>
      <c r="BE67" s="82"/>
      <c r="BF67" s="82"/>
      <c r="BG67" s="82"/>
      <c r="BH67" s="82"/>
      <c r="BI67" s="82"/>
      <c r="BJ67" s="82"/>
      <c r="BK67" s="82"/>
      <c r="BL67" s="82"/>
      <c r="BM67" s="82"/>
      <c r="BN67" s="82"/>
      <c r="BO67" s="82"/>
      <c r="BP67" s="82"/>
      <c r="BQ67" s="82"/>
      <c r="BR67" s="82"/>
      <c r="BS67" s="82"/>
      <c r="BT67" s="82"/>
      <c r="BU67" s="82"/>
      <c r="BV67" s="82"/>
      <c r="BW67" s="82"/>
      <c r="BX67" s="82"/>
      <c r="BY67" s="82"/>
      <c r="BZ67" s="82"/>
      <c r="CA67" s="82"/>
      <c r="CB67" s="82"/>
      <c r="CC67" s="82"/>
      <c r="CD67" s="82"/>
      <c r="CE67" s="82"/>
      <c r="CF67" s="82"/>
      <c r="CG67" s="82"/>
      <c r="CH67" s="82"/>
      <c r="CI67" s="82"/>
      <c r="CJ67" s="82"/>
      <c r="CK67" s="82"/>
      <c r="CL67" s="82"/>
      <c r="CM67" s="82"/>
      <c r="CN67" s="82"/>
      <c r="CO67" s="82"/>
      <c r="CP67" s="82"/>
      <c r="CQ67" s="82"/>
      <c r="CR67" s="82"/>
      <c r="CS67" s="82"/>
      <c r="CT67" s="82"/>
      <c r="CU67" s="82"/>
      <c r="CV67" s="82"/>
      <c r="CW67" s="82"/>
      <c r="CX67" s="82"/>
      <c r="CY67" s="82"/>
      <c r="CZ67" s="82"/>
      <c r="DA67" s="82"/>
      <c r="DB67" s="82"/>
      <c r="DC67" s="82"/>
      <c r="DD67" s="82"/>
      <c r="DE67" s="82"/>
      <c r="DF67" s="82"/>
      <c r="DG67" s="82"/>
      <c r="DH67" s="82"/>
      <c r="DI67" s="82"/>
      <c r="DJ67" s="82"/>
      <c r="DK67" s="82"/>
      <c r="DL67" s="82"/>
      <c r="DM67" s="82"/>
      <c r="DN67" s="82"/>
      <c r="DO67" s="82"/>
      <c r="DP67" s="82"/>
      <c r="DQ67" s="82"/>
      <c r="DR67" s="82"/>
      <c r="DS67" s="82"/>
      <c r="DT67" s="82"/>
    </row>
    <row r="68" spans="1:124" s="22" customFormat="1" ht="14.25">
      <c r="A68" s="21">
        <v>4632</v>
      </c>
      <c r="B68" s="20" t="s">
        <v>19</v>
      </c>
      <c r="C68" s="19">
        <v>0</v>
      </c>
      <c r="D68" s="14">
        <v>0</v>
      </c>
      <c r="E68" s="19">
        <v>0</v>
      </c>
      <c r="F68" s="14">
        <v>0</v>
      </c>
      <c r="G68" s="14">
        <v>0</v>
      </c>
      <c r="H68" s="40">
        <f t="shared" si="1"/>
        <v>0</v>
      </c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27"/>
      <c r="AA68" s="27"/>
      <c r="AB68" s="27"/>
      <c r="AC68" s="27"/>
      <c r="AD68" s="27"/>
      <c r="AE68" s="27"/>
      <c r="AF68" s="27"/>
      <c r="AG68" s="27"/>
      <c r="AH68" s="27"/>
      <c r="AI68" s="27"/>
      <c r="AJ68" s="27"/>
      <c r="AK68" s="27"/>
      <c r="AL68" s="27"/>
      <c r="AM68" s="27"/>
      <c r="AN68" s="27"/>
      <c r="AO68" s="27"/>
      <c r="AP68" s="27"/>
      <c r="AQ68" s="27"/>
      <c r="AR68" s="27"/>
      <c r="AS68" s="27"/>
      <c r="AT68" s="27"/>
      <c r="AU68" s="27"/>
      <c r="AV68" s="27"/>
      <c r="AW68" s="27"/>
      <c r="AX68" s="27"/>
      <c r="AY68" s="27"/>
      <c r="AZ68" s="27"/>
      <c r="BA68" s="27"/>
      <c r="BB68" s="27"/>
      <c r="BC68" s="27"/>
      <c r="BD68" s="27"/>
      <c r="BE68" s="27"/>
      <c r="BF68" s="27"/>
      <c r="BG68" s="27"/>
      <c r="BH68" s="27"/>
      <c r="BI68" s="27"/>
      <c r="BJ68" s="27"/>
      <c r="BK68" s="27"/>
      <c r="BL68" s="27"/>
      <c r="BM68" s="27"/>
      <c r="BN68" s="27"/>
      <c r="BO68" s="27"/>
      <c r="BP68" s="27"/>
      <c r="BQ68" s="27"/>
      <c r="BR68" s="27"/>
      <c r="BS68" s="27"/>
      <c r="BT68" s="27"/>
      <c r="BU68" s="27"/>
      <c r="BV68" s="27"/>
      <c r="BW68" s="27"/>
      <c r="BX68" s="27"/>
      <c r="BY68" s="27"/>
      <c r="BZ68" s="27"/>
      <c r="CA68" s="27"/>
      <c r="CB68" s="27"/>
      <c r="CC68" s="27"/>
      <c r="CD68" s="27"/>
      <c r="CE68" s="27"/>
      <c r="CF68" s="27"/>
      <c r="CG68" s="27"/>
      <c r="CH68" s="27"/>
      <c r="CI68" s="27"/>
      <c r="CJ68" s="27"/>
      <c r="CK68" s="27"/>
      <c r="CL68" s="27"/>
      <c r="CM68" s="27"/>
      <c r="CN68" s="27"/>
      <c r="CO68" s="27"/>
      <c r="CP68" s="27"/>
      <c r="CQ68" s="27"/>
      <c r="CR68" s="27"/>
      <c r="CS68" s="27"/>
      <c r="CT68" s="27"/>
      <c r="CU68" s="27"/>
      <c r="CV68" s="27"/>
      <c r="CW68" s="27"/>
      <c r="CX68" s="27"/>
      <c r="CY68" s="27"/>
      <c r="CZ68" s="27"/>
      <c r="DA68" s="27"/>
      <c r="DB68" s="27"/>
      <c r="DC68" s="27"/>
      <c r="DD68" s="27"/>
      <c r="DE68" s="27"/>
      <c r="DF68" s="27"/>
      <c r="DG68" s="27"/>
      <c r="DH68" s="27"/>
      <c r="DI68" s="27"/>
      <c r="DJ68" s="27"/>
      <c r="DK68" s="27"/>
      <c r="DL68" s="27"/>
      <c r="DM68" s="27"/>
      <c r="DN68" s="27"/>
      <c r="DO68" s="27"/>
      <c r="DP68" s="27"/>
      <c r="DQ68" s="27"/>
      <c r="DR68" s="27"/>
      <c r="DS68" s="27"/>
      <c r="DT68" s="27"/>
    </row>
    <row r="69" spans="1:124" s="22" customFormat="1" ht="27">
      <c r="A69" s="21" t="s">
        <v>18</v>
      </c>
      <c r="B69" s="20" t="s">
        <v>17</v>
      </c>
      <c r="C69" s="19">
        <v>0</v>
      </c>
      <c r="D69" s="14">
        <v>0</v>
      </c>
      <c r="E69" s="19">
        <v>0</v>
      </c>
      <c r="F69" s="14">
        <v>0</v>
      </c>
      <c r="G69" s="14">
        <v>0</v>
      </c>
      <c r="H69" s="40">
        <f t="shared" si="1"/>
        <v>0</v>
      </c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27"/>
      <c r="Z69" s="27"/>
      <c r="AA69" s="27"/>
      <c r="AB69" s="27"/>
      <c r="AC69" s="27"/>
      <c r="AD69" s="27"/>
      <c r="AE69" s="27"/>
      <c r="AF69" s="27"/>
      <c r="AG69" s="27"/>
      <c r="AH69" s="27"/>
      <c r="AI69" s="27"/>
      <c r="AJ69" s="27"/>
      <c r="AK69" s="27"/>
      <c r="AL69" s="27"/>
      <c r="AM69" s="27"/>
      <c r="AN69" s="27"/>
      <c r="AO69" s="27"/>
      <c r="AP69" s="27"/>
      <c r="AQ69" s="27"/>
      <c r="AR69" s="27"/>
      <c r="AS69" s="27"/>
      <c r="AT69" s="27"/>
      <c r="AU69" s="27"/>
      <c r="AV69" s="27"/>
      <c r="AW69" s="27"/>
      <c r="AX69" s="27"/>
      <c r="AY69" s="27"/>
      <c r="AZ69" s="27"/>
      <c r="BA69" s="27"/>
      <c r="BB69" s="27"/>
      <c r="BC69" s="27"/>
      <c r="BD69" s="27"/>
      <c r="BE69" s="27"/>
      <c r="BF69" s="27"/>
      <c r="BG69" s="27"/>
      <c r="BH69" s="27"/>
      <c r="BI69" s="27"/>
      <c r="BJ69" s="27"/>
      <c r="BK69" s="27"/>
      <c r="BL69" s="27"/>
      <c r="BM69" s="27"/>
      <c r="BN69" s="27"/>
      <c r="BO69" s="27"/>
      <c r="BP69" s="27"/>
      <c r="BQ69" s="27"/>
      <c r="BR69" s="27"/>
      <c r="BS69" s="27"/>
      <c r="BT69" s="27"/>
      <c r="BU69" s="27"/>
      <c r="BV69" s="27"/>
      <c r="BW69" s="27"/>
      <c r="BX69" s="27"/>
      <c r="BY69" s="27"/>
      <c r="BZ69" s="27"/>
      <c r="CA69" s="27"/>
      <c r="CB69" s="27"/>
      <c r="CC69" s="27"/>
      <c r="CD69" s="27"/>
      <c r="CE69" s="27"/>
      <c r="CF69" s="27"/>
      <c r="CG69" s="27"/>
      <c r="CH69" s="27"/>
      <c r="CI69" s="27"/>
      <c r="CJ69" s="27"/>
      <c r="CK69" s="27"/>
      <c r="CL69" s="27"/>
      <c r="CM69" s="27"/>
      <c r="CN69" s="27"/>
      <c r="CO69" s="27"/>
      <c r="CP69" s="27"/>
      <c r="CQ69" s="27"/>
      <c r="CR69" s="27"/>
      <c r="CS69" s="27"/>
      <c r="CT69" s="27"/>
      <c r="CU69" s="27"/>
      <c r="CV69" s="27"/>
      <c r="CW69" s="27"/>
      <c r="CX69" s="27"/>
      <c r="CY69" s="27"/>
      <c r="CZ69" s="27"/>
      <c r="DA69" s="27"/>
      <c r="DB69" s="27"/>
      <c r="DC69" s="27"/>
      <c r="DD69" s="27"/>
      <c r="DE69" s="27"/>
      <c r="DF69" s="27"/>
      <c r="DG69" s="27"/>
      <c r="DH69" s="27"/>
      <c r="DI69" s="27"/>
      <c r="DJ69" s="27"/>
      <c r="DK69" s="27"/>
      <c r="DL69" s="27"/>
      <c r="DM69" s="27"/>
      <c r="DN69" s="27"/>
      <c r="DO69" s="27"/>
      <c r="DP69" s="27"/>
      <c r="DQ69" s="27"/>
      <c r="DR69" s="27"/>
      <c r="DS69" s="27"/>
      <c r="DT69" s="27"/>
    </row>
    <row r="70" spans="1:124" s="22" customFormat="1" ht="14.25">
      <c r="A70" s="21">
        <v>4729</v>
      </c>
      <c r="B70" s="20" t="s">
        <v>16</v>
      </c>
      <c r="C70" s="19">
        <v>0</v>
      </c>
      <c r="D70" s="14">
        <v>0</v>
      </c>
      <c r="E70" s="19">
        <v>0</v>
      </c>
      <c r="F70" s="14">
        <v>0</v>
      </c>
      <c r="G70" s="14">
        <v>0</v>
      </c>
      <c r="H70" s="40">
        <f t="shared" si="1"/>
        <v>0</v>
      </c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7"/>
      <c r="Z70" s="27"/>
      <c r="AA70" s="27"/>
      <c r="AB70" s="27"/>
      <c r="AC70" s="27"/>
      <c r="AD70" s="27"/>
      <c r="AE70" s="27"/>
      <c r="AF70" s="27"/>
      <c r="AG70" s="27"/>
      <c r="AH70" s="27"/>
      <c r="AI70" s="27"/>
      <c r="AJ70" s="27"/>
      <c r="AK70" s="27"/>
      <c r="AL70" s="27"/>
      <c r="AM70" s="27"/>
      <c r="AN70" s="27"/>
      <c r="AO70" s="27"/>
      <c r="AP70" s="27"/>
      <c r="AQ70" s="27"/>
      <c r="AR70" s="27"/>
      <c r="AS70" s="27"/>
      <c r="AT70" s="27"/>
      <c r="AU70" s="27"/>
      <c r="AV70" s="27"/>
      <c r="AW70" s="27"/>
      <c r="AX70" s="27"/>
      <c r="AY70" s="27"/>
      <c r="AZ70" s="27"/>
      <c r="BA70" s="27"/>
      <c r="BB70" s="27"/>
      <c r="BC70" s="27"/>
      <c r="BD70" s="27"/>
      <c r="BE70" s="27"/>
      <c r="BF70" s="27"/>
      <c r="BG70" s="27"/>
      <c r="BH70" s="27"/>
      <c r="BI70" s="27"/>
      <c r="BJ70" s="27"/>
      <c r="BK70" s="27"/>
      <c r="BL70" s="27"/>
      <c r="BM70" s="27"/>
      <c r="BN70" s="27"/>
      <c r="BO70" s="27"/>
      <c r="BP70" s="27"/>
      <c r="BQ70" s="27"/>
      <c r="BR70" s="27"/>
      <c r="BS70" s="27"/>
      <c r="BT70" s="27"/>
      <c r="BU70" s="27"/>
      <c r="BV70" s="27"/>
      <c r="BW70" s="27"/>
      <c r="BX70" s="27"/>
      <c r="BY70" s="27"/>
      <c r="BZ70" s="27"/>
      <c r="CA70" s="27"/>
      <c r="CB70" s="27"/>
      <c r="CC70" s="27"/>
      <c r="CD70" s="27"/>
      <c r="CE70" s="27"/>
      <c r="CF70" s="27"/>
      <c r="CG70" s="27"/>
      <c r="CH70" s="27"/>
      <c r="CI70" s="27"/>
      <c r="CJ70" s="27"/>
      <c r="CK70" s="27"/>
      <c r="CL70" s="27"/>
      <c r="CM70" s="27"/>
      <c r="CN70" s="27"/>
      <c r="CO70" s="27"/>
      <c r="CP70" s="27"/>
      <c r="CQ70" s="27"/>
      <c r="CR70" s="27"/>
      <c r="CS70" s="27"/>
      <c r="CT70" s="27"/>
      <c r="CU70" s="27"/>
      <c r="CV70" s="27"/>
      <c r="CW70" s="27"/>
      <c r="CX70" s="27"/>
      <c r="CY70" s="27"/>
      <c r="CZ70" s="27"/>
      <c r="DA70" s="27"/>
      <c r="DB70" s="27"/>
      <c r="DC70" s="27"/>
      <c r="DD70" s="27"/>
      <c r="DE70" s="27"/>
      <c r="DF70" s="27"/>
      <c r="DG70" s="27"/>
      <c r="DH70" s="27"/>
      <c r="DI70" s="27"/>
      <c r="DJ70" s="27"/>
      <c r="DK70" s="27"/>
      <c r="DL70" s="27"/>
      <c r="DM70" s="27"/>
      <c r="DN70" s="27"/>
      <c r="DO70" s="27"/>
      <c r="DP70" s="27"/>
      <c r="DQ70" s="27"/>
      <c r="DR70" s="27"/>
      <c r="DS70" s="27"/>
      <c r="DT70" s="27"/>
    </row>
    <row r="71" spans="1:124" s="22" customFormat="1" ht="14.25">
      <c r="A71" s="21">
        <v>4822</v>
      </c>
      <c r="B71" s="20" t="s">
        <v>15</v>
      </c>
      <c r="C71" s="19">
        <v>0</v>
      </c>
      <c r="D71" s="14">
        <v>0</v>
      </c>
      <c r="E71" s="19">
        <v>0</v>
      </c>
      <c r="F71" s="14">
        <v>0</v>
      </c>
      <c r="G71" s="14">
        <v>0</v>
      </c>
      <c r="H71" s="40">
        <f t="shared" si="1"/>
        <v>0</v>
      </c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  <c r="U71" s="27"/>
      <c r="V71" s="27"/>
      <c r="W71" s="27"/>
      <c r="X71" s="27"/>
      <c r="Y71" s="27"/>
      <c r="Z71" s="27"/>
      <c r="AA71" s="27"/>
      <c r="AB71" s="27"/>
      <c r="AC71" s="27"/>
      <c r="AD71" s="27"/>
      <c r="AE71" s="27"/>
      <c r="AF71" s="27"/>
      <c r="AG71" s="27"/>
      <c r="AH71" s="27"/>
      <c r="AI71" s="27"/>
      <c r="AJ71" s="27"/>
      <c r="AK71" s="27"/>
      <c r="AL71" s="27"/>
      <c r="AM71" s="27"/>
      <c r="AN71" s="27"/>
      <c r="AO71" s="27"/>
      <c r="AP71" s="27"/>
      <c r="AQ71" s="27"/>
      <c r="AR71" s="27"/>
      <c r="AS71" s="27"/>
      <c r="AT71" s="27"/>
      <c r="AU71" s="27"/>
      <c r="AV71" s="27"/>
      <c r="AW71" s="27"/>
      <c r="AX71" s="27"/>
      <c r="AY71" s="27"/>
      <c r="AZ71" s="27"/>
      <c r="BA71" s="27"/>
      <c r="BB71" s="27"/>
      <c r="BC71" s="27"/>
      <c r="BD71" s="27"/>
      <c r="BE71" s="27"/>
      <c r="BF71" s="27"/>
      <c r="BG71" s="27"/>
      <c r="BH71" s="27"/>
      <c r="BI71" s="27"/>
      <c r="BJ71" s="27"/>
      <c r="BK71" s="27"/>
      <c r="BL71" s="27"/>
      <c r="BM71" s="27"/>
      <c r="BN71" s="27"/>
      <c r="BO71" s="27"/>
      <c r="BP71" s="27"/>
      <c r="BQ71" s="27"/>
      <c r="BR71" s="27"/>
      <c r="BS71" s="27"/>
      <c r="BT71" s="27"/>
      <c r="BU71" s="27"/>
      <c r="BV71" s="27"/>
      <c r="BW71" s="27"/>
      <c r="BX71" s="27"/>
      <c r="BY71" s="27"/>
      <c r="BZ71" s="27"/>
      <c r="CA71" s="27"/>
      <c r="CB71" s="27"/>
      <c r="CC71" s="27"/>
      <c r="CD71" s="27"/>
      <c r="CE71" s="27"/>
      <c r="CF71" s="27"/>
      <c r="CG71" s="27"/>
      <c r="CH71" s="27"/>
      <c r="CI71" s="27"/>
      <c r="CJ71" s="27"/>
      <c r="CK71" s="27"/>
      <c r="CL71" s="27"/>
      <c r="CM71" s="27"/>
      <c r="CN71" s="27"/>
      <c r="CO71" s="27"/>
      <c r="CP71" s="27"/>
      <c r="CQ71" s="27"/>
      <c r="CR71" s="27"/>
      <c r="CS71" s="27"/>
      <c r="CT71" s="27"/>
      <c r="CU71" s="27"/>
      <c r="CV71" s="27"/>
      <c r="CW71" s="27"/>
      <c r="CX71" s="27"/>
      <c r="CY71" s="27"/>
      <c r="CZ71" s="27"/>
      <c r="DA71" s="27"/>
      <c r="DB71" s="27"/>
      <c r="DC71" s="27"/>
      <c r="DD71" s="27"/>
      <c r="DE71" s="27"/>
      <c r="DF71" s="27"/>
      <c r="DG71" s="27"/>
      <c r="DH71" s="27"/>
      <c r="DI71" s="27"/>
      <c r="DJ71" s="27"/>
      <c r="DK71" s="27"/>
      <c r="DL71" s="27"/>
      <c r="DM71" s="27"/>
      <c r="DN71" s="27"/>
      <c r="DO71" s="27"/>
      <c r="DP71" s="27"/>
      <c r="DQ71" s="27"/>
      <c r="DR71" s="27"/>
      <c r="DS71" s="27"/>
      <c r="DT71" s="27"/>
    </row>
    <row r="72" spans="1:124" s="27" customFormat="1" ht="14.25">
      <c r="A72" s="21">
        <v>4823</v>
      </c>
      <c r="B72" s="20" t="s">
        <v>14</v>
      </c>
      <c r="C72" s="19">
        <v>44</v>
      </c>
      <c r="D72" s="14">
        <v>44</v>
      </c>
      <c r="E72" s="19">
        <v>0</v>
      </c>
      <c r="F72" s="14">
        <v>0</v>
      </c>
      <c r="G72" s="14">
        <v>0</v>
      </c>
      <c r="H72" s="40">
        <f t="shared" si="1"/>
        <v>0</v>
      </c>
    </row>
    <row r="73" spans="1:124" s="22" customFormat="1" ht="14.25">
      <c r="A73" s="21"/>
      <c r="B73" s="23" t="s">
        <v>13</v>
      </c>
      <c r="C73" s="19">
        <v>0</v>
      </c>
      <c r="D73" s="14"/>
      <c r="E73" s="19"/>
      <c r="F73" s="14"/>
      <c r="G73" s="14">
        <v>0</v>
      </c>
      <c r="H73" s="40">
        <f t="shared" si="1"/>
        <v>0</v>
      </c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  <c r="AA73" s="27"/>
      <c r="AB73" s="27"/>
      <c r="AC73" s="27"/>
      <c r="AD73" s="27"/>
      <c r="AE73" s="27"/>
      <c r="AF73" s="27"/>
      <c r="AG73" s="27"/>
      <c r="AH73" s="27"/>
      <c r="AI73" s="27"/>
      <c r="AJ73" s="27"/>
      <c r="AK73" s="27"/>
      <c r="AL73" s="27"/>
      <c r="AM73" s="27"/>
      <c r="AN73" s="27"/>
      <c r="AO73" s="27"/>
      <c r="AP73" s="27"/>
      <c r="AQ73" s="27"/>
      <c r="AR73" s="27"/>
      <c r="AS73" s="27"/>
      <c r="AT73" s="27"/>
      <c r="AU73" s="27"/>
      <c r="AV73" s="27"/>
      <c r="AW73" s="27"/>
      <c r="AX73" s="27"/>
      <c r="AY73" s="27"/>
      <c r="AZ73" s="27"/>
      <c r="BA73" s="27"/>
      <c r="BB73" s="27"/>
      <c r="BC73" s="27"/>
      <c r="BD73" s="27"/>
      <c r="BE73" s="27"/>
      <c r="BF73" s="27"/>
      <c r="BG73" s="27"/>
      <c r="BH73" s="27"/>
      <c r="BI73" s="27"/>
      <c r="BJ73" s="27"/>
      <c r="BK73" s="27"/>
      <c r="BL73" s="27"/>
      <c r="BM73" s="27"/>
      <c r="BN73" s="27"/>
      <c r="BO73" s="27"/>
      <c r="BP73" s="27"/>
      <c r="BQ73" s="27"/>
      <c r="BR73" s="27"/>
      <c r="BS73" s="27"/>
      <c r="BT73" s="27"/>
      <c r="BU73" s="27"/>
      <c r="BV73" s="27"/>
      <c r="BW73" s="27"/>
      <c r="BX73" s="27"/>
      <c r="BY73" s="27"/>
      <c r="BZ73" s="27"/>
      <c r="CA73" s="27"/>
      <c r="CB73" s="27"/>
      <c r="CC73" s="27"/>
      <c r="CD73" s="27"/>
      <c r="CE73" s="27"/>
      <c r="CF73" s="27"/>
      <c r="CG73" s="27"/>
      <c r="CH73" s="27"/>
      <c r="CI73" s="27"/>
      <c r="CJ73" s="27"/>
      <c r="CK73" s="27"/>
      <c r="CL73" s="27"/>
      <c r="CM73" s="27"/>
      <c r="CN73" s="27"/>
      <c r="CO73" s="27"/>
      <c r="CP73" s="27"/>
      <c r="CQ73" s="27"/>
      <c r="CR73" s="27"/>
      <c r="CS73" s="27"/>
      <c r="CT73" s="27"/>
      <c r="CU73" s="27"/>
      <c r="CV73" s="27"/>
      <c r="CW73" s="27"/>
      <c r="CX73" s="27"/>
      <c r="CY73" s="27"/>
      <c r="CZ73" s="27"/>
      <c r="DA73" s="27"/>
      <c r="DB73" s="27"/>
      <c r="DC73" s="27"/>
      <c r="DD73" s="27"/>
      <c r="DE73" s="27"/>
      <c r="DF73" s="27"/>
      <c r="DG73" s="27"/>
      <c r="DH73" s="27"/>
      <c r="DI73" s="27"/>
      <c r="DJ73" s="27"/>
      <c r="DK73" s="27"/>
      <c r="DL73" s="27"/>
      <c r="DM73" s="27"/>
      <c r="DN73" s="27"/>
      <c r="DO73" s="27"/>
      <c r="DP73" s="27"/>
      <c r="DQ73" s="27"/>
      <c r="DR73" s="27"/>
      <c r="DS73" s="27"/>
      <c r="DT73" s="27"/>
    </row>
    <row r="74" spans="1:124" s="22" customFormat="1" ht="28.5">
      <c r="A74" s="21"/>
      <c r="B74" s="20" t="s">
        <v>12</v>
      </c>
      <c r="C74" s="19">
        <v>44</v>
      </c>
      <c r="D74" s="14">
        <v>44</v>
      </c>
      <c r="E74" s="19">
        <v>0</v>
      </c>
      <c r="F74" s="14">
        <v>0</v>
      </c>
      <c r="G74" s="14">
        <v>0</v>
      </c>
      <c r="H74" s="40">
        <f t="shared" si="1"/>
        <v>0</v>
      </c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  <c r="AA74" s="27"/>
      <c r="AB74" s="27"/>
      <c r="AC74" s="27"/>
      <c r="AD74" s="27"/>
      <c r="AE74" s="27"/>
      <c r="AF74" s="27"/>
      <c r="AG74" s="27"/>
      <c r="AH74" s="27"/>
      <c r="AI74" s="27"/>
      <c r="AJ74" s="27"/>
      <c r="AK74" s="27"/>
      <c r="AL74" s="27"/>
      <c r="AM74" s="27"/>
      <c r="AN74" s="27"/>
      <c r="AO74" s="27"/>
      <c r="AP74" s="27"/>
      <c r="AQ74" s="27"/>
      <c r="AR74" s="27"/>
      <c r="AS74" s="27"/>
      <c r="AT74" s="27"/>
      <c r="AU74" s="27"/>
      <c r="AV74" s="27"/>
      <c r="AW74" s="27"/>
      <c r="AX74" s="27"/>
      <c r="AY74" s="27"/>
      <c r="AZ74" s="27"/>
      <c r="BA74" s="27"/>
      <c r="BB74" s="27"/>
      <c r="BC74" s="27"/>
      <c r="BD74" s="27"/>
      <c r="BE74" s="27"/>
      <c r="BF74" s="27"/>
      <c r="BG74" s="27"/>
      <c r="BH74" s="27"/>
      <c r="BI74" s="27"/>
      <c r="BJ74" s="27"/>
      <c r="BK74" s="27"/>
      <c r="BL74" s="27"/>
      <c r="BM74" s="27"/>
      <c r="BN74" s="27"/>
      <c r="BO74" s="27"/>
      <c r="BP74" s="27"/>
      <c r="BQ74" s="27"/>
      <c r="BR74" s="27"/>
      <c r="BS74" s="27"/>
      <c r="BT74" s="27"/>
      <c r="BU74" s="27"/>
      <c r="BV74" s="27"/>
      <c r="BW74" s="27"/>
      <c r="BX74" s="27"/>
      <c r="BY74" s="27"/>
      <c r="BZ74" s="27"/>
      <c r="CA74" s="27"/>
      <c r="CB74" s="27"/>
      <c r="CC74" s="27"/>
      <c r="CD74" s="27"/>
      <c r="CE74" s="27"/>
      <c r="CF74" s="27"/>
      <c r="CG74" s="27"/>
      <c r="CH74" s="27"/>
      <c r="CI74" s="27"/>
      <c r="CJ74" s="27"/>
      <c r="CK74" s="27"/>
      <c r="CL74" s="27"/>
      <c r="CM74" s="27"/>
      <c r="CN74" s="27"/>
      <c r="CO74" s="27"/>
      <c r="CP74" s="27"/>
      <c r="CQ74" s="27"/>
      <c r="CR74" s="27"/>
      <c r="CS74" s="27"/>
      <c r="CT74" s="27"/>
      <c r="CU74" s="27"/>
      <c r="CV74" s="27"/>
      <c r="CW74" s="27"/>
      <c r="CX74" s="27"/>
      <c r="CY74" s="27"/>
      <c r="CZ74" s="27"/>
      <c r="DA74" s="27"/>
      <c r="DB74" s="27"/>
      <c r="DC74" s="27"/>
      <c r="DD74" s="27"/>
      <c r="DE74" s="27"/>
      <c r="DF74" s="27"/>
      <c r="DG74" s="27"/>
      <c r="DH74" s="27"/>
      <c r="DI74" s="27"/>
      <c r="DJ74" s="27"/>
      <c r="DK74" s="27"/>
      <c r="DL74" s="27"/>
      <c r="DM74" s="27"/>
      <c r="DN74" s="27"/>
      <c r="DO74" s="27"/>
      <c r="DP74" s="27"/>
      <c r="DQ74" s="27"/>
      <c r="DR74" s="27"/>
      <c r="DS74" s="27"/>
      <c r="DT74" s="27"/>
    </row>
    <row r="75" spans="1:124" s="30" customFormat="1" ht="14.25">
      <c r="A75" s="21"/>
      <c r="B75" s="20" t="s">
        <v>11</v>
      </c>
      <c r="C75" s="19">
        <v>0</v>
      </c>
      <c r="D75" s="14">
        <v>0</v>
      </c>
      <c r="E75" s="19">
        <v>0</v>
      </c>
      <c r="F75" s="14">
        <v>0</v>
      </c>
      <c r="G75" s="14">
        <v>0</v>
      </c>
      <c r="H75" s="40">
        <f t="shared" si="1"/>
        <v>0</v>
      </c>
      <c r="I75" s="81"/>
      <c r="J75" s="81"/>
      <c r="K75" s="81"/>
      <c r="L75" s="81"/>
      <c r="M75" s="81"/>
      <c r="N75" s="81"/>
      <c r="O75" s="81"/>
      <c r="P75" s="81"/>
      <c r="Q75" s="81"/>
      <c r="R75" s="81"/>
      <c r="S75" s="81"/>
      <c r="T75" s="81"/>
      <c r="U75" s="81"/>
      <c r="V75" s="81"/>
      <c r="W75" s="81"/>
      <c r="X75" s="81"/>
      <c r="Y75" s="81"/>
      <c r="Z75" s="81"/>
      <c r="AA75" s="81"/>
      <c r="AB75" s="81"/>
      <c r="AC75" s="81"/>
      <c r="AD75" s="81"/>
      <c r="AE75" s="81"/>
      <c r="AF75" s="81"/>
      <c r="AG75" s="81"/>
      <c r="AH75" s="81"/>
      <c r="AI75" s="81"/>
      <c r="AJ75" s="81"/>
      <c r="AK75" s="81"/>
      <c r="AL75" s="81"/>
      <c r="AM75" s="81"/>
      <c r="AN75" s="81"/>
      <c r="AO75" s="81"/>
      <c r="AP75" s="81"/>
      <c r="AQ75" s="81"/>
      <c r="AR75" s="81"/>
      <c r="AS75" s="81"/>
      <c r="AT75" s="81"/>
      <c r="AU75" s="81"/>
      <c r="AV75" s="81"/>
      <c r="AW75" s="81"/>
      <c r="AX75" s="81"/>
      <c r="AY75" s="81"/>
      <c r="AZ75" s="81"/>
      <c r="BA75" s="81"/>
      <c r="BB75" s="81"/>
      <c r="BC75" s="81"/>
      <c r="BD75" s="81"/>
      <c r="BE75" s="81"/>
      <c r="BF75" s="81"/>
      <c r="BG75" s="81"/>
      <c r="BH75" s="81"/>
      <c r="BI75" s="81"/>
      <c r="BJ75" s="81"/>
      <c r="BK75" s="81"/>
      <c r="BL75" s="81"/>
      <c r="BM75" s="81"/>
      <c r="BN75" s="81"/>
      <c r="BO75" s="81"/>
      <c r="BP75" s="81"/>
      <c r="BQ75" s="81"/>
      <c r="BR75" s="81"/>
      <c r="BS75" s="81"/>
      <c r="BT75" s="81"/>
      <c r="BU75" s="81"/>
      <c r="BV75" s="81"/>
      <c r="BW75" s="81"/>
      <c r="BX75" s="81"/>
      <c r="BY75" s="81"/>
      <c r="BZ75" s="81"/>
      <c r="CA75" s="81"/>
      <c r="CB75" s="81"/>
      <c r="CC75" s="81"/>
      <c r="CD75" s="81"/>
      <c r="CE75" s="81"/>
      <c r="CF75" s="81"/>
      <c r="CG75" s="81"/>
      <c r="CH75" s="81"/>
      <c r="CI75" s="81"/>
      <c r="CJ75" s="81"/>
      <c r="CK75" s="81"/>
      <c r="CL75" s="81"/>
      <c r="CM75" s="81"/>
      <c r="CN75" s="81"/>
      <c r="CO75" s="81"/>
      <c r="CP75" s="81"/>
      <c r="CQ75" s="81"/>
      <c r="CR75" s="81"/>
      <c r="CS75" s="81"/>
      <c r="CT75" s="81"/>
      <c r="CU75" s="81"/>
      <c r="CV75" s="81"/>
      <c r="CW75" s="81"/>
      <c r="CX75" s="81"/>
      <c r="CY75" s="81"/>
      <c r="CZ75" s="81"/>
      <c r="DA75" s="81"/>
      <c r="DB75" s="81"/>
      <c r="DC75" s="81"/>
      <c r="DD75" s="81"/>
      <c r="DE75" s="81"/>
      <c r="DF75" s="81"/>
      <c r="DG75" s="81"/>
      <c r="DH75" s="81"/>
      <c r="DI75" s="81"/>
      <c r="DJ75" s="81"/>
      <c r="DK75" s="81"/>
      <c r="DL75" s="81"/>
      <c r="DM75" s="81"/>
      <c r="DN75" s="81"/>
      <c r="DO75" s="81"/>
      <c r="DP75" s="81"/>
      <c r="DQ75" s="81"/>
      <c r="DR75" s="81"/>
      <c r="DS75" s="81"/>
      <c r="DT75" s="81"/>
    </row>
    <row r="76" spans="1:124" s="30" customFormat="1" ht="14.25">
      <c r="A76" s="21"/>
      <c r="B76" s="20" t="s">
        <v>10</v>
      </c>
      <c r="C76" s="19">
        <v>0</v>
      </c>
      <c r="D76" s="14">
        <v>0</v>
      </c>
      <c r="E76" s="19">
        <v>0</v>
      </c>
      <c r="F76" s="14">
        <v>0</v>
      </c>
      <c r="G76" s="14">
        <v>0</v>
      </c>
      <c r="H76" s="40">
        <f t="shared" ref="H76:H84" si="9">+C79-D79-E79-F79-G79</f>
        <v>0</v>
      </c>
      <c r="I76" s="81"/>
      <c r="J76" s="81"/>
      <c r="K76" s="81"/>
      <c r="L76" s="81"/>
      <c r="M76" s="81"/>
      <c r="N76" s="81"/>
      <c r="O76" s="81"/>
      <c r="P76" s="81"/>
      <c r="Q76" s="81"/>
      <c r="R76" s="81"/>
      <c r="S76" s="81"/>
      <c r="T76" s="81"/>
      <c r="U76" s="81"/>
      <c r="V76" s="81"/>
      <c r="W76" s="81"/>
      <c r="X76" s="81"/>
      <c r="Y76" s="81"/>
      <c r="Z76" s="81"/>
      <c r="AA76" s="81"/>
      <c r="AB76" s="81"/>
      <c r="AC76" s="81"/>
      <c r="AD76" s="81"/>
      <c r="AE76" s="81"/>
      <c r="AF76" s="81"/>
      <c r="AG76" s="81"/>
      <c r="AH76" s="81"/>
      <c r="AI76" s="81"/>
      <c r="AJ76" s="81"/>
      <c r="AK76" s="81"/>
      <c r="AL76" s="81"/>
      <c r="AM76" s="81"/>
      <c r="AN76" s="81"/>
      <c r="AO76" s="81"/>
      <c r="AP76" s="81"/>
      <c r="AQ76" s="81"/>
      <c r="AR76" s="81"/>
      <c r="AS76" s="81"/>
      <c r="AT76" s="81"/>
      <c r="AU76" s="81"/>
      <c r="AV76" s="81"/>
      <c r="AW76" s="81"/>
      <c r="AX76" s="81"/>
      <c r="AY76" s="81"/>
      <c r="AZ76" s="81"/>
      <c r="BA76" s="81"/>
      <c r="BB76" s="81"/>
      <c r="BC76" s="81"/>
      <c r="BD76" s="81"/>
      <c r="BE76" s="81"/>
      <c r="BF76" s="81"/>
      <c r="BG76" s="81"/>
      <c r="BH76" s="81"/>
      <c r="BI76" s="81"/>
      <c r="BJ76" s="81"/>
      <c r="BK76" s="81"/>
      <c r="BL76" s="81"/>
      <c r="BM76" s="81"/>
      <c r="BN76" s="81"/>
      <c r="BO76" s="81"/>
      <c r="BP76" s="81"/>
      <c r="BQ76" s="81"/>
      <c r="BR76" s="81"/>
      <c r="BS76" s="81"/>
      <c r="BT76" s="81"/>
      <c r="BU76" s="81"/>
      <c r="BV76" s="81"/>
      <c r="BW76" s="81"/>
      <c r="BX76" s="81"/>
      <c r="BY76" s="81"/>
      <c r="BZ76" s="81"/>
      <c r="CA76" s="81"/>
      <c r="CB76" s="81"/>
      <c r="CC76" s="81"/>
      <c r="CD76" s="81"/>
      <c r="CE76" s="81"/>
      <c r="CF76" s="81"/>
      <c r="CG76" s="81"/>
      <c r="CH76" s="81"/>
      <c r="CI76" s="81"/>
      <c r="CJ76" s="81"/>
      <c r="CK76" s="81"/>
      <c r="CL76" s="81"/>
      <c r="CM76" s="81"/>
      <c r="CN76" s="81"/>
      <c r="CO76" s="81"/>
      <c r="CP76" s="81"/>
      <c r="CQ76" s="81"/>
      <c r="CR76" s="81"/>
      <c r="CS76" s="81"/>
      <c r="CT76" s="81"/>
      <c r="CU76" s="81"/>
      <c r="CV76" s="81"/>
      <c r="CW76" s="81"/>
      <c r="CX76" s="81"/>
      <c r="CY76" s="81"/>
      <c r="CZ76" s="81"/>
      <c r="DA76" s="81"/>
      <c r="DB76" s="81"/>
      <c r="DC76" s="81"/>
      <c r="DD76" s="81"/>
      <c r="DE76" s="81"/>
      <c r="DF76" s="81"/>
      <c r="DG76" s="81"/>
      <c r="DH76" s="81"/>
      <c r="DI76" s="81"/>
      <c r="DJ76" s="81"/>
      <c r="DK76" s="81"/>
      <c r="DL76" s="81"/>
      <c r="DM76" s="81"/>
      <c r="DN76" s="81"/>
      <c r="DO76" s="81"/>
      <c r="DP76" s="81"/>
      <c r="DQ76" s="81"/>
      <c r="DR76" s="81"/>
      <c r="DS76" s="81"/>
      <c r="DT76" s="81"/>
    </row>
    <row r="77" spans="1:124" s="27" customFormat="1" ht="14.25">
      <c r="A77" s="21">
        <v>4861</v>
      </c>
      <c r="B77" s="20" t="s">
        <v>9</v>
      </c>
      <c r="C77" s="19">
        <v>0</v>
      </c>
      <c r="D77" s="14">
        <v>0</v>
      </c>
      <c r="E77" s="19">
        <v>0</v>
      </c>
      <c r="F77" s="14">
        <v>0</v>
      </c>
      <c r="G77" s="14">
        <v>0</v>
      </c>
      <c r="H77" s="40">
        <f t="shared" si="9"/>
        <v>0</v>
      </c>
    </row>
    <row r="78" spans="1:124" s="22" customFormat="1" ht="14.25">
      <c r="A78" s="21">
        <v>4891</v>
      </c>
      <c r="B78" s="20" t="s">
        <v>8</v>
      </c>
      <c r="C78" s="19">
        <v>0</v>
      </c>
      <c r="D78" s="14">
        <v>0</v>
      </c>
      <c r="E78" s="19">
        <v>0</v>
      </c>
      <c r="F78" s="14">
        <v>0</v>
      </c>
      <c r="G78" s="14">
        <v>0</v>
      </c>
      <c r="H78" s="40">
        <f t="shared" si="9"/>
        <v>0</v>
      </c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  <c r="AA78" s="27"/>
      <c r="AB78" s="27"/>
      <c r="AC78" s="27"/>
      <c r="AD78" s="27"/>
      <c r="AE78" s="27"/>
      <c r="AF78" s="27"/>
      <c r="AG78" s="27"/>
      <c r="AH78" s="27"/>
      <c r="AI78" s="27"/>
      <c r="AJ78" s="27"/>
      <c r="AK78" s="27"/>
      <c r="AL78" s="27"/>
      <c r="AM78" s="27"/>
      <c r="AN78" s="27"/>
      <c r="AO78" s="27"/>
      <c r="AP78" s="27"/>
      <c r="AQ78" s="27"/>
      <c r="AR78" s="27"/>
      <c r="AS78" s="27"/>
      <c r="AT78" s="27"/>
      <c r="AU78" s="27"/>
      <c r="AV78" s="27"/>
      <c r="AW78" s="27"/>
      <c r="AX78" s="27"/>
      <c r="AY78" s="27"/>
      <c r="AZ78" s="27"/>
      <c r="BA78" s="27"/>
      <c r="BB78" s="27"/>
      <c r="BC78" s="27"/>
      <c r="BD78" s="27"/>
      <c r="BE78" s="27"/>
      <c r="BF78" s="27"/>
      <c r="BG78" s="27"/>
      <c r="BH78" s="27"/>
      <c r="BI78" s="27"/>
      <c r="BJ78" s="27"/>
      <c r="BK78" s="27"/>
      <c r="BL78" s="27"/>
      <c r="BM78" s="27"/>
      <c r="BN78" s="27"/>
      <c r="BO78" s="27"/>
      <c r="BP78" s="27"/>
      <c r="BQ78" s="27"/>
      <c r="BR78" s="27"/>
      <c r="BS78" s="27"/>
      <c r="BT78" s="27"/>
      <c r="BU78" s="27"/>
      <c r="BV78" s="27"/>
      <c r="BW78" s="27"/>
      <c r="BX78" s="27"/>
      <c r="BY78" s="27"/>
      <c r="BZ78" s="27"/>
      <c r="CA78" s="27"/>
      <c r="CB78" s="27"/>
      <c r="CC78" s="27"/>
      <c r="CD78" s="27"/>
      <c r="CE78" s="27"/>
      <c r="CF78" s="27"/>
      <c r="CG78" s="27"/>
      <c r="CH78" s="27"/>
      <c r="CI78" s="27"/>
      <c r="CJ78" s="27"/>
      <c r="CK78" s="27"/>
      <c r="CL78" s="27"/>
      <c r="CM78" s="27"/>
      <c r="CN78" s="27"/>
      <c r="CO78" s="27"/>
      <c r="CP78" s="27"/>
      <c r="CQ78" s="27"/>
      <c r="CR78" s="27"/>
      <c r="CS78" s="27"/>
      <c r="CT78" s="27"/>
      <c r="CU78" s="27"/>
      <c r="CV78" s="27"/>
      <c r="CW78" s="27"/>
      <c r="CX78" s="27"/>
      <c r="CY78" s="27"/>
      <c r="CZ78" s="27"/>
      <c r="DA78" s="27"/>
      <c r="DB78" s="27"/>
      <c r="DC78" s="27"/>
      <c r="DD78" s="27"/>
      <c r="DE78" s="27"/>
      <c r="DF78" s="27"/>
      <c r="DG78" s="27"/>
      <c r="DH78" s="27"/>
      <c r="DI78" s="27"/>
      <c r="DJ78" s="27"/>
      <c r="DK78" s="27"/>
      <c r="DL78" s="27"/>
      <c r="DM78" s="27"/>
      <c r="DN78" s="27"/>
      <c r="DO78" s="27"/>
      <c r="DP78" s="27"/>
      <c r="DQ78" s="27"/>
      <c r="DR78" s="27"/>
      <c r="DS78" s="27"/>
      <c r="DT78" s="27"/>
    </row>
    <row r="79" spans="1:124" s="22" customFormat="1" ht="14.25">
      <c r="A79" s="21"/>
      <c r="B79" s="20"/>
      <c r="C79" s="19">
        <f>C80</f>
        <v>315395.80999999994</v>
      </c>
      <c r="D79" s="19">
        <f t="shared" ref="D79:G79" si="10">D80</f>
        <v>59613.504999999997</v>
      </c>
      <c r="E79" s="19">
        <f t="shared" si="10"/>
        <v>73371.304999999993</v>
      </c>
      <c r="F79" s="19">
        <f t="shared" si="10"/>
        <v>84305.604999999996</v>
      </c>
      <c r="G79" s="19">
        <f t="shared" si="10"/>
        <v>98105.39499999999</v>
      </c>
      <c r="H79" s="40">
        <f t="shared" si="9"/>
        <v>0</v>
      </c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  <c r="AA79" s="27"/>
      <c r="AB79" s="27"/>
      <c r="AC79" s="27"/>
      <c r="AD79" s="27"/>
      <c r="AE79" s="27"/>
      <c r="AF79" s="27"/>
      <c r="AG79" s="27"/>
      <c r="AH79" s="27"/>
      <c r="AI79" s="27"/>
      <c r="AJ79" s="27"/>
      <c r="AK79" s="27"/>
      <c r="AL79" s="27"/>
      <c r="AM79" s="27"/>
      <c r="AN79" s="27"/>
      <c r="AO79" s="27"/>
      <c r="AP79" s="27"/>
      <c r="AQ79" s="27"/>
      <c r="AR79" s="27"/>
      <c r="AS79" s="27"/>
      <c r="AT79" s="27"/>
      <c r="AU79" s="27"/>
      <c r="AV79" s="27"/>
      <c r="AW79" s="27"/>
      <c r="AX79" s="27"/>
      <c r="AY79" s="27"/>
      <c r="AZ79" s="27"/>
      <c r="BA79" s="27"/>
      <c r="BB79" s="27"/>
      <c r="BC79" s="27"/>
      <c r="BD79" s="27"/>
      <c r="BE79" s="27"/>
      <c r="BF79" s="27"/>
      <c r="BG79" s="27"/>
      <c r="BH79" s="27"/>
      <c r="BI79" s="27"/>
      <c r="BJ79" s="27"/>
      <c r="BK79" s="27"/>
      <c r="BL79" s="27"/>
      <c r="BM79" s="27"/>
      <c r="BN79" s="27"/>
      <c r="BO79" s="27"/>
      <c r="BP79" s="27"/>
      <c r="BQ79" s="27"/>
      <c r="BR79" s="27"/>
      <c r="BS79" s="27"/>
      <c r="BT79" s="27"/>
      <c r="BU79" s="27"/>
      <c r="BV79" s="27"/>
      <c r="BW79" s="27"/>
      <c r="BX79" s="27"/>
      <c r="BY79" s="27"/>
      <c r="BZ79" s="27"/>
      <c r="CA79" s="27"/>
      <c r="CB79" s="27"/>
      <c r="CC79" s="27"/>
      <c r="CD79" s="27"/>
      <c r="CE79" s="27"/>
      <c r="CF79" s="27"/>
      <c r="CG79" s="27"/>
      <c r="CH79" s="27"/>
      <c r="CI79" s="27"/>
      <c r="CJ79" s="27"/>
      <c r="CK79" s="27"/>
      <c r="CL79" s="27"/>
      <c r="CM79" s="27"/>
      <c r="CN79" s="27"/>
      <c r="CO79" s="27"/>
      <c r="CP79" s="27"/>
      <c r="CQ79" s="27"/>
      <c r="CR79" s="27"/>
      <c r="CS79" s="27"/>
      <c r="CT79" s="27"/>
      <c r="CU79" s="27"/>
      <c r="CV79" s="27"/>
      <c r="CW79" s="27"/>
      <c r="CX79" s="27"/>
      <c r="CY79" s="27"/>
      <c r="CZ79" s="27"/>
      <c r="DA79" s="27"/>
      <c r="DB79" s="27"/>
      <c r="DC79" s="27"/>
      <c r="DD79" s="27"/>
      <c r="DE79" s="27"/>
      <c r="DF79" s="27"/>
      <c r="DG79" s="27"/>
      <c r="DH79" s="27"/>
      <c r="DI79" s="27"/>
      <c r="DJ79" s="27"/>
      <c r="DK79" s="27"/>
      <c r="DL79" s="27"/>
      <c r="DM79" s="27"/>
      <c r="DN79" s="27"/>
      <c r="DO79" s="27"/>
      <c r="DP79" s="27"/>
      <c r="DQ79" s="27"/>
      <c r="DR79" s="27"/>
      <c r="DS79" s="27"/>
      <c r="DT79" s="27"/>
    </row>
    <row r="80" spans="1:124" s="22" customFormat="1" ht="14.25">
      <c r="A80" s="13"/>
      <c r="B80" s="29" t="s">
        <v>7</v>
      </c>
      <c r="C80" s="29">
        <f>SUM(C20:C78)-C27-C28-C29-C32-C33-C40-C41-C54-C55-C58-C59-C74-C75-C76</f>
        <v>315395.80999999994</v>
      </c>
      <c r="D80" s="28">
        <f>SUM(D20:D78)-D27-D28-D29-D32-D33-D40-D41-D54-D55-D58-D59-D74-D75-D76</f>
        <v>59613.504999999997</v>
      </c>
      <c r="E80" s="28">
        <f>SUM(E20:E78)-E27-E28-E29-E32-E33-E40-E41-E54-E55-E58-E59-E74-E75-E76</f>
        <v>73371.304999999993</v>
      </c>
      <c r="F80" s="28">
        <f>SUM(F20:F78)-F27-F28-F29-F32-F33-F40-F41-F54-F55-F58-F59-F74-F75-F76</f>
        <v>84305.604999999996</v>
      </c>
      <c r="G80" s="28">
        <f>SUM(G20:G78)-G27-G28-G29-G32-G33-G40-G41-G54-G55-G58-G59-G74-G75-G76</f>
        <v>98105.39499999999</v>
      </c>
      <c r="H80" s="40">
        <f t="shared" si="9"/>
        <v>0</v>
      </c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  <c r="AA80" s="27"/>
      <c r="AB80" s="27"/>
      <c r="AC80" s="27"/>
      <c r="AD80" s="27"/>
      <c r="AE80" s="27"/>
      <c r="AF80" s="27"/>
      <c r="AG80" s="27"/>
      <c r="AH80" s="27"/>
      <c r="AI80" s="27"/>
      <c r="AJ80" s="27"/>
      <c r="AK80" s="27"/>
      <c r="AL80" s="27"/>
      <c r="AM80" s="27"/>
      <c r="AN80" s="27"/>
      <c r="AO80" s="27"/>
      <c r="AP80" s="27"/>
      <c r="AQ80" s="27"/>
      <c r="AR80" s="27"/>
      <c r="AS80" s="27"/>
      <c r="AT80" s="27"/>
      <c r="AU80" s="27"/>
      <c r="AV80" s="27"/>
      <c r="AW80" s="27"/>
      <c r="AX80" s="27"/>
      <c r="AY80" s="27"/>
      <c r="AZ80" s="27"/>
      <c r="BA80" s="27"/>
      <c r="BB80" s="27"/>
      <c r="BC80" s="27"/>
      <c r="BD80" s="27"/>
      <c r="BE80" s="27"/>
      <c r="BF80" s="27"/>
      <c r="BG80" s="27"/>
      <c r="BH80" s="27"/>
      <c r="BI80" s="27"/>
      <c r="BJ80" s="27"/>
      <c r="BK80" s="27"/>
      <c r="BL80" s="27"/>
      <c r="BM80" s="27"/>
      <c r="BN80" s="27"/>
      <c r="BO80" s="27"/>
      <c r="BP80" s="27"/>
      <c r="BQ80" s="27"/>
      <c r="BR80" s="27"/>
      <c r="BS80" s="27"/>
      <c r="BT80" s="27"/>
      <c r="BU80" s="27"/>
      <c r="BV80" s="27"/>
      <c r="BW80" s="27"/>
      <c r="BX80" s="27"/>
      <c r="BY80" s="27"/>
      <c r="BZ80" s="27"/>
      <c r="CA80" s="27"/>
      <c r="CB80" s="27"/>
      <c r="CC80" s="27"/>
      <c r="CD80" s="27"/>
      <c r="CE80" s="27"/>
      <c r="CF80" s="27"/>
      <c r="CG80" s="27"/>
      <c r="CH80" s="27"/>
      <c r="CI80" s="27"/>
      <c r="CJ80" s="27"/>
      <c r="CK80" s="27"/>
      <c r="CL80" s="27"/>
      <c r="CM80" s="27"/>
      <c r="CN80" s="27"/>
      <c r="CO80" s="27"/>
      <c r="CP80" s="27"/>
      <c r="CQ80" s="27"/>
      <c r="CR80" s="27"/>
      <c r="CS80" s="27"/>
      <c r="CT80" s="27"/>
      <c r="CU80" s="27"/>
      <c r="CV80" s="27"/>
      <c r="CW80" s="27"/>
      <c r="CX80" s="27"/>
      <c r="CY80" s="27"/>
      <c r="CZ80" s="27"/>
      <c r="DA80" s="27"/>
      <c r="DB80" s="27"/>
      <c r="DC80" s="27"/>
      <c r="DD80" s="27"/>
      <c r="DE80" s="27"/>
      <c r="DF80" s="27"/>
      <c r="DG80" s="27"/>
      <c r="DH80" s="27"/>
      <c r="DI80" s="27"/>
      <c r="DJ80" s="27"/>
      <c r="DK80" s="27"/>
      <c r="DL80" s="27"/>
      <c r="DM80" s="27"/>
      <c r="DN80" s="27"/>
      <c r="DO80" s="27"/>
      <c r="DP80" s="27"/>
      <c r="DQ80" s="27"/>
      <c r="DR80" s="27"/>
      <c r="DS80" s="27"/>
      <c r="DT80" s="27"/>
    </row>
    <row r="81" spans="1:124" s="22" customFormat="1" ht="14.25">
      <c r="A81" s="25"/>
      <c r="B81" s="26" t="s">
        <v>6</v>
      </c>
      <c r="C81" s="25">
        <f>+C83+C84+C85+C86</f>
        <v>0</v>
      </c>
      <c r="D81" s="24">
        <f>+D83+D84+D85+D86</f>
        <v>0</v>
      </c>
      <c r="E81" s="24">
        <f>+E83+E84+E85+E86</f>
        <v>0</v>
      </c>
      <c r="F81" s="24">
        <f>+F83+F84+F85+F86</f>
        <v>0</v>
      </c>
      <c r="G81" s="24">
        <f>+G83+G84+G85+G86</f>
        <v>0</v>
      </c>
      <c r="H81" s="40">
        <f t="shared" si="9"/>
        <v>0</v>
      </c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  <c r="AF81" s="27"/>
      <c r="AG81" s="27"/>
      <c r="AH81" s="27"/>
      <c r="AI81" s="27"/>
      <c r="AJ81" s="27"/>
      <c r="AK81" s="27"/>
      <c r="AL81" s="27"/>
      <c r="AM81" s="27"/>
      <c r="AN81" s="27"/>
      <c r="AO81" s="27"/>
      <c r="AP81" s="27"/>
      <c r="AQ81" s="27"/>
      <c r="AR81" s="27"/>
      <c r="AS81" s="27"/>
      <c r="AT81" s="27"/>
      <c r="AU81" s="27"/>
      <c r="AV81" s="27"/>
      <c r="AW81" s="27"/>
      <c r="AX81" s="27"/>
      <c r="AY81" s="27"/>
      <c r="AZ81" s="27"/>
      <c r="BA81" s="27"/>
      <c r="BB81" s="27"/>
      <c r="BC81" s="27"/>
      <c r="BD81" s="27"/>
      <c r="BE81" s="27"/>
      <c r="BF81" s="27"/>
      <c r="BG81" s="27"/>
      <c r="BH81" s="27"/>
      <c r="BI81" s="27"/>
      <c r="BJ81" s="27"/>
      <c r="BK81" s="27"/>
      <c r="BL81" s="27"/>
      <c r="BM81" s="27"/>
      <c r="BN81" s="27"/>
      <c r="BO81" s="27"/>
      <c r="BP81" s="27"/>
      <c r="BQ81" s="27"/>
      <c r="BR81" s="27"/>
      <c r="BS81" s="27"/>
      <c r="BT81" s="27"/>
      <c r="BU81" s="27"/>
      <c r="BV81" s="27"/>
      <c r="BW81" s="27"/>
      <c r="BX81" s="27"/>
      <c r="BY81" s="27"/>
      <c r="BZ81" s="27"/>
      <c r="CA81" s="27"/>
      <c r="CB81" s="27"/>
      <c r="CC81" s="27"/>
      <c r="CD81" s="27"/>
      <c r="CE81" s="27"/>
      <c r="CF81" s="27"/>
      <c r="CG81" s="27"/>
      <c r="CH81" s="27"/>
      <c r="CI81" s="27"/>
      <c r="CJ81" s="27"/>
      <c r="CK81" s="27"/>
      <c r="CL81" s="27"/>
      <c r="CM81" s="27"/>
      <c r="CN81" s="27"/>
      <c r="CO81" s="27"/>
      <c r="CP81" s="27"/>
      <c r="CQ81" s="27"/>
      <c r="CR81" s="27"/>
      <c r="CS81" s="27"/>
      <c r="CT81" s="27"/>
      <c r="CU81" s="27"/>
      <c r="CV81" s="27"/>
      <c r="CW81" s="27"/>
      <c r="CX81" s="27"/>
      <c r="CY81" s="27"/>
      <c r="CZ81" s="27"/>
      <c r="DA81" s="27"/>
      <c r="DB81" s="27"/>
      <c r="DC81" s="27"/>
      <c r="DD81" s="27"/>
      <c r="DE81" s="27"/>
      <c r="DF81" s="27"/>
      <c r="DG81" s="27"/>
      <c r="DH81" s="27"/>
      <c r="DI81" s="27"/>
      <c r="DJ81" s="27"/>
      <c r="DK81" s="27"/>
      <c r="DL81" s="27"/>
      <c r="DM81" s="27"/>
      <c r="DN81" s="27"/>
      <c r="DO81" s="27"/>
      <c r="DP81" s="27"/>
      <c r="DQ81" s="27"/>
      <c r="DR81" s="27"/>
      <c r="DS81" s="27"/>
      <c r="DT81" s="27"/>
    </row>
    <row r="82" spans="1:124" ht="14.25">
      <c r="A82" s="21"/>
      <c r="B82" s="23" t="s">
        <v>5</v>
      </c>
      <c r="C82" s="19"/>
      <c r="D82" s="14"/>
      <c r="E82" s="14"/>
      <c r="F82" s="14"/>
      <c r="G82" s="14"/>
      <c r="H82" s="40">
        <f t="shared" si="9"/>
        <v>0</v>
      </c>
    </row>
    <row r="83" spans="1:124" ht="14.25" hidden="1">
      <c r="A83" s="21">
        <v>5121</v>
      </c>
      <c r="B83" s="20" t="s">
        <v>4</v>
      </c>
      <c r="C83" s="19"/>
      <c r="D83" s="14"/>
      <c r="E83" s="14"/>
      <c r="F83" s="14"/>
      <c r="G83" s="14">
        <f>C83-D83-E83-F83</f>
        <v>0</v>
      </c>
      <c r="H83" s="40">
        <f t="shared" si="9"/>
        <v>0</v>
      </c>
    </row>
    <row r="84" spans="1:124" s="4" customFormat="1" ht="14.25">
      <c r="A84" s="21">
        <v>5122</v>
      </c>
      <c r="B84" s="20" t="s">
        <v>3</v>
      </c>
      <c r="C84" s="19"/>
      <c r="D84" s="14"/>
      <c r="E84" s="14"/>
      <c r="F84" s="14"/>
      <c r="G84" s="14"/>
      <c r="H84" s="40">
        <f t="shared" si="9"/>
        <v>0</v>
      </c>
    </row>
    <row r="85" spans="1:124" s="4" customFormat="1" ht="14.25">
      <c r="A85" s="21">
        <v>5129</v>
      </c>
      <c r="B85" s="20" t="s">
        <v>2</v>
      </c>
      <c r="C85" s="19"/>
      <c r="D85" s="14"/>
      <c r="E85" s="14"/>
      <c r="F85" s="14"/>
      <c r="G85" s="14">
        <f>C85-D85-E85-F85</f>
        <v>0</v>
      </c>
    </row>
    <row r="86" spans="1:124" s="6" customFormat="1" ht="25.5" hidden="1" customHeight="1">
      <c r="A86" s="18">
        <v>5132</v>
      </c>
      <c r="B86" s="17" t="s">
        <v>1</v>
      </c>
      <c r="C86" s="16"/>
      <c r="D86" s="15"/>
      <c r="E86" s="15"/>
      <c r="F86" s="15"/>
      <c r="G86" s="14">
        <f>C86-D86-E86-F86</f>
        <v>0</v>
      </c>
    </row>
    <row r="87" spans="1:124" s="4" customFormat="1" ht="14.25">
      <c r="A87" s="13"/>
      <c r="B87" s="13" t="s">
        <v>0</v>
      </c>
      <c r="C87" s="12">
        <f>C80+C81</f>
        <v>315395.80999999994</v>
      </c>
      <c r="D87" s="12">
        <f>D80+D81</f>
        <v>59613.504999999997</v>
      </c>
      <c r="E87" s="12">
        <f>E80+E81</f>
        <v>73371.304999999993</v>
      </c>
      <c r="F87" s="12">
        <f>F80+F81</f>
        <v>84305.604999999996</v>
      </c>
      <c r="G87" s="12">
        <f>G80+G81</f>
        <v>98105.39499999999</v>
      </c>
    </row>
    <row r="88" spans="1:124" s="4" customFormat="1" ht="14.25">
      <c r="A88" s="11"/>
      <c r="B88" s="10"/>
      <c r="C88" s="9"/>
      <c r="D88" s="9"/>
      <c r="E88" s="9"/>
      <c r="F88" s="9"/>
      <c r="G88" s="9"/>
    </row>
    <row r="89" spans="1:124" s="4" customFormat="1">
      <c r="A89" s="8"/>
      <c r="B89" s="7"/>
      <c r="C89" s="7"/>
      <c r="D89" s="7"/>
      <c r="E89" s="7"/>
      <c r="F89" s="7"/>
      <c r="G89" s="7"/>
    </row>
    <row r="90" spans="1:124" s="4" customFormat="1">
      <c r="A90" s="3"/>
      <c r="B90" s="2"/>
      <c r="C90" s="5">
        <f>+C80-C79</f>
        <v>0</v>
      </c>
      <c r="D90" s="5">
        <f>+D80-D79</f>
        <v>0</v>
      </c>
      <c r="E90" s="5">
        <f t="shared" ref="E90:G90" si="11">+E80-E79</f>
        <v>0</v>
      </c>
      <c r="F90" s="5">
        <f t="shared" si="11"/>
        <v>0</v>
      </c>
      <c r="G90" s="5">
        <f t="shared" si="11"/>
        <v>0</v>
      </c>
    </row>
    <row r="91" spans="1:124" s="4" customFormat="1">
      <c r="A91" s="3"/>
      <c r="B91" s="2"/>
      <c r="C91"/>
      <c r="D91"/>
      <c r="E91"/>
      <c r="F91"/>
      <c r="G91"/>
    </row>
    <row r="92" spans="1:124" s="4" customFormat="1">
      <c r="A92" s="3"/>
      <c r="B92" s="2"/>
      <c r="C92"/>
      <c r="D92"/>
      <c r="E92"/>
      <c r="F92"/>
      <c r="G92"/>
    </row>
    <row r="93" spans="1:124" s="4" customFormat="1">
      <c r="A93" s="3"/>
      <c r="B93" s="2"/>
      <c r="C93"/>
      <c r="D93"/>
      <c r="E93"/>
      <c r="F93"/>
      <c r="G93"/>
    </row>
    <row r="94" spans="1:124" s="4" customFormat="1">
      <c r="A94" s="3"/>
      <c r="B94" s="2"/>
      <c r="C94"/>
      <c r="D94"/>
      <c r="E94"/>
      <c r="F94"/>
      <c r="G94"/>
    </row>
    <row r="95" spans="1:124" s="4" customFormat="1">
      <c r="A95" s="3"/>
      <c r="B95" s="2"/>
      <c r="C95"/>
      <c r="D95"/>
      <c r="E95"/>
      <c r="F95"/>
      <c r="G95"/>
    </row>
    <row r="96" spans="1:124" s="4" customFormat="1">
      <c r="A96" s="3"/>
      <c r="B96" s="2"/>
      <c r="C96"/>
      <c r="D96"/>
      <c r="E96"/>
      <c r="F96"/>
      <c r="G96"/>
    </row>
    <row r="97" spans="1:7" s="4" customFormat="1">
      <c r="A97" s="3"/>
      <c r="B97" s="2"/>
      <c r="C97"/>
      <c r="D97"/>
      <c r="E97"/>
      <c r="F97"/>
      <c r="G97"/>
    </row>
    <row r="98" spans="1:7" s="4" customFormat="1">
      <c r="A98" s="3"/>
      <c r="B98" s="2"/>
      <c r="C98"/>
      <c r="D98"/>
      <c r="E98"/>
      <c r="F98"/>
      <c r="G98"/>
    </row>
    <row r="99" spans="1:7" s="4" customFormat="1">
      <c r="A99" s="3"/>
      <c r="B99" s="2"/>
      <c r="C99"/>
      <c r="D99"/>
      <c r="E99"/>
      <c r="F99"/>
      <c r="G99"/>
    </row>
    <row r="100" spans="1:7" s="4" customFormat="1">
      <c r="A100" s="3"/>
      <c r="B100" s="2"/>
      <c r="C100"/>
      <c r="D100"/>
      <c r="E100"/>
      <c r="F100"/>
      <c r="G100"/>
    </row>
  </sheetData>
  <mergeCells count="1">
    <mergeCell ref="A2:G4"/>
  </mergeCells>
  <conditionalFormatting sqref="I88:IZ1048576 H2:IZ85">
    <cfRule type="cellIs" dxfId="4" priority="5" stopIfTrue="1" operator="equal">
      <formula>0</formula>
    </cfRule>
  </conditionalFormatting>
  <conditionalFormatting sqref="I86:IZ86">
    <cfRule type="cellIs" dxfId="3" priority="4" stopIfTrue="1" operator="equal">
      <formula>0</formula>
    </cfRule>
  </conditionalFormatting>
  <conditionalFormatting sqref="I87:IZ87">
    <cfRule type="cellIs" dxfId="2" priority="3" stopIfTrue="1" operator="equal">
      <formula>0</formula>
    </cfRule>
  </conditionalFormatting>
  <conditionalFormatting sqref="H88:H1048576">
    <cfRule type="cellIs" dxfId="1" priority="2" stopIfTrue="1" operator="equal">
      <formula>0</formula>
    </cfRule>
  </conditionalFormatting>
  <conditionalFormatting sqref="H86:H87">
    <cfRule type="cellIs" dxfId="0" priority="1" stopIfTrue="1" operator="equal">
      <formula>0</formula>
    </cfRule>
  </conditionalFormatting>
  <pageMargins left="0.28000000000000003" right="0.16" top="0.27" bottom="0.28000000000000003" header="0.17" footer="0.21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Նախարարի ապարատ 2017</vt:lpstr>
      <vt:lpstr>Նախարարության ապարատ 2017</vt:lpstr>
      <vt:lpstr>'Նախարարի ապարատ 2017'!Print_Titles</vt:lpstr>
      <vt:lpstr>'Նախարարության ապարատ 2017'!Print_Titles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Marine Shishyan</dc:creator>
  <cp:lastModifiedBy>k.hakobyan</cp:lastModifiedBy>
  <cp:lastPrinted>2017-10-24T06:01:54Z</cp:lastPrinted>
  <dcterms:created xsi:type="dcterms:W3CDTF">2016-12-13T08:43:47Z</dcterms:created>
  <dcterms:modified xsi:type="dcterms:W3CDTF">2017-11-02T07:39:16Z</dcterms:modified>
</cp:coreProperties>
</file>